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pivotCache/pivotCacheDefinition2.xml" ContentType="application/vnd.openxmlformats-officedocument.spreadsheetml.pivotCacheDefinition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-12" yWindow="-12" windowWidth="19260" windowHeight="5952" tabRatio="933" firstSheet="1" activeTab="1"/>
  </bookViews>
  <sheets>
    <sheet name="Resumen Cuota Global" sheetId="12" state="hidden" r:id="rId1"/>
    <sheet name="Resumen anual" sheetId="7" r:id="rId2"/>
    <sheet name="Resumen periodo" sheetId="6" r:id="rId3"/>
    <sheet name="Control Cuota Artesanal XV-IV" sheetId="3" r:id="rId4"/>
    <sheet name="Control Cuota Ind LTP XV-IV" sheetId="8" r:id="rId5"/>
    <sheet name="Control Cuota Licitada V-VIII" sheetId="9" r:id="rId6"/>
    <sheet name="P.Investigacion-Fauna Acomp" sheetId="17" r:id="rId7"/>
    <sheet name="Transa_LtpPep_Langocolorado" sheetId="14" r:id="rId8"/>
    <sheet name="PagWebLangcolorado" sheetId="15" r:id="rId9"/>
    <sheet name="Hoja1" sheetId="18" state="hidden" r:id="rId10"/>
  </sheets>
  <externalReferences>
    <externalReference r:id="rId11"/>
    <externalReference r:id="rId12"/>
  </externalReferences>
  <definedNames>
    <definedName name="_xlnm._FilterDatabase" localSheetId="8" hidden="1">PagWebLangcolorado!$A$1:$O$179</definedName>
    <definedName name="_xlnm.Print_Area" localSheetId="1">'Resumen anual'!$A$1:$J$14</definedName>
  </definedNames>
  <calcPr calcId="125725"/>
  <pivotCaches>
    <pivotCache cacheId="208" r:id="rId13"/>
    <pivotCache cacheId="209" r:id="rId14"/>
  </pivotCaches>
</workbook>
</file>

<file path=xl/calcChain.xml><?xml version="1.0" encoding="utf-8"?>
<calcChain xmlns="http://schemas.openxmlformats.org/spreadsheetml/2006/main">
  <c r="N30" i="8"/>
  <c r="D30" i="17" l="1"/>
  <c r="E30"/>
  <c r="F30"/>
  <c r="G30"/>
  <c r="C30"/>
  <c r="E8" l="1"/>
  <c r="U8" i="9" l="1"/>
  <c r="O40"/>
  <c r="O42" s="1"/>
  <c r="H23" i="3"/>
  <c r="H22"/>
  <c r="I40" i="9"/>
  <c r="I41" s="1"/>
  <c r="E19" i="17" l="1"/>
  <c r="H29" i="6" s="1"/>
  <c r="E18" i="17"/>
  <c r="H17" i="6" s="1"/>
  <c r="H29" i="17"/>
  <c r="H27"/>
  <c r="H21" i="3"/>
  <c r="I39" i="9"/>
  <c r="J40" i="14"/>
  <c r="G9" i="9" s="1"/>
  <c r="K40" i="14"/>
  <c r="M9" i="9" s="1"/>
  <c r="J41" i="14"/>
  <c r="G10" i="9" s="1"/>
  <c r="K41" i="14"/>
  <c r="M10" i="9" s="1"/>
  <c r="J42" i="14"/>
  <c r="G11" i="9" s="1"/>
  <c r="K42" i="14"/>
  <c r="M11" i="9" s="1"/>
  <c r="J43" i="14"/>
  <c r="G12" i="9" s="1"/>
  <c r="K43" i="14"/>
  <c r="M12" i="9" s="1"/>
  <c r="J44" i="14"/>
  <c r="G13" i="9" s="1"/>
  <c r="K44" i="14"/>
  <c r="M13" i="9" s="1"/>
  <c r="J45" i="14"/>
  <c r="G14" i="9" s="1"/>
  <c r="K45" i="14"/>
  <c r="M14" i="9" s="1"/>
  <c r="J46" i="14"/>
  <c r="G15" i="9" s="1"/>
  <c r="K46" i="14"/>
  <c r="M15" i="9" s="1"/>
  <c r="J47" i="14"/>
  <c r="G16" i="9" s="1"/>
  <c r="K47" i="14"/>
  <c r="M16" i="9" s="1"/>
  <c r="J48" i="14"/>
  <c r="G17" i="9" s="1"/>
  <c r="K48" i="14"/>
  <c r="M17" i="9" s="1"/>
  <c r="J49" i="14"/>
  <c r="G18" i="9" s="1"/>
  <c r="K49" i="14"/>
  <c r="M18" i="9" s="1"/>
  <c r="J50" i="14"/>
  <c r="K50"/>
  <c r="M19" i="9" s="1"/>
  <c r="J51" i="14"/>
  <c r="G20" i="9" s="1"/>
  <c r="K51" i="14"/>
  <c r="M20" i="9" s="1"/>
  <c r="J52" i="14"/>
  <c r="G21" i="9" s="1"/>
  <c r="K52" i="14"/>
  <c r="M21" i="9" s="1"/>
  <c r="J53" i="14"/>
  <c r="G22" i="9" s="1"/>
  <c r="K53" i="14"/>
  <c r="M22" i="9" s="1"/>
  <c r="J54" i="14"/>
  <c r="G23" i="9" s="1"/>
  <c r="K54" i="14"/>
  <c r="M23" i="9" s="1"/>
  <c r="J55" i="14"/>
  <c r="G24" i="9" s="1"/>
  <c r="K55" i="14"/>
  <c r="M24" i="9" s="1"/>
  <c r="J56" i="14"/>
  <c r="G25" i="9" s="1"/>
  <c r="K56" i="14"/>
  <c r="M25" i="9" s="1"/>
  <c r="J57" i="14"/>
  <c r="G26" i="9" s="1"/>
  <c r="K57" i="14"/>
  <c r="M26" i="9" s="1"/>
  <c r="J58" i="14"/>
  <c r="K58"/>
  <c r="M27" i="9" s="1"/>
  <c r="J59" i="14"/>
  <c r="G28" i="9" s="1"/>
  <c r="K59" i="14"/>
  <c r="M28" i="9" s="1"/>
  <c r="J60" i="14"/>
  <c r="G29" i="9" s="1"/>
  <c r="K60" i="14"/>
  <c r="M29" i="9" s="1"/>
  <c r="J61" i="14"/>
  <c r="G30" i="9" s="1"/>
  <c r="K61" i="14"/>
  <c r="M30" i="9" s="1"/>
  <c r="J62" i="14"/>
  <c r="G31" i="9" s="1"/>
  <c r="K62" i="14"/>
  <c r="M31" i="9" s="1"/>
  <c r="J63" i="14"/>
  <c r="G32" i="9" s="1"/>
  <c r="K63" i="14"/>
  <c r="M32" i="9" s="1"/>
  <c r="J64" i="14"/>
  <c r="G33" i="9" s="1"/>
  <c r="K64" i="14"/>
  <c r="M33" i="9" s="1"/>
  <c r="J65" i="14"/>
  <c r="G34" i="9" s="1"/>
  <c r="K65" i="14"/>
  <c r="M34" i="9" s="1"/>
  <c r="J66" i="14"/>
  <c r="G35" i="9" s="1"/>
  <c r="K66" i="14"/>
  <c r="M35" i="9" s="1"/>
  <c r="J67" i="14"/>
  <c r="G36" i="9" s="1"/>
  <c r="K67" i="14"/>
  <c r="M36" i="9" s="1"/>
  <c r="J68" i="14"/>
  <c r="G37" i="9" s="1"/>
  <c r="K68" i="14"/>
  <c r="M37" i="9" s="1"/>
  <c r="J69" i="14"/>
  <c r="G38" i="9" s="1"/>
  <c r="K69" i="14"/>
  <c r="M38" i="9" s="1"/>
  <c r="J39" i="14"/>
  <c r="G8" i="9" s="1"/>
  <c r="K39" i="14"/>
  <c r="M8" i="9" s="1"/>
  <c r="K38" i="14"/>
  <c r="J38"/>
  <c r="F38"/>
  <c r="F40"/>
  <c r="F42"/>
  <c r="F44"/>
  <c r="F46"/>
  <c r="F48"/>
  <c r="F50"/>
  <c r="F52"/>
  <c r="F54"/>
  <c r="F56"/>
  <c r="F58"/>
  <c r="F60"/>
  <c r="F62"/>
  <c r="F64"/>
  <c r="F66"/>
  <c r="F68"/>
  <c r="E40"/>
  <c r="E9" i="9" s="1"/>
  <c r="E42" i="14"/>
  <c r="E11" i="9" s="1"/>
  <c r="E44" i="14"/>
  <c r="E13" i="9" s="1"/>
  <c r="E46" i="14"/>
  <c r="E15" i="9" s="1"/>
  <c r="E48" i="14"/>
  <c r="E17" i="9" s="1"/>
  <c r="E50" i="14"/>
  <c r="E19" i="9" s="1"/>
  <c r="E52" i="14"/>
  <c r="E21" i="9" s="1"/>
  <c r="E54" i="14"/>
  <c r="E23" i="9" s="1"/>
  <c r="E56" i="14"/>
  <c r="E25" i="9" s="1"/>
  <c r="E58" i="14"/>
  <c r="E27" i="9" s="1"/>
  <c r="E60" i="14"/>
  <c r="E29" i="9" s="1"/>
  <c r="E62" i="14"/>
  <c r="E31" i="9" s="1"/>
  <c r="E64" i="14"/>
  <c r="E33" i="9" s="1"/>
  <c r="E66" i="14"/>
  <c r="E35" i="9" s="1"/>
  <c r="E68" i="14"/>
  <c r="E37" i="9" s="1"/>
  <c r="E38" i="14"/>
  <c r="E7" i="9" s="1"/>
  <c r="L7" s="1"/>
  <c r="H25" i="17"/>
  <c r="H28"/>
  <c r="H24"/>
  <c r="E3"/>
  <c r="E4" s="1"/>
  <c r="E16"/>
  <c r="L13" i="8"/>
  <c r="H30" i="17" l="1"/>
  <c r="L62" i="14"/>
  <c r="L54"/>
  <c r="L46"/>
  <c r="L38"/>
  <c r="L58"/>
  <c r="L50"/>
  <c r="L64"/>
  <c r="L56"/>
  <c r="L48"/>
  <c r="L40"/>
  <c r="K70"/>
  <c r="L66"/>
  <c r="L42"/>
  <c r="L68"/>
  <c r="L52"/>
  <c r="G27" i="9"/>
  <c r="G19"/>
  <c r="L60" i="14"/>
  <c r="L44"/>
  <c r="I38"/>
  <c r="I39"/>
  <c r="H38"/>
  <c r="E20" i="17"/>
  <c r="H12" i="6"/>
  <c r="G38" i="14" l="1"/>
  <c r="K5" i="15"/>
  <c r="K7" s="1"/>
  <c r="I5"/>
  <c r="J5"/>
  <c r="P7" i="8"/>
  <c r="M5" i="15"/>
  <c r="H62" i="14"/>
  <c r="H57"/>
  <c r="I54"/>
  <c r="H50"/>
  <c r="H49"/>
  <c r="H46"/>
  <c r="I42"/>
  <c r="I40"/>
  <c r="H39"/>
  <c r="G39" s="1"/>
  <c r="L31" i="9"/>
  <c r="N31" s="1"/>
  <c r="F29"/>
  <c r="H144" i="15" s="1"/>
  <c r="L28" i="9"/>
  <c r="H141" i="15" s="1"/>
  <c r="F26" i="9"/>
  <c r="F24"/>
  <c r="L22"/>
  <c r="H120" i="15" s="1"/>
  <c r="F20" i="9"/>
  <c r="F18"/>
  <c r="H103" i="15" s="1"/>
  <c r="L15" i="9"/>
  <c r="F11"/>
  <c r="L9"/>
  <c r="L33"/>
  <c r="H161" i="15" s="1"/>
  <c r="L34" i="9"/>
  <c r="H162" i="15" s="1"/>
  <c r="L35" i="9"/>
  <c r="H168" i="15" s="1"/>
  <c r="L36" i="9"/>
  <c r="H169" i="15" s="1"/>
  <c r="L37" i="9"/>
  <c r="H175" i="15" s="1"/>
  <c r="L38" i="9"/>
  <c r="H176" i="15" s="1"/>
  <c r="F33" i="9"/>
  <c r="H158" i="15" s="1"/>
  <c r="F34" i="9"/>
  <c r="F35"/>
  <c r="H165" i="15" s="1"/>
  <c r="F36" i="9"/>
  <c r="H166" i="15" s="1"/>
  <c r="F37" i="9"/>
  <c r="H172" i="15" s="1"/>
  <c r="F38" i="9"/>
  <c r="H173" i="15" s="1"/>
  <c r="F19" i="8"/>
  <c r="F13"/>
  <c r="L19"/>
  <c r="M115" i="15"/>
  <c r="M143"/>
  <c r="E129"/>
  <c r="E122"/>
  <c r="E115"/>
  <c r="E108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2"/>
  <c r="E101"/>
  <c r="E94"/>
  <c r="E87"/>
  <c r="E178"/>
  <c r="E171"/>
  <c r="E164"/>
  <c r="E157"/>
  <c r="E150"/>
  <c r="E143"/>
  <c r="E136"/>
  <c r="E80"/>
  <c r="E73"/>
  <c r="M40" i="9"/>
  <c r="F27" i="6" s="1"/>
  <c r="G40" i="9"/>
  <c r="F25" i="6" s="1"/>
  <c r="K9" i="14"/>
  <c r="K13"/>
  <c r="K15"/>
  <c r="K17"/>
  <c r="K19"/>
  <c r="K21"/>
  <c r="K23"/>
  <c r="J15"/>
  <c r="J17"/>
  <c r="J19"/>
  <c r="J21"/>
  <c r="J23"/>
  <c r="J11"/>
  <c r="J13"/>
  <c r="L13" s="1"/>
  <c r="M13" s="1"/>
  <c r="N13" s="1"/>
  <c r="J9"/>
  <c r="I98" i="15"/>
  <c r="I161"/>
  <c r="I175"/>
  <c r="I64" i="14"/>
  <c r="I65"/>
  <c r="I66"/>
  <c r="I67"/>
  <c r="I68"/>
  <c r="I69"/>
  <c r="H64"/>
  <c r="H65"/>
  <c r="H66"/>
  <c r="H67"/>
  <c r="H68"/>
  <c r="H69"/>
  <c r="E34"/>
  <c r="D34"/>
  <c r="C34"/>
  <c r="E33"/>
  <c r="E32"/>
  <c r="G29" i="6"/>
  <c r="H27"/>
  <c r="O39" i="9"/>
  <c r="K66" i="15"/>
  <c r="E174"/>
  <c r="E175"/>
  <c r="E176"/>
  <c r="E177"/>
  <c r="E167"/>
  <c r="E168"/>
  <c r="E169"/>
  <c r="E170"/>
  <c r="E160"/>
  <c r="E161"/>
  <c r="E162"/>
  <c r="E163"/>
  <c r="E153"/>
  <c r="E154"/>
  <c r="E155"/>
  <c r="E156"/>
  <c r="E146"/>
  <c r="E147"/>
  <c r="E148"/>
  <c r="E149"/>
  <c r="E139"/>
  <c r="E140"/>
  <c r="E141"/>
  <c r="E142"/>
  <c r="E132"/>
  <c r="E133"/>
  <c r="E134"/>
  <c r="E135"/>
  <c r="E125"/>
  <c r="E126"/>
  <c r="E127"/>
  <c r="E128"/>
  <c r="E118"/>
  <c r="E119"/>
  <c r="E120"/>
  <c r="E121"/>
  <c r="E114"/>
  <c r="E111"/>
  <c r="E112"/>
  <c r="E113"/>
  <c r="E104"/>
  <c r="E105"/>
  <c r="E106"/>
  <c r="E107"/>
  <c r="E97"/>
  <c r="E98"/>
  <c r="E99"/>
  <c r="E100"/>
  <c r="E91"/>
  <c r="E92"/>
  <c r="E93"/>
  <c r="E90"/>
  <c r="E81"/>
  <c r="E76"/>
  <c r="E82"/>
  <c r="E83"/>
  <c r="E84"/>
  <c r="E85"/>
  <c r="E86"/>
  <c r="E75"/>
  <c r="E77"/>
  <c r="E78"/>
  <c r="E79"/>
  <c r="E74"/>
  <c r="E68"/>
  <c r="E69"/>
  <c r="E70"/>
  <c r="E71"/>
  <c r="E72"/>
  <c r="E67"/>
  <c r="H46"/>
  <c r="I46"/>
  <c r="K46"/>
  <c r="E42"/>
  <c r="E39"/>
  <c r="E35"/>
  <c r="E32"/>
  <c r="E28"/>
  <c r="E25"/>
  <c r="E21"/>
  <c r="E18"/>
  <c r="E14"/>
  <c r="E11"/>
  <c r="E7"/>
  <c r="I173"/>
  <c r="K172"/>
  <c r="K173"/>
  <c r="K165"/>
  <c r="I166"/>
  <c r="K166"/>
  <c r="K158"/>
  <c r="I159"/>
  <c r="K159"/>
  <c r="I151"/>
  <c r="K151"/>
  <c r="I152"/>
  <c r="K152"/>
  <c r="I144"/>
  <c r="K144"/>
  <c r="I145"/>
  <c r="K145"/>
  <c r="K137"/>
  <c r="M137"/>
  <c r="I138"/>
  <c r="K138"/>
  <c r="M138"/>
  <c r="I130"/>
  <c r="K130"/>
  <c r="I131"/>
  <c r="K131"/>
  <c r="I123"/>
  <c r="K123"/>
  <c r="I124"/>
  <c r="K124"/>
  <c r="I116"/>
  <c r="K116"/>
  <c r="I117"/>
  <c r="K117"/>
  <c r="I109"/>
  <c r="K109"/>
  <c r="M109"/>
  <c r="I110"/>
  <c r="K110"/>
  <c r="M110"/>
  <c r="I102"/>
  <c r="K102"/>
  <c r="I103"/>
  <c r="K103"/>
  <c r="K95"/>
  <c r="I96"/>
  <c r="K96"/>
  <c r="I88"/>
  <c r="K88"/>
  <c r="I89"/>
  <c r="K89"/>
  <c r="K81"/>
  <c r="I82"/>
  <c r="K82"/>
  <c r="K175"/>
  <c r="I176"/>
  <c r="K176"/>
  <c r="K168"/>
  <c r="I169"/>
  <c r="K169"/>
  <c r="K161"/>
  <c r="I162"/>
  <c r="K162"/>
  <c r="I154"/>
  <c r="K154"/>
  <c r="I155"/>
  <c r="K155"/>
  <c r="I147"/>
  <c r="K147"/>
  <c r="I148"/>
  <c r="K148"/>
  <c r="K140"/>
  <c r="M140"/>
  <c r="I141"/>
  <c r="K141"/>
  <c r="M141"/>
  <c r="I133"/>
  <c r="K133"/>
  <c r="I134"/>
  <c r="K134"/>
  <c r="I126"/>
  <c r="K126"/>
  <c r="I127"/>
  <c r="K127"/>
  <c r="I119"/>
  <c r="K119"/>
  <c r="I120"/>
  <c r="K120"/>
  <c r="I112"/>
  <c r="K112"/>
  <c r="M112"/>
  <c r="I113"/>
  <c r="K113"/>
  <c r="M113"/>
  <c r="I105"/>
  <c r="K105"/>
  <c r="I106"/>
  <c r="K106"/>
  <c r="K98"/>
  <c r="I99"/>
  <c r="K99"/>
  <c r="I91"/>
  <c r="K91"/>
  <c r="I92"/>
  <c r="K92"/>
  <c r="K85"/>
  <c r="I85"/>
  <c r="K84"/>
  <c r="I84"/>
  <c r="I77"/>
  <c r="K77"/>
  <c r="I78"/>
  <c r="K78"/>
  <c r="I74"/>
  <c r="K74"/>
  <c r="I75"/>
  <c r="K75"/>
  <c r="K70"/>
  <c r="I71"/>
  <c r="K71"/>
  <c r="K67"/>
  <c r="I68"/>
  <c r="K68"/>
  <c r="E179"/>
  <c r="E173"/>
  <c r="E172"/>
  <c r="E166"/>
  <c r="E165"/>
  <c r="E159"/>
  <c r="E158"/>
  <c r="E152"/>
  <c r="E151"/>
  <c r="E145"/>
  <c r="E144"/>
  <c r="E138"/>
  <c r="E137"/>
  <c r="E131"/>
  <c r="E130"/>
  <c r="E124"/>
  <c r="E123"/>
  <c r="E117"/>
  <c r="E116"/>
  <c r="E110"/>
  <c r="E109"/>
  <c r="E103"/>
  <c r="E102"/>
  <c r="E96"/>
  <c r="E95"/>
  <c r="E89"/>
  <c r="E88"/>
  <c r="H66"/>
  <c r="I63"/>
  <c r="K63"/>
  <c r="I64"/>
  <c r="K64"/>
  <c r="H64"/>
  <c r="H63"/>
  <c r="I60"/>
  <c r="K60"/>
  <c r="I61"/>
  <c r="K61"/>
  <c r="H61"/>
  <c r="H60"/>
  <c r="I57"/>
  <c r="K57"/>
  <c r="I58"/>
  <c r="K58"/>
  <c r="H58"/>
  <c r="H57"/>
  <c r="I54"/>
  <c r="J54"/>
  <c r="K54"/>
  <c r="I55"/>
  <c r="K55"/>
  <c r="H55"/>
  <c r="H54"/>
  <c r="I51"/>
  <c r="K51"/>
  <c r="I52"/>
  <c r="K52"/>
  <c r="H52"/>
  <c r="H51"/>
  <c r="H53" s="1"/>
  <c r="I48"/>
  <c r="K48"/>
  <c r="I49"/>
  <c r="K49"/>
  <c r="H49"/>
  <c r="H48"/>
  <c r="E21" i="7"/>
  <c r="D21"/>
  <c r="G28" i="6"/>
  <c r="I45" i="15"/>
  <c r="I47" s="1"/>
  <c r="K45"/>
  <c r="H45"/>
  <c r="G17" i="6"/>
  <c r="B22"/>
  <c r="B12" i="12" s="1"/>
  <c r="E21" i="3"/>
  <c r="I40" i="15"/>
  <c r="K40"/>
  <c r="K42" s="1"/>
  <c r="I41"/>
  <c r="K41"/>
  <c r="H41"/>
  <c r="H40"/>
  <c r="H42" s="1"/>
  <c r="J42" s="1"/>
  <c r="L42" s="1"/>
  <c r="I37"/>
  <c r="I39" s="1"/>
  <c r="K37"/>
  <c r="I38"/>
  <c r="K38"/>
  <c r="K39" s="1"/>
  <c r="H37"/>
  <c r="H39" s="1"/>
  <c r="H38"/>
  <c r="I33"/>
  <c r="K33"/>
  <c r="K35" s="1"/>
  <c r="I34"/>
  <c r="I35" s="1"/>
  <c r="K34"/>
  <c r="H34"/>
  <c r="H33"/>
  <c r="H35" s="1"/>
  <c r="I30"/>
  <c r="I32" s="1"/>
  <c r="K30"/>
  <c r="I31"/>
  <c r="K31"/>
  <c r="K32" s="1"/>
  <c r="M32" s="1"/>
  <c r="H31"/>
  <c r="H32" s="1"/>
  <c r="J32" s="1"/>
  <c r="H30"/>
  <c r="I26"/>
  <c r="K26"/>
  <c r="I27"/>
  <c r="I28" s="1"/>
  <c r="K27"/>
  <c r="H27"/>
  <c r="H26"/>
  <c r="H28" s="1"/>
  <c r="J28" s="1"/>
  <c r="I23"/>
  <c r="I25" s="1"/>
  <c r="K23"/>
  <c r="I24"/>
  <c r="K24"/>
  <c r="H24"/>
  <c r="H23"/>
  <c r="I16"/>
  <c r="K16"/>
  <c r="K18" s="1"/>
  <c r="I17"/>
  <c r="I18" s="1"/>
  <c r="K17"/>
  <c r="I19"/>
  <c r="K19"/>
  <c r="K21" s="1"/>
  <c r="I20"/>
  <c r="I21" s="1"/>
  <c r="K20"/>
  <c r="H20"/>
  <c r="H19"/>
  <c r="H21" s="1"/>
  <c r="J21" s="1"/>
  <c r="H17"/>
  <c r="H16"/>
  <c r="H2"/>
  <c r="H3"/>
  <c r="H4" s="1"/>
  <c r="J4" s="1"/>
  <c r="L4" s="1"/>
  <c r="H5"/>
  <c r="H6"/>
  <c r="H9"/>
  <c r="H10"/>
  <c r="H11" s="1"/>
  <c r="H12"/>
  <c r="H13"/>
  <c r="E38"/>
  <c r="E40"/>
  <c r="E41"/>
  <c r="E43"/>
  <c r="E37"/>
  <c r="E31"/>
  <c r="E33"/>
  <c r="E34"/>
  <c r="E36"/>
  <c r="E30"/>
  <c r="E22"/>
  <c r="E23"/>
  <c r="E24"/>
  <c r="E27"/>
  <c r="E29"/>
  <c r="E26"/>
  <c r="E17"/>
  <c r="E19"/>
  <c r="E20"/>
  <c r="E16"/>
  <c r="I9"/>
  <c r="K9"/>
  <c r="K11" s="1"/>
  <c r="I10"/>
  <c r="I11" s="1"/>
  <c r="K10"/>
  <c r="I12"/>
  <c r="K12"/>
  <c r="I13"/>
  <c r="K13"/>
  <c r="E15"/>
  <c r="I6"/>
  <c r="I3"/>
  <c r="I4" s="1"/>
  <c r="I2"/>
  <c r="K6"/>
  <c r="K2"/>
  <c r="K4" s="1"/>
  <c r="K3"/>
  <c r="E8"/>
  <c r="E10"/>
  <c r="E12"/>
  <c r="E13"/>
  <c r="E9"/>
  <c r="N24" i="8"/>
  <c r="N25" s="1"/>
  <c r="L24"/>
  <c r="K24"/>
  <c r="N23"/>
  <c r="L23"/>
  <c r="K23"/>
  <c r="H24"/>
  <c r="H23"/>
  <c r="F23"/>
  <c r="E5" i="15"/>
  <c r="E6"/>
  <c r="E2"/>
  <c r="E3"/>
  <c r="M23" i="8"/>
  <c r="M24" s="1"/>
  <c r="H7" i="15"/>
  <c r="I14"/>
  <c r="I24" i="14"/>
  <c r="H24"/>
  <c r="I23"/>
  <c r="H23"/>
  <c r="G23"/>
  <c r="I22"/>
  <c r="H22"/>
  <c r="G22"/>
  <c r="I21"/>
  <c r="H21"/>
  <c r="F21"/>
  <c r="I20"/>
  <c r="H20"/>
  <c r="I19"/>
  <c r="H19"/>
  <c r="I18"/>
  <c r="H18"/>
  <c r="G18"/>
  <c r="I17"/>
  <c r="H17"/>
  <c r="F17"/>
  <c r="E15"/>
  <c r="F15"/>
  <c r="E13"/>
  <c r="I13"/>
  <c r="E11"/>
  <c r="I11"/>
  <c r="E9"/>
  <c r="E5"/>
  <c r="F19"/>
  <c r="D5"/>
  <c r="C5"/>
  <c r="E4"/>
  <c r="E3"/>
  <c r="F24" i="8"/>
  <c r="E24"/>
  <c r="E23"/>
  <c r="T16"/>
  <c r="R16"/>
  <c r="T15"/>
  <c r="Z15"/>
  <c r="Q15"/>
  <c r="M15"/>
  <c r="G15"/>
  <c r="I15"/>
  <c r="G16"/>
  <c r="T20"/>
  <c r="R20"/>
  <c r="Q20"/>
  <c r="T19"/>
  <c r="Q19"/>
  <c r="M19"/>
  <c r="J40" i="15"/>
  <c r="T14" i="8"/>
  <c r="R14"/>
  <c r="T13"/>
  <c r="Z13"/>
  <c r="K29" i="15" s="1"/>
  <c r="R13" i="8"/>
  <c r="M13"/>
  <c r="P13" s="1"/>
  <c r="M26" i="15" s="1"/>
  <c r="G13" i="8"/>
  <c r="T12"/>
  <c r="R12"/>
  <c r="T11"/>
  <c r="Z11" s="1"/>
  <c r="Q11"/>
  <c r="T10"/>
  <c r="R10"/>
  <c r="T9"/>
  <c r="R9"/>
  <c r="M9"/>
  <c r="Q9"/>
  <c r="B3" i="9"/>
  <c r="C3" i="3"/>
  <c r="B3" i="8"/>
  <c r="B4" i="6"/>
  <c r="B17" i="7"/>
  <c r="G19" i="14"/>
  <c r="G20"/>
  <c r="G17"/>
  <c r="G21"/>
  <c r="G24"/>
  <c r="H14" i="15"/>
  <c r="P9" i="8"/>
  <c r="M12" i="15" s="1"/>
  <c r="J12"/>
  <c r="J13" i="8"/>
  <c r="M23" i="15"/>
  <c r="J23"/>
  <c r="I9" i="14"/>
  <c r="I15"/>
  <c r="H9"/>
  <c r="I10"/>
  <c r="H11"/>
  <c r="G11"/>
  <c r="I12"/>
  <c r="H13"/>
  <c r="G13"/>
  <c r="I14"/>
  <c r="H15"/>
  <c r="G15"/>
  <c r="I16"/>
  <c r="F23"/>
  <c r="H10"/>
  <c r="H12"/>
  <c r="G12"/>
  <c r="H14"/>
  <c r="H16"/>
  <c r="E25"/>
  <c r="F9"/>
  <c r="F11"/>
  <c r="F13"/>
  <c r="W19" i="8"/>
  <c r="H43" i="15"/>
  <c r="I13" i="8"/>
  <c r="O13"/>
  <c r="L26" i="15" s="1"/>
  <c r="X9" i="8"/>
  <c r="I15" i="15"/>
  <c r="Q14" i="8"/>
  <c r="G9"/>
  <c r="J9" i="15"/>
  <c r="O9" i="8"/>
  <c r="L12" i="15" s="1"/>
  <c r="Q10" i="8"/>
  <c r="Q13"/>
  <c r="S13"/>
  <c r="V13" s="1"/>
  <c r="Z19"/>
  <c r="K43" i="15"/>
  <c r="R15" i="8"/>
  <c r="X15"/>
  <c r="X13"/>
  <c r="I29" i="15"/>
  <c r="O15" i="8"/>
  <c r="M16"/>
  <c r="I16"/>
  <c r="Q16"/>
  <c r="R19"/>
  <c r="X19"/>
  <c r="O19"/>
  <c r="P19"/>
  <c r="M40" i="15"/>
  <c r="G19" i="8"/>
  <c r="J37" i="15"/>
  <c r="Q12" i="8"/>
  <c r="W9"/>
  <c r="S9"/>
  <c r="U32" i="9"/>
  <c r="S32"/>
  <c r="U31"/>
  <c r="S31"/>
  <c r="U30"/>
  <c r="S30"/>
  <c r="U29"/>
  <c r="S29"/>
  <c r="U28"/>
  <c r="S28"/>
  <c r="U27"/>
  <c r="B21" i="6"/>
  <c r="F11" i="3"/>
  <c r="I66" i="15" s="1"/>
  <c r="F21" i="3"/>
  <c r="G21" s="1"/>
  <c r="U34" i="9"/>
  <c r="S34"/>
  <c r="U33"/>
  <c r="U10"/>
  <c r="S10"/>
  <c r="U9"/>
  <c r="S9"/>
  <c r="S19" i="8"/>
  <c r="U19"/>
  <c r="S20"/>
  <c r="U20"/>
  <c r="G14" i="14"/>
  <c r="J14" i="15"/>
  <c r="Y9" i="8"/>
  <c r="H15" i="15"/>
  <c r="Y19" i="8"/>
  <c r="J43" i="15"/>
  <c r="I43"/>
  <c r="M20" i="8"/>
  <c r="J41" i="15"/>
  <c r="L40"/>
  <c r="G14" i="8"/>
  <c r="L23" i="15"/>
  <c r="F25" i="14"/>
  <c r="H25"/>
  <c r="G9"/>
  <c r="G25"/>
  <c r="I25"/>
  <c r="G16"/>
  <c r="H26"/>
  <c r="G10"/>
  <c r="G26"/>
  <c r="I26"/>
  <c r="S15" i="8"/>
  <c r="U15"/>
  <c r="S16"/>
  <c r="U16"/>
  <c r="W13"/>
  <c r="J9"/>
  <c r="M9" i="15"/>
  <c r="I9" i="8"/>
  <c r="AA19"/>
  <c r="L43" i="15"/>
  <c r="AB19" i="8"/>
  <c r="M43" i="15"/>
  <c r="O16" i="8"/>
  <c r="W15"/>
  <c r="Y15"/>
  <c r="I19"/>
  <c r="J19"/>
  <c r="M37" i="15"/>
  <c r="U13" i="8"/>
  <c r="S14" s="1"/>
  <c r="W11"/>
  <c r="H22" i="15"/>
  <c r="E16" i="12"/>
  <c r="G16"/>
  <c r="E15"/>
  <c r="E7"/>
  <c r="I7"/>
  <c r="F22" i="7"/>
  <c r="F21"/>
  <c r="F12"/>
  <c r="V20" i="8"/>
  <c r="V19"/>
  <c r="I42" i="15"/>
  <c r="G20" i="8"/>
  <c r="J38" i="15"/>
  <c r="L37"/>
  <c r="J15"/>
  <c r="G10" i="8"/>
  <c r="J10" i="15"/>
  <c r="L9"/>
  <c r="J24"/>
  <c r="I14" i="8"/>
  <c r="L24" i="15"/>
  <c r="J14" i="8"/>
  <c r="M24" i="15"/>
  <c r="P20" i="8"/>
  <c r="M41" i="15"/>
  <c r="O20" i="8"/>
  <c r="L41" i="15"/>
  <c r="Y13" i="8"/>
  <c r="J29" i="15" s="1"/>
  <c r="H29"/>
  <c r="V15" i="8"/>
  <c r="I10"/>
  <c r="L10" i="15"/>
  <c r="J10" i="8"/>
  <c r="M10" i="15"/>
  <c r="V16" i="8"/>
  <c r="AA15"/>
  <c r="G15" i="12"/>
  <c r="G7"/>
  <c r="J7"/>
  <c r="I20" i="8"/>
  <c r="L38" i="15"/>
  <c r="J20" i="8"/>
  <c r="M38" i="15"/>
  <c r="AA13" i="8"/>
  <c r="L29" i="15" s="1"/>
  <c r="F13" i="6"/>
  <c r="E10" i="7" s="1"/>
  <c r="F10" s="1"/>
  <c r="H10" s="1"/>
  <c r="F16" i="6"/>
  <c r="E15"/>
  <c r="H14"/>
  <c r="G10" i="7" s="1"/>
  <c r="F14" i="6"/>
  <c r="H13"/>
  <c r="U38" i="9"/>
  <c r="S38"/>
  <c r="U37"/>
  <c r="U36"/>
  <c r="S36"/>
  <c r="U35"/>
  <c r="U26"/>
  <c r="S26"/>
  <c r="U25"/>
  <c r="S25"/>
  <c r="U24"/>
  <c r="S24"/>
  <c r="U23"/>
  <c r="S23"/>
  <c r="U22"/>
  <c r="S22"/>
  <c r="U21"/>
  <c r="S21"/>
  <c r="U20"/>
  <c r="S20"/>
  <c r="U19"/>
  <c r="S19"/>
  <c r="U18"/>
  <c r="S18"/>
  <c r="U17"/>
  <c r="S17"/>
  <c r="U16"/>
  <c r="S16"/>
  <c r="U15"/>
  <c r="U14"/>
  <c r="S14"/>
  <c r="U13"/>
  <c r="S13"/>
  <c r="U12"/>
  <c r="S12"/>
  <c r="U11"/>
  <c r="S8"/>
  <c r="U7"/>
  <c r="T22" i="8"/>
  <c r="R22"/>
  <c r="E16" i="6"/>
  <c r="T21" i="8"/>
  <c r="Z21"/>
  <c r="R21"/>
  <c r="M21"/>
  <c r="T18"/>
  <c r="R18"/>
  <c r="Q18"/>
  <c r="Z17"/>
  <c r="K36" i="15"/>
  <c r="T17" i="8"/>
  <c r="R17"/>
  <c r="X17"/>
  <c r="I36" i="15"/>
  <c r="Q17" i="8"/>
  <c r="M17"/>
  <c r="G17"/>
  <c r="J30" i="15"/>
  <c r="T8" i="8"/>
  <c r="R8"/>
  <c r="E14" i="6"/>
  <c r="T7" i="8"/>
  <c r="R7"/>
  <c r="M7"/>
  <c r="O7"/>
  <c r="L5" i="15"/>
  <c r="G7" i="8"/>
  <c r="E13" i="6"/>
  <c r="M8" i="8"/>
  <c r="J7"/>
  <c r="M2" i="15"/>
  <c r="J2"/>
  <c r="P17" i="8"/>
  <c r="M33" i="15"/>
  <c r="J33"/>
  <c r="Z7" i="8"/>
  <c r="AA7" s="1"/>
  <c r="L8" i="15" s="1"/>
  <c r="R24" i="8"/>
  <c r="O17"/>
  <c r="D10" i="7"/>
  <c r="E6" i="12" s="1"/>
  <c r="D11" i="7"/>
  <c r="S17" i="8"/>
  <c r="V17"/>
  <c r="Q22"/>
  <c r="Q21"/>
  <c r="S21"/>
  <c r="F15" i="6"/>
  <c r="G23" i="8"/>
  <c r="O21"/>
  <c r="M22"/>
  <c r="O22"/>
  <c r="I7"/>
  <c r="P8"/>
  <c r="M6" i="15" s="1"/>
  <c r="Q8" i="8"/>
  <c r="Q24"/>
  <c r="G21"/>
  <c r="X7"/>
  <c r="W17"/>
  <c r="I21"/>
  <c r="G22"/>
  <c r="J17"/>
  <c r="M30" i="15"/>
  <c r="I17" i="8"/>
  <c r="X21"/>
  <c r="Q7"/>
  <c r="G8"/>
  <c r="L2" i="15"/>
  <c r="G18" i="8"/>
  <c r="J31" i="15"/>
  <c r="L30"/>
  <c r="I23" i="8"/>
  <c r="G24"/>
  <c r="I24"/>
  <c r="M18"/>
  <c r="L33" i="15"/>
  <c r="I8"/>
  <c r="J6"/>
  <c r="O8" i="8"/>
  <c r="L6" i="15" s="1"/>
  <c r="Q23" i="8"/>
  <c r="U17"/>
  <c r="S18"/>
  <c r="V18"/>
  <c r="Y17"/>
  <c r="H36" i="15"/>
  <c r="AB17" i="8"/>
  <c r="M36" i="15"/>
  <c r="M11" i="8"/>
  <c r="W21"/>
  <c r="Y21"/>
  <c r="J23"/>
  <c r="U21"/>
  <c r="S22"/>
  <c r="V21"/>
  <c r="S7"/>
  <c r="W7"/>
  <c r="J18"/>
  <c r="M31" i="15"/>
  <c r="I18" i="8"/>
  <c r="L31" i="15"/>
  <c r="J8" i="8"/>
  <c r="M3" i="15"/>
  <c r="I22" i="8"/>
  <c r="O11"/>
  <c r="M12" s="1"/>
  <c r="J19" i="15"/>
  <c r="P18" i="8"/>
  <c r="M34" i="15"/>
  <c r="J34"/>
  <c r="O18" i="8"/>
  <c r="L34" i="15"/>
  <c r="H8"/>
  <c r="W23" i="8"/>
  <c r="AA17"/>
  <c r="L36" i="15"/>
  <c r="J36"/>
  <c r="I8" i="8"/>
  <c r="L3" i="15"/>
  <c r="J3"/>
  <c r="U18" i="8"/>
  <c r="J24"/>
  <c r="P11"/>
  <c r="M19" i="15" s="1"/>
  <c r="G11" i="8"/>
  <c r="J16" i="15"/>
  <c r="R11" i="8"/>
  <c r="R23"/>
  <c r="S23" s="1"/>
  <c r="S24" s="1"/>
  <c r="Y7"/>
  <c r="J8" i="15"/>
  <c r="U7" i="8"/>
  <c r="V7"/>
  <c r="AA21"/>
  <c r="U22"/>
  <c r="V22"/>
  <c r="L19" i="15"/>
  <c r="J11" i="8"/>
  <c r="M16" i="15"/>
  <c r="I11" i="8"/>
  <c r="S11"/>
  <c r="X11"/>
  <c r="S8"/>
  <c r="Y11"/>
  <c r="J22" i="15"/>
  <c r="I22"/>
  <c r="I44" s="1"/>
  <c r="X23" i="8"/>
  <c r="Y23"/>
  <c r="G12"/>
  <c r="J17" i="15"/>
  <c r="L16"/>
  <c r="J12" i="8"/>
  <c r="M17" i="15"/>
  <c r="V11" i="8"/>
  <c r="U11"/>
  <c r="S12" s="1"/>
  <c r="U8"/>
  <c r="V8"/>
  <c r="I12"/>
  <c r="L17" i="15"/>
  <c r="B3" i="6"/>
  <c r="H62" i="15"/>
  <c r="P15" i="3"/>
  <c r="G9" i="7"/>
  <c r="I9" s="1"/>
  <c r="E9"/>
  <c r="D9"/>
  <c r="H11" i="6"/>
  <c r="H10"/>
  <c r="H9"/>
  <c r="G7" i="7" s="1"/>
  <c r="H8" i="6"/>
  <c r="H7"/>
  <c r="H6"/>
  <c r="F8"/>
  <c r="E7" i="7" s="1"/>
  <c r="F9" i="6"/>
  <c r="F11"/>
  <c r="F6"/>
  <c r="F7"/>
  <c r="E6" i="7" s="1"/>
  <c r="E11" i="6"/>
  <c r="D8" i="7" s="1"/>
  <c r="E10" i="6"/>
  <c r="E9"/>
  <c r="E8"/>
  <c r="D7" i="7" s="1"/>
  <c r="E7" i="6"/>
  <c r="E6"/>
  <c r="G6" s="1"/>
  <c r="I6" s="1"/>
  <c r="G19" i="3"/>
  <c r="J63" i="15" s="1"/>
  <c r="G15" i="3"/>
  <c r="I15" s="1"/>
  <c r="G13"/>
  <c r="G9"/>
  <c r="J48" i="15"/>
  <c r="G7" i="3"/>
  <c r="J45" i="15" s="1"/>
  <c r="F9" i="7"/>
  <c r="G12" i="6"/>
  <c r="I12"/>
  <c r="P19" i="3"/>
  <c r="N19"/>
  <c r="M19"/>
  <c r="O19" s="1"/>
  <c r="P17"/>
  <c r="M17"/>
  <c r="N15"/>
  <c r="M15"/>
  <c r="O15" s="1"/>
  <c r="J15"/>
  <c r="M57" i="15" s="1"/>
  <c r="P13" i="3"/>
  <c r="N13"/>
  <c r="M13"/>
  <c r="O13" s="1"/>
  <c r="J13"/>
  <c r="M54" i="15" s="1"/>
  <c r="I13" i="3"/>
  <c r="L54" i="15" s="1"/>
  <c r="P11" i="3"/>
  <c r="M11"/>
  <c r="O11" s="1"/>
  <c r="P9"/>
  <c r="R9" s="1"/>
  <c r="N9"/>
  <c r="O9" s="1"/>
  <c r="M9"/>
  <c r="J9"/>
  <c r="M48" i="15" s="1"/>
  <c r="I9" i="3"/>
  <c r="L48" i="15" s="1"/>
  <c r="P7" i="3"/>
  <c r="N7"/>
  <c r="N21" s="1"/>
  <c r="M7"/>
  <c r="I7"/>
  <c r="G8" s="1"/>
  <c r="L45" i="15"/>
  <c r="N17" i="3"/>
  <c r="O17" s="1"/>
  <c r="G17"/>
  <c r="J60" i="15" s="1"/>
  <c r="N11" i="3"/>
  <c r="F10" i="6"/>
  <c r="E8" i="7" s="1"/>
  <c r="G11" i="3"/>
  <c r="J51" i="15" s="1"/>
  <c r="J12" i="6"/>
  <c r="J17" i="3"/>
  <c r="M60" i="15" s="1"/>
  <c r="I17" i="3"/>
  <c r="L60" i="15" s="1"/>
  <c r="K11" i="14"/>
  <c r="K28" i="15" l="1"/>
  <c r="M28" s="1"/>
  <c r="G10" i="3"/>
  <c r="I10" s="1"/>
  <c r="L49" i="15" s="1"/>
  <c r="Q9" i="3"/>
  <c r="J46" i="15"/>
  <c r="I8" i="3"/>
  <c r="L46" i="15" s="1"/>
  <c r="J8" i="3"/>
  <c r="M46" i="15" s="1"/>
  <c r="Q19" i="3"/>
  <c r="R19"/>
  <c r="G10" i="6"/>
  <c r="I10" s="1"/>
  <c r="G11" s="1"/>
  <c r="I11" s="1"/>
  <c r="O7" i="3"/>
  <c r="M21"/>
  <c r="O21" s="1"/>
  <c r="Q17"/>
  <c r="J19"/>
  <c r="M63" i="15" s="1"/>
  <c r="H56"/>
  <c r="J57"/>
  <c r="I62"/>
  <c r="J62" s="1"/>
  <c r="H47"/>
  <c r="G18" i="3"/>
  <c r="I18" s="1"/>
  <c r="L61" i="15" s="1"/>
  <c r="J11" i="3"/>
  <c r="M51" i="15" s="1"/>
  <c r="J7" i="3"/>
  <c r="M45" i="15" s="1"/>
  <c r="R13" i="3"/>
  <c r="I19"/>
  <c r="G7" i="6"/>
  <c r="J7" s="1"/>
  <c r="Q15" i="3"/>
  <c r="K50" i="15"/>
  <c r="I11" i="3"/>
  <c r="L51" i="15" s="1"/>
  <c r="R7" i="3"/>
  <c r="R11"/>
  <c r="D6" i="7"/>
  <c r="E5" i="12" s="1"/>
  <c r="K65" i="15"/>
  <c r="F5" i="12"/>
  <c r="G5" s="1"/>
  <c r="H59" i="15"/>
  <c r="I65"/>
  <c r="F8" i="7"/>
  <c r="H50" i="15"/>
  <c r="I53"/>
  <c r="J53" s="1"/>
  <c r="G8" i="6"/>
  <c r="I8" s="1"/>
  <c r="G9" s="1"/>
  <c r="I9" s="1"/>
  <c r="I50" i="15"/>
  <c r="J50" s="1"/>
  <c r="L50" s="1"/>
  <c r="Q7" i="3"/>
  <c r="G6" i="7"/>
  <c r="AA35" i="9"/>
  <c r="K171" i="15" s="1"/>
  <c r="AA9" i="9"/>
  <c r="K80" i="15" s="1"/>
  <c r="AA27" i="9"/>
  <c r="K143" i="15" s="1"/>
  <c r="AA29" i="9"/>
  <c r="K150" i="15" s="1"/>
  <c r="AA31" i="9"/>
  <c r="K157" i="15" s="1"/>
  <c r="K163"/>
  <c r="AA13" i="9"/>
  <c r="K94" i="15" s="1"/>
  <c r="K142"/>
  <c r="K76"/>
  <c r="K79"/>
  <c r="K93"/>
  <c r="K149"/>
  <c r="K156"/>
  <c r="K132"/>
  <c r="K174"/>
  <c r="K69"/>
  <c r="K104"/>
  <c r="K14"/>
  <c r="L14" s="1"/>
  <c r="H16" i="6"/>
  <c r="AB7" i="8"/>
  <c r="M8" i="15" s="1"/>
  <c r="K8"/>
  <c r="T24" i="8"/>
  <c r="V24" s="1"/>
  <c r="R17" i="3"/>
  <c r="I7" i="6"/>
  <c r="F7" i="7"/>
  <c r="H7" s="1"/>
  <c r="D13"/>
  <c r="I7"/>
  <c r="D5" i="12"/>
  <c r="E18" i="6"/>
  <c r="K47" i="15"/>
  <c r="I56"/>
  <c r="J56" s="1"/>
  <c r="J6" i="6"/>
  <c r="H65" i="15"/>
  <c r="J66"/>
  <c r="L66" s="1"/>
  <c r="F6" i="7"/>
  <c r="G8"/>
  <c r="K59" i="15"/>
  <c r="AA33" i="9"/>
  <c r="K164" i="15" s="1"/>
  <c r="Q11" i="3"/>
  <c r="H25" i="6"/>
  <c r="I45" i="9"/>
  <c r="O45"/>
  <c r="AA23"/>
  <c r="K129" i="15" s="1"/>
  <c r="K114"/>
  <c r="K170"/>
  <c r="K125"/>
  <c r="K86"/>
  <c r="K107"/>
  <c r="K121"/>
  <c r="K135"/>
  <c r="K90"/>
  <c r="K146"/>
  <c r="K153"/>
  <c r="M42"/>
  <c r="I10" i="7"/>
  <c r="M14" i="15"/>
  <c r="J35"/>
  <c r="L35" s="1"/>
  <c r="G13" i="6"/>
  <c r="J11" i="15"/>
  <c r="M11" s="1"/>
  <c r="J39"/>
  <c r="L39" s="1"/>
  <c r="I7"/>
  <c r="F18" i="6"/>
  <c r="G18" s="1"/>
  <c r="E11" i="7"/>
  <c r="F6" i="12" s="1"/>
  <c r="G6" s="1"/>
  <c r="H44" i="15"/>
  <c r="L28"/>
  <c r="M39"/>
  <c r="H18"/>
  <c r="J18" s="1"/>
  <c r="L18" s="1"/>
  <c r="H25"/>
  <c r="J25" s="1"/>
  <c r="L25" s="1"/>
  <c r="K25"/>
  <c r="Z9" i="8"/>
  <c r="AA9" s="1"/>
  <c r="L15" i="15" s="1"/>
  <c r="I149"/>
  <c r="I156"/>
  <c r="I121"/>
  <c r="Y31" i="9"/>
  <c r="I157" i="15" s="1"/>
  <c r="Y17" i="9"/>
  <c r="I108" i="15" s="1"/>
  <c r="I146"/>
  <c r="I153"/>
  <c r="K53"/>
  <c r="K62"/>
  <c r="I93"/>
  <c r="G67" i="14"/>
  <c r="G14" i="3"/>
  <c r="J14" s="1"/>
  <c r="M55" i="15" s="1"/>
  <c r="Q13" i="3"/>
  <c r="Y13" i="9"/>
  <c r="I94" i="15" s="1"/>
  <c r="Y29" i="9"/>
  <c r="I150" i="15" s="1"/>
  <c r="J61"/>
  <c r="J18" i="3"/>
  <c r="M61" i="15" s="1"/>
  <c r="R15" i="3"/>
  <c r="R37" i="9"/>
  <c r="R33"/>
  <c r="P21" i="3"/>
  <c r="K56" i="15"/>
  <c r="I79"/>
  <c r="Y19" i="9"/>
  <c r="I115" i="15" s="1"/>
  <c r="Y21" i="9"/>
  <c r="I122" i="15" s="1"/>
  <c r="Y23" i="9"/>
  <c r="I129" i="15" s="1"/>
  <c r="Y25" i="9"/>
  <c r="I136" i="15" s="1"/>
  <c r="I86"/>
  <c r="I107"/>
  <c r="I128"/>
  <c r="I135"/>
  <c r="I177"/>
  <c r="Y9" i="9"/>
  <c r="I80" i="15" s="1"/>
  <c r="I118"/>
  <c r="I125"/>
  <c r="S40" i="9"/>
  <c r="I90" i="15"/>
  <c r="R34" i="9"/>
  <c r="H163" i="15"/>
  <c r="H159"/>
  <c r="H160" s="1"/>
  <c r="H177"/>
  <c r="R38" i="9"/>
  <c r="G68" i="14"/>
  <c r="G64"/>
  <c r="G69"/>
  <c r="G66"/>
  <c r="G65"/>
  <c r="H9" i="7"/>
  <c r="T23" i="8"/>
  <c r="V23" s="1"/>
  <c r="G12" i="3"/>
  <c r="J10" i="6"/>
  <c r="K100" i="15"/>
  <c r="K15"/>
  <c r="U9" i="8"/>
  <c r="S10" s="1"/>
  <c r="V10" s="1"/>
  <c r="V9"/>
  <c r="L57" i="15"/>
  <c r="G16" i="3"/>
  <c r="J21"/>
  <c r="I59" i="15"/>
  <c r="U24" i="8"/>
  <c r="F11" i="7"/>
  <c r="O24" i="8"/>
  <c r="P24"/>
  <c r="V14"/>
  <c r="U14"/>
  <c r="J26" i="15"/>
  <c r="AB13" i="8"/>
  <c r="M29" i="15" s="1"/>
  <c r="M14" i="8"/>
  <c r="J44" i="15"/>
  <c r="G15" i="6"/>
  <c r="O23" i="8"/>
  <c r="I46" i="14"/>
  <c r="G46" s="1"/>
  <c r="M46"/>
  <c r="L26" i="9"/>
  <c r="H134" i="15" s="1"/>
  <c r="H63" i="14"/>
  <c r="I55"/>
  <c r="H54"/>
  <c r="G54" s="1"/>
  <c r="F9" i="9"/>
  <c r="H74" i="15" s="1"/>
  <c r="F17" i="9"/>
  <c r="H102" i="15" s="1"/>
  <c r="H104" s="1"/>
  <c r="L17" i="9"/>
  <c r="N17" s="1"/>
  <c r="Q17" s="1"/>
  <c r="M105" i="15" s="1"/>
  <c r="H47" i="14"/>
  <c r="I62"/>
  <c r="G62" s="1"/>
  <c r="I21" i="3"/>
  <c r="S11" i="9"/>
  <c r="Y11" s="1"/>
  <c r="I87" i="15" s="1"/>
  <c r="H167"/>
  <c r="R36" i="9"/>
  <c r="H35"/>
  <c r="J35" s="1"/>
  <c r="L165" i="15" s="1"/>
  <c r="R35" i="9"/>
  <c r="U40"/>
  <c r="U43" s="1"/>
  <c r="AA15"/>
  <c r="K101" i="15" s="1"/>
  <c r="AA17" i="9"/>
  <c r="K108" i="15" s="1"/>
  <c r="AA19" i="9"/>
  <c r="K115" i="15" s="1"/>
  <c r="AA21" i="9"/>
  <c r="K122" i="15" s="1"/>
  <c r="AA25" i="9"/>
  <c r="K136" i="15" s="1"/>
  <c r="AA37" i="9"/>
  <c r="K178" i="15" s="1"/>
  <c r="H174"/>
  <c r="L10" i="9"/>
  <c r="H78" i="15" s="1"/>
  <c r="I114"/>
  <c r="K139"/>
  <c r="AA7" i="9"/>
  <c r="K73" i="15" s="1"/>
  <c r="K72"/>
  <c r="I76"/>
  <c r="K128"/>
  <c r="H170"/>
  <c r="K177"/>
  <c r="I104"/>
  <c r="K111"/>
  <c r="I111"/>
  <c r="I132"/>
  <c r="K160"/>
  <c r="K167"/>
  <c r="AA11" i="9"/>
  <c r="K87" i="15" s="1"/>
  <c r="K118"/>
  <c r="N37" i="9"/>
  <c r="M54" i="14"/>
  <c r="H55"/>
  <c r="I63"/>
  <c r="I47"/>
  <c r="F10" i="9"/>
  <c r="H75" i="15" s="1"/>
  <c r="F25" i="9"/>
  <c r="H130" i="15" s="1"/>
  <c r="L18" i="9"/>
  <c r="H106" i="15" s="1"/>
  <c r="M62" i="14"/>
  <c r="F12" i="9"/>
  <c r="H82" i="15" s="1"/>
  <c r="L25" i="9"/>
  <c r="H133" i="15" s="1"/>
  <c r="K97"/>
  <c r="H48" i="14"/>
  <c r="L17"/>
  <c r="M17" s="1"/>
  <c r="N17" s="1"/>
  <c r="M68"/>
  <c r="L11"/>
  <c r="M11" s="1"/>
  <c r="N11" s="1"/>
  <c r="N9" i="9"/>
  <c r="H77" i="15"/>
  <c r="H40" i="14"/>
  <c r="G40" s="1"/>
  <c r="I56"/>
  <c r="I48"/>
  <c r="L15"/>
  <c r="M15" s="1"/>
  <c r="N15" s="1"/>
  <c r="L19" i="9"/>
  <c r="N19" s="1"/>
  <c r="J112" i="15" s="1"/>
  <c r="L11" i="9"/>
  <c r="R11" s="1"/>
  <c r="M48" i="14"/>
  <c r="I57"/>
  <c r="G57" s="1"/>
  <c r="I49"/>
  <c r="G49" s="1"/>
  <c r="I41"/>
  <c r="L19"/>
  <c r="M19" s="1"/>
  <c r="N19" s="1"/>
  <c r="K25"/>
  <c r="L12" i="9"/>
  <c r="H85" i="15" s="1"/>
  <c r="M4"/>
  <c r="M35"/>
  <c r="L32"/>
  <c r="J47"/>
  <c r="J7"/>
  <c r="L7" s="1"/>
  <c r="K83"/>
  <c r="I100"/>
  <c r="I163"/>
  <c r="P23" i="8"/>
  <c r="M10"/>
  <c r="H15" i="6"/>
  <c r="AB9" i="8"/>
  <c r="M15" i="15" s="1"/>
  <c r="G21" i="7"/>
  <c r="J28" i="6"/>
  <c r="I28"/>
  <c r="H81" i="15"/>
  <c r="H11" i="9"/>
  <c r="K11" s="1"/>
  <c r="M81" i="15" s="1"/>
  <c r="H110"/>
  <c r="H29" i="9"/>
  <c r="J144" i="15" s="1"/>
  <c r="M66" i="14"/>
  <c r="M56"/>
  <c r="M40"/>
  <c r="H56"/>
  <c r="H41"/>
  <c r="I58"/>
  <c r="L9"/>
  <c r="M9" s="1"/>
  <c r="L21"/>
  <c r="M21" s="1"/>
  <c r="N21" s="1"/>
  <c r="F27" i="9"/>
  <c r="F19"/>
  <c r="L27"/>
  <c r="L20"/>
  <c r="H113" i="15" s="1"/>
  <c r="I81"/>
  <c r="I83" s="1"/>
  <c r="F28" i="9"/>
  <c r="U39"/>
  <c r="H26" i="6"/>
  <c r="G20" i="7" s="1"/>
  <c r="H24" i="6"/>
  <c r="P12" i="8"/>
  <c r="M20" i="15" s="1"/>
  <c r="J20"/>
  <c r="O12" i="8"/>
  <c r="L20" i="15" s="1"/>
  <c r="AB11" i="8"/>
  <c r="M22" i="15" s="1"/>
  <c r="K22"/>
  <c r="AA11" i="8"/>
  <c r="L22" i="15" s="1"/>
  <c r="M21"/>
  <c r="L21"/>
  <c r="V12" i="8"/>
  <c r="U12"/>
  <c r="Q31" i="9"/>
  <c r="M154" i="15" s="1"/>
  <c r="P31" i="9"/>
  <c r="J154" i="15"/>
  <c r="H98"/>
  <c r="N15" i="9"/>
  <c r="F7"/>
  <c r="E39"/>
  <c r="F15"/>
  <c r="L16"/>
  <c r="H99" i="15" s="1"/>
  <c r="F23" i="9"/>
  <c r="L24"/>
  <c r="H127" i="15" s="1"/>
  <c r="F31" i="9"/>
  <c r="L32"/>
  <c r="H155" i="15" s="1"/>
  <c r="I44" i="14"/>
  <c r="H44"/>
  <c r="M44"/>
  <c r="I52"/>
  <c r="H52"/>
  <c r="M52"/>
  <c r="I60"/>
  <c r="H60"/>
  <c r="M60"/>
  <c r="I165" i="15"/>
  <c r="I167" s="1"/>
  <c r="S35" i="9"/>
  <c r="I168" i="15"/>
  <c r="I170" s="1"/>
  <c r="N35" i="9"/>
  <c r="L13"/>
  <c r="F14"/>
  <c r="L21"/>
  <c r="F22"/>
  <c r="L29"/>
  <c r="R29" s="1"/>
  <c r="F30"/>
  <c r="I43" i="14"/>
  <c r="H43"/>
  <c r="I51"/>
  <c r="H51"/>
  <c r="I59"/>
  <c r="H59"/>
  <c r="I172" i="15"/>
  <c r="I174" s="1"/>
  <c r="S37" i="9"/>
  <c r="H37"/>
  <c r="H154" i="15"/>
  <c r="N33" i="9"/>
  <c r="H53" i="14"/>
  <c r="I61"/>
  <c r="I45"/>
  <c r="L23"/>
  <c r="M23" s="1"/>
  <c r="N23" s="1"/>
  <c r="F32" i="9"/>
  <c r="H124" i="15"/>
  <c r="M50" i="14"/>
  <c r="H58"/>
  <c r="H42"/>
  <c r="G42" s="1"/>
  <c r="I50"/>
  <c r="G50" s="1"/>
  <c r="F8" i="9"/>
  <c r="F13"/>
  <c r="L23"/>
  <c r="M64" i="14"/>
  <c r="H131" i="15"/>
  <c r="J25" i="14"/>
  <c r="E70"/>
  <c r="H61"/>
  <c r="H45"/>
  <c r="I53"/>
  <c r="F21" i="9"/>
  <c r="F16"/>
  <c r="L8"/>
  <c r="L30"/>
  <c r="H148" i="15" s="1"/>
  <c r="L14" i="9"/>
  <c r="H92" i="15" s="1"/>
  <c r="H6" i="7" l="1"/>
  <c r="J49" i="15"/>
  <c r="J10" i="3"/>
  <c r="M49" i="15" s="1"/>
  <c r="G20" i="3"/>
  <c r="L63" i="15"/>
  <c r="Q21" i="3"/>
  <c r="I14"/>
  <c r="L55" i="15" s="1"/>
  <c r="J8" i="6"/>
  <c r="M56" i="15"/>
  <c r="J65"/>
  <c r="L65" s="1"/>
  <c r="J9" i="6"/>
  <c r="I8" i="7"/>
  <c r="L53" i="15"/>
  <c r="J59"/>
  <c r="L59" s="1"/>
  <c r="M62"/>
  <c r="I6" i="7"/>
  <c r="L47" i="15"/>
  <c r="H8" i="7"/>
  <c r="H5" i="12"/>
  <c r="I5" s="1"/>
  <c r="M59" i="15"/>
  <c r="M50"/>
  <c r="M66"/>
  <c r="M47"/>
  <c r="J13" i="6"/>
  <c r="I13"/>
  <c r="G14" s="1"/>
  <c r="L11" i="15"/>
  <c r="E13" i="7"/>
  <c r="F13" s="1"/>
  <c r="Z23" i="8"/>
  <c r="AA23" s="1"/>
  <c r="L44" i="15"/>
  <c r="M53"/>
  <c r="L62"/>
  <c r="J55"/>
  <c r="G56" i="14"/>
  <c r="X33" i="9"/>
  <c r="H164" i="15" s="1"/>
  <c r="G58" i="14"/>
  <c r="U23" i="8"/>
  <c r="R21" i="3"/>
  <c r="X37" i="9"/>
  <c r="H178" i="15" s="1"/>
  <c r="L56"/>
  <c r="J11" i="6"/>
  <c r="J177" i="15"/>
  <c r="L177" s="1"/>
  <c r="J104"/>
  <c r="L104" s="1"/>
  <c r="J174"/>
  <c r="L174" s="1"/>
  <c r="J167"/>
  <c r="L167" s="1"/>
  <c r="J163"/>
  <c r="M163" s="1"/>
  <c r="G61" i="14"/>
  <c r="G59"/>
  <c r="G43"/>
  <c r="G44"/>
  <c r="G45"/>
  <c r="G41"/>
  <c r="G48"/>
  <c r="G47"/>
  <c r="G53"/>
  <c r="G51"/>
  <c r="G60"/>
  <c r="G52"/>
  <c r="G55"/>
  <c r="G63"/>
  <c r="U10" i="8"/>
  <c r="K44" i="15"/>
  <c r="J52"/>
  <c r="I12" i="3"/>
  <c r="L52" i="15" s="1"/>
  <c r="J12" i="3"/>
  <c r="M52" i="15" s="1"/>
  <c r="AA39" i="9"/>
  <c r="I16" i="3"/>
  <c r="L58" i="15" s="1"/>
  <c r="J58"/>
  <c r="J16" i="3"/>
  <c r="M58" i="15" s="1"/>
  <c r="O14" i="8"/>
  <c r="L27" i="15" s="1"/>
  <c r="J27"/>
  <c r="P14" i="8"/>
  <c r="M27" i="15" s="1"/>
  <c r="H135"/>
  <c r="J135" s="1"/>
  <c r="M135" s="1"/>
  <c r="R26" i="9"/>
  <c r="H17"/>
  <c r="J102" i="15" s="1"/>
  <c r="H9" i="9"/>
  <c r="P17"/>
  <c r="L105" i="15" s="1"/>
  <c r="H105"/>
  <c r="H107" s="1"/>
  <c r="J107" s="1"/>
  <c r="L107" s="1"/>
  <c r="R17" i="9"/>
  <c r="T17" s="1"/>
  <c r="J105" i="15"/>
  <c r="H79"/>
  <c r="J79" s="1"/>
  <c r="L79" s="1"/>
  <c r="R9" i="9"/>
  <c r="T9" s="1"/>
  <c r="V9" s="1"/>
  <c r="H76" i="15"/>
  <c r="J76" s="1"/>
  <c r="L76" s="1"/>
  <c r="R10" i="9"/>
  <c r="H112" i="15"/>
  <c r="H114" s="1"/>
  <c r="J114" s="1"/>
  <c r="L114" s="1"/>
  <c r="M165"/>
  <c r="J165"/>
  <c r="H36" i="9"/>
  <c r="J36" s="1"/>
  <c r="L166" i="15" s="1"/>
  <c r="X35" i="9"/>
  <c r="H171" i="15" s="1"/>
  <c r="J170"/>
  <c r="L170" s="1"/>
  <c r="N25" i="9"/>
  <c r="J133" i="15" s="1"/>
  <c r="R25" i="9"/>
  <c r="T25" s="1"/>
  <c r="V25" s="1"/>
  <c r="R18"/>
  <c r="Q37"/>
  <c r="M175" i="15" s="1"/>
  <c r="P37" i="9"/>
  <c r="R27"/>
  <c r="J175" i="15"/>
  <c r="J29" i="9"/>
  <c r="L144" i="15" s="1"/>
  <c r="J77"/>
  <c r="H25" i="9"/>
  <c r="K25" s="1"/>
  <c r="M130" i="15" s="1"/>
  <c r="R19" i="9"/>
  <c r="T19" s="1"/>
  <c r="V19" s="1"/>
  <c r="J11"/>
  <c r="L81" i="15" s="1"/>
  <c r="K29" i="9"/>
  <c r="M144" i="15" s="1"/>
  <c r="N11" i="9"/>
  <c r="Q11" s="1"/>
  <c r="P9"/>
  <c r="H156" i="15"/>
  <c r="J156" s="1"/>
  <c r="M156" s="1"/>
  <c r="R12" i="9"/>
  <c r="X11" s="1"/>
  <c r="H84" i="15"/>
  <c r="H86" s="1"/>
  <c r="J86" s="1"/>
  <c r="L86" s="1"/>
  <c r="I70" i="14"/>
  <c r="P19" i="9"/>
  <c r="N20" s="1"/>
  <c r="I71" i="14"/>
  <c r="M18" i="15"/>
  <c r="M25"/>
  <c r="M7"/>
  <c r="H83"/>
  <c r="J83" s="1"/>
  <c r="L83" s="1"/>
  <c r="J13"/>
  <c r="P10" i="8"/>
  <c r="M13" i="15" s="1"/>
  <c r="O10" i="8"/>
  <c r="L13" i="15" s="1"/>
  <c r="I15" i="6"/>
  <c r="G16" s="1"/>
  <c r="J15"/>
  <c r="G11" i="7"/>
  <c r="I21"/>
  <c r="H21"/>
  <c r="H15" i="12"/>
  <c r="J29" i="6"/>
  <c r="G22" i="7"/>
  <c r="I29" i="6"/>
  <c r="I17"/>
  <c r="G12" i="7"/>
  <c r="J17" i="6"/>
  <c r="H18"/>
  <c r="H138" i="15"/>
  <c r="R28" i="9"/>
  <c r="H137" i="15"/>
  <c r="H109"/>
  <c r="H111" s="1"/>
  <c r="J111" s="1"/>
  <c r="L111" s="1"/>
  <c r="H19" i="9"/>
  <c r="H140" i="15"/>
  <c r="H142" s="1"/>
  <c r="T11" i="9"/>
  <c r="J81" i="15"/>
  <c r="H100"/>
  <c r="J100" s="1"/>
  <c r="L100" s="1"/>
  <c r="R20" i="9"/>
  <c r="L25" i="14"/>
  <c r="H30" i="6"/>
  <c r="G19" i="7"/>
  <c r="H116" i="15"/>
  <c r="H21" i="9"/>
  <c r="R21"/>
  <c r="M42" i="14"/>
  <c r="F70"/>
  <c r="H88" i="15"/>
  <c r="H13" i="9"/>
  <c r="R13"/>
  <c r="J161" i="15"/>
  <c r="Q33" i="9"/>
  <c r="M161" i="15" s="1"/>
  <c r="P33" i="9"/>
  <c r="H96" i="15"/>
  <c r="R16" i="9"/>
  <c r="I158" i="15"/>
  <c r="I160" s="1"/>
  <c r="J160" s="1"/>
  <c r="H33" i="9"/>
  <c r="S33"/>
  <c r="H126" i="15"/>
  <c r="H128" s="1"/>
  <c r="J128" s="1"/>
  <c r="N23" i="9"/>
  <c r="J37"/>
  <c r="K37"/>
  <c r="M172" i="15" s="1"/>
  <c r="J172"/>
  <c r="N21" i="9"/>
  <c r="H119" i="15"/>
  <c r="H121" s="1"/>
  <c r="J121" s="1"/>
  <c r="H31" i="9"/>
  <c r="R31"/>
  <c r="H151" i="15"/>
  <c r="R15" i="9"/>
  <c r="H95" i="15"/>
  <c r="H15" i="9"/>
  <c r="P15"/>
  <c r="Q15"/>
  <c r="M98" i="15" s="1"/>
  <c r="J98"/>
  <c r="L40" i="9"/>
  <c r="H71" i="15"/>
  <c r="F40" i="9"/>
  <c r="R8"/>
  <c r="H68" i="15"/>
  <c r="T29" i="9"/>
  <c r="H117" i="15"/>
  <c r="R22" i="9"/>
  <c r="Y35"/>
  <c r="T35"/>
  <c r="H70" i="15"/>
  <c r="L39" i="9"/>
  <c r="L154" i="15"/>
  <c r="N32" i="9"/>
  <c r="H70" i="14"/>
  <c r="H152" i="15"/>
  <c r="R32" i="9"/>
  <c r="H147" i="15"/>
  <c r="H149" s="1"/>
  <c r="J149" s="1"/>
  <c r="N29" i="9"/>
  <c r="N13"/>
  <c r="H91" i="15"/>
  <c r="H93" s="1"/>
  <c r="J93" s="1"/>
  <c r="R23" i="9"/>
  <c r="H23"/>
  <c r="H123" i="15"/>
  <c r="H125" s="1"/>
  <c r="J125" s="1"/>
  <c r="H67"/>
  <c r="F39" i="9"/>
  <c r="R7"/>
  <c r="N9" i="14"/>
  <c r="M25"/>
  <c r="H132" i="15"/>
  <c r="J132" s="1"/>
  <c r="H71" i="14"/>
  <c r="R24" i="9"/>
  <c r="T37"/>
  <c r="Y37"/>
  <c r="H145" i="15"/>
  <c r="H146" s="1"/>
  <c r="J146" s="1"/>
  <c r="R30" i="9"/>
  <c r="X29" s="1"/>
  <c r="H89" i="15"/>
  <c r="R14" i="9"/>
  <c r="J168" i="15"/>
  <c r="P35" i="9"/>
  <c r="M168" i="15"/>
  <c r="S15" i="9"/>
  <c r="Y15" s="1"/>
  <c r="I101" i="15" s="1"/>
  <c r="I95"/>
  <c r="I97" s="1"/>
  <c r="G30" i="7" l="1"/>
  <c r="J64" i="15"/>
  <c r="J20" i="3"/>
  <c r="M64" i="15" s="1"/>
  <c r="I20" i="3"/>
  <c r="L64" i="15" s="1"/>
  <c r="M65"/>
  <c r="G27" i="7"/>
  <c r="J5" i="12"/>
  <c r="I14" i="6"/>
  <c r="J14"/>
  <c r="AB23" i="8"/>
  <c r="M44" i="15" s="1"/>
  <c r="M177"/>
  <c r="M104"/>
  <c r="M174"/>
  <c r="L163"/>
  <c r="K179"/>
  <c r="AA44" i="9"/>
  <c r="M167" i="15"/>
  <c r="L135"/>
  <c r="J130"/>
  <c r="N18" i="9"/>
  <c r="P18" s="1"/>
  <c r="L106" i="15" s="1"/>
  <c r="T26" i="9"/>
  <c r="V26" s="1"/>
  <c r="L112" i="15"/>
  <c r="K17" i="9"/>
  <c r="M102" i="15" s="1"/>
  <c r="M166"/>
  <c r="X25" i="9"/>
  <c r="Z25" s="1"/>
  <c r="X27"/>
  <c r="J17"/>
  <c r="H18" s="1"/>
  <c r="J74" i="15"/>
  <c r="J9" i="9"/>
  <c r="Q25"/>
  <c r="M133" i="15" s="1"/>
  <c r="M111"/>
  <c r="L156"/>
  <c r="W25" i="9"/>
  <c r="X17"/>
  <c r="Z17" s="1"/>
  <c r="M170" i="15"/>
  <c r="P11" i="9"/>
  <c r="N12" s="1"/>
  <c r="Q12" s="1"/>
  <c r="X9"/>
  <c r="Z9" s="1"/>
  <c r="T10"/>
  <c r="V10" s="1"/>
  <c r="J166" i="15"/>
  <c r="J25" i="9"/>
  <c r="H26" s="1"/>
  <c r="P25"/>
  <c r="L133" i="15" s="1"/>
  <c r="H30" i="9"/>
  <c r="J30" s="1"/>
  <c r="L145" i="15" s="1"/>
  <c r="M114"/>
  <c r="M107"/>
  <c r="T20" i="9"/>
  <c r="V20" s="1"/>
  <c r="M100" i="15"/>
  <c r="L175"/>
  <c r="N38" i="9"/>
  <c r="X19"/>
  <c r="Z19" s="1"/>
  <c r="M86" i="15"/>
  <c r="H12" i="9"/>
  <c r="L77" i="15"/>
  <c r="N10" i="9"/>
  <c r="M83" i="15"/>
  <c r="G70" i="14"/>
  <c r="I11" i="7"/>
  <c r="H6" i="12"/>
  <c r="H11" i="7"/>
  <c r="I16" i="6"/>
  <c r="J16"/>
  <c r="J18"/>
  <c r="I18"/>
  <c r="J15" i="12"/>
  <c r="I15"/>
  <c r="H16"/>
  <c r="I16" s="1"/>
  <c r="I22" i="7"/>
  <c r="H22"/>
  <c r="G13"/>
  <c r="I12"/>
  <c r="H12"/>
  <c r="G23"/>
  <c r="J113" i="15"/>
  <c r="P20" i="9"/>
  <c r="L113" i="15" s="1"/>
  <c r="W11" i="9"/>
  <c r="V11"/>
  <c r="T12" s="1"/>
  <c r="G71" i="14"/>
  <c r="H97" i="15"/>
  <c r="J97" s="1"/>
  <c r="L97" s="1"/>
  <c r="H139"/>
  <c r="H87"/>
  <c r="Z11" i="9"/>
  <c r="J109" i="15"/>
  <c r="J19" i="9"/>
  <c r="H90" i="15"/>
  <c r="J90" s="1"/>
  <c r="M90" s="1"/>
  <c r="H14" i="12"/>
  <c r="L146" i="15"/>
  <c r="M146"/>
  <c r="T23" i="9"/>
  <c r="X23"/>
  <c r="J84" i="15"/>
  <c r="P13" i="9"/>
  <c r="J91" i="15"/>
  <c r="Q13" i="9"/>
  <c r="E26" i="6"/>
  <c r="H150" i="15"/>
  <c r="Z29" i="9"/>
  <c r="R40"/>
  <c r="K31"/>
  <c r="M151" i="15" s="1"/>
  <c r="J151"/>
  <c r="J31" i="9"/>
  <c r="M128" i="15"/>
  <c r="L128"/>
  <c r="J158"/>
  <c r="J33" i="9"/>
  <c r="K33"/>
  <c r="M158" i="15" s="1"/>
  <c r="J116"/>
  <c r="K21" i="9"/>
  <c r="M116" i="15" s="1"/>
  <c r="J21" i="9"/>
  <c r="E24" i="6"/>
  <c r="J123" i="15"/>
  <c r="K23" i="9"/>
  <c r="M123" i="15" s="1"/>
  <c r="J23" i="9"/>
  <c r="M93" i="15"/>
  <c r="L93"/>
  <c r="I171"/>
  <c r="Z35" i="9"/>
  <c r="E27" i="6"/>
  <c r="K15" i="9"/>
  <c r="M95" i="15" s="1"/>
  <c r="J15" i="9"/>
  <c r="J95" i="15"/>
  <c r="T31" i="9"/>
  <c r="X31"/>
  <c r="L172" i="15"/>
  <c r="H38" i="9"/>
  <c r="P23"/>
  <c r="J126" i="15"/>
  <c r="Q23" i="9"/>
  <c r="M126" i="15" s="1"/>
  <c r="Y33" i="9"/>
  <c r="T33"/>
  <c r="V33" s="1"/>
  <c r="T34" s="1"/>
  <c r="V34" s="1"/>
  <c r="N34"/>
  <c r="L161" i="15"/>
  <c r="J88"/>
  <c r="J13" i="9"/>
  <c r="K13"/>
  <c r="M88" i="15" s="1"/>
  <c r="X21" i="9"/>
  <c r="T21"/>
  <c r="N36"/>
  <c r="L168" i="15"/>
  <c r="W37" i="9"/>
  <c r="V37"/>
  <c r="T38" s="1"/>
  <c r="L132" i="15"/>
  <c r="M132"/>
  <c r="R39" i="9"/>
  <c r="X7"/>
  <c r="L125" i="15"/>
  <c r="M125"/>
  <c r="L149"/>
  <c r="M149"/>
  <c r="V35" i="9"/>
  <c r="T36" s="1"/>
  <c r="N16"/>
  <c r="Q16" s="1"/>
  <c r="L98" i="15"/>
  <c r="Q21" i="9"/>
  <c r="M119" i="15" s="1"/>
  <c r="P21" i="9"/>
  <c r="J119" i="15"/>
  <c r="T13" i="9"/>
  <c r="X13"/>
  <c r="Z37"/>
  <c r="I178" i="15"/>
  <c r="Q29" i="9"/>
  <c r="M147" i="15" s="1"/>
  <c r="J147"/>
  <c r="P29" i="9"/>
  <c r="P32"/>
  <c r="L155" i="15" s="1"/>
  <c r="Q32" i="9"/>
  <c r="M155" i="15" s="1"/>
  <c r="J155"/>
  <c r="V17" i="9"/>
  <c r="T18" s="1"/>
  <c r="W17"/>
  <c r="V29"/>
  <c r="T30" s="1"/>
  <c r="W29"/>
  <c r="E25" i="6"/>
  <c r="X15" i="9"/>
  <c r="T15"/>
  <c r="M121" i="15"/>
  <c r="L121"/>
  <c r="L160"/>
  <c r="M160"/>
  <c r="H153"/>
  <c r="J153" s="1"/>
  <c r="H69"/>
  <c r="H72"/>
  <c r="H118"/>
  <c r="J118" s="1"/>
  <c r="G25" i="7" l="1"/>
  <c r="H18" i="12"/>
  <c r="Q18" i="9"/>
  <c r="M106" i="15" s="1"/>
  <c r="W26" i="9"/>
  <c r="J106" i="15"/>
  <c r="H115"/>
  <c r="H80"/>
  <c r="H143"/>
  <c r="K30" i="9"/>
  <c r="M145" i="15" s="1"/>
  <c r="H136"/>
  <c r="L102"/>
  <c r="L130"/>
  <c r="P12" i="9"/>
  <c r="L74" i="15"/>
  <c r="H10" i="9"/>
  <c r="J145" i="15"/>
  <c r="H108"/>
  <c r="N26" i="9"/>
  <c r="P26" s="1"/>
  <c r="L134" i="15" s="1"/>
  <c r="M97"/>
  <c r="J176"/>
  <c r="Q38" i="9"/>
  <c r="M176" i="15" s="1"/>
  <c r="P38" i="9"/>
  <c r="L176" i="15" s="1"/>
  <c r="K12" i="9"/>
  <c r="M82" i="15" s="1"/>
  <c r="J82"/>
  <c r="J12" i="9"/>
  <c r="L82" i="15" s="1"/>
  <c r="P10" i="9"/>
  <c r="L78" i="15" s="1"/>
  <c r="J78"/>
  <c r="J6" i="12"/>
  <c r="I6"/>
  <c r="H13" i="7"/>
  <c r="I13"/>
  <c r="L109" i="15"/>
  <c r="H20" i="9"/>
  <c r="W12"/>
  <c r="V12"/>
  <c r="L90" i="15"/>
  <c r="AB11" i="9"/>
  <c r="L87" i="15" s="1"/>
  <c r="J87"/>
  <c r="AC11" i="9"/>
  <c r="M87" i="15" s="1"/>
  <c r="V30" i="9"/>
  <c r="W30"/>
  <c r="W18"/>
  <c r="V18"/>
  <c r="L147" i="15"/>
  <c r="N30" i="9"/>
  <c r="AB37"/>
  <c r="L178" i="15" s="1"/>
  <c r="AC37" i="9"/>
  <c r="M178" i="15" s="1"/>
  <c r="J178"/>
  <c r="V36" i="9"/>
  <c r="H73" i="15"/>
  <c r="X39" i="9"/>
  <c r="W21"/>
  <c r="V21"/>
  <c r="T22" s="1"/>
  <c r="AB9"/>
  <c r="L80" i="15" s="1"/>
  <c r="J80"/>
  <c r="V31" i="9"/>
  <c r="T32" s="1"/>
  <c r="W31"/>
  <c r="J18"/>
  <c r="L103" i="15" s="1"/>
  <c r="J103"/>
  <c r="K18" i="9"/>
  <c r="M103" i="15" s="1"/>
  <c r="H34" i="9"/>
  <c r="L158" i="15"/>
  <c r="L151"/>
  <c r="H32" i="9"/>
  <c r="J115" i="15"/>
  <c r="AB19" i="9"/>
  <c r="L115" i="15" s="1"/>
  <c r="P36" i="9"/>
  <c r="L169" i="15" s="1"/>
  <c r="M169"/>
  <c r="J169"/>
  <c r="L88"/>
  <c r="H14" i="9"/>
  <c r="Z31"/>
  <c r="H157" i="15"/>
  <c r="L123"/>
  <c r="H24" i="9"/>
  <c r="AB29"/>
  <c r="L150" i="15" s="1"/>
  <c r="J150"/>
  <c r="AC29" i="9"/>
  <c r="M150" i="15" s="1"/>
  <c r="L84"/>
  <c r="L91"/>
  <c r="N14" i="9"/>
  <c r="Z15"/>
  <c r="H101" i="15"/>
  <c r="V13" i="9"/>
  <c r="T14" s="1"/>
  <c r="W13"/>
  <c r="N22"/>
  <c r="L119" i="15"/>
  <c r="K26" i="9"/>
  <c r="M131" i="15" s="1"/>
  <c r="J26" i="9"/>
  <c r="L131" i="15" s="1"/>
  <c r="J131"/>
  <c r="P34" i="9"/>
  <c r="L162" i="15" s="1"/>
  <c r="Q34" i="9"/>
  <c r="M162" i="15" s="1"/>
  <c r="J162"/>
  <c r="Z33" i="9"/>
  <c r="I164" i="15"/>
  <c r="K38" i="9"/>
  <c r="M173" i="15" s="1"/>
  <c r="J173"/>
  <c r="J38" i="9"/>
  <c r="L173" i="15" s="1"/>
  <c r="L95"/>
  <c r="H16" i="9"/>
  <c r="M171" i="15"/>
  <c r="AB35" i="9"/>
  <c r="L171" i="15" s="1"/>
  <c r="J171"/>
  <c r="D19" i="7"/>
  <c r="E30" i="6"/>
  <c r="L116" i="15"/>
  <c r="H22" i="9"/>
  <c r="D20" i="7"/>
  <c r="W23" i="9"/>
  <c r="V23"/>
  <c r="T24" s="1"/>
  <c r="L118" i="15"/>
  <c r="M118"/>
  <c r="M153"/>
  <c r="L153"/>
  <c r="V15" i="9"/>
  <c r="T16" s="1"/>
  <c r="W15"/>
  <c r="H94" i="15"/>
  <c r="Z13" i="9"/>
  <c r="M99" i="15"/>
  <c r="J99"/>
  <c r="P16" i="9"/>
  <c r="L99" i="15" s="1"/>
  <c r="V38" i="9"/>
  <c r="W38"/>
  <c r="Z21"/>
  <c r="H122" i="15"/>
  <c r="L126"/>
  <c r="N24" i="9"/>
  <c r="AC25"/>
  <c r="M136" i="15" s="1"/>
  <c r="J136"/>
  <c r="AB25" i="9"/>
  <c r="L136" i="15" s="1"/>
  <c r="AB17" i="9"/>
  <c r="L108" i="15" s="1"/>
  <c r="AC17" i="9"/>
  <c r="M108" i="15" s="1"/>
  <c r="J108"/>
  <c r="M91"/>
  <c r="M84"/>
  <c r="Z23" i="9"/>
  <c r="H129" i="15"/>
  <c r="Q26" i="9" l="1"/>
  <c r="M134" i="15" s="1"/>
  <c r="J75"/>
  <c r="J10" i="9"/>
  <c r="L75" i="15" s="1"/>
  <c r="J134"/>
  <c r="J20" i="9"/>
  <c r="L110" i="15" s="1"/>
  <c r="J110"/>
  <c r="W24" i="9"/>
  <c r="V24"/>
  <c r="K22"/>
  <c r="M117" i="15" s="1"/>
  <c r="J22" i="9"/>
  <c r="L117" i="15" s="1"/>
  <c r="J117"/>
  <c r="J164"/>
  <c r="AC33" i="9"/>
  <c r="M164" i="15" s="1"/>
  <c r="AB33" i="9"/>
  <c r="L164" i="15" s="1"/>
  <c r="J120"/>
  <c r="Q22" i="9"/>
  <c r="M120" i="15" s="1"/>
  <c r="P22" i="9"/>
  <c r="L120" i="15" s="1"/>
  <c r="AC15" i="9"/>
  <c r="M101" i="15" s="1"/>
  <c r="J101"/>
  <c r="AB15" i="9"/>
  <c r="L101" i="15" s="1"/>
  <c r="J32" i="9"/>
  <c r="L152" i="15" s="1"/>
  <c r="J152"/>
  <c r="K32" i="9"/>
  <c r="M152" i="15" s="1"/>
  <c r="H179"/>
  <c r="Q30" i="9"/>
  <c r="M148" i="15" s="1"/>
  <c r="J148"/>
  <c r="P30" i="9"/>
  <c r="L148" i="15" s="1"/>
  <c r="Q24" i="9"/>
  <c r="M127" i="15" s="1"/>
  <c r="P24" i="9"/>
  <c r="L127" i="15" s="1"/>
  <c r="J127"/>
  <c r="J85"/>
  <c r="Q14" i="9"/>
  <c r="J92" i="15"/>
  <c r="P14" i="9"/>
  <c r="J24"/>
  <c r="L124" i="15" s="1"/>
  <c r="J124"/>
  <c r="K24" i="9"/>
  <c r="M124" i="15" s="1"/>
  <c r="J14" i="9"/>
  <c r="L89" i="15" s="1"/>
  <c r="J89"/>
  <c r="K14" i="9"/>
  <c r="M89" i="15" s="1"/>
  <c r="J34" i="9"/>
  <c r="L159" i="15" s="1"/>
  <c r="J159"/>
  <c r="K34" i="9"/>
  <c r="M159" i="15" s="1"/>
  <c r="AC23" i="9"/>
  <c r="M129" i="15" s="1"/>
  <c r="J129"/>
  <c r="AB23" i="9"/>
  <c r="L129" i="15" s="1"/>
  <c r="AC21" i="9"/>
  <c r="M122" i="15" s="1"/>
  <c r="J122"/>
  <c r="AB21" i="9"/>
  <c r="L122" i="15" s="1"/>
  <c r="AB13" i="9"/>
  <c r="L94" i="15" s="1"/>
  <c r="AC13" i="9"/>
  <c r="M94" i="15" s="1"/>
  <c r="J94"/>
  <c r="E14" i="12"/>
  <c r="D23" i="7"/>
  <c r="K16" i="9"/>
  <c r="M96" i="15" s="1"/>
  <c r="J96"/>
  <c r="J16" i="9"/>
  <c r="L96" i="15" s="1"/>
  <c r="V14" i="9"/>
  <c r="W14"/>
  <c r="J157" i="15"/>
  <c r="AB31" i="9"/>
  <c r="L157" i="15" s="1"/>
  <c r="AC31" i="9"/>
  <c r="M157" i="15" s="1"/>
  <c r="W32" i="9"/>
  <c r="V32"/>
  <c r="W22"/>
  <c r="V22"/>
  <c r="V16"/>
  <c r="W16"/>
  <c r="L85" i="15" l="1"/>
  <c r="L92"/>
  <c r="D14" i="12"/>
  <c r="I14"/>
  <c r="M92" i="15"/>
  <c r="M85"/>
  <c r="M7" i="9" l="1"/>
  <c r="N7" s="1"/>
  <c r="I70" i="15" l="1"/>
  <c r="I72" s="1"/>
  <c r="J72" s="1"/>
  <c r="G7" i="9" l="1"/>
  <c r="M38" i="14"/>
  <c r="Q7" i="9"/>
  <c r="M70" i="15" s="1"/>
  <c r="J70"/>
  <c r="P7" i="9"/>
  <c r="L72" i="15"/>
  <c r="M72"/>
  <c r="J70" i="14"/>
  <c r="I140" i="15"/>
  <c r="I142" s="1"/>
  <c r="J142" s="1"/>
  <c r="N27" i="9"/>
  <c r="M39"/>
  <c r="L70" i="15" l="1"/>
  <c r="N8" i="9"/>
  <c r="I67" i="15"/>
  <c r="I69" s="1"/>
  <c r="J69" s="1"/>
  <c r="H7" i="9"/>
  <c r="S7"/>
  <c r="F26" i="6"/>
  <c r="N39" i="9"/>
  <c r="M58" i="14"/>
  <c r="L70"/>
  <c r="M70" s="1"/>
  <c r="P27" i="9"/>
  <c r="J140" i="15"/>
  <c r="I137"/>
  <c r="I139" s="1"/>
  <c r="J139" s="1"/>
  <c r="S27" i="9"/>
  <c r="H27"/>
  <c r="G39"/>
  <c r="M142" i="15"/>
  <c r="L142"/>
  <c r="P8" i="9" l="1"/>
  <c r="L71" i="15" s="1"/>
  <c r="Q8" i="9"/>
  <c r="M71" i="15" s="1"/>
  <c r="L69"/>
  <c r="M69"/>
  <c r="S39" i="9"/>
  <c r="T39" s="1"/>
  <c r="T7"/>
  <c r="Y7"/>
  <c r="J71" i="15"/>
  <c r="K7" i="9"/>
  <c r="M67" i="15" s="1"/>
  <c r="J67"/>
  <c r="J7" i="9"/>
  <c r="J137" i="15"/>
  <c r="J27" i="9"/>
  <c r="N28"/>
  <c r="L140" i="15"/>
  <c r="E20" i="7"/>
  <c r="F20" s="1"/>
  <c r="G26" i="6"/>
  <c r="F24"/>
  <c r="H39" i="9"/>
  <c r="Q39"/>
  <c r="P39"/>
  <c r="N40" s="1"/>
  <c r="M139" i="15"/>
  <c r="L139"/>
  <c r="Y27" i="9"/>
  <c r="T27"/>
  <c r="V27" s="1"/>
  <c r="T28" s="1"/>
  <c r="V28" s="1"/>
  <c r="Y39" l="1"/>
  <c r="H8"/>
  <c r="J8" s="1"/>
  <c r="L67" i="15"/>
  <c r="W39" i="9"/>
  <c r="V39"/>
  <c r="T40" s="1"/>
  <c r="W7"/>
  <c r="V7"/>
  <c r="T8" s="1"/>
  <c r="Z7"/>
  <c r="I73" i="15"/>
  <c r="I143"/>
  <c r="Z27" i="9"/>
  <c r="I20" i="7"/>
  <c r="H20"/>
  <c r="P40" i="9"/>
  <c r="Q40"/>
  <c r="I26" i="6"/>
  <c r="G27" s="1"/>
  <c r="J26"/>
  <c r="H28" i="9"/>
  <c r="L137" i="15"/>
  <c r="E19" i="7"/>
  <c r="F30" i="6"/>
  <c r="G30" s="1"/>
  <c r="G24"/>
  <c r="P28" i="9"/>
  <c r="L141" i="15" s="1"/>
  <c r="J141"/>
  <c r="K39" i="9"/>
  <c r="J39"/>
  <c r="H40" s="1"/>
  <c r="L68" i="15" l="1"/>
  <c r="J68"/>
  <c r="K8" i="9"/>
  <c r="M68" i="15" s="1"/>
  <c r="W8" i="9"/>
  <c r="V8"/>
  <c r="J73" i="15"/>
  <c r="AC7" i="9"/>
  <c r="M73" i="15" s="1"/>
  <c r="AB7" i="9"/>
  <c r="L73" i="15" s="1"/>
  <c r="W40" i="9"/>
  <c r="V40"/>
  <c r="J30" i="6"/>
  <c r="I30"/>
  <c r="J40" i="9"/>
  <c r="K40"/>
  <c r="J24" i="6"/>
  <c r="I24"/>
  <c r="G25" s="1"/>
  <c r="J28" i="9"/>
  <c r="L138" i="15" s="1"/>
  <c r="J138"/>
  <c r="I179"/>
  <c r="Z39" i="9"/>
  <c r="AB27"/>
  <c r="J143" i="15"/>
  <c r="E23" i="7"/>
  <c r="F23" s="1"/>
  <c r="F14" i="12"/>
  <c r="G14" s="1"/>
  <c r="J14" s="1"/>
  <c r="F19" i="7"/>
  <c r="J27" i="6"/>
  <c r="I27"/>
  <c r="H23" i="7" l="1"/>
  <c r="I23"/>
  <c r="J179" i="15"/>
  <c r="AC39" i="9"/>
  <c r="M179" i="15" s="1"/>
  <c r="I25" i="6"/>
  <c r="J25"/>
  <c r="H19" i="7"/>
  <c r="I19"/>
  <c r="L143" i="15"/>
  <c r="AB39" i="9"/>
  <c r="L179" i="15" s="1"/>
</calcChain>
</file>

<file path=xl/comments1.xml><?xml version="1.0" encoding="utf-8"?>
<comments xmlns="http://schemas.openxmlformats.org/spreadsheetml/2006/main">
  <authors>
    <author>rgarcia</author>
  </authors>
  <commentList>
    <comment ref="C1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Total asignada 4662</t>
        </r>
      </text>
    </comment>
  </commentList>
</comments>
</file>

<file path=xl/comments2.xml><?xml version="1.0" encoding="utf-8"?>
<comments xmlns="http://schemas.openxmlformats.org/spreadsheetml/2006/main">
  <authors>
    <author>rgarcia</author>
  </authors>
  <commentList>
    <comment ref="C1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Total Asignada 1100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Total Asignada 3562</t>
        </r>
      </text>
    </comment>
  </commentList>
</comments>
</file>

<file path=xl/comments3.xml><?xml version="1.0" encoding="utf-8"?>
<comments xmlns="http://schemas.openxmlformats.org/spreadsheetml/2006/main">
  <authors>
    <author>mmendoza</author>
    <author>rgarcia</author>
  </authors>
  <commentList>
    <comment ref="F11" author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Cesion de 83,349 ton a LTP Bracpesca. Res N°597-18</t>
        </r>
      </text>
    </comment>
    <comment ref="F15" authorId="1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2779 /02-08-2018. Cesion de 10 ton Emb CHAFIC-IV Region a LTP RUBIO Y MAUAD LTDA. </t>
        </r>
      </text>
    </comment>
    <comment ref="C17" authorId="1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SUSTITUCIONES DE FERNANDO ANDRES RPA 963747 (S) / BONI MAURI RPA 923204 (S)</t>
        </r>
      </text>
    </comment>
  </commentList>
</comments>
</file>

<file path=xl/comments4.xml><?xml version="1.0" encoding="utf-8"?>
<comments xmlns="http://schemas.openxmlformats.org/spreadsheetml/2006/main">
  <authors>
    <author>mmendoza</author>
    <author>rgarcia</author>
  </authors>
  <commentList>
    <comment ref="L9" authorId="0">
      <text>
        <r>
          <rPr>
            <sz val="10"/>
            <color indexed="81"/>
            <rFont val="Tahoma"/>
            <family val="2"/>
          </rPr>
          <t xml:space="preserve">
Res N°597-18 Cesion  de 83,349 ton desde Artesanal Punta Talca IV Reg. </t>
        </r>
      </text>
    </comment>
    <comment ref="N9" authorId="1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captura de cesion 19,711 ton
</t>
        </r>
      </text>
    </comment>
    <comment ref="F11" authorId="1">
      <text>
        <r>
          <rPr>
            <b/>
            <sz val="12"/>
            <color indexed="81"/>
            <rFont val="Tahoma"/>
            <family val="2"/>
          </rPr>
          <t>rgarcia:</t>
        </r>
        <r>
          <rPr>
            <sz val="12"/>
            <color indexed="81"/>
            <rFont val="Tahoma"/>
            <family val="2"/>
          </rPr>
          <t xml:space="preserve">
R.Ex N° 603-18 deja sin efecto Res N°1940 y 1941 Entre Alsan-Pesq. Isla Damas
</t>
        </r>
      </text>
    </comment>
    <comment ref="L11" authorId="1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 N° 603-18 deja sin efecto Res N°1940 y 1941 Entre Alsan-Pesq. Isla Damas</t>
        </r>
      </text>
    </comment>
    <comment ref="F13" authorId="1">
      <text>
        <r>
          <rPr>
            <b/>
            <sz val="12"/>
            <color indexed="81"/>
            <rFont val="Tahoma"/>
            <family val="2"/>
          </rPr>
          <t>rgarcia:</t>
        </r>
        <r>
          <rPr>
            <sz val="12"/>
            <color indexed="81"/>
            <rFont val="Tahoma"/>
            <family val="2"/>
          </rPr>
          <t xml:space="preserve">
1734-18 Otorga LtpB de 0,203 de Lang Colorado a Rubio y Mauad desde Alimentos Alsan Ltda
1735-18 Otorga LtpB de 0,203 de Lang Colorado a Rubio y Mauad desde Alimentos Alsan Ltda</t>
        </r>
      </text>
    </comment>
    <comment ref="L13" authorId="1">
      <text>
        <r>
          <rPr>
            <b/>
            <sz val="14"/>
            <color indexed="81"/>
            <rFont val="Tahoma"/>
            <family val="2"/>
          </rPr>
          <t>rgarcia:</t>
        </r>
        <r>
          <rPr>
            <sz val="14"/>
            <color indexed="81"/>
            <rFont val="Tahoma"/>
            <family val="2"/>
          </rPr>
          <t xml:space="preserve">
1734-18 Otorga LtpB de +1,125 de Lang Colorado a Rubio y Mauad desde Alimentos Alsan Ltda
1735-18 Otorga LtpB de +1,125 de Lang Colorado a Rubio y Mauad desde Alimentos Alsan Ltda
2779 /02-08-2018. Cesion de 10 ton Emb CHAFIC-IV Region a LTP RUBIO Y MAUAD LTDA. </t>
        </r>
      </text>
    </comment>
    <comment ref="N14" authorId="1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Declara LTP por los DA  Embarcacion CHAFIC de armador,WILLIAMS EMIL MAUAD MEZA. En verificacion</t>
        </r>
      </text>
    </comment>
    <comment ref="L19" authorId="1">
      <text>
        <r>
          <rPr>
            <b/>
            <sz val="14"/>
            <color indexed="81"/>
            <rFont val="Tahoma"/>
            <family val="2"/>
          </rPr>
          <t>rgarcia:</t>
        </r>
        <r>
          <rPr>
            <sz val="14"/>
            <color indexed="81"/>
            <rFont val="Tahoma"/>
            <family val="2"/>
          </rPr>
          <t xml:space="preserve">
R.Ex N° 603-18 deja sin efecto Res N°1940 y 1941 Entre Alsan-Pesq. Isla Damas
1734-18 Otorga LtpB de 1,125 de Lang Colorado a Rubio y Mauad desde Alimentos Alsan Ltda
1735-18 Otorga LtpB de 1,125 de Lang Colorado a Rubio y Mauad desde Alimentos Alsan Ltda</t>
        </r>
      </text>
    </comment>
    <comment ref="L31" author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Incremento de 83,349 ton desde Punta Talca IV Reg. Res N°597-18</t>
        </r>
      </text>
    </comment>
  </commentList>
</comments>
</file>

<file path=xl/comments5.xml><?xml version="1.0" encoding="utf-8"?>
<comments xmlns="http://schemas.openxmlformats.org/spreadsheetml/2006/main">
  <authors>
    <author>rgarcia</author>
  </authors>
  <commentList>
    <comment ref="G7" authorId="0">
      <text>
        <r>
          <rPr>
            <b/>
            <sz val="14"/>
            <color indexed="81"/>
            <rFont val="Tahoma"/>
            <family val="2"/>
          </rPr>
          <t>rgarcia: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10-02-2018/Cert N° 124069 COMODATO DE CAMANCHACA PESCA SUR A PESQUERA CMK LTDA.  0,000 ton
19-02-2018/Cert N° 124543 COMODATO DE CAMANCHACA PESCA SUR A JORGE COFRE REYES -112,75 ton
20-02-2018/Cert N° 124592 COMODATO DE CAMANCHACA PESCA SUR A SOC. PESQ. ISLADAMAS S.A.-112,530 ton
15-03-2018 Cert N° 125606 COMODATO DE CAMANCHACA PESCA SUR A CRISTIAN RODRIGO ANTONIO MARDONES PANTOJA 0,000 ton
15-03-2018/Cert N° 125610 COMODATO DE CAMANCHACA PESCA SUR A PESQUERA CMK LTDA.  -68,624 ton
27-04-2018/Cert N° 128167 USUFRUCTO PACIFICBLU SpA. CON CAMANCHACA PESCA SUR 151,293 ton
25-05-2018/Cert N° 129709 COMODATO DE 0,04925 DE CAMANCHACA PESCA SUR A BRACPESCA S.A. -229,604 ton
13-07-2018/Cert N° 132912 COMODATO DE BRACPESCA S.A. A CAMANCHACA PESCA SUR  **** ton
24-07-2018/Cert N° 133386 COMODATO DE CAMANCHACA PESCA SUR A PESQUERA CMK LTDA.  -26,566 ton
24-07-2018/Cert N° 133381 DEJA SIN EFECTO COMODATO  125606 (186,480 TON) ENTRE CAMANCHACA PS Y CRISTIAN RODRIGO ANTONIO MARDONES PANTOJA 0,000 ton
16-08-2018/Cert N° 134644 COMODATO PACIFICBLU SpA a CAMANCHACA PESCA SUR   18,123 ton
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b/>
            <sz val="10"/>
            <color indexed="81"/>
            <rFont val="Tahoma"/>
            <family val="2"/>
          </rPr>
          <t>rgarcia: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10-02-2018/Cert N° 124069 COMODATO DE CAMANCHACA PESCA SUR A PESQUERA CMK LTDA.  0,000 ton
19-02-2018/Cert N° 124543 COMODATO DE CAMANCHACA PESCA SUR A JORGE COFRE REYES -365,105 ton
20-02-2018/Cert N° 124592 COMODATO DE CAMANCHACA PESCA SUR A SOC. PESQ. ISLADAMAS S.A.-364,393 ton
15-03-2018 Cert N° 125606 COMODATO DE CAMANCHACA PESCA SUR A CRISTIAN RODRIGO ANTONIO MARDONES PANTOJA 0,000 ton
15-03-2018/Cert N° 125610 COMODATO DE CAMANCHACA PESCA SUR A PESQUERA CMK LTDA.  -222,215 ton
27-04-2018/Cert N° 128167 USUFRUCTO PACIFICBLU SpA. CON CAMANCHACA PESCA SUR 489,914 ton
25-05-2018/Cert N° 129709 COMODATO DE 0,04925 DE CAMANCHACA PESCA SUR A BRACPESCA S.A. **** ton
13-07-2018/Cert N° 132912 COMODATO DE BRACPESCA S.A. A CAMANCHACA PESCA SUR  229,840 ton
24-07-2018/Cert N° 133386 COMODATO DE CAMANCHACA PESCA SUR A PESQUERA CMK LTDA.  -86,024 ton
24-07-2018/Cert N° 133381 DEJA SIN EFECTO COMODATO  125606 (186,480 TON) ENTRE CAMANCHACA PS Y CRISTIAN RODRIGO ANTONIO MARDONES PANTOJA 0,000 ton
16-08-2018/Cert N° 134644 COMODATO PACIFICBLU SpA a CAMANCHACA PESCA SUR   58,686 ton
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03-10-2018/Cert N° 137320 PESQUERA CMK LTDA.RESTITUYE 55 TON A CAMANCHACA PESCA SUR S.A. 12,977 ton
03-10-2018/Cert N 137321 PESQUERA ISLADAMAS SA.RESTITUYE 38,6946 TON A CAMANCHACA PESCA SUR S.A. 9,130  ton
07-11-2018 CERT. N°139282:  EGRESO DESDE CAMANCHACA PESCA SUR S.A. A FAVOR DE PESQUERA ISLADAMAS V-VI   5,500 TON</t>
        </r>
      </text>
    </comment>
    <comment ref="M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03-10-2018/Cert N° 137320 PESQUERA CMK LTDA.RESTITUYE 55 TON A CAMANCHACA PESCA SUR S.A. 42,023 ton
03-10-2018/Cert N 137321 PESQUERA ISLADAMAS SA.RESTITUYE 38,6946 TON A CAMANCHACA PESCA SUR S.A. 29,565 ton
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Cert 129709 COMODATO DE 0,04925 (229,604 t) DESDE CAMANCHACA PESCA SUR A BRASPESCA S.A.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Cert N° 125712/13-07-2018 COMODATO DE +229,840TON  DESDE BRACPESCA S.A. A CAMANCHACA PESCA</t>
        </r>
      </text>
    </comment>
    <comment ref="G15" authorId="0">
      <text>
        <r>
          <rPr>
            <b/>
            <sz val="18"/>
            <color indexed="81"/>
            <rFont val="Tahoma"/>
            <family val="2"/>
          </rPr>
          <t>rgarcia:</t>
        </r>
        <r>
          <rPr>
            <sz val="18"/>
            <color indexed="81"/>
            <rFont val="Tahoma"/>
            <family val="2"/>
          </rPr>
          <t xml:space="preserve">
Comodato Cert N° 124593/20-02-2018  incrementa 112,53 ton desde CAMANCHACA PESCA SUR</t>
        </r>
      </text>
    </comment>
    <comment ref="M15" authorId="0">
      <text>
        <r>
          <rPr>
            <b/>
            <sz val="14"/>
            <color indexed="81"/>
            <rFont val="Tahoma"/>
            <family val="2"/>
          </rPr>
          <t>rgarcia:</t>
        </r>
        <r>
          <rPr>
            <sz val="14"/>
            <color indexed="81"/>
            <rFont val="Tahoma"/>
            <family val="2"/>
          </rPr>
          <t xml:space="preserve">
Comodato Cert N° 124593/20-02-2018  incrementa  364,3926 ton desde CAMANCHACA PESCA SUR
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03-10-2018/Cert N° 137321 PESQUERA ISLADAMAS SA.RESTITUYE A CAMANCHACA PESCA SUR S.A. 9,130 ton
07-11-2018 CERT. N°139282:  EGRESO DESDE CAMANCHACA PESCA SUR S.A. A FAVOR DE PESQUERA ISLADAMAS V-VI   5,500 TON</t>
        </r>
      </text>
    </comment>
    <comment ref="M1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03-10-2018/Cert N° 137321 PESQUERA ISLADAMAS SA.RESTITUYE A CAMANCHACA PESCA SUR S.A. 29,565 ton</t>
        </r>
      </text>
    </comment>
    <comment ref="G2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Cert N° 128167/27-04-2018 Usufructo  de 151,293 ton desde PACIFICBLU SpA. a CAMANCHACA PS
Cert N° 134644 COMODATO  de 18,123 t entre PACIFICBLU SpA a CAMANCHACA PESCA SUR </t>
        </r>
      </text>
    </comment>
    <comment ref="M2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Cert N° 128167/27-04-2018 Usufructo  de 486,914 ton desde PACIFICBLU SpA. a CAMANCHACA PS
Cert N° 134644 COMODATO  de 58,686 t entre PACIFICBLU SpA a CAMANCHACA PESCA SUR </t>
        </r>
      </text>
    </comment>
    <comment ref="G33" authorId="0">
      <text>
        <r>
          <rPr>
            <b/>
            <sz val="20"/>
            <color indexed="81"/>
            <rFont val="Tahoma"/>
            <family val="2"/>
          </rPr>
          <t>rgarcia:</t>
        </r>
        <r>
          <rPr>
            <sz val="20"/>
            <color indexed="81"/>
            <rFont val="Tahoma"/>
            <family val="2"/>
          </rPr>
          <t xml:space="preserve">
Comodato Cert N° 124542/19-02-2018 incrementa 112,75 ton desde CAMANCHACA PESCA SUR</t>
        </r>
      </text>
    </comment>
    <comment ref="M33" authorId="0">
      <text>
        <r>
          <rPr>
            <b/>
            <sz val="14"/>
            <color indexed="81"/>
            <rFont val="Tahoma"/>
            <family val="2"/>
          </rPr>
          <t>rgarcia:</t>
        </r>
        <r>
          <rPr>
            <sz val="14"/>
            <color indexed="81"/>
            <rFont val="Tahoma"/>
            <family val="2"/>
          </rPr>
          <t xml:space="preserve">
Comodato Cert N° 124542/19-02-2018  incrementa  365,105 ton desde CAMANCHACA PESCA SUR
</t>
        </r>
      </text>
    </comment>
    <comment ref="G35" authorId="0">
      <text>
        <r>
          <rPr>
            <b/>
            <sz val="10"/>
            <color indexed="81"/>
            <rFont val="Tahoma"/>
            <family val="2"/>
          </rPr>
          <t>rgarcia:</t>
        </r>
        <r>
          <rPr>
            <sz val="1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Comodato Cert N° 125606/15-03-2018 incrementa  44 ton desde CAMANCHACA PESCA SUR
Comodato Cert. N° 133381/24-07-2018 deja sin efecto Cert. N° 125606</t>
        </r>
      </text>
    </comment>
    <comment ref="M35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Comodato Cert N° 125606/15-03-2018  incrementa 142,48 ton desde CAMANCHACA PESCA SUR
Comodato Cert. N° 133381/24-07-2018 deja sin efecto Cert. N° 125606</t>
        </r>
        <r>
          <rPr>
            <sz val="14"/>
            <color indexed="81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14"/>
            <color indexed="81"/>
            <rFont val="Tahoma"/>
            <family val="2"/>
          </rPr>
          <t>rgarcia: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10-02-2018/Cert N° 124069: COMODATO DE CAMANCHACA PESCA SUR A PESQUERA CMK LTDA. 0,000 ton
15-03-2018/Cert N° 125610: COMODATO DE CAMANCHACA PESCA SUR A PESQUERA CMK LTDA. 68,624 ton
24-07-2018/Cert N° 133386: COMODATO DE CAMANCHACA PESCA SUR A PESQUERA CMK LTDA. 26,566 ton.
</t>
        </r>
        <r>
          <rPr>
            <sz val="14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b/>
            <sz val="10"/>
            <color indexed="81"/>
            <rFont val="Tahoma"/>
            <family val="2"/>
          </rPr>
          <t>rgarcia:</t>
        </r>
        <r>
          <rPr>
            <sz val="10"/>
            <color indexed="81"/>
            <rFont val="Tahoma"/>
            <family val="2"/>
          </rPr>
          <t xml:space="preserve">
10-02-2018/Cert N° 124069: COMODATO DE CAMANCHACA PESCA SUR A PESQUERA CMK LTDA. 0,000 ton
15-03-2018/Cert N° 125610: COMODATO DE CAMANCHACA PESCA SUR A PESQUERA CMK LTDA.  222,215 ton
24-07-2018/Cert N° 133386: COMODATO DE CAMANCHACA PESCA SUR A PESQUERA CMK LTDA. 86,024 ton.
</t>
        </r>
      </text>
    </comment>
    <comment ref="G3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03-10-2018/Cert N° 137320: PESQUERA CMK LTDA.RESTITUYE 55 TON A CAMANCHACA PESCA SUR S.A. -12,977 ton</t>
        </r>
      </text>
    </comment>
    <comment ref="M3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03-10-2018/Cert N° 137320: PESQUERA CMK LTDA.RESTITUYE 55 TON A CAMANCHACA PESCA SUR S.A. -42,023 ton
</t>
        </r>
      </text>
    </comment>
  </commentList>
</comments>
</file>

<file path=xl/sharedStrings.xml><?xml version="1.0" encoding="utf-8"?>
<sst xmlns="http://schemas.openxmlformats.org/spreadsheetml/2006/main" count="1774" uniqueCount="266">
  <si>
    <t>Región</t>
  </si>
  <si>
    <t>Periodo</t>
  </si>
  <si>
    <t>Cuota asignada</t>
  </si>
  <si>
    <t>Movimientos</t>
  </si>
  <si>
    <t>Cuota Efectiva</t>
  </si>
  <si>
    <t>Captura</t>
  </si>
  <si>
    <t>Saldo</t>
  </si>
  <si>
    <t>Consumo</t>
  </si>
  <si>
    <t>Fecha de Cierre</t>
  </si>
  <si>
    <t>II Región de Antofagasta</t>
  </si>
  <si>
    <t>Oct-Dic</t>
  </si>
  <si>
    <t>III Región de Atacama</t>
  </si>
  <si>
    <t>Mar-Ago</t>
  </si>
  <si>
    <t>Recurso</t>
  </si>
  <si>
    <t>Cuota anual asignada</t>
  </si>
  <si>
    <t>FA</t>
  </si>
  <si>
    <t>Ene - Dic</t>
  </si>
  <si>
    <t xml:space="preserve">IV Región de Coquimbo 
</t>
  </si>
  <si>
    <t>D.Ex.N°777 de 15-12-2017 / R.Ex.N°4337 de 20-12-2017 / R.Ex.N°4437 de 27-12-2017</t>
  </si>
  <si>
    <t>Asignatario de Cuota</t>
  </si>
  <si>
    <t>Consumo%</t>
  </si>
  <si>
    <t>Resumen Anual Control Cuota Artesanal Langostino Colorado III-IV</t>
  </si>
  <si>
    <t xml:space="preserve">Control Cuota Artesanal Langostino Colorado III-IV </t>
  </si>
  <si>
    <t>Fauna Acompañante</t>
  </si>
  <si>
    <t>Movimiento</t>
  </si>
  <si>
    <t xml:space="preserve">Unidad de pesquería </t>
  </si>
  <si>
    <t xml:space="preserve">Armador </t>
  </si>
  <si>
    <t xml:space="preserve">Periodo </t>
  </si>
  <si>
    <t>Saldo (t)</t>
  </si>
  <si>
    <t>Consumo %</t>
  </si>
  <si>
    <t xml:space="preserve">Cuota Asignada </t>
  </si>
  <si>
    <t>Captura  (t)</t>
  </si>
  <si>
    <t>QUINTERO S.A. PESQ.</t>
  </si>
  <si>
    <t>BRACPESCA</t>
  </si>
  <si>
    <t>ALIMENTOS ALSAN LTDA.</t>
  </si>
  <si>
    <t>Mar-Ago.</t>
  </si>
  <si>
    <t>Cuota Asignada  XV-IV</t>
  </si>
  <si>
    <t>Langostino Colorado  XV-IV Región</t>
  </si>
  <si>
    <t>Cuota Asignada  V-VIII</t>
  </si>
  <si>
    <t>CAMANCHACA PESCA SUR</t>
  </si>
  <si>
    <t xml:space="preserve">ANTONIO DA VENEZIA RETAMALES </t>
  </si>
  <si>
    <t>SOC. PESQ. LANDES S.A.</t>
  </si>
  <si>
    <t>ALIMAR</t>
  </si>
  <si>
    <t>ISLA DAMAS S.A.</t>
  </si>
  <si>
    <t>ANTARTIC SEAFOOD S.A.</t>
  </si>
  <si>
    <t>RUBIO Y MAUAD LTDA.</t>
  </si>
  <si>
    <t>PESQ. QUINTERO S.A.</t>
  </si>
  <si>
    <t>SOC. PESQ. ENFEMAR LTDA.</t>
  </si>
  <si>
    <t xml:space="preserve">PESQ. ANTONIO CRUZ CORDOVA </t>
  </si>
  <si>
    <t>PESCA FINA SPA</t>
  </si>
  <si>
    <t>PACIFICBLU SpA</t>
  </si>
  <si>
    <t>Octubre  - Diciembre</t>
  </si>
  <si>
    <t>Marzo -Agosto</t>
  </si>
  <si>
    <t>Artesanal II</t>
  </si>
  <si>
    <t>Artesanal III</t>
  </si>
  <si>
    <t>Artesanal IV</t>
  </si>
  <si>
    <t>Fauna Acompañante XV-IV</t>
  </si>
  <si>
    <t>Cuota Asignada</t>
  </si>
  <si>
    <t>Traspaso, Cesión, Arriendo etc.</t>
  </si>
  <si>
    <t>Control Cuota IV Región (t)</t>
  </si>
  <si>
    <t>Control Cuota II-III Región (t)</t>
  </si>
  <si>
    <t>Armador Asignatario</t>
  </si>
  <si>
    <t xml:space="preserve"> Resumen periodo Control Cuota Langostino colorado II-IV</t>
  </si>
  <si>
    <t>Resumen Anual Control Cuota Langostino colorado II-IV</t>
  </si>
  <si>
    <t xml:space="preserve">Cuota Total </t>
  </si>
  <si>
    <t xml:space="preserve">Captura </t>
  </si>
  <si>
    <t>Captura XV-IV</t>
  </si>
  <si>
    <t xml:space="preserve">U Pesquería </t>
  </si>
  <si>
    <t>Control Cuota V-VI Región (t)</t>
  </si>
  <si>
    <t>Control Cuota VII-VIII Región (t)</t>
  </si>
  <si>
    <t>Traspaso, Cesión, Arriendo etc</t>
  </si>
  <si>
    <t>Resumen periodo Control Cuota Langostino Colorado PEP V-VIII</t>
  </si>
  <si>
    <t>Resumen Anual Control Cuota Langostino colorado PEP V-VIII</t>
  </si>
  <si>
    <t>Traspaso,Cesión, Arriendo etc.</t>
  </si>
  <si>
    <t>Industrial Ltp II-III</t>
  </si>
  <si>
    <t>Industrial Ltp IV</t>
  </si>
  <si>
    <t>Licitada V-VI</t>
  </si>
  <si>
    <t>Licitada VII-VIII</t>
  </si>
  <si>
    <t xml:space="preserve"> Artesanal III</t>
  </si>
  <si>
    <t>Artesanal IV (RAE)</t>
  </si>
  <si>
    <t xml:space="preserve">D.Ex.N°777 de 15-12-2017 </t>
  </si>
  <si>
    <t>U Pesquería</t>
  </si>
  <si>
    <t xml:space="preserve">Fracionamientos </t>
  </si>
  <si>
    <t>Investigación</t>
  </si>
  <si>
    <t>Langostino amarillo V-VIII</t>
  </si>
  <si>
    <t>Licitada Pep V-VI</t>
  </si>
  <si>
    <t>Licitada Pep VII-VIII</t>
  </si>
  <si>
    <t>Cuota Global Langostino Amarillo V - VIII</t>
  </si>
  <si>
    <t>Langostino colorado XV-IV</t>
  </si>
  <si>
    <t>Cuota Global Langostino colorado XV-IV</t>
  </si>
  <si>
    <t xml:space="preserve"> Cuota Global</t>
  </si>
  <si>
    <t xml:space="preserve">Movimientos </t>
  </si>
  <si>
    <t>Artesanal (con incremento Art°16)</t>
  </si>
  <si>
    <t>Industrial (con descuento Art°16)</t>
  </si>
  <si>
    <t>Licitada Pep</t>
  </si>
  <si>
    <t>Langostino colorado V-VIII</t>
  </si>
  <si>
    <t xml:space="preserve">CONTROL DE CUOTA GLOBAL PESQUERÍA DEL LANGOSTINO COLORADO V-VIII REGION. AÑO 2018 </t>
  </si>
  <si>
    <t xml:space="preserve">CONTROL DE CUOTA GLOBAL PESQUERÍA DEL LANGOSTINO COLORADO XV-IV REGION. AÑO 2018 </t>
  </si>
  <si>
    <t>Cuota Total Licitada</t>
  </si>
  <si>
    <t xml:space="preserve">Cuota Fraccionamiento </t>
  </si>
  <si>
    <t>La información contenida en los consumos y movimientos, según corresponda, es preliminar,  sujeta a validación, verificación de consistencia</t>
  </si>
  <si>
    <t xml:space="preserve">Notas: </t>
  </si>
  <si>
    <t>La Vedas del langostino Colorado;  01 enero al 28 febrero  y de 01 al 30 de septiembre</t>
  </si>
  <si>
    <t>Cuota Licitada (t)</t>
  </si>
  <si>
    <t>Cuota anual licitada</t>
  </si>
  <si>
    <t>Cuota licitada</t>
  </si>
  <si>
    <t xml:space="preserve">RESUMEN POR PERIODO DE CONSUMO DE CUOTA LANGOSTINO COLORADO PEP V-VIII. AÑO 2018
</t>
  </si>
  <si>
    <t xml:space="preserve">RESUMEN POR PERIODO CONSUMO DE CUOTA LANGOSTINO COLORADO XV-IV. AÑO 2018
</t>
  </si>
  <si>
    <t>CONTROL DE CUOTA LANGOSTINO COLORADO PEP V-VIII POR TITULAR 2018</t>
  </si>
  <si>
    <t>CONTROL DE CUOTA LANGOSTINO COLORADO LTP XV-IV. AÑO 2018</t>
  </si>
  <si>
    <t xml:space="preserve">RESUMEN ANUAL DE CONSUMO DE CUOTA LANGOSTINO COLORADO V-VIII. AÑO 2018
</t>
  </si>
  <si>
    <t xml:space="preserve">Langostino Colorado XV-IV </t>
  </si>
  <si>
    <t xml:space="preserve">Langostino Colorado V-VIII </t>
  </si>
  <si>
    <t xml:space="preserve">D.Ex.N°673 de 09-11-2017 </t>
  </si>
  <si>
    <t>JORGE COFRE REYES</t>
  </si>
  <si>
    <t>CRISTIAN RODRIGO ANTONIO MARDONES PANTOJA</t>
  </si>
  <si>
    <t>PESQUERA CMK LTDA.</t>
  </si>
  <si>
    <t>IV</t>
  </si>
  <si>
    <t>ISLADAMAS S.A. PESQ.</t>
  </si>
  <si>
    <t>BRACPESCA S.A.</t>
  </si>
  <si>
    <t>DA VENEZIA RETAMALES ANTONIO</t>
  </si>
  <si>
    <t>SUNRISE S.A. PESQ.</t>
  </si>
  <si>
    <t>Total D.Ex N° 777-17</t>
  </si>
  <si>
    <t>II_IIII</t>
  </si>
  <si>
    <t>Total periodo</t>
  </si>
  <si>
    <t>Marzo-Agosto</t>
  </si>
  <si>
    <t>Octubre-Dic</t>
  </si>
  <si>
    <t xml:space="preserve">Total </t>
  </si>
  <si>
    <t>Distribucion asignacion cuota</t>
  </si>
  <si>
    <t>Rut</t>
  </si>
  <si>
    <t>Nombre</t>
  </si>
  <si>
    <t>Coeficiente inicial</t>
  </si>
  <si>
    <t>Total Inicial periodo</t>
  </si>
  <si>
    <t>IIII</t>
  </si>
  <si>
    <t>II-IIII</t>
  </si>
  <si>
    <t>Cuota final</t>
  </si>
  <si>
    <t>76014281-6</t>
  </si>
  <si>
    <t>99520490-8</t>
  </si>
  <si>
    <t>96603620-6</t>
  </si>
  <si>
    <t>77333980-5</t>
  </si>
  <si>
    <t>96762440-3</t>
  </si>
  <si>
    <t>91374000-9</t>
  </si>
  <si>
    <t>76048397-4</t>
  </si>
  <si>
    <t>ALIMENTOS ALSAN LTDA</t>
  </si>
  <si>
    <t>5226590-8</t>
  </si>
  <si>
    <t>TITULAR LTP</t>
  </si>
  <si>
    <t>OCTUBRE</t>
  </si>
  <si>
    <t>DICIEMBRE</t>
  </si>
  <si>
    <t>II</t>
  </si>
  <si>
    <t>REGION</t>
  </si>
  <si>
    <t>III</t>
  </si>
  <si>
    <t>MARZO</t>
  </si>
  <si>
    <t>AGOSTO</t>
  </si>
  <si>
    <t xml:space="preserve">LANGOSTINO COLORADO XV-IV  </t>
  </si>
  <si>
    <t>LANGOSTINO COLORADO</t>
  </si>
  <si>
    <t xml:space="preserve">II-III </t>
  </si>
  <si>
    <t>XV-IV</t>
  </si>
  <si>
    <t>TOTAL LTP</t>
  </si>
  <si>
    <t>Total Langostino colorado II-IV Artesanal</t>
  </si>
  <si>
    <t>CONTROL DE CUOTA LANGOSTINO COLORADO  XV-IV ARTESANAL. AÑO 2018</t>
  </si>
  <si>
    <t>Global Langostino colorado XV-IV</t>
  </si>
  <si>
    <t>Marzo-Diciembre</t>
  </si>
  <si>
    <t>Global Langostino colorado V-VIII</t>
  </si>
  <si>
    <t>Fauna Acompañante V-VIII</t>
  </si>
  <si>
    <t>Periodos</t>
  </si>
  <si>
    <t>BOLSON RESIDUAL</t>
  </si>
  <si>
    <t>PUNTA TALCA</t>
  </si>
  <si>
    <t>TRAUWUN I</t>
  </si>
  <si>
    <t>CHAFIC I</t>
  </si>
  <si>
    <t>FERNANDO ANDRES</t>
  </si>
  <si>
    <t>EMBARCACION</t>
  </si>
  <si>
    <t>TOTAL ASIGNATARIOS LTP</t>
  </si>
  <si>
    <t>TOTAL ASIGNATARIOS REGION</t>
  </si>
  <si>
    <t>TOTAL REGION</t>
  </si>
  <si>
    <t>LANGOSTINO COLORADO V-VIII</t>
  </si>
  <si>
    <t>V-VI</t>
  </si>
  <si>
    <t>TITULAR PEP</t>
  </si>
  <si>
    <t>VII-VIII</t>
  </si>
  <si>
    <t>TOTAL PEP</t>
  </si>
  <si>
    <t>V-VIII</t>
  </si>
  <si>
    <t>TOTAL ASIGNATARIOS PEP</t>
  </si>
  <si>
    <t>Langostino colorado licitado V-VIII 2018 (D.Ex. Nº 673-17)</t>
  </si>
  <si>
    <t>ISLA TABON</t>
  </si>
  <si>
    <t>Coeficiente final</t>
  </si>
  <si>
    <t>LANGOSTINO COLORADO PEP (V-VIII)</t>
  </si>
  <si>
    <t>Total (D.Ex. Nº 673-17)</t>
  </si>
  <si>
    <t>Total 673/09.11.17</t>
  </si>
  <si>
    <t>Resumen cuota transada</t>
  </si>
  <si>
    <t>LANGOSTINO COLORADO LTP (II-IV)</t>
  </si>
  <si>
    <t>-</t>
  </si>
  <si>
    <t>%Licitado/100</t>
  </si>
  <si>
    <t xml:space="preserve">Cuota 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</si>
  <si>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</si>
  <si>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</si>
  <si>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</si>
  <si>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</si>
  <si>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</si>
  <si>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</si>
  <si>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</si>
  <si>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</si>
  <si>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</si>
  <si>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</si>
  <si>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</si>
  <si>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</si>
  <si>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consumo_porcentaje</t>
  </si>
  <si>
    <t>cierre</t>
  </si>
  <si>
    <t>preliminar</t>
  </si>
  <si>
    <t>DESCR1TABL</t>
  </si>
  <si>
    <t>Suma de SumaDeNr_Toneladas</t>
  </si>
  <si>
    <t>Rótulos de columna</t>
  </si>
  <si>
    <t>Rótulos de fila</t>
  </si>
  <si>
    <t>Total general</t>
  </si>
  <si>
    <t>CAMANCHACA PESCA SUR S.A.</t>
  </si>
  <si>
    <t>PESQ. ISLADAMAS S.A.</t>
  </si>
  <si>
    <t>PESQ. CMK LTDA.</t>
  </si>
  <si>
    <t>V REGION</t>
  </si>
  <si>
    <t>Nm_Nave</t>
  </si>
  <si>
    <t>Nm_Region</t>
  </si>
  <si>
    <t>PATOLIN</t>
  </si>
  <si>
    <t>LA PEPA II</t>
  </si>
  <si>
    <t>FENIX</t>
  </si>
  <si>
    <t>Toneladas</t>
  </si>
  <si>
    <t>ESPECIE</t>
  </si>
  <si>
    <t>PESCA INVESTIGACION XV-IV</t>
  </si>
  <si>
    <t>PESCA INVESTIGACION V-VIII</t>
  </si>
  <si>
    <t>pesca investigacion</t>
  </si>
  <si>
    <t>SAN ANDRES II</t>
  </si>
  <si>
    <t>SOL DEL PACIFICO II</t>
  </si>
  <si>
    <t>VII REGION</t>
  </si>
  <si>
    <t xml:space="preserve">TOTAL </t>
  </si>
  <si>
    <t>CRISTIAN MARDONES PANTOJA</t>
  </si>
  <si>
    <t>Investigación  XV-IV</t>
  </si>
  <si>
    <t>Investigación V-VIII</t>
  </si>
  <si>
    <t>FAUNA ACOMPAÑANTE XV-IV</t>
  </si>
  <si>
    <t>FAUNA ACOMPAÑANTE V-VIII</t>
  </si>
  <si>
    <t xml:space="preserve">RESUMEN ANUAL DE CONSUMO DE CUOTA LANGOSTINO COLORADO XV-IV. AÑO 2018
</t>
  </si>
  <si>
    <t>EL PELUQUITA</t>
  </si>
  <si>
    <t>BELEN</t>
  </si>
  <si>
    <t>MONICA MICHEL</t>
  </si>
  <si>
    <t>MAMITA MECHE</t>
  </si>
  <si>
    <t>SIMON PEDRO I</t>
  </si>
  <si>
    <t>IV REGION</t>
  </si>
  <si>
    <t>TRAUWÜN I</t>
  </si>
  <si>
    <t>DON STEFAN</t>
  </si>
  <si>
    <t>ALTAIR I</t>
  </si>
  <si>
    <t>VI REGION</t>
  </si>
  <si>
    <t>VIII REGION</t>
  </si>
  <si>
    <t>TOTAL</t>
  </si>
  <si>
    <t>% Licitado/100</t>
  </si>
  <si>
    <t>Cuota Inicial</t>
  </si>
  <si>
    <t xml:space="preserve"> Asignacion V-VI</t>
  </si>
  <si>
    <t>Asignación VII-VIII</t>
  </si>
  <si>
    <t>Transaccion V-VI</t>
  </si>
  <si>
    <t>Transaccion VII-VIII</t>
  </si>
  <si>
    <t>SALDO CUOTA</t>
  </si>
  <si>
    <t>Tipo Embarcacion</t>
  </si>
  <si>
    <t>LONQUIMAY</t>
  </si>
  <si>
    <t>Industrial</t>
  </si>
  <si>
    <t>Artesanal</t>
  </si>
  <si>
    <t>total</t>
  </si>
  <si>
    <t>CHAFIC I RPA 955658</t>
  </si>
  <si>
    <t>TRAUWUN I RPA 920731</t>
  </si>
  <si>
    <t>PUNTA TALCA RPA 913399</t>
  </si>
  <si>
    <t>ISLA TABON RPA 966378</t>
  </si>
  <si>
    <t>Investigación II-IV</t>
  </si>
  <si>
    <t>133201/23-11-2018 Cierre PI LangCol XV-IV</t>
  </si>
</sst>
</file>

<file path=xl/styles.xml><?xml version="1.0" encoding="utf-8"?>
<styleSheet xmlns="http://schemas.openxmlformats.org/spreadsheetml/2006/main">
  <numFmts count="20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_-* #,##0.00\ _p_t_a_-;\-* #,##0.00\ _p_t_a_-;_-* \-??\ _p_t_a_-;_-@_-"/>
    <numFmt numFmtId="166" formatCode="0.0"/>
    <numFmt numFmtId="167" formatCode="[$-F800]dddd\,\ mmmm\ dd\,\ yyyy"/>
    <numFmt numFmtId="168" formatCode="[$-340A]dddd\ d&quot; de &quot;mmmm&quot; de &quot;yyyy;@"/>
    <numFmt numFmtId="169" formatCode="0.00_ ;[Red]\-0.00\ "/>
    <numFmt numFmtId="170" formatCode="0.0000"/>
    <numFmt numFmtId="171" formatCode="#,##0.000"/>
    <numFmt numFmtId="172" formatCode="[$-340A]dddd\,\ dd&quot; de &quot;mmmm&quot; de &quot;yyyy;@"/>
    <numFmt numFmtId="173" formatCode="0.000000"/>
    <numFmt numFmtId="174" formatCode="0.0000000"/>
    <numFmt numFmtId="175" formatCode="_-* #,##0_-;\-* #,##0_-;_-* &quot;-&quot;??_-;_-@_-"/>
    <numFmt numFmtId="176" formatCode="_-* #,##0.000_-;\-* #,##0.000_-;_-* &quot;-&quot;??_-;_-@_-"/>
    <numFmt numFmtId="177" formatCode="yyyy/mm/dd;@"/>
    <numFmt numFmtId="178" formatCode="dd\-mmm\-yy"/>
    <numFmt numFmtId="179" formatCode="_-* #,##0.0000_-;\-* #,##0.0000_-;_-* &quot;-&quot;??_-;_-@_-"/>
    <numFmt numFmtId="180" formatCode="0.0_ ;[Red]\-0.0\ "/>
    <numFmt numFmtId="181" formatCode="0_ ;[Red]\-0\ 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8" tint="0.7999816888943144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b/>
      <sz val="18"/>
      <color theme="1"/>
      <name val="Calibri"/>
      <family val="2"/>
      <scheme val="minor"/>
    </font>
    <font>
      <sz val="10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1"/>
      <color theme="3" tint="0.79998168889431442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indexed="81"/>
      <name val="Tahoma"/>
      <family val="2"/>
    </font>
    <font>
      <sz val="11"/>
      <color theme="4" tint="0.3999755851924192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1"/>
      <color indexed="81"/>
      <name val="Tahoma"/>
      <family val="2"/>
    </font>
    <font>
      <b/>
      <sz val="18"/>
      <color indexed="81"/>
      <name val="Tahoma"/>
      <family val="2"/>
    </font>
    <font>
      <sz val="18"/>
      <color indexed="81"/>
      <name val="Tahoma"/>
      <family val="2"/>
    </font>
    <font>
      <b/>
      <sz val="20"/>
      <color indexed="81"/>
      <name val="Tahoma"/>
      <family val="2"/>
    </font>
    <font>
      <sz val="20"/>
      <color indexed="81"/>
      <name val="Tahoma"/>
      <family val="2"/>
    </font>
    <font>
      <b/>
      <sz val="12"/>
      <color indexed="81"/>
      <name val="Tahom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Calibri"/>
      <family val="2"/>
      <scheme val="minor"/>
    </font>
    <font>
      <sz val="9"/>
      <color rgb="FFFF0000"/>
      <name val="Verdana"/>
      <family val="2"/>
    </font>
    <font>
      <b/>
      <sz val="12"/>
      <color rgb="FF00000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1"/>
      <name val="Tahoma"/>
      <family val="2"/>
    </font>
    <font>
      <b/>
      <sz val="9"/>
      <color theme="0"/>
      <name val="Verdana"/>
      <family val="2"/>
    </font>
    <font>
      <b/>
      <sz val="10"/>
      <color indexed="81"/>
      <name val="Tahoma"/>
      <family val="2"/>
    </font>
    <font>
      <sz val="9"/>
      <color theme="0"/>
      <name val="Verdana"/>
      <family val="2"/>
    </font>
    <font>
      <b/>
      <sz val="11"/>
      <color rgb="FFFF0000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5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2FEF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8E2DE"/>
        <bgColor indexed="64"/>
      </patternFill>
    </fill>
    <fill>
      <patternFill patternType="solid">
        <fgColor rgb="FFE1B1DE"/>
        <bgColor indexed="64"/>
      </patternFill>
    </fill>
    <fill>
      <patternFill patternType="solid">
        <fgColor rgb="FFEFE7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0"/>
      </patternFill>
    </fill>
    <fill>
      <patternFill patternType="solid">
        <fgColor rgb="FFC0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FFFFFF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FFF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099">
    <xf numFmtId="0" fontId="0" fillId="0" borderId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3" fillId="18" borderId="33" applyNumberFormat="0" applyAlignment="0" applyProtection="0"/>
    <xf numFmtId="0" fontId="14" fillId="19" borderId="34" applyNumberFormat="0" applyAlignment="0" applyProtection="0"/>
    <xf numFmtId="0" fontId="14" fillId="19" borderId="34" applyNumberFormat="0" applyAlignment="0" applyProtection="0"/>
    <xf numFmtId="0" fontId="14" fillId="19" borderId="34" applyNumberFormat="0" applyAlignment="0" applyProtection="0"/>
    <xf numFmtId="0" fontId="14" fillId="19" borderId="34" applyNumberFormat="0" applyAlignment="0" applyProtection="0"/>
    <xf numFmtId="0" fontId="14" fillId="19" borderId="34" applyNumberFormat="0" applyAlignment="0" applyProtection="0"/>
    <xf numFmtId="0" fontId="14" fillId="19" borderId="34" applyNumberFormat="0" applyAlignment="0" applyProtection="0"/>
    <xf numFmtId="0" fontId="14" fillId="19" borderId="34" applyNumberFormat="0" applyAlignment="0" applyProtection="0"/>
    <xf numFmtId="0" fontId="14" fillId="19" borderId="34" applyNumberFormat="0" applyAlignment="0" applyProtection="0"/>
    <xf numFmtId="0" fontId="14" fillId="19" borderId="34" applyNumberFormat="0" applyAlignment="0" applyProtection="0"/>
    <xf numFmtId="0" fontId="15" fillId="0" borderId="35" applyNumberFormat="0" applyFill="0" applyAlignment="0" applyProtection="0"/>
    <xf numFmtId="0" fontId="15" fillId="0" borderId="35" applyNumberFormat="0" applyFill="0" applyAlignment="0" applyProtection="0"/>
    <xf numFmtId="0" fontId="15" fillId="0" borderId="35" applyNumberFormat="0" applyFill="0" applyAlignment="0" applyProtection="0"/>
    <xf numFmtId="0" fontId="15" fillId="0" borderId="35" applyNumberFormat="0" applyFill="0" applyAlignment="0" applyProtection="0"/>
    <xf numFmtId="0" fontId="15" fillId="0" borderId="35" applyNumberFormat="0" applyFill="0" applyAlignment="0" applyProtection="0"/>
    <xf numFmtId="0" fontId="15" fillId="0" borderId="35" applyNumberFormat="0" applyFill="0" applyAlignment="0" applyProtection="0"/>
    <xf numFmtId="0" fontId="15" fillId="0" borderId="35" applyNumberFormat="0" applyFill="0" applyAlignment="0" applyProtection="0"/>
    <xf numFmtId="0" fontId="15" fillId="0" borderId="35" applyNumberFormat="0" applyFill="0" applyAlignment="0" applyProtection="0"/>
    <xf numFmtId="0" fontId="15" fillId="0" borderId="3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17" fillId="9" borderId="36" applyNumberFormat="0" applyAlignment="0" applyProtection="0"/>
    <xf numFmtId="0" fontId="8" fillId="0" borderId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0" fontId="19" fillId="25" borderId="37" applyNumberFormat="0" applyFont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4" fillId="18" borderId="3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9" applyNumberFormat="0" applyFill="0" applyAlignment="0" applyProtection="0"/>
    <xf numFmtId="0" fontId="27" fillId="0" borderId="39" applyNumberFormat="0" applyFill="0" applyAlignment="0" applyProtection="0"/>
    <xf numFmtId="0" fontId="27" fillId="0" borderId="39" applyNumberFormat="0" applyFill="0" applyAlignment="0" applyProtection="0"/>
    <xf numFmtId="0" fontId="27" fillId="0" borderId="39" applyNumberFormat="0" applyFill="0" applyAlignment="0" applyProtection="0"/>
    <xf numFmtId="0" fontId="27" fillId="0" borderId="39" applyNumberFormat="0" applyFill="0" applyAlignment="0" applyProtection="0"/>
    <xf numFmtId="0" fontId="27" fillId="0" borderId="39" applyNumberFormat="0" applyFill="0" applyAlignment="0" applyProtection="0"/>
    <xf numFmtId="0" fontId="27" fillId="0" borderId="39" applyNumberFormat="0" applyFill="0" applyAlignment="0" applyProtection="0"/>
    <xf numFmtId="0" fontId="27" fillId="0" borderId="39" applyNumberFormat="0" applyFill="0" applyAlignment="0" applyProtection="0"/>
    <xf numFmtId="0" fontId="27" fillId="0" borderId="39" applyNumberFormat="0" applyFill="0" applyAlignment="0" applyProtection="0"/>
    <xf numFmtId="0" fontId="28" fillId="0" borderId="40" applyNumberFormat="0" applyFill="0" applyAlignment="0" applyProtection="0"/>
    <xf numFmtId="0" fontId="28" fillId="0" borderId="40" applyNumberFormat="0" applyFill="0" applyAlignment="0" applyProtection="0"/>
    <xf numFmtId="0" fontId="28" fillId="0" borderId="40" applyNumberFormat="0" applyFill="0" applyAlignment="0" applyProtection="0"/>
    <xf numFmtId="0" fontId="28" fillId="0" borderId="40" applyNumberFormat="0" applyFill="0" applyAlignment="0" applyProtection="0"/>
    <xf numFmtId="0" fontId="28" fillId="0" borderId="40" applyNumberFormat="0" applyFill="0" applyAlignment="0" applyProtection="0"/>
    <xf numFmtId="0" fontId="28" fillId="0" borderId="40" applyNumberFormat="0" applyFill="0" applyAlignment="0" applyProtection="0"/>
    <xf numFmtId="0" fontId="28" fillId="0" borderId="40" applyNumberFormat="0" applyFill="0" applyAlignment="0" applyProtection="0"/>
    <xf numFmtId="0" fontId="28" fillId="0" borderId="40" applyNumberFormat="0" applyFill="0" applyAlignment="0" applyProtection="0"/>
    <xf numFmtId="0" fontId="28" fillId="0" borderId="40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5" fillId="0" borderId="0"/>
    <xf numFmtId="0" fontId="35" fillId="0" borderId="0"/>
    <xf numFmtId="0" fontId="19" fillId="0" borderId="0"/>
    <xf numFmtId="0" fontId="19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3" fillId="18" borderId="78" applyNumberFormat="0" applyAlignment="0" applyProtection="0"/>
    <xf numFmtId="0" fontId="14" fillId="19" borderId="34" applyNumberFormat="0" applyAlignment="0" applyProtection="0"/>
    <xf numFmtId="0" fontId="15" fillId="0" borderId="35" applyNumberFormat="0" applyFill="0" applyAlignment="0" applyProtection="0"/>
    <xf numFmtId="0" fontId="1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7" fillId="9" borderId="78" applyNumberForma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8" fillId="5" borderId="0" applyNumberFormat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" fillId="24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25" borderId="79" applyNumberFormat="0" applyFont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4" fillId="18" borderId="8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9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40" applyNumberFormat="0" applyFill="0" applyAlignment="0" applyProtection="0"/>
    <xf numFmtId="0" fontId="16" fillId="0" borderId="41" applyNumberFormat="0" applyFill="0" applyAlignment="0" applyProtection="0"/>
    <xf numFmtId="0" fontId="30" fillId="0" borderId="81" applyNumberFormat="0" applyFill="0" applyAlignment="0" applyProtection="0"/>
    <xf numFmtId="0" fontId="65" fillId="0" borderId="0"/>
    <xf numFmtId="43" fontId="1" fillId="0" borderId="0" applyFont="0" applyFill="0" applyBorder="0" applyAlignment="0" applyProtection="0"/>
    <xf numFmtId="0" fontId="65" fillId="0" borderId="0"/>
  </cellStyleXfs>
  <cellXfs count="971">
    <xf numFmtId="0" fontId="0" fillId="0" borderId="0" xfId="0"/>
    <xf numFmtId="0" fontId="0" fillId="2" borderId="0" xfId="0" applyFill="1"/>
    <xf numFmtId="14" fontId="0" fillId="2" borderId="0" xfId="0" applyNumberFormat="1" applyFill="1"/>
    <xf numFmtId="0" fontId="0" fillId="27" borderId="0" xfId="0" applyFill="1"/>
    <xf numFmtId="164" fontId="0" fillId="0" borderId="0" xfId="0" applyNumberFormat="1"/>
    <xf numFmtId="0" fontId="0" fillId="31" borderId="0" xfId="0" applyFill="1"/>
    <xf numFmtId="0" fontId="34" fillId="31" borderId="0" xfId="0" applyFont="1" applyFill="1"/>
    <xf numFmtId="2" fontId="0" fillId="3" borderId="14" xfId="0" applyNumberFormat="1" applyFill="1" applyBorder="1" applyAlignment="1">
      <alignment horizontal="center"/>
    </xf>
    <xf numFmtId="1" fontId="0" fillId="3" borderId="65" xfId="0" applyNumberFormat="1" applyFill="1" applyBorder="1" applyAlignment="1">
      <alignment horizontal="center"/>
    </xf>
    <xf numFmtId="1" fontId="0" fillId="3" borderId="68" xfId="0" applyNumberFormat="1" applyFill="1" applyBorder="1" applyAlignment="1">
      <alignment horizontal="center"/>
    </xf>
    <xf numFmtId="1" fontId="0" fillId="3" borderId="47" xfId="0" applyNumberForma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21" fillId="26" borderId="9" xfId="0" applyFont="1" applyFill="1" applyBorder="1" applyAlignment="1">
      <alignment horizontal="center" vertical="center" wrapText="1"/>
    </xf>
    <xf numFmtId="0" fontId="21" fillId="26" borderId="17" xfId="0" applyFont="1" applyFill="1" applyBorder="1" applyAlignment="1">
      <alignment horizontal="center" vertical="center" wrapText="1"/>
    </xf>
    <xf numFmtId="0" fontId="21" fillId="26" borderId="5" xfId="0" applyFont="1" applyFill="1" applyBorder="1" applyAlignment="1">
      <alignment horizontal="center" vertical="center" wrapText="1"/>
    </xf>
    <xf numFmtId="164" fontId="0" fillId="33" borderId="4" xfId="0" applyNumberFormat="1" applyFill="1" applyBorder="1" applyAlignment="1">
      <alignment horizontal="center"/>
    </xf>
    <xf numFmtId="164" fontId="0" fillId="33" borderId="47" xfId="0" applyNumberFormat="1" applyFill="1" applyBorder="1" applyAlignment="1">
      <alignment horizontal="center"/>
    </xf>
    <xf numFmtId="164" fontId="0" fillId="33" borderId="32" xfId="0" applyNumberFormat="1" applyFill="1" applyBorder="1" applyAlignment="1">
      <alignment horizontal="center"/>
    </xf>
    <xf numFmtId="164" fontId="0" fillId="33" borderId="19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31" fillId="26" borderId="57" xfId="0" applyFont="1" applyFill="1" applyBorder="1" applyAlignment="1">
      <alignment vertical="center"/>
    </xf>
    <xf numFmtId="169" fontId="31" fillId="26" borderId="60" xfId="0" applyNumberFormat="1" applyFont="1" applyFill="1" applyBorder="1" applyAlignment="1">
      <alignment horizontal="center" vertical="center"/>
    </xf>
    <xf numFmtId="169" fontId="31" fillId="26" borderId="58" xfId="0" applyNumberFormat="1" applyFont="1" applyFill="1" applyBorder="1" applyAlignment="1">
      <alignment horizontal="center" vertical="center"/>
    </xf>
    <xf numFmtId="169" fontId="3" fillId="26" borderId="58" xfId="0" applyNumberFormat="1" applyFont="1" applyFill="1" applyBorder="1" applyAlignment="1">
      <alignment vertical="center"/>
    </xf>
    <xf numFmtId="164" fontId="3" fillId="26" borderId="58" xfId="0" applyNumberFormat="1" applyFont="1" applyFill="1" applyBorder="1" applyAlignment="1">
      <alignment vertical="center"/>
    </xf>
    <xf numFmtId="10" fontId="3" fillId="26" borderId="58" xfId="0" applyNumberFormat="1" applyFont="1" applyFill="1" applyBorder="1" applyAlignment="1">
      <alignment horizontal="center" vertical="center"/>
    </xf>
    <xf numFmtId="0" fontId="3" fillId="26" borderId="59" xfId="0" applyFont="1" applyFill="1" applyBorder="1" applyAlignment="1">
      <alignment vertical="center"/>
    </xf>
    <xf numFmtId="0" fontId="0" fillId="33" borderId="3" xfId="0" applyFont="1" applyFill="1" applyBorder="1"/>
    <xf numFmtId="0" fontId="0" fillId="33" borderId="46" xfId="0" applyFont="1" applyFill="1" applyBorder="1"/>
    <xf numFmtId="164" fontId="0" fillId="3" borderId="4" xfId="0" applyNumberFormat="1" applyFill="1" applyBorder="1" applyAlignment="1">
      <alignment horizontal="center"/>
    </xf>
    <xf numFmtId="164" fontId="0" fillId="3" borderId="47" xfId="0" applyNumberFormat="1" applyFill="1" applyBorder="1" applyAlignment="1">
      <alignment horizontal="center"/>
    </xf>
    <xf numFmtId="164" fontId="0" fillId="3" borderId="4" xfId="0" applyNumberFormat="1" applyFont="1" applyFill="1" applyBorder="1" applyAlignment="1">
      <alignment horizontal="center"/>
    </xf>
    <xf numFmtId="164" fontId="0" fillId="3" borderId="65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14" fontId="2" fillId="3" borderId="6" xfId="0" applyNumberFormat="1" applyFont="1" applyFill="1" applyBorder="1" applyAlignment="1">
      <alignment horizontal="center"/>
    </xf>
    <xf numFmtId="0" fontId="2" fillId="3" borderId="7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26" borderId="11" xfId="0" applyFont="1" applyFill="1" applyBorder="1" applyAlignment="1">
      <alignment horizontal="center" vertical="center" wrapText="1"/>
    </xf>
    <xf numFmtId="0" fontId="5" fillId="26" borderId="14" xfId="0" applyFont="1" applyFill="1" applyBorder="1" applyAlignment="1">
      <alignment horizontal="center" vertical="center"/>
    </xf>
    <xf numFmtId="0" fontId="5" fillId="26" borderId="15" xfId="0" applyFont="1" applyFill="1" applyBorder="1" applyAlignment="1">
      <alignment horizontal="center" vertical="center"/>
    </xf>
    <xf numFmtId="0" fontId="0" fillId="36" borderId="0" xfId="0" applyFill="1"/>
    <xf numFmtId="0" fontId="0" fillId="29" borderId="0" xfId="0" applyFill="1"/>
    <xf numFmtId="164" fontId="0" fillId="3" borderId="26" xfId="0" applyNumberFormat="1" applyFont="1" applyFill="1" applyBorder="1" applyAlignment="1">
      <alignment horizontal="center" vertical="center"/>
    </xf>
    <xf numFmtId="164" fontId="0" fillId="3" borderId="21" xfId="0" applyNumberFormat="1" applyFont="1" applyFill="1" applyBorder="1" applyAlignment="1">
      <alignment horizontal="center" vertical="center"/>
    </xf>
    <xf numFmtId="164" fontId="0" fillId="3" borderId="68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69" fontId="0" fillId="2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164" fontId="0" fillId="38" borderId="0" xfId="0" applyNumberFormat="1" applyFont="1" applyFill="1" applyBorder="1" applyAlignment="1">
      <alignment horizontal="center" vertical="center"/>
    </xf>
    <xf numFmtId="164" fontId="0" fillId="38" borderId="22" xfId="0" applyNumberFormat="1" applyFont="1" applyFill="1" applyBorder="1" applyAlignment="1">
      <alignment horizontal="center" vertical="center"/>
    </xf>
    <xf numFmtId="164" fontId="0" fillId="38" borderId="73" xfId="0" applyNumberFormat="1" applyFont="1" applyFill="1" applyBorder="1" applyAlignment="1">
      <alignment horizontal="center" vertical="center"/>
    </xf>
    <xf numFmtId="164" fontId="0" fillId="28" borderId="24" xfId="0" applyNumberFormat="1" applyFont="1" applyFill="1" applyBorder="1" applyAlignment="1">
      <alignment horizontal="center" vertical="center"/>
    </xf>
    <xf numFmtId="164" fontId="0" fillId="28" borderId="0" xfId="0" applyNumberFormat="1" applyFont="1" applyFill="1" applyBorder="1" applyAlignment="1">
      <alignment horizontal="center" vertical="center"/>
    </xf>
    <xf numFmtId="10" fontId="0" fillId="28" borderId="45" xfId="1" applyNumberFormat="1" applyFont="1" applyFill="1" applyBorder="1" applyAlignment="1">
      <alignment horizontal="center" vertical="center"/>
    </xf>
    <xf numFmtId="164" fontId="0" fillId="28" borderId="25" xfId="0" applyNumberFormat="1" applyFont="1" applyFill="1" applyBorder="1" applyAlignment="1">
      <alignment horizontal="center" vertical="center"/>
    </xf>
    <xf numFmtId="164" fontId="0" fillId="28" borderId="22" xfId="0" applyNumberFormat="1" applyFont="1" applyFill="1" applyBorder="1" applyAlignment="1">
      <alignment horizontal="center" vertical="center"/>
    </xf>
    <xf numFmtId="164" fontId="0" fillId="28" borderId="61" xfId="0" applyNumberFormat="1" applyFont="1" applyFill="1" applyBorder="1" applyAlignment="1">
      <alignment horizontal="center" vertical="center"/>
    </xf>
    <xf numFmtId="10" fontId="0" fillId="28" borderId="48" xfId="1" applyNumberFormat="1" applyFont="1" applyFill="1" applyBorder="1" applyAlignment="1">
      <alignment horizontal="center" vertical="center"/>
    </xf>
    <xf numFmtId="164" fontId="0" fillId="35" borderId="26" xfId="0" applyNumberFormat="1" applyFont="1" applyFill="1" applyBorder="1" applyAlignment="1">
      <alignment horizontal="center" vertical="center"/>
    </xf>
    <xf numFmtId="164" fontId="0" fillId="35" borderId="0" xfId="0" applyNumberFormat="1" applyFont="1" applyFill="1" applyBorder="1" applyAlignment="1">
      <alignment horizontal="center" vertical="center"/>
    </xf>
    <xf numFmtId="10" fontId="0" fillId="35" borderId="45" xfId="1" applyNumberFormat="1" applyFont="1" applyFill="1" applyBorder="1" applyAlignment="1">
      <alignment horizontal="center" vertical="center"/>
    </xf>
    <xf numFmtId="164" fontId="0" fillId="35" borderId="21" xfId="0" applyNumberFormat="1" applyFont="1" applyFill="1" applyBorder="1" applyAlignment="1">
      <alignment horizontal="center" vertical="center"/>
    </xf>
    <xf numFmtId="164" fontId="0" fillId="35" borderId="22" xfId="0" applyNumberFormat="1" applyFont="1" applyFill="1" applyBorder="1" applyAlignment="1">
      <alignment horizontal="center" vertical="center"/>
    </xf>
    <xf numFmtId="164" fontId="0" fillId="35" borderId="61" xfId="0" applyNumberFormat="1" applyFont="1" applyFill="1" applyBorder="1" applyAlignment="1">
      <alignment horizontal="center" vertical="center"/>
    </xf>
    <xf numFmtId="10" fontId="0" fillId="35" borderId="48" xfId="1" applyNumberFormat="1" applyFont="1" applyFill="1" applyBorder="1" applyAlignment="1">
      <alignment horizontal="center" vertical="center"/>
    </xf>
    <xf numFmtId="10" fontId="0" fillId="38" borderId="28" xfId="1" applyNumberFormat="1" applyFont="1" applyFill="1" applyBorder="1" applyAlignment="1">
      <alignment horizontal="center" vertical="center"/>
    </xf>
    <xf numFmtId="10" fontId="0" fillId="38" borderId="23" xfId="1" applyNumberFormat="1" applyFont="1" applyFill="1" applyBorder="1" applyAlignment="1">
      <alignment horizontal="center" vertical="center"/>
    </xf>
    <xf numFmtId="10" fontId="0" fillId="38" borderId="8" xfId="1" applyNumberFormat="1" applyFont="1" applyFill="1" applyBorder="1" applyAlignment="1">
      <alignment horizontal="center" vertical="center"/>
    </xf>
    <xf numFmtId="2" fontId="0" fillId="35" borderId="0" xfId="0" applyNumberFormat="1" applyFill="1" applyBorder="1" applyAlignment="1">
      <alignment horizontal="center" vertical="center"/>
    </xf>
    <xf numFmtId="0" fontId="0" fillId="2" borderId="24" xfId="0" applyFill="1" applyBorder="1"/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69" fontId="0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/>
    <xf numFmtId="0" fontId="0" fillId="0" borderId="0" xfId="0" applyFont="1"/>
    <xf numFmtId="0" fontId="0" fillId="37" borderId="0" xfId="0" applyFill="1"/>
    <xf numFmtId="166" fontId="0" fillId="37" borderId="0" xfId="0" applyNumberFormat="1" applyFill="1"/>
    <xf numFmtId="164" fontId="0" fillId="37" borderId="0" xfId="0" applyNumberFormat="1" applyFill="1"/>
    <xf numFmtId="171" fontId="7" fillId="38" borderId="77" xfId="0" applyNumberFormat="1" applyFont="1" applyFill="1" applyBorder="1" applyAlignment="1">
      <alignment horizontal="center" vertical="center"/>
    </xf>
    <xf numFmtId="171" fontId="7" fillId="38" borderId="26" xfId="0" applyNumberFormat="1" applyFont="1" applyFill="1" applyBorder="1" applyAlignment="1">
      <alignment horizontal="center" vertical="center"/>
    </xf>
    <xf numFmtId="171" fontId="0" fillId="38" borderId="0" xfId="0" applyNumberFormat="1" applyFill="1" applyBorder="1" applyAlignment="1">
      <alignment horizontal="center" vertical="center"/>
    </xf>
    <xf numFmtId="171" fontId="0" fillId="38" borderId="26" xfId="0" applyNumberFormat="1" applyFill="1" applyBorder="1" applyAlignment="1">
      <alignment horizontal="center" vertical="center"/>
    </xf>
    <xf numFmtId="171" fontId="7" fillId="38" borderId="61" xfId="0" applyNumberFormat="1" applyFont="1" applyFill="1" applyBorder="1" applyAlignment="1">
      <alignment horizontal="center" vertical="center"/>
    </xf>
    <xf numFmtId="171" fontId="7" fillId="38" borderId="21" xfId="0" applyNumberFormat="1" applyFont="1" applyFill="1" applyBorder="1" applyAlignment="1">
      <alignment horizontal="center" vertical="center"/>
    </xf>
    <xf numFmtId="171" fontId="0" fillId="38" borderId="22" xfId="0" applyNumberFormat="1" applyFill="1" applyBorder="1" applyAlignment="1">
      <alignment horizontal="center" vertical="center"/>
    </xf>
    <xf numFmtId="171" fontId="0" fillId="38" borderId="21" xfId="0" applyNumberFormat="1" applyFill="1" applyBorder="1" applyAlignment="1">
      <alignment horizontal="center" vertical="center"/>
    </xf>
    <xf numFmtId="0" fontId="7" fillId="38" borderId="21" xfId="0" applyFont="1" applyFill="1" applyBorder="1" applyAlignment="1">
      <alignment horizontal="center" vertical="center"/>
    </xf>
    <xf numFmtId="0" fontId="7" fillId="38" borderId="26" xfId="0" applyFont="1" applyFill="1" applyBorder="1" applyAlignment="1">
      <alignment horizontal="center" vertical="center"/>
    </xf>
    <xf numFmtId="171" fontId="7" fillId="38" borderId="28" xfId="0" applyNumberFormat="1" applyFont="1" applyFill="1" applyBorder="1" applyAlignment="1">
      <alignment horizontal="center" vertical="center"/>
    </xf>
    <xf numFmtId="171" fontId="7" fillId="38" borderId="23" xfId="0" applyNumberFormat="1" applyFont="1" applyFill="1" applyBorder="1" applyAlignment="1">
      <alignment horizontal="center" vertical="center"/>
    </xf>
    <xf numFmtId="171" fontId="0" fillId="38" borderId="77" xfId="0" applyNumberFormat="1" applyFill="1" applyBorder="1" applyAlignment="1">
      <alignment horizontal="center" vertical="center"/>
    </xf>
    <xf numFmtId="10" fontId="0" fillId="38" borderId="54" xfId="1" applyNumberFormat="1" applyFont="1" applyFill="1" applyBorder="1" applyAlignment="1">
      <alignment horizontal="center" vertical="center"/>
    </xf>
    <xf numFmtId="10" fontId="0" fillId="38" borderId="55" xfId="1" applyNumberFormat="1" applyFont="1" applyFill="1" applyBorder="1" applyAlignment="1">
      <alignment horizontal="center" vertical="center"/>
    </xf>
    <xf numFmtId="0" fontId="6" fillId="26" borderId="64" xfId="0" applyFont="1" applyFill="1" applyBorder="1" applyAlignment="1">
      <alignment horizontal="center" vertical="center" wrapText="1"/>
    </xf>
    <xf numFmtId="171" fontId="0" fillId="38" borderId="23" xfId="0" applyNumberFormat="1" applyFill="1" applyBorder="1" applyAlignment="1">
      <alignment horizontal="center" vertical="center"/>
    </xf>
    <xf numFmtId="171" fontId="0" fillId="38" borderId="28" xfId="0" applyNumberFormat="1" applyFill="1" applyBorder="1" applyAlignment="1">
      <alignment horizontal="center" vertical="center"/>
    </xf>
    <xf numFmtId="171" fontId="7" fillId="38" borderId="0" xfId="0" applyNumberFormat="1" applyFont="1" applyFill="1" applyBorder="1" applyAlignment="1">
      <alignment horizontal="center" vertical="center"/>
    </xf>
    <xf numFmtId="10" fontId="7" fillId="38" borderId="54" xfId="42082" applyNumberFormat="1" applyFont="1" applyFill="1" applyBorder="1" applyAlignment="1">
      <alignment horizontal="center" vertical="center"/>
    </xf>
    <xf numFmtId="164" fontId="0" fillId="38" borderId="26" xfId="0" applyNumberFormat="1" applyFill="1" applyBorder="1" applyAlignment="1">
      <alignment horizontal="center" vertical="center"/>
    </xf>
    <xf numFmtId="164" fontId="0" fillId="38" borderId="21" xfId="0" applyNumberFormat="1" applyFill="1" applyBorder="1" applyAlignment="1">
      <alignment horizontal="center" vertical="center"/>
    </xf>
    <xf numFmtId="164" fontId="0" fillId="38" borderId="22" xfId="0" applyNumberFormat="1" applyFill="1" applyBorder="1" applyAlignment="1">
      <alignment horizontal="center" vertical="center"/>
    </xf>
    <xf numFmtId="10" fontId="7" fillId="38" borderId="55" xfId="42082" applyNumberFormat="1" applyFont="1" applyFill="1" applyBorder="1" applyAlignment="1">
      <alignment horizontal="center" vertical="center"/>
    </xf>
    <xf numFmtId="164" fontId="0" fillId="38" borderId="0" xfId="0" applyNumberFormat="1" applyFill="1" applyBorder="1" applyAlignment="1">
      <alignment horizontal="center" vertical="center"/>
    </xf>
    <xf numFmtId="164" fontId="7" fillId="38" borderId="26" xfId="0" applyNumberFormat="1" applyFont="1" applyFill="1" applyBorder="1" applyAlignment="1">
      <alignment horizontal="center" vertical="center"/>
    </xf>
    <xf numFmtId="164" fontId="7" fillId="38" borderId="21" xfId="0" applyNumberFormat="1" applyFont="1" applyFill="1" applyBorder="1" applyAlignment="1">
      <alignment horizontal="center" vertical="center"/>
    </xf>
    <xf numFmtId="10" fontId="7" fillId="38" borderId="54" xfId="1" applyNumberFormat="1" applyFont="1" applyFill="1" applyBorder="1" applyAlignment="1">
      <alignment horizontal="center" vertical="center"/>
    </xf>
    <xf numFmtId="10" fontId="7" fillId="38" borderId="55" xfId="1" applyNumberFormat="1" applyFont="1" applyFill="1" applyBorder="1" applyAlignment="1">
      <alignment horizontal="center" vertical="center"/>
    </xf>
    <xf numFmtId="1" fontId="3" fillId="28" borderId="60" xfId="0" applyNumberFormat="1" applyFont="1" applyFill="1" applyBorder="1" applyAlignment="1">
      <alignment horizontal="center" vertical="center"/>
    </xf>
    <xf numFmtId="1" fontId="3" fillId="28" borderId="58" xfId="0" applyNumberFormat="1" applyFont="1" applyFill="1" applyBorder="1" applyAlignment="1">
      <alignment horizontal="center" vertical="center"/>
    </xf>
    <xf numFmtId="9" fontId="3" fillId="28" borderId="59" xfId="1" applyFont="1" applyFill="1" applyBorder="1" applyAlignment="1">
      <alignment horizontal="center" vertical="center"/>
    </xf>
    <xf numFmtId="1" fontId="0" fillId="3" borderId="71" xfId="0" applyNumberFormat="1" applyFill="1" applyBorder="1" applyAlignment="1">
      <alignment horizontal="center"/>
    </xf>
    <xf numFmtId="1" fontId="0" fillId="3" borderId="52" xfId="0" applyNumberFormat="1" applyFill="1" applyBorder="1" applyAlignment="1">
      <alignment horizontal="center"/>
    </xf>
    <xf numFmtId="1" fontId="0" fillId="3" borderId="61" xfId="0" applyNumberFormat="1" applyFill="1" applyBorder="1" applyAlignment="1">
      <alignment horizontal="center"/>
    </xf>
    <xf numFmtId="1" fontId="0" fillId="3" borderId="21" xfId="0" applyNumberFormat="1" applyFill="1" applyBorder="1" applyAlignment="1">
      <alignment horizontal="center"/>
    </xf>
    <xf numFmtId="0" fontId="0" fillId="28" borderId="61" xfId="0" applyFill="1" applyBorder="1" applyAlignment="1">
      <alignment horizontal="left"/>
    </xf>
    <xf numFmtId="0" fontId="0" fillId="28" borderId="62" xfId="0" applyFont="1" applyFill="1" applyBorder="1" applyAlignment="1">
      <alignment horizontal="left"/>
    </xf>
    <xf numFmtId="0" fontId="6" fillId="33" borderId="5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4" xfId="0" applyFont="1" applyFill="1" applyBorder="1" applyAlignment="1">
      <alignment horizontal="center" vertical="center" wrapText="1"/>
    </xf>
    <xf numFmtId="0" fontId="6" fillId="33" borderId="6" xfId="0" applyFont="1" applyFill="1" applyBorder="1" applyAlignment="1">
      <alignment horizontal="center" vertical="center" wrapText="1"/>
    </xf>
    <xf numFmtId="0" fontId="0" fillId="28" borderId="71" xfId="0" applyFill="1" applyBorder="1"/>
    <xf numFmtId="0" fontId="0" fillId="28" borderId="61" xfId="0" applyFont="1" applyFill="1" applyBorder="1" applyAlignment="1">
      <alignment horizontal="left"/>
    </xf>
    <xf numFmtId="0" fontId="0" fillId="28" borderId="71" xfId="0" applyFont="1" applyFill="1" applyBorder="1" applyAlignment="1">
      <alignment horizontal="left"/>
    </xf>
    <xf numFmtId="0" fontId="0" fillId="28" borderId="52" xfId="0" applyFont="1" applyFill="1" applyBorder="1" applyAlignment="1">
      <alignment horizontal="left"/>
    </xf>
    <xf numFmtId="1" fontId="7" fillId="3" borderId="65" xfId="0" applyNumberFormat="1" applyFont="1" applyFill="1" applyBorder="1" applyAlignment="1">
      <alignment horizontal="center"/>
    </xf>
    <xf numFmtId="1" fontId="0" fillId="3" borderId="65" xfId="0" applyNumberFormat="1" applyFill="1" applyBorder="1" applyAlignment="1">
      <alignment horizontal="center" vertical="center"/>
    </xf>
    <xf numFmtId="9" fontId="7" fillId="3" borderId="66" xfId="1" applyFont="1" applyFill="1" applyBorder="1" applyAlignment="1">
      <alignment horizontal="center"/>
    </xf>
    <xf numFmtId="1" fontId="0" fillId="3" borderId="61" xfId="0" applyNumberFormat="1" applyFill="1" applyBorder="1" applyAlignment="1">
      <alignment horizontal="center" vertical="center"/>
    </xf>
    <xf numFmtId="1" fontId="7" fillId="3" borderId="21" xfId="0" applyNumberFormat="1" applyFont="1" applyFill="1" applyBorder="1" applyAlignment="1">
      <alignment horizontal="center"/>
    </xf>
    <xf numFmtId="1" fontId="0" fillId="3" borderId="62" xfId="0" applyNumberFormat="1" applyFill="1" applyBorder="1" applyAlignment="1">
      <alignment horizontal="center" vertical="center"/>
    </xf>
    <xf numFmtId="1" fontId="7" fillId="3" borderId="68" xfId="0" applyNumberFormat="1" applyFont="1" applyFill="1" applyBorder="1" applyAlignment="1">
      <alignment horizontal="center"/>
    </xf>
    <xf numFmtId="9" fontId="0" fillId="3" borderId="48" xfId="1" applyFont="1" applyFill="1" applyBorder="1" applyAlignment="1">
      <alignment horizontal="center"/>
    </xf>
    <xf numFmtId="9" fontId="0" fillId="3" borderId="66" xfId="1" applyFont="1" applyFill="1" applyBorder="1" applyAlignment="1">
      <alignment horizontal="center"/>
    </xf>
    <xf numFmtId="9" fontId="0" fillId="3" borderId="44" xfId="1" applyFont="1" applyFill="1" applyBorder="1" applyAlignment="1">
      <alignment horizontal="center"/>
    </xf>
    <xf numFmtId="9" fontId="7" fillId="3" borderId="48" xfId="1" applyFont="1" applyFill="1" applyBorder="1" applyAlignment="1">
      <alignment horizontal="center"/>
    </xf>
    <xf numFmtId="9" fontId="7" fillId="3" borderId="56" xfId="1" applyFont="1" applyFill="1" applyBorder="1" applyAlignment="1">
      <alignment horizontal="center"/>
    </xf>
    <xf numFmtId="0" fontId="5" fillId="40" borderId="31" xfId="0" applyFont="1" applyFill="1" applyBorder="1" applyAlignment="1">
      <alignment horizontal="center" vertical="center" wrapText="1"/>
    </xf>
    <xf numFmtId="0" fontId="5" fillId="40" borderId="12" xfId="0" applyFont="1" applyFill="1" applyBorder="1" applyAlignment="1">
      <alignment horizontal="center" vertical="center" wrapText="1"/>
    </xf>
    <xf numFmtId="0" fontId="5" fillId="40" borderId="13" xfId="0" applyFont="1" applyFill="1" applyBorder="1" applyAlignment="1">
      <alignment horizontal="center" vertical="center" wrapText="1"/>
    </xf>
    <xf numFmtId="0" fontId="5" fillId="40" borderId="74" xfId="0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horizontal="center" vertical="center"/>
    </xf>
    <xf numFmtId="1" fontId="5" fillId="31" borderId="26" xfId="0" applyNumberFormat="1" applyFont="1" applyFill="1" applyBorder="1" applyAlignment="1">
      <alignment horizontal="center" vertical="center"/>
    </xf>
    <xf numFmtId="0" fontId="44" fillId="3" borderId="26" xfId="0" applyFont="1" applyFill="1" applyBorder="1" applyAlignment="1">
      <alignment horizontal="center" vertical="center"/>
    </xf>
    <xf numFmtId="0" fontId="44" fillId="31" borderId="26" xfId="0" applyFont="1" applyFill="1" applyBorder="1" applyAlignment="1">
      <alignment horizontal="center" vertical="center"/>
    </xf>
    <xf numFmtId="10" fontId="44" fillId="31" borderId="45" xfId="0" applyNumberFormat="1" applyFont="1" applyFill="1" applyBorder="1" applyAlignment="1">
      <alignment horizontal="center" vertical="center"/>
    </xf>
    <xf numFmtId="1" fontId="44" fillId="31" borderId="26" xfId="0" applyNumberFormat="1" applyFont="1" applyFill="1" applyBorder="1" applyAlignment="1">
      <alignment horizontal="center" vertical="center"/>
    </xf>
    <xf numFmtId="0" fontId="45" fillId="37" borderId="0" xfId="0" applyFont="1" applyFill="1"/>
    <xf numFmtId="0" fontId="5" fillId="31" borderId="5" xfId="0" applyFont="1" applyFill="1" applyBorder="1" applyAlignment="1">
      <alignment horizontal="center" vertical="center"/>
    </xf>
    <xf numFmtId="1" fontId="44" fillId="31" borderId="5" xfId="0" applyNumberFormat="1" applyFont="1" applyFill="1" applyBorder="1" applyAlignment="1">
      <alignment horizontal="center" vertical="center"/>
    </xf>
    <xf numFmtId="1" fontId="44" fillId="3" borderId="5" xfId="0" applyNumberFormat="1" applyFont="1" applyFill="1" applyBorder="1" applyAlignment="1">
      <alignment horizontal="center" vertical="center"/>
    </xf>
    <xf numFmtId="10" fontId="44" fillId="31" borderId="7" xfId="0" applyNumberFormat="1" applyFont="1" applyFill="1" applyBorder="1" applyAlignment="1">
      <alignment horizontal="center" vertical="center"/>
    </xf>
    <xf numFmtId="0" fontId="5" fillId="31" borderId="26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horizontal="center" vertical="center"/>
    </xf>
    <xf numFmtId="1" fontId="44" fillId="31" borderId="13" xfId="0" applyNumberFormat="1" applyFont="1" applyFill="1" applyBorder="1" applyAlignment="1">
      <alignment horizontal="center" vertical="center"/>
    </xf>
    <xf numFmtId="0" fontId="44" fillId="3" borderId="13" xfId="0" applyFont="1" applyFill="1" applyBorder="1" applyAlignment="1">
      <alignment horizontal="center" vertical="center"/>
    </xf>
    <xf numFmtId="0" fontId="44" fillId="31" borderId="13" xfId="0" applyFont="1" applyFill="1" applyBorder="1" applyAlignment="1">
      <alignment horizontal="center" vertical="center"/>
    </xf>
    <xf numFmtId="10" fontId="44" fillId="31" borderId="74" xfId="0" applyNumberFormat="1" applyFont="1" applyFill="1" applyBorder="1" applyAlignment="1">
      <alignment horizontal="center" vertical="center"/>
    </xf>
    <xf numFmtId="1" fontId="44" fillId="3" borderId="26" xfId="0" applyNumberFormat="1" applyFont="1" applyFill="1" applyBorder="1" applyAlignment="1">
      <alignment horizontal="center" vertical="center"/>
    </xf>
    <xf numFmtId="1" fontId="44" fillId="3" borderId="13" xfId="0" applyNumberFormat="1" applyFont="1" applyFill="1" applyBorder="1" applyAlignment="1">
      <alignment horizontal="center" vertical="center"/>
    </xf>
    <xf numFmtId="0" fontId="21" fillId="26" borderId="6" xfId="0" applyFont="1" applyFill="1" applyBorder="1" applyAlignment="1">
      <alignment horizontal="center" vertical="center" wrapText="1"/>
    </xf>
    <xf numFmtId="0" fontId="46" fillId="2" borderId="0" xfId="0" applyFont="1" applyFill="1" applyAlignment="1">
      <alignment vertical="center"/>
    </xf>
    <xf numFmtId="0" fontId="46" fillId="2" borderId="0" xfId="0" applyFont="1" applyFill="1"/>
    <xf numFmtId="0" fontId="0" fillId="33" borderId="85" xfId="0" applyFont="1" applyFill="1" applyBorder="1"/>
    <xf numFmtId="164" fontId="0" fillId="33" borderId="86" xfId="0" applyNumberFormat="1" applyFill="1" applyBorder="1" applyAlignment="1">
      <alignment horizontal="center"/>
    </xf>
    <xf numFmtId="164" fontId="0" fillId="3" borderId="86" xfId="0" applyNumberFormat="1" applyFont="1" applyFill="1" applyBorder="1" applyAlignment="1">
      <alignment horizontal="center" vertical="center"/>
    </xf>
    <xf numFmtId="164" fontId="0" fillId="33" borderId="84" xfId="0" applyNumberFormat="1" applyFill="1" applyBorder="1" applyAlignment="1">
      <alignment horizontal="center"/>
    </xf>
    <xf numFmtId="164" fontId="19" fillId="3" borderId="86" xfId="0" applyNumberFormat="1" applyFont="1" applyFill="1" applyBorder="1" applyAlignment="1">
      <alignment horizontal="center"/>
    </xf>
    <xf numFmtId="164" fontId="0" fillId="33" borderId="83" xfId="0" applyNumberFormat="1" applyFill="1" applyBorder="1" applyAlignment="1">
      <alignment horizontal="center"/>
    </xf>
    <xf numFmtId="0" fontId="2" fillId="3" borderId="8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64" fontId="0" fillId="33" borderId="89" xfId="0" applyNumberFormat="1" applyFill="1" applyBorder="1" applyAlignment="1">
      <alignment horizontal="center"/>
    </xf>
    <xf numFmtId="164" fontId="0" fillId="3" borderId="89" xfId="0" applyNumberFormat="1" applyFont="1" applyFill="1" applyBorder="1" applyAlignment="1">
      <alignment horizontal="center"/>
    </xf>
    <xf numFmtId="164" fontId="0" fillId="33" borderId="90" xfId="0" applyNumberFormat="1" applyFill="1" applyBorder="1" applyAlignment="1">
      <alignment horizontal="center"/>
    </xf>
    <xf numFmtId="164" fontId="0" fillId="33" borderId="91" xfId="0" applyNumberFormat="1" applyFill="1" applyBorder="1" applyAlignment="1">
      <alignment horizontal="center"/>
    </xf>
    <xf numFmtId="0" fontId="2" fillId="3" borderId="92" xfId="0" applyFont="1" applyFill="1" applyBorder="1" applyAlignment="1">
      <alignment horizontal="center"/>
    </xf>
    <xf numFmtId="16" fontId="2" fillId="3" borderId="92" xfId="0" applyNumberFormat="1" applyFont="1" applyFill="1" applyBorder="1" applyAlignment="1">
      <alignment horizontal="center"/>
    </xf>
    <xf numFmtId="164" fontId="0" fillId="3" borderId="86" xfId="0" applyNumberFormat="1" applyFont="1" applyFill="1" applyBorder="1" applyAlignment="1">
      <alignment horizontal="center"/>
    </xf>
    <xf numFmtId="164" fontId="0" fillId="3" borderId="82" xfId="0" applyNumberFormat="1" applyFill="1" applyBorder="1"/>
    <xf numFmtId="164" fontId="3" fillId="26" borderId="58" xfId="0" applyNumberFormat="1" applyFont="1" applyFill="1" applyBorder="1" applyAlignment="1">
      <alignment horizontal="center" vertical="center"/>
    </xf>
    <xf numFmtId="1" fontId="49" fillId="31" borderId="0" xfId="0" applyNumberFormat="1" applyFont="1" applyFill="1"/>
    <xf numFmtId="1" fontId="0" fillId="37" borderId="0" xfId="0" applyNumberFormat="1" applyFill="1"/>
    <xf numFmtId="2" fontId="0" fillId="35" borderId="22" xfId="0" applyNumberFormat="1" applyFill="1" applyBorder="1" applyAlignment="1">
      <alignment horizontal="center" vertical="center"/>
    </xf>
    <xf numFmtId="0" fontId="3" fillId="28" borderId="19" xfId="0" applyFont="1" applyFill="1" applyBorder="1" applyAlignment="1">
      <alignment horizontal="left" wrapText="1"/>
    </xf>
    <xf numFmtId="0" fontId="3" fillId="28" borderId="57" xfId="0" applyFont="1" applyFill="1" applyBorder="1" applyAlignment="1">
      <alignment horizontal="left" vertical="center" wrapText="1"/>
    </xf>
    <xf numFmtId="2" fontId="0" fillId="3" borderId="86" xfId="0" applyNumberFormat="1" applyFont="1" applyFill="1" applyBorder="1" applyAlignment="1">
      <alignment horizontal="center" vertical="center"/>
    </xf>
    <xf numFmtId="2" fontId="0" fillId="3" borderId="68" xfId="0" applyNumberFormat="1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2" fontId="0" fillId="30" borderId="24" xfId="0" applyNumberFormat="1" applyFill="1" applyBorder="1" applyAlignment="1">
      <alignment horizontal="center" vertical="center"/>
    </xf>
    <xf numFmtId="2" fontId="0" fillId="30" borderId="0" xfId="0" applyNumberFormat="1" applyFill="1" applyBorder="1" applyAlignment="1">
      <alignment horizontal="center" vertical="center"/>
    </xf>
    <xf numFmtId="2" fontId="0" fillId="30" borderId="25" xfId="0" applyNumberFormat="1" applyFill="1" applyBorder="1" applyAlignment="1">
      <alignment horizontal="center" vertical="center"/>
    </xf>
    <xf numFmtId="2" fontId="0" fillId="30" borderId="22" xfId="0" applyNumberFormat="1" applyFill="1" applyBorder="1" applyAlignment="1">
      <alignment horizontal="center" vertical="center"/>
    </xf>
    <xf numFmtId="2" fontId="0" fillId="30" borderId="82" xfId="0" applyNumberFormat="1" applyFill="1" applyBorder="1" applyAlignment="1">
      <alignment horizontal="center" vertical="center"/>
    </xf>
    <xf numFmtId="10" fontId="0" fillId="35" borderId="87" xfId="1" applyNumberFormat="1" applyFont="1" applyFill="1" applyBorder="1" applyAlignment="1">
      <alignment horizontal="center" vertical="center"/>
    </xf>
    <xf numFmtId="10" fontId="0" fillId="28" borderId="87" xfId="1" applyNumberFormat="1" applyFont="1" applyFill="1" applyBorder="1" applyAlignment="1">
      <alignment horizontal="center" vertical="center"/>
    </xf>
    <xf numFmtId="164" fontId="0" fillId="35" borderId="86" xfId="0" applyNumberFormat="1" applyFont="1" applyFill="1" applyBorder="1" applyAlignment="1">
      <alignment horizontal="center" vertical="center"/>
    </xf>
    <xf numFmtId="164" fontId="0" fillId="35" borderId="82" xfId="0" applyNumberFormat="1" applyFont="1" applyFill="1" applyBorder="1" applyAlignment="1">
      <alignment horizontal="center" vertical="center"/>
    </xf>
    <xf numFmtId="0" fontId="0" fillId="0" borderId="89" xfId="0" applyNumberFormat="1" applyBorder="1" applyAlignment="1">
      <alignment horizontal="center"/>
    </xf>
    <xf numFmtId="0" fontId="0" fillId="2" borderId="0" xfId="0" applyFill="1" applyAlignment="1">
      <alignment horizontal="center" vertical="center"/>
    </xf>
    <xf numFmtId="164" fontId="0" fillId="3" borderId="68" xfId="0" applyNumberForma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59" fillId="3" borderId="0" xfId="0" applyFont="1" applyFill="1"/>
    <xf numFmtId="0" fontId="59" fillId="3" borderId="88" xfId="0" applyFont="1" applyFill="1" applyBorder="1"/>
    <xf numFmtId="166" fontId="59" fillId="3" borderId="89" xfId="0" applyNumberFormat="1" applyFont="1" applyFill="1" applyBorder="1"/>
    <xf numFmtId="0" fontId="60" fillId="3" borderId="0" xfId="0" applyFont="1" applyFill="1" applyBorder="1" applyAlignment="1">
      <alignment horizontal="left" wrapText="1"/>
    </xf>
    <xf numFmtId="166" fontId="60" fillId="3" borderId="0" xfId="0" applyNumberFormat="1" applyFont="1" applyFill="1" applyBorder="1"/>
    <xf numFmtId="173" fontId="59" fillId="3" borderId="83" xfId="0" applyNumberFormat="1" applyFont="1" applyFill="1" applyBorder="1"/>
    <xf numFmtId="0" fontId="59" fillId="3" borderId="61" xfId="0" applyFont="1" applyFill="1" applyBorder="1"/>
    <xf numFmtId="0" fontId="59" fillId="3" borderId="21" xfId="0" applyFont="1" applyFill="1" applyBorder="1" applyAlignment="1">
      <alignment horizontal="center" vertical="center"/>
    </xf>
    <xf numFmtId="173" fontId="62" fillId="3" borderId="83" xfId="0" applyNumberFormat="1" applyFont="1" applyFill="1" applyBorder="1"/>
    <xf numFmtId="2" fontId="59" fillId="3" borderId="0" xfId="0" applyNumberFormat="1" applyFont="1" applyFill="1"/>
    <xf numFmtId="1" fontId="59" fillId="3" borderId="0" xfId="0" applyNumberFormat="1" applyFont="1" applyFill="1"/>
    <xf numFmtId="0" fontId="21" fillId="26" borderId="74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164" fontId="0" fillId="38" borderId="104" xfId="0" applyNumberFormat="1" applyFont="1" applyFill="1" applyBorder="1" applyAlignment="1">
      <alignment horizontal="center" vertical="center"/>
    </xf>
    <xf numFmtId="10" fontId="0" fillId="38" borderId="84" xfId="1" applyNumberFormat="1" applyFont="1" applyFill="1" applyBorder="1" applyAlignment="1">
      <alignment horizontal="center" vertical="center"/>
    </xf>
    <xf numFmtId="164" fontId="0" fillId="28" borderId="93" xfId="0" applyNumberFormat="1" applyFont="1" applyFill="1" applyBorder="1" applyAlignment="1">
      <alignment horizontal="center" vertical="center"/>
    </xf>
    <xf numFmtId="164" fontId="0" fillId="35" borderId="104" xfId="0" applyNumberFormat="1" applyFont="1" applyFill="1" applyBorder="1" applyAlignment="1">
      <alignment horizontal="center" vertical="center"/>
    </xf>
    <xf numFmtId="164" fontId="0" fillId="41" borderId="73" xfId="0" applyNumberFormat="1" applyFont="1" applyFill="1" applyBorder="1" applyAlignment="1">
      <alignment horizontal="center" vertical="center"/>
    </xf>
    <xf numFmtId="164" fontId="0" fillId="41" borderId="68" xfId="0" applyNumberFormat="1" applyFont="1" applyFill="1" applyBorder="1" applyAlignment="1">
      <alignment horizontal="center" vertical="center"/>
    </xf>
    <xf numFmtId="10" fontId="0" fillId="41" borderId="8" xfId="1" applyNumberFormat="1" applyFont="1" applyFill="1" applyBorder="1" applyAlignment="1">
      <alignment horizontal="center" vertical="center"/>
    </xf>
    <xf numFmtId="164" fontId="0" fillId="41" borderId="93" xfId="0" applyNumberFormat="1" applyFont="1" applyFill="1" applyBorder="1" applyAlignment="1">
      <alignment horizontal="center" vertical="center"/>
    </xf>
    <xf numFmtId="164" fontId="0" fillId="41" borderId="86" xfId="0" applyNumberFormat="1" applyFont="1" applyFill="1" applyBorder="1" applyAlignment="1">
      <alignment horizontal="center" vertical="center"/>
    </xf>
    <xf numFmtId="164" fontId="0" fillId="41" borderId="82" xfId="0" applyNumberFormat="1" applyFont="1" applyFill="1" applyBorder="1" applyAlignment="1">
      <alignment horizontal="center" vertical="center"/>
    </xf>
    <xf numFmtId="10" fontId="0" fillId="41" borderId="87" xfId="1" applyNumberFormat="1" applyFont="1" applyFill="1" applyBorder="1" applyAlignment="1">
      <alignment horizontal="center" vertical="center"/>
    </xf>
    <xf numFmtId="164" fontId="0" fillId="41" borderId="0" xfId="0" applyNumberFormat="1" applyFont="1" applyFill="1" applyBorder="1" applyAlignment="1">
      <alignment horizontal="center" vertical="center"/>
    </xf>
    <xf numFmtId="164" fontId="0" fillId="41" borderId="26" xfId="0" applyNumberFormat="1" applyFont="1" applyFill="1" applyBorder="1" applyAlignment="1">
      <alignment horizontal="center" vertical="center"/>
    </xf>
    <xf numFmtId="10" fontId="0" fillId="41" borderId="28" xfId="1" applyNumberFormat="1" applyFont="1" applyFill="1" applyBorder="1" applyAlignment="1">
      <alignment horizontal="center" vertical="center"/>
    </xf>
    <xf numFmtId="164" fontId="0" fillId="41" borderId="24" xfId="0" applyNumberFormat="1" applyFont="1" applyFill="1" applyBorder="1" applyAlignment="1">
      <alignment horizontal="center" vertical="center"/>
    </xf>
    <xf numFmtId="10" fontId="0" fillId="41" borderId="45" xfId="1" applyNumberFormat="1" applyFont="1" applyFill="1" applyBorder="1" applyAlignment="1">
      <alignment horizontal="center" vertical="center"/>
    </xf>
    <xf numFmtId="0" fontId="8" fillId="33" borderId="103" xfId="42096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64" fontId="0" fillId="33" borderId="0" xfId="0" applyNumberFormat="1" applyFill="1" applyAlignment="1">
      <alignment horizontal="center" vertical="center"/>
    </xf>
    <xf numFmtId="0" fontId="8" fillId="35" borderId="103" xfId="42096" applyFont="1" applyFill="1" applyBorder="1" applyAlignment="1">
      <alignment horizontal="center" vertical="center"/>
    </xf>
    <xf numFmtId="164" fontId="0" fillId="35" borderId="0" xfId="0" applyNumberFormat="1" applyFill="1" applyAlignment="1">
      <alignment horizontal="center" vertical="center"/>
    </xf>
    <xf numFmtId="9" fontId="0" fillId="35" borderId="0" xfId="1" applyFont="1" applyFill="1" applyAlignment="1">
      <alignment horizontal="center" vertical="center"/>
    </xf>
    <xf numFmtId="9" fontId="0" fillId="33" borderId="0" xfId="1" applyFont="1" applyFill="1" applyAlignment="1">
      <alignment horizontal="center" vertical="center"/>
    </xf>
    <xf numFmtId="0" fontId="0" fillId="28" borderId="0" xfId="0" applyFill="1" applyAlignment="1">
      <alignment horizontal="center" vertical="center"/>
    </xf>
    <xf numFmtId="164" fontId="0" fillId="28" borderId="0" xfId="0" applyNumberFormat="1" applyFill="1" applyAlignment="1">
      <alignment horizontal="center" vertical="center"/>
    </xf>
    <xf numFmtId="9" fontId="0" fillId="28" borderId="0" xfId="1" applyFont="1" applyFill="1" applyAlignment="1">
      <alignment horizontal="center" vertical="center"/>
    </xf>
    <xf numFmtId="0" fontId="8" fillId="28" borderId="103" xfId="42096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1" fillId="26" borderId="31" xfId="0" applyFont="1" applyFill="1" applyBorder="1" applyAlignment="1">
      <alignment horizontal="center" vertical="center" wrapText="1"/>
    </xf>
    <xf numFmtId="0" fontId="21" fillId="26" borderId="13" xfId="0" applyFont="1" applyFill="1" applyBorder="1" applyAlignment="1">
      <alignment horizontal="center" vertical="center" wrapText="1"/>
    </xf>
    <xf numFmtId="0" fontId="0" fillId="38" borderId="86" xfId="0" applyFill="1" applyBorder="1" applyAlignment="1">
      <alignment horizontal="center" vertical="center"/>
    </xf>
    <xf numFmtId="164" fontId="0" fillId="3" borderId="86" xfId="0" applyNumberFormat="1" applyFill="1" applyBorder="1" applyAlignment="1">
      <alignment horizontal="center" vertical="center"/>
    </xf>
    <xf numFmtId="0" fontId="6" fillId="26" borderId="50" xfId="0" applyFont="1" applyFill="1" applyBorder="1" applyAlignment="1">
      <alignment horizontal="center" vertical="center" wrapText="1"/>
    </xf>
    <xf numFmtId="0" fontId="6" fillId="26" borderId="19" xfId="0" applyFont="1" applyFill="1" applyBorder="1" applyAlignment="1">
      <alignment horizontal="center" vertical="center" wrapText="1"/>
    </xf>
    <xf numFmtId="0" fontId="6" fillId="26" borderId="4" xfId="0" applyFont="1" applyFill="1" applyBorder="1" applyAlignment="1">
      <alignment horizontal="center" vertical="center" wrapText="1"/>
    </xf>
    <xf numFmtId="0" fontId="6" fillId="26" borderId="6" xfId="0" applyFont="1" applyFill="1" applyBorder="1" applyAlignment="1">
      <alignment horizontal="center" vertical="center" wrapText="1"/>
    </xf>
    <xf numFmtId="164" fontId="0" fillId="38" borderId="82" xfId="0" applyNumberFormat="1" applyFont="1" applyFill="1" applyBorder="1" applyAlignment="1">
      <alignment horizontal="center" vertical="center"/>
    </xf>
    <xf numFmtId="164" fontId="0" fillId="28" borderId="82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3" fillId="26" borderId="57" xfId="0" applyNumberFormat="1" applyFont="1" applyFill="1" applyBorder="1" applyAlignment="1">
      <alignment horizontal="center" vertical="center"/>
    </xf>
    <xf numFmtId="2" fontId="3" fillId="26" borderId="58" xfId="0" applyNumberFormat="1" applyFont="1" applyFill="1" applyBorder="1" applyAlignment="1">
      <alignment horizontal="center" vertical="center"/>
    </xf>
    <xf numFmtId="10" fontId="3" fillId="26" borderId="59" xfId="1" applyNumberFormat="1" applyFont="1" applyFill="1" applyBorder="1" applyAlignment="1">
      <alignment horizontal="center" vertical="center"/>
    </xf>
    <xf numFmtId="0" fontId="0" fillId="38" borderId="89" xfId="0" applyFill="1" applyBorder="1" applyAlignment="1">
      <alignment horizontal="center" vertical="center"/>
    </xf>
    <xf numFmtId="164" fontId="0" fillId="38" borderId="89" xfId="0" applyNumberFormat="1" applyFill="1" applyBorder="1" applyAlignment="1">
      <alignment horizontal="center" vertical="center"/>
    </xf>
    <xf numFmtId="164" fontId="7" fillId="38" borderId="89" xfId="0" applyNumberFormat="1" applyFont="1" applyFill="1" applyBorder="1" applyAlignment="1">
      <alignment horizontal="center" vertical="center"/>
    </xf>
    <xf numFmtId="10" fontId="7" fillId="38" borderId="106" xfId="42082" applyNumberFormat="1" applyFont="1" applyFill="1" applyBorder="1" applyAlignment="1">
      <alignment horizontal="center" vertical="center"/>
    </xf>
    <xf numFmtId="1" fontId="3" fillId="33" borderId="52" xfId="0" applyNumberFormat="1" applyFont="1" applyFill="1" applyBorder="1" applyAlignment="1">
      <alignment horizontal="center" vertical="center"/>
    </xf>
    <xf numFmtId="1" fontId="3" fillId="33" borderId="72" xfId="0" applyNumberFormat="1" applyFont="1" applyFill="1" applyBorder="1" applyAlignment="1">
      <alignment horizontal="center" vertical="center"/>
    </xf>
    <xf numFmtId="1" fontId="3" fillId="33" borderId="47" xfId="0" applyNumberFormat="1" applyFont="1" applyFill="1" applyBorder="1" applyAlignment="1">
      <alignment horizontal="center" vertical="center"/>
    </xf>
    <xf numFmtId="9" fontId="3" fillId="33" borderId="76" xfId="1" applyFont="1" applyFill="1" applyBorder="1" applyAlignment="1">
      <alignment horizontal="center" vertical="center"/>
    </xf>
    <xf numFmtId="0" fontId="6" fillId="26" borderId="89" xfId="0" applyFont="1" applyFill="1" applyBorder="1" applyAlignment="1">
      <alignment horizontal="center" vertical="center" wrapText="1"/>
    </xf>
    <xf numFmtId="166" fontId="6" fillId="26" borderId="89" xfId="0" applyNumberFormat="1" applyFont="1" applyFill="1" applyBorder="1" applyAlignment="1">
      <alignment horizontal="center" vertical="center" wrapText="1"/>
    </xf>
    <xf numFmtId="164" fontId="6" fillId="26" borderId="89" xfId="0" applyNumberFormat="1" applyFont="1" applyFill="1" applyBorder="1" applyAlignment="1">
      <alignment horizontal="center" vertical="center" wrapText="1"/>
    </xf>
    <xf numFmtId="0" fontId="6" fillId="26" borderId="92" xfId="0" applyFont="1" applyFill="1" applyBorder="1" applyAlignment="1">
      <alignment horizontal="center" vertical="center" wrapText="1"/>
    </xf>
    <xf numFmtId="0" fontId="7" fillId="38" borderId="86" xfId="0" applyFont="1" applyFill="1" applyBorder="1" applyAlignment="1">
      <alignment horizontal="center" vertical="center"/>
    </xf>
    <xf numFmtId="171" fontId="7" fillId="38" borderId="83" xfId="0" applyNumberFormat="1" applyFont="1" applyFill="1" applyBorder="1" applyAlignment="1">
      <alignment horizontal="center" vertical="center"/>
    </xf>
    <xf numFmtId="171" fontId="7" fillId="38" borderId="84" xfId="0" applyNumberFormat="1" applyFont="1" applyFill="1" applyBorder="1" applyAlignment="1">
      <alignment horizontal="center" vertical="center"/>
    </xf>
    <xf numFmtId="171" fontId="0" fillId="38" borderId="86" xfId="0" applyNumberFormat="1" applyFill="1" applyBorder="1" applyAlignment="1">
      <alignment horizontal="center" vertical="center"/>
    </xf>
    <xf numFmtId="171" fontId="0" fillId="38" borderId="82" xfId="0" applyNumberFormat="1" applyFill="1" applyBorder="1" applyAlignment="1">
      <alignment horizontal="center" vertical="center"/>
    </xf>
    <xf numFmtId="10" fontId="0" fillId="38" borderId="94" xfId="1" applyNumberFormat="1" applyFont="1" applyFill="1" applyBorder="1" applyAlignment="1">
      <alignment horizontal="center" vertical="center"/>
    </xf>
    <xf numFmtId="0" fontId="0" fillId="35" borderId="84" xfId="0" applyFill="1" applyBorder="1" applyAlignment="1">
      <alignment horizontal="center" vertical="center"/>
    </xf>
    <xf numFmtId="171" fontId="0" fillId="38" borderId="84" xfId="0" applyNumberFormat="1" applyFill="1" applyBorder="1" applyAlignment="1">
      <alignment horizontal="center" vertical="center"/>
    </xf>
    <xf numFmtId="171" fontId="7" fillId="38" borderId="82" xfId="0" applyNumberFormat="1" applyFont="1" applyFill="1" applyBorder="1" applyAlignment="1">
      <alignment horizontal="center" vertical="center"/>
    </xf>
    <xf numFmtId="171" fontId="7" fillId="38" borderId="86" xfId="0" applyNumberFormat="1" applyFont="1" applyFill="1" applyBorder="1" applyAlignment="1">
      <alignment horizontal="center" vertical="center"/>
    </xf>
    <xf numFmtId="171" fontId="0" fillId="38" borderId="83" xfId="0" applyNumberFormat="1" applyFill="1" applyBorder="1" applyAlignment="1">
      <alignment horizontal="center" vertical="center"/>
    </xf>
    <xf numFmtId="10" fontId="7" fillId="38" borderId="94" xfId="1" applyNumberFormat="1" applyFont="1" applyFill="1" applyBorder="1" applyAlignment="1">
      <alignment horizontal="center" vertical="center"/>
    </xf>
    <xf numFmtId="0" fontId="6" fillId="26" borderId="100" xfId="0" applyFont="1" applyFill="1" applyBorder="1" applyAlignment="1">
      <alignment horizontal="center" vertical="center" wrapText="1"/>
    </xf>
    <xf numFmtId="0" fontId="6" fillId="26" borderId="90" xfId="0" applyFont="1" applyFill="1" applyBorder="1" applyAlignment="1">
      <alignment horizontal="center" vertical="center" wrapText="1"/>
    </xf>
    <xf numFmtId="0" fontId="6" fillId="26" borderId="99" xfId="0" applyFont="1" applyFill="1" applyBorder="1" applyAlignment="1">
      <alignment horizontal="center" vertical="center" wrapText="1"/>
    </xf>
    <xf numFmtId="0" fontId="6" fillId="26" borderId="106" xfId="0" applyFont="1" applyFill="1" applyBorder="1" applyAlignment="1">
      <alignment horizontal="center" vertical="center" wrapText="1"/>
    </xf>
    <xf numFmtId="164" fontId="0" fillId="38" borderId="86" xfId="0" applyNumberFormat="1" applyFill="1" applyBorder="1" applyAlignment="1">
      <alignment horizontal="center" vertical="center"/>
    </xf>
    <xf numFmtId="164" fontId="0" fillId="3" borderId="89" xfId="0" applyNumberForma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8" fillId="28" borderId="105" xfId="42096" applyFont="1" applyFill="1" applyBorder="1" applyAlignment="1">
      <alignment horizontal="center" vertical="center"/>
    </xf>
    <xf numFmtId="0" fontId="8" fillId="3" borderId="105" xfId="42096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0" fillId="3" borderId="105" xfId="42096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0" fontId="31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center" vertical="center"/>
    </xf>
    <xf numFmtId="9" fontId="3" fillId="3" borderId="0" xfId="1" applyFont="1" applyFill="1" applyAlignment="1">
      <alignment horizontal="center" vertical="center"/>
    </xf>
    <xf numFmtId="0" fontId="67" fillId="3" borderId="0" xfId="0" applyFont="1" applyFill="1" applyAlignment="1">
      <alignment horizontal="center"/>
    </xf>
    <xf numFmtId="1" fontId="3" fillId="3" borderId="0" xfId="0" applyNumberFormat="1" applyFont="1" applyFill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164" fontId="0" fillId="3" borderId="0" xfId="0" applyNumberFormat="1" applyFont="1" applyFill="1" applyBorder="1" applyAlignment="1">
      <alignment horizontal="center" vertical="center"/>
    </xf>
    <xf numFmtId="9" fontId="0" fillId="3" borderId="0" xfId="1" applyFont="1" applyFill="1" applyBorder="1" applyAlignment="1">
      <alignment horizontal="center" vertical="center"/>
    </xf>
    <xf numFmtId="0" fontId="0" fillId="3" borderId="0" xfId="0" applyFont="1" applyFill="1"/>
    <xf numFmtId="0" fontId="8" fillId="3" borderId="103" xfId="42096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28" borderId="0" xfId="0" applyFont="1" applyFill="1" applyAlignment="1">
      <alignment horizontal="center" vertical="center"/>
    </xf>
    <xf numFmtId="9" fontId="0" fillId="28" borderId="45" xfId="1" applyFont="1" applyFill="1" applyBorder="1" applyAlignment="1">
      <alignment horizontal="center" vertical="center"/>
    </xf>
    <xf numFmtId="9" fontId="0" fillId="28" borderId="48" xfId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9" fontId="3" fillId="3" borderId="0" xfId="1" applyFont="1" applyFill="1" applyBorder="1" applyAlignment="1">
      <alignment horizontal="center" vertical="center"/>
    </xf>
    <xf numFmtId="1" fontId="0" fillId="31" borderId="0" xfId="0" applyNumberFormat="1" applyFill="1"/>
    <xf numFmtId="164" fontId="0" fillId="37" borderId="0" xfId="0" applyNumberFormat="1" applyFont="1" applyFill="1"/>
    <xf numFmtId="0" fontId="0" fillId="35" borderId="68" xfId="0" applyFill="1" applyBorder="1" applyAlignment="1">
      <alignment horizontal="center" vertical="center"/>
    </xf>
    <xf numFmtId="0" fontId="60" fillId="3" borderId="4" xfId="0" applyFont="1" applyFill="1" applyBorder="1" applyAlignment="1">
      <alignment horizontal="center" vertical="center" wrapText="1"/>
    </xf>
    <xf numFmtId="0" fontId="59" fillId="3" borderId="97" xfId="0" applyFont="1" applyFill="1" applyBorder="1" applyAlignment="1">
      <alignment horizontal="center" vertical="center" wrapText="1"/>
    </xf>
    <xf numFmtId="0" fontId="59" fillId="3" borderId="21" xfId="0" applyFont="1" applyFill="1" applyBorder="1" applyAlignment="1">
      <alignment horizontal="center" vertical="center" wrapText="1"/>
    </xf>
    <xf numFmtId="0" fontId="59" fillId="3" borderId="102" xfId="0" applyFont="1" applyFill="1" applyBorder="1" applyAlignment="1">
      <alignment horizontal="center" vertical="center" wrapText="1"/>
    </xf>
    <xf numFmtId="0" fontId="59" fillId="3" borderId="26" xfId="0" applyFont="1" applyFill="1" applyBorder="1" applyAlignment="1">
      <alignment horizontal="center" vertical="center"/>
    </xf>
    <xf numFmtId="0" fontId="60" fillId="3" borderId="3" xfId="0" applyFont="1" applyFill="1" applyBorder="1" applyAlignment="1">
      <alignment horizontal="left" wrapText="1"/>
    </xf>
    <xf numFmtId="0" fontId="60" fillId="3" borderId="4" xfId="0" applyFont="1" applyFill="1" applyBorder="1" applyAlignment="1">
      <alignment horizontal="center"/>
    </xf>
    <xf numFmtId="0" fontId="60" fillId="3" borderId="6" xfId="0" applyFont="1" applyFill="1" applyBorder="1" applyAlignment="1">
      <alignment horizontal="center" vertical="center" wrapText="1"/>
    </xf>
    <xf numFmtId="0" fontId="59" fillId="3" borderId="64" xfId="0" applyFont="1" applyFill="1" applyBorder="1"/>
    <xf numFmtId="166" fontId="60" fillId="3" borderId="66" xfId="0" applyNumberFormat="1" applyFont="1" applyFill="1" applyBorder="1"/>
    <xf numFmtId="0" fontId="60" fillId="3" borderId="46" xfId="0" applyFont="1" applyFill="1" applyBorder="1" applyAlignment="1">
      <alignment horizontal="left" wrapText="1"/>
    </xf>
    <xf numFmtId="166" fontId="60" fillId="3" borderId="47" xfId="0" applyNumberFormat="1" applyFont="1" applyFill="1" applyBorder="1"/>
    <xf numFmtId="166" fontId="60" fillId="3" borderId="92" xfId="0" applyNumberFormat="1" applyFont="1" applyFill="1" applyBorder="1"/>
    <xf numFmtId="0" fontId="0" fillId="3" borderId="65" xfId="0" applyFont="1" applyFill="1" applyBorder="1" applyAlignment="1">
      <alignment horizontal="center"/>
    </xf>
    <xf numFmtId="164" fontId="59" fillId="3" borderId="61" xfId="0" applyNumberFormat="1" applyFont="1" applyFill="1" applyBorder="1" applyAlignment="1">
      <alignment horizontal="center" vertical="center"/>
    </xf>
    <xf numFmtId="14" fontId="0" fillId="35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0" fillId="2" borderId="0" xfId="0" applyNumberFormat="1" applyFill="1"/>
    <xf numFmtId="169" fontId="7" fillId="33" borderId="29" xfId="0" applyNumberFormat="1" applyFont="1" applyFill="1" applyBorder="1" applyAlignment="1">
      <alignment horizontal="center" vertical="center"/>
    </xf>
    <xf numFmtId="169" fontId="7" fillId="33" borderId="98" xfId="0" applyNumberFormat="1" applyFont="1" applyFill="1" applyBorder="1" applyAlignment="1">
      <alignment horizontal="center" vertical="center"/>
    </xf>
    <xf numFmtId="169" fontId="7" fillId="33" borderId="4" xfId="0" applyNumberFormat="1" applyFont="1" applyFill="1" applyBorder="1" applyAlignment="1">
      <alignment horizontal="center" vertical="center"/>
    </xf>
    <xf numFmtId="0" fontId="7" fillId="33" borderId="4" xfId="0" applyFont="1" applyFill="1" applyBorder="1" applyAlignment="1">
      <alignment horizontal="center" vertical="center"/>
    </xf>
    <xf numFmtId="10" fontId="7" fillId="33" borderId="32" xfId="1" applyNumberFormat="1" applyFont="1" applyFill="1" applyBorder="1" applyAlignment="1">
      <alignment horizontal="center" vertical="center"/>
    </xf>
    <xf numFmtId="10" fontId="7" fillId="33" borderId="6" xfId="1" applyNumberFormat="1" applyFont="1" applyFill="1" applyBorder="1" applyAlignment="1">
      <alignment horizontal="center" vertical="center"/>
    </xf>
    <xf numFmtId="169" fontId="7" fillId="33" borderId="107" xfId="0" applyNumberFormat="1" applyFont="1" applyFill="1" applyBorder="1" applyAlignment="1">
      <alignment horizontal="center" vertical="center"/>
    </xf>
    <xf numFmtId="169" fontId="7" fillId="33" borderId="108" xfId="0" applyNumberFormat="1" applyFont="1" applyFill="1" applyBorder="1" applyAlignment="1">
      <alignment horizontal="center" vertical="center"/>
    </xf>
    <xf numFmtId="169" fontId="7" fillId="33" borderId="109" xfId="0" applyNumberFormat="1" applyFont="1" applyFill="1" applyBorder="1" applyAlignment="1">
      <alignment horizontal="center" vertical="center"/>
    </xf>
    <xf numFmtId="0" fontId="7" fillId="33" borderId="109" xfId="0" applyFont="1" applyFill="1" applyBorder="1" applyAlignment="1">
      <alignment horizontal="center" vertical="center"/>
    </xf>
    <xf numFmtId="10" fontId="7" fillId="33" borderId="110" xfId="1" applyNumberFormat="1" applyFont="1" applyFill="1" applyBorder="1" applyAlignment="1">
      <alignment horizontal="center" vertical="center"/>
    </xf>
    <xf numFmtId="10" fontId="7" fillId="33" borderId="111" xfId="1" applyNumberFormat="1" applyFont="1" applyFill="1" applyBorder="1" applyAlignment="1">
      <alignment horizontal="center" vertical="center"/>
    </xf>
    <xf numFmtId="0" fontId="37" fillId="38" borderId="58" xfId="0" applyFont="1" applyFill="1" applyBorder="1" applyAlignment="1">
      <alignment horizontal="center" vertical="center" wrapText="1"/>
    </xf>
    <xf numFmtId="0" fontId="37" fillId="38" borderId="58" xfId="41712" applyFont="1" applyFill="1" applyBorder="1" applyAlignment="1">
      <alignment horizontal="center" vertical="center" wrapText="1"/>
    </xf>
    <xf numFmtId="0" fontId="37" fillId="38" borderId="96" xfId="41712" applyFont="1" applyFill="1" applyBorder="1" applyAlignment="1">
      <alignment horizontal="center" vertical="center" wrapText="1"/>
    </xf>
    <xf numFmtId="0" fontId="37" fillId="28" borderId="57" xfId="0" applyFont="1" applyFill="1" applyBorder="1" applyAlignment="1">
      <alignment horizontal="center" vertical="center" wrapText="1"/>
    </xf>
    <xf numFmtId="0" fontId="37" fillId="28" borderId="58" xfId="0" applyFont="1" applyFill="1" applyBorder="1" applyAlignment="1">
      <alignment horizontal="center" vertical="center" wrapText="1"/>
    </xf>
    <xf numFmtId="0" fontId="37" fillId="28" borderId="58" xfId="41712" applyFont="1" applyFill="1" applyBorder="1" applyAlignment="1">
      <alignment horizontal="center" vertical="center" wrapText="1"/>
    </xf>
    <xf numFmtId="0" fontId="37" fillId="28" borderId="96" xfId="41712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8" xfId="41712" applyFont="1" applyFill="1" applyBorder="1" applyAlignment="1">
      <alignment horizontal="center" vertical="center" wrapText="1"/>
    </xf>
    <xf numFmtId="0" fontId="37" fillId="33" borderId="59" xfId="41712" applyFont="1" applyFill="1" applyBorder="1" applyAlignment="1">
      <alignment horizontal="center" vertical="center" wrapText="1"/>
    </xf>
    <xf numFmtId="0" fontId="7" fillId="26" borderId="57" xfId="41712" applyFont="1" applyFill="1" applyBorder="1" applyAlignment="1">
      <alignment horizontal="center" vertical="center" wrapText="1"/>
    </xf>
    <xf numFmtId="0" fontId="7" fillId="26" borderId="60" xfId="0" applyFont="1" applyFill="1" applyBorder="1" applyAlignment="1">
      <alignment horizontal="center" vertical="center" wrapText="1"/>
    </xf>
    <xf numFmtId="0" fontId="7" fillId="26" borderId="58" xfId="0" applyFont="1" applyFill="1" applyBorder="1" applyAlignment="1">
      <alignment horizontal="center" vertical="center" wrapText="1"/>
    </xf>
    <xf numFmtId="0" fontId="7" fillId="26" borderId="58" xfId="41712" applyFont="1" applyFill="1" applyBorder="1" applyAlignment="1">
      <alignment horizontal="center" vertical="center" wrapText="1"/>
    </xf>
    <xf numFmtId="0" fontId="37" fillId="26" borderId="59" xfId="41712" applyFont="1" applyFill="1" applyBorder="1" applyAlignment="1">
      <alignment horizontal="center" vertical="center" wrapText="1"/>
    </xf>
    <xf numFmtId="0" fontId="42" fillId="38" borderId="60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114" xfId="0" applyFont="1" applyFill="1" applyBorder="1" applyAlignment="1">
      <alignment horizontal="center" vertical="center"/>
    </xf>
    <xf numFmtId="0" fontId="0" fillId="33" borderId="7" xfId="0" applyFont="1" applyFill="1" applyBorder="1" applyAlignment="1">
      <alignment horizontal="center" vertical="center"/>
    </xf>
    <xf numFmtId="0" fontId="0" fillId="33" borderId="74" xfId="0" applyFont="1" applyFill="1" applyBorder="1" applyAlignment="1">
      <alignment horizontal="center" vertical="center"/>
    </xf>
    <xf numFmtId="0" fontId="30" fillId="33" borderId="105" xfId="42096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 vertical="center"/>
    </xf>
    <xf numFmtId="9" fontId="3" fillId="33" borderId="0" xfId="1" applyFont="1" applyFill="1" applyBorder="1" applyAlignment="1">
      <alignment horizontal="center" vertical="center"/>
    </xf>
    <xf numFmtId="14" fontId="3" fillId="33" borderId="0" xfId="0" applyNumberFormat="1" applyFont="1" applyFill="1" applyAlignment="1">
      <alignment horizontal="center" vertical="center"/>
    </xf>
    <xf numFmtId="164" fontId="0" fillId="33" borderId="0" xfId="0" applyNumberFormat="1" applyFont="1" applyFill="1" applyBorder="1" applyAlignment="1">
      <alignment horizontal="center" vertical="center"/>
    </xf>
    <xf numFmtId="9" fontId="0" fillId="33" borderId="0" xfId="1" applyFont="1" applyFill="1" applyBorder="1" applyAlignment="1">
      <alignment horizontal="center" vertical="center"/>
    </xf>
    <xf numFmtId="14" fontId="0" fillId="33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9" fillId="3" borderId="21" xfId="0" applyFont="1" applyFill="1" applyBorder="1" applyAlignment="1">
      <alignment horizontal="center" vertical="center"/>
    </xf>
    <xf numFmtId="1" fontId="60" fillId="3" borderId="16" xfId="0" applyNumberFormat="1" applyFont="1" applyFill="1" applyBorder="1" applyAlignment="1">
      <alignment horizontal="center" vertical="center"/>
    </xf>
    <xf numFmtId="169" fontId="7" fillId="30" borderId="4" xfId="0" applyNumberFormat="1" applyFont="1" applyFill="1" applyBorder="1" applyAlignment="1">
      <alignment horizontal="center" vertical="center"/>
    </xf>
    <xf numFmtId="10" fontId="7" fillId="30" borderId="4" xfId="1" applyNumberFormat="1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/>
    </xf>
    <xf numFmtId="0" fontId="60" fillId="3" borderId="107" xfId="0" applyFont="1" applyFill="1" applyBorder="1" applyAlignment="1">
      <alignment horizontal="left" wrapText="1"/>
    </xf>
    <xf numFmtId="166" fontId="60" fillId="3" borderId="109" xfId="0" applyNumberFormat="1" applyFont="1" applyFill="1" applyBorder="1"/>
    <xf numFmtId="166" fontId="60" fillId="3" borderId="111" xfId="0" applyNumberFormat="1" applyFont="1" applyFill="1" applyBorder="1"/>
    <xf numFmtId="164" fontId="61" fillId="3" borderId="24" xfId="0" applyNumberFormat="1" applyFont="1" applyFill="1" applyBorder="1" applyAlignment="1">
      <alignment horizontal="center" vertical="center"/>
    </xf>
    <xf numFmtId="164" fontId="61" fillId="3" borderId="25" xfId="0" applyNumberFormat="1" applyFont="1" applyFill="1" applyBorder="1" applyAlignment="1">
      <alignment horizontal="center" vertical="center"/>
    </xf>
    <xf numFmtId="164" fontId="61" fillId="3" borderId="90" xfId="0" applyNumberFormat="1" applyFont="1" applyFill="1" applyBorder="1" applyAlignment="1">
      <alignment horizontal="center" vertical="center"/>
    </xf>
    <xf numFmtId="164" fontId="61" fillId="3" borderId="30" xfId="0" applyNumberFormat="1" applyFont="1" applyFill="1" applyBorder="1" applyAlignment="1">
      <alignment horizontal="center" vertical="center"/>
    </xf>
    <xf numFmtId="164" fontId="61" fillId="3" borderId="27" xfId="0" applyNumberFormat="1" applyFont="1" applyFill="1" applyBorder="1" applyAlignment="1">
      <alignment horizontal="center" vertical="center"/>
    </xf>
    <xf numFmtId="164" fontId="61" fillId="3" borderId="85" xfId="0" applyNumberFormat="1" applyFont="1" applyFill="1" applyBorder="1" applyAlignment="1">
      <alignment horizontal="center" vertical="center"/>
    </xf>
    <xf numFmtId="164" fontId="61" fillId="3" borderId="64" xfId="0" applyNumberFormat="1" applyFont="1" applyFill="1" applyBorder="1" applyAlignment="1">
      <alignment horizontal="center" vertical="center"/>
    </xf>
    <xf numFmtId="164" fontId="61" fillId="3" borderId="107" xfId="0" applyNumberFormat="1" applyFont="1" applyFill="1" applyBorder="1" applyAlignment="1">
      <alignment horizontal="center" vertical="center"/>
    </xf>
    <xf numFmtId="164" fontId="59" fillId="3" borderId="24" xfId="0" applyNumberFormat="1" applyFont="1" applyFill="1" applyBorder="1" applyAlignment="1">
      <alignment horizontal="center" vertical="center"/>
    </xf>
    <xf numFmtId="164" fontId="59" fillId="3" borderId="25" xfId="0" applyNumberFormat="1" applyFont="1" applyFill="1" applyBorder="1" applyAlignment="1">
      <alignment horizontal="center" vertical="center"/>
    </xf>
    <xf numFmtId="164" fontId="59" fillId="3" borderId="77" xfId="0" applyNumberFormat="1" applyFont="1" applyFill="1" applyBorder="1" applyAlignment="1">
      <alignment horizontal="center" vertical="center"/>
    </xf>
    <xf numFmtId="1" fontId="60" fillId="3" borderId="50" xfId="0" applyNumberFormat="1" applyFont="1" applyFill="1" applyBorder="1" applyAlignment="1">
      <alignment horizontal="center" vertical="center"/>
    </xf>
    <xf numFmtId="0" fontId="60" fillId="38" borderId="57" xfId="0" applyFont="1" applyFill="1" applyBorder="1" applyAlignment="1">
      <alignment horizontal="center" vertical="center" wrapText="1"/>
    </xf>
    <xf numFmtId="0" fontId="60" fillId="38" borderId="43" xfId="0" applyFont="1" applyFill="1" applyBorder="1" applyAlignment="1">
      <alignment horizontal="center" vertical="center" wrapText="1"/>
    </xf>
    <xf numFmtId="0" fontId="60" fillId="38" borderId="2" xfId="0" applyFont="1" applyFill="1" applyBorder="1" applyAlignment="1">
      <alignment horizontal="center" vertical="center" wrapText="1"/>
    </xf>
    <xf numFmtId="0" fontId="60" fillId="38" borderId="1" xfId="0" applyFont="1" applyFill="1" applyBorder="1" applyAlignment="1">
      <alignment horizontal="center" vertical="center" wrapText="1"/>
    </xf>
    <xf numFmtId="0" fontId="60" fillId="38" borderId="59" xfId="0" applyFont="1" applyFill="1" applyBorder="1" applyAlignment="1">
      <alignment horizontal="center" vertical="center"/>
    </xf>
    <xf numFmtId="0" fontId="60" fillId="38" borderId="96" xfId="0" applyFont="1" applyFill="1" applyBorder="1" applyAlignment="1">
      <alignment horizontal="center" vertical="center"/>
    </xf>
    <xf numFmtId="0" fontId="60" fillId="38" borderId="59" xfId="0" applyFont="1" applyFill="1" applyBorder="1" applyAlignment="1">
      <alignment horizontal="center" vertical="center" wrapText="1"/>
    </xf>
    <xf numFmtId="0" fontId="60" fillId="38" borderId="96" xfId="0" applyFont="1" applyFill="1" applyBorder="1" applyAlignment="1">
      <alignment vertical="center" wrapText="1"/>
    </xf>
    <xf numFmtId="0" fontId="60" fillId="38" borderId="69" xfId="0" applyFont="1" applyFill="1" applyBorder="1" applyAlignment="1">
      <alignment vertical="center" wrapText="1"/>
    </xf>
    <xf numFmtId="0" fontId="69" fillId="2" borderId="0" xfId="0" applyFont="1" applyFill="1"/>
    <xf numFmtId="49" fontId="63" fillId="0" borderId="0" xfId="0" applyNumberFormat="1" applyFont="1" applyAlignment="1">
      <alignment horizontal="center" vertical="center"/>
    </xf>
    <xf numFmtId="9" fontId="63" fillId="0" borderId="0" xfId="1" applyFont="1" applyAlignment="1">
      <alignment horizontal="right" vertical="center"/>
    </xf>
    <xf numFmtId="177" fontId="63" fillId="0" borderId="0" xfId="0" applyNumberFormat="1" applyFont="1" applyAlignment="1">
      <alignment horizontal="center" vertical="center"/>
    </xf>
    <xf numFmtId="177" fontId="64" fillId="0" borderId="0" xfId="0" applyNumberFormat="1" applyFont="1" applyAlignment="1">
      <alignment vertical="center"/>
    </xf>
    <xf numFmtId="0" fontId="0" fillId="33" borderId="64" xfId="0" applyFont="1" applyFill="1" applyBorder="1"/>
    <xf numFmtId="0" fontId="0" fillId="33" borderId="107" xfId="0" applyFont="1" applyFill="1" applyBorder="1"/>
    <xf numFmtId="0" fontId="3" fillId="28" borderId="0" xfId="0" applyFont="1" applyFill="1" applyAlignment="1">
      <alignment horizontal="center" vertical="center"/>
    </xf>
    <xf numFmtId="164" fontId="3" fillId="28" borderId="0" xfId="0" applyNumberFormat="1" applyFont="1" applyFill="1" applyAlignment="1">
      <alignment horizontal="center" vertical="center"/>
    </xf>
    <xf numFmtId="9" fontId="3" fillId="28" borderId="0" xfId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  <xf numFmtId="170" fontId="0" fillId="3" borderId="65" xfId="0" applyNumberFormat="1" applyFill="1" applyBorder="1" applyAlignment="1">
      <alignment horizontal="center"/>
    </xf>
    <xf numFmtId="170" fontId="0" fillId="3" borderId="47" xfId="0" applyNumberFormat="1" applyFill="1" applyBorder="1" applyAlignment="1">
      <alignment horizontal="center"/>
    </xf>
    <xf numFmtId="0" fontId="0" fillId="28" borderId="65" xfId="0" applyFill="1" applyBorder="1" applyAlignment="1">
      <alignment horizontal="center" vertical="center"/>
    </xf>
    <xf numFmtId="1" fontId="7" fillId="3" borderId="65" xfId="0" applyNumberFormat="1" applyFont="1" applyFill="1" applyBorder="1" applyAlignment="1">
      <alignment horizontal="center" vertical="center"/>
    </xf>
    <xf numFmtId="9" fontId="7" fillId="3" borderId="66" xfId="1" applyFont="1" applyFill="1" applyBorder="1" applyAlignment="1">
      <alignment horizontal="center" vertical="center"/>
    </xf>
    <xf numFmtId="0" fontId="35" fillId="0" borderId="89" xfId="42098" applyFont="1" applyFill="1" applyBorder="1" applyAlignment="1">
      <alignment wrapText="1"/>
    </xf>
    <xf numFmtId="0" fontId="7" fillId="3" borderId="89" xfId="0" applyFont="1" applyFill="1" applyBorder="1" applyAlignment="1">
      <alignment horizontal="center"/>
    </xf>
    <xf numFmtId="170" fontId="3" fillId="3" borderId="0" xfId="0" applyNumberFormat="1" applyFont="1" applyFill="1" applyAlignment="1">
      <alignment horizontal="center" vertical="center"/>
    </xf>
    <xf numFmtId="0" fontId="31" fillId="3" borderId="89" xfId="0" applyFont="1" applyFill="1" applyBorder="1" applyAlignment="1">
      <alignment horizontal="center"/>
    </xf>
    <xf numFmtId="164" fontId="0" fillId="2" borderId="0" xfId="0" applyNumberFormat="1" applyFill="1"/>
    <xf numFmtId="170" fontId="0" fillId="2" borderId="0" xfId="0" applyNumberFormat="1" applyFill="1"/>
    <xf numFmtId="164" fontId="0" fillId="3" borderId="65" xfId="0" applyNumberForma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31" fillId="3" borderId="0" xfId="0" applyFont="1" applyFill="1" applyBorder="1" applyAlignment="1">
      <alignment horizontal="center"/>
    </xf>
    <xf numFmtId="0" fontId="0" fillId="28" borderId="89" xfId="0" applyFill="1" applyBorder="1" applyAlignment="1">
      <alignment horizontal="center" vertical="center"/>
    </xf>
    <xf numFmtId="0" fontId="69" fillId="3" borderId="0" xfId="42098" applyFont="1" applyFill="1" applyBorder="1" applyAlignment="1">
      <alignment horizontal="center" wrapText="1"/>
    </xf>
    <xf numFmtId="0" fontId="4" fillId="43" borderId="89" xfId="42098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2" fillId="3" borderId="89" xfId="0" applyNumberFormat="1" applyFont="1" applyFill="1" applyBorder="1" applyAlignment="1">
      <alignment horizontal="center"/>
    </xf>
    <xf numFmtId="9" fontId="0" fillId="35" borderId="48" xfId="1" applyFont="1" applyFill="1" applyBorder="1" applyAlignment="1">
      <alignment horizontal="center" vertical="center"/>
    </xf>
    <xf numFmtId="9" fontId="3" fillId="33" borderId="4" xfId="1" applyNumberFormat="1" applyFont="1" applyFill="1" applyBorder="1" applyAlignment="1">
      <alignment horizontal="center"/>
    </xf>
    <xf numFmtId="9" fontId="3" fillId="33" borderId="47" xfId="1" applyNumberFormat="1" applyFont="1" applyFill="1" applyBorder="1" applyAlignment="1">
      <alignment horizontal="center"/>
    </xf>
    <xf numFmtId="9" fontId="3" fillId="33" borderId="86" xfId="1" applyNumberFormat="1" applyFont="1" applyFill="1" applyBorder="1" applyAlignment="1">
      <alignment horizontal="center"/>
    </xf>
    <xf numFmtId="9" fontId="3" fillId="33" borderId="89" xfId="1" applyNumberFormat="1" applyFont="1" applyFill="1" applyBorder="1" applyAlignment="1">
      <alignment horizontal="center"/>
    </xf>
    <xf numFmtId="9" fontId="3" fillId="33" borderId="84" xfId="1" applyNumberFormat="1" applyFont="1" applyFill="1" applyBorder="1" applyAlignment="1">
      <alignment horizontal="center"/>
    </xf>
    <xf numFmtId="9" fontId="3" fillId="33" borderId="14" xfId="1" applyNumberFormat="1" applyFont="1" applyFill="1" applyBorder="1" applyAlignment="1">
      <alignment horizontal="center"/>
    </xf>
    <xf numFmtId="2" fontId="0" fillId="35" borderId="26" xfId="0" applyNumberFormat="1" applyFill="1" applyBorder="1" applyAlignment="1">
      <alignment horizontal="center" vertical="center"/>
    </xf>
    <xf numFmtId="2" fontId="0" fillId="35" borderId="21" xfId="0" applyNumberFormat="1" applyFill="1" applyBorder="1" applyAlignment="1">
      <alignment horizontal="center" vertical="center"/>
    </xf>
    <xf numFmtId="0" fontId="35" fillId="0" borderId="0" xfId="42098" applyFont="1" applyFill="1" applyBorder="1" applyAlignment="1">
      <alignment wrapText="1"/>
    </xf>
    <xf numFmtId="0" fontId="0" fillId="0" borderId="89" xfId="0" applyBorder="1" applyAlignment="1">
      <alignment horizontal="left" indent="1"/>
    </xf>
    <xf numFmtId="0" fontId="35" fillId="0" borderId="90" xfId="42098" applyFont="1" applyFill="1" applyBorder="1" applyAlignment="1">
      <alignment wrapText="1"/>
    </xf>
    <xf numFmtId="0" fontId="0" fillId="0" borderId="89" xfId="0" applyNumberFormat="1" applyBorder="1"/>
    <xf numFmtId="0" fontId="0" fillId="0" borderId="0" xfId="0" applyBorder="1" applyAlignment="1">
      <alignment horizontal="left" indent="1"/>
    </xf>
    <xf numFmtId="0" fontId="35" fillId="0" borderId="89" xfId="42098" applyFont="1" applyFill="1" applyBorder="1" applyAlignment="1">
      <alignment horizontal="center" wrapText="1"/>
    </xf>
    <xf numFmtId="0" fontId="2" fillId="0" borderId="89" xfId="0" applyNumberFormat="1" applyFont="1" applyBorder="1" applyAlignment="1">
      <alignment horizontal="center"/>
    </xf>
    <xf numFmtId="0" fontId="3" fillId="0" borderId="89" xfId="0" applyNumberFormat="1" applyFont="1" applyBorder="1" applyAlignment="1">
      <alignment horizontal="center"/>
    </xf>
    <xf numFmtId="0" fontId="0" fillId="0" borderId="89" xfId="0" applyBorder="1"/>
    <xf numFmtId="0" fontId="60" fillId="38" borderId="60" xfId="0" applyFont="1" applyFill="1" applyBorder="1" applyAlignment="1">
      <alignment horizontal="center" vertical="center" wrapText="1"/>
    </xf>
    <xf numFmtId="164" fontId="61" fillId="3" borderId="110" xfId="0" applyNumberFormat="1" applyFont="1" applyFill="1" applyBorder="1" applyAlignment="1">
      <alignment horizontal="center" vertical="center"/>
    </xf>
    <xf numFmtId="164" fontId="61" fillId="3" borderId="28" xfId="0" applyNumberFormat="1" applyFont="1" applyFill="1" applyBorder="1" applyAlignment="1">
      <alignment horizontal="center" vertical="center"/>
    </xf>
    <xf numFmtId="164" fontId="61" fillId="3" borderId="23" xfId="0" applyNumberFormat="1" applyFont="1" applyFill="1" applyBorder="1" applyAlignment="1">
      <alignment horizontal="center" vertical="center"/>
    </xf>
    <xf numFmtId="164" fontId="61" fillId="3" borderId="119" xfId="0" applyNumberFormat="1" applyFont="1" applyFill="1" applyBorder="1" applyAlignment="1">
      <alignment horizontal="center" vertical="center"/>
    </xf>
    <xf numFmtId="1" fontId="60" fillId="3" borderId="19" xfId="0" applyNumberFormat="1" applyFont="1" applyFill="1" applyBorder="1" applyAlignment="1">
      <alignment horizontal="center" vertical="center"/>
    </xf>
    <xf numFmtId="1" fontId="60" fillId="3" borderId="32" xfId="0" applyNumberFormat="1" applyFont="1" applyFill="1" applyBorder="1" applyAlignment="1">
      <alignment horizontal="center" vertical="center"/>
    </xf>
    <xf numFmtId="1" fontId="60" fillId="3" borderId="115" xfId="0" applyNumberFormat="1" applyFont="1" applyFill="1" applyBorder="1" applyAlignment="1">
      <alignment horizontal="center" vertical="center"/>
    </xf>
    <xf numFmtId="1" fontId="60" fillId="3" borderId="12" xfId="0" applyNumberFormat="1" applyFont="1" applyFill="1" applyBorder="1" applyAlignment="1">
      <alignment horizontal="center" vertical="center"/>
    </xf>
    <xf numFmtId="164" fontId="59" fillId="3" borderId="28" xfId="0" applyNumberFormat="1" applyFont="1" applyFill="1" applyBorder="1" applyAlignment="1">
      <alignment horizontal="center" vertical="center"/>
    </xf>
    <xf numFmtId="164" fontId="59" fillId="3" borderId="93" xfId="0" applyNumberFormat="1" applyFont="1" applyFill="1" applyBorder="1" applyAlignment="1">
      <alignment horizontal="center" vertical="center"/>
    </xf>
    <xf numFmtId="164" fontId="59" fillId="3" borderId="86" xfId="0" applyNumberFormat="1" applyFont="1" applyFill="1" applyBorder="1" applyAlignment="1">
      <alignment horizontal="center" vertical="center"/>
    </xf>
    <xf numFmtId="164" fontId="59" fillId="3" borderId="23" xfId="0" applyNumberFormat="1" applyFont="1" applyFill="1" applyBorder="1" applyAlignment="1">
      <alignment horizontal="center" vertical="center"/>
    </xf>
    <xf numFmtId="164" fontId="59" fillId="3" borderId="21" xfId="0" applyNumberFormat="1" applyFont="1" applyFill="1" applyBorder="1" applyAlignment="1">
      <alignment horizontal="center" vertical="center"/>
    </xf>
    <xf numFmtId="164" fontId="59" fillId="3" borderId="126" xfId="0" applyNumberFormat="1" applyFont="1" applyFill="1" applyBorder="1" applyAlignment="1">
      <alignment horizontal="center" vertical="center"/>
    </xf>
    <xf numFmtId="164" fontId="59" fillId="3" borderId="119" xfId="0" applyNumberFormat="1" applyFont="1" applyFill="1" applyBorder="1" applyAlignment="1">
      <alignment horizontal="center" vertical="center"/>
    </xf>
    <xf numFmtId="164" fontId="59" fillId="3" borderId="26" xfId="0" applyNumberFormat="1" applyFont="1" applyFill="1" applyBorder="1" applyAlignment="1">
      <alignment horizontal="center" vertical="center"/>
    </xf>
    <xf numFmtId="0" fontId="59" fillId="3" borderId="0" xfId="0" applyFont="1" applyFill="1" applyBorder="1" applyAlignment="1">
      <alignment horizontal="center" vertical="center"/>
    </xf>
    <xf numFmtId="0" fontId="59" fillId="3" borderId="22" xfId="0" applyFont="1" applyFill="1" applyBorder="1" applyAlignment="1">
      <alignment horizontal="center" vertical="center"/>
    </xf>
    <xf numFmtId="0" fontId="59" fillId="3" borderId="86" xfId="0" applyFont="1" applyFill="1" applyBorder="1" applyAlignment="1">
      <alignment horizontal="center" vertical="center"/>
    </xf>
    <xf numFmtId="0" fontId="59" fillId="3" borderId="125" xfId="0" applyFont="1" applyFill="1" applyBorder="1" applyAlignment="1">
      <alignment horizontal="center" vertical="center"/>
    </xf>
    <xf numFmtId="2" fontId="59" fillId="3" borderId="86" xfId="0" applyNumberFormat="1" applyFont="1" applyFill="1" applyBorder="1" applyAlignment="1">
      <alignment horizontal="center" vertical="center"/>
    </xf>
    <xf numFmtId="2" fontId="59" fillId="3" borderId="125" xfId="0" applyNumberFormat="1" applyFont="1" applyFill="1" applyBorder="1" applyAlignment="1">
      <alignment horizontal="center" vertical="center"/>
    </xf>
    <xf numFmtId="0" fontId="73" fillId="26" borderId="89" xfId="0" applyFont="1" applyFill="1" applyBorder="1" applyAlignment="1">
      <alignment horizontal="center" vertical="center" wrapText="1"/>
    </xf>
    <xf numFmtId="0" fontId="73" fillId="26" borderId="99" xfId="0" applyFont="1" applyFill="1" applyBorder="1" applyAlignment="1">
      <alignment horizontal="center" vertical="center" wrapText="1"/>
    </xf>
    <xf numFmtId="0" fontId="73" fillId="26" borderId="90" xfId="0" applyFont="1" applyFill="1" applyBorder="1" applyAlignment="1">
      <alignment horizontal="center" vertical="center" wrapText="1"/>
    </xf>
    <xf numFmtId="0" fontId="73" fillId="26" borderId="64" xfId="0" applyFont="1" applyFill="1" applyBorder="1" applyAlignment="1">
      <alignment horizontal="center" vertical="center" wrapText="1"/>
    </xf>
    <xf numFmtId="0" fontId="71" fillId="26" borderId="89" xfId="0" applyFont="1" applyFill="1" applyBorder="1" applyAlignment="1">
      <alignment horizontal="center" vertical="center" wrapText="1"/>
    </xf>
    <xf numFmtId="0" fontId="73" fillId="44" borderId="60" xfId="0" applyFont="1" applyFill="1" applyBorder="1" applyAlignment="1">
      <alignment horizontal="center" vertical="center" wrapText="1"/>
    </xf>
    <xf numFmtId="180" fontId="7" fillId="30" borderId="4" xfId="0" applyNumberFormat="1" applyFont="1" applyFill="1" applyBorder="1" applyAlignment="1">
      <alignment horizontal="center" vertical="center"/>
    </xf>
    <xf numFmtId="181" fontId="7" fillId="30" borderId="4" xfId="0" applyNumberFormat="1" applyFont="1" applyFill="1" applyBorder="1" applyAlignment="1">
      <alignment horizontal="center" vertical="center"/>
    </xf>
    <xf numFmtId="0" fontId="37" fillId="33" borderId="107" xfId="41712" applyFont="1" applyFill="1" applyBorder="1" applyAlignment="1">
      <alignment horizontal="center" vertical="center" wrapText="1"/>
    </xf>
    <xf numFmtId="0" fontId="37" fillId="33" borderId="109" xfId="0" applyFont="1" applyFill="1" applyBorder="1" applyAlignment="1">
      <alignment horizontal="center" vertical="center" wrapText="1"/>
    </xf>
    <xf numFmtId="0" fontId="37" fillId="33" borderId="109" xfId="41712" applyFont="1" applyFill="1" applyBorder="1" applyAlignment="1">
      <alignment horizontal="center" vertical="center" wrapText="1"/>
    </xf>
    <xf numFmtId="0" fontId="37" fillId="33" borderId="111" xfId="41712" applyFont="1" applyFill="1" applyBorder="1" applyAlignment="1">
      <alignment horizontal="center" vertical="center" wrapText="1"/>
    </xf>
    <xf numFmtId="9" fontId="7" fillId="30" borderId="4" xfId="1" applyFont="1" applyFill="1" applyBorder="1" applyAlignment="1">
      <alignment horizontal="center" vertical="center"/>
    </xf>
    <xf numFmtId="9" fontId="7" fillId="30" borderId="4" xfId="1" applyNumberFormat="1" applyFont="1" applyFill="1" applyBorder="1" applyAlignment="1">
      <alignment horizontal="center" vertical="center"/>
    </xf>
    <xf numFmtId="0" fontId="0" fillId="0" borderId="89" xfId="0" applyBorder="1" applyAlignment="1"/>
    <xf numFmtId="170" fontId="7" fillId="3" borderId="89" xfId="0" applyNumberFormat="1" applyFont="1" applyFill="1" applyBorder="1" applyAlignment="1">
      <alignment horizontal="center"/>
    </xf>
    <xf numFmtId="0" fontId="3" fillId="30" borderId="89" xfId="0" applyFont="1" applyFill="1" applyBorder="1" applyAlignment="1">
      <alignment horizontal="center"/>
    </xf>
    <xf numFmtId="179" fontId="31" fillId="3" borderId="89" xfId="42097" applyNumberFormat="1" applyFont="1" applyFill="1" applyBorder="1" applyAlignment="1">
      <alignment horizontal="left" vertical="center"/>
    </xf>
    <xf numFmtId="0" fontId="0" fillId="0" borderId="65" xfId="0" applyBorder="1"/>
    <xf numFmtId="0" fontId="0" fillId="47" borderId="65" xfId="0" applyFill="1" applyBorder="1"/>
    <xf numFmtId="0" fontId="0" fillId="47" borderId="89" xfId="0" applyFill="1" applyBorder="1"/>
    <xf numFmtId="0" fontId="0" fillId="33" borderId="119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2" fontId="0" fillId="35" borderId="17" xfId="0" applyNumberFormat="1" applyFont="1" applyFill="1" applyBorder="1" applyAlignment="1">
      <alignment horizontal="center" vertical="center"/>
    </xf>
    <xf numFmtId="2" fontId="0" fillId="35" borderId="18" xfId="0" applyNumberFormat="1" applyFill="1" applyBorder="1" applyAlignment="1">
      <alignment horizontal="center" vertical="center"/>
    </xf>
    <xf numFmtId="9" fontId="0" fillId="35" borderId="7" xfId="1" applyFont="1" applyFill="1" applyBorder="1" applyAlignment="1">
      <alignment horizontal="center" vertical="center"/>
    </xf>
    <xf numFmtId="2" fontId="7" fillId="35" borderId="17" xfId="0" applyNumberFormat="1" applyFont="1" applyFill="1" applyBorder="1" applyAlignment="1">
      <alignment horizontal="center" vertical="center"/>
    </xf>
    <xf numFmtId="2" fontId="0" fillId="30" borderId="9" xfId="0" applyNumberFormat="1" applyFill="1" applyBorder="1" applyAlignment="1">
      <alignment horizontal="center" vertical="center"/>
    </xf>
    <xf numFmtId="2" fontId="0" fillId="35" borderId="5" xfId="0" applyNumberFormat="1" applyFill="1" applyBorder="1" applyAlignment="1">
      <alignment horizontal="center" vertical="center"/>
    </xf>
    <xf numFmtId="2" fontId="0" fillId="30" borderId="18" xfId="0" applyNumberFormat="1" applyFill="1" applyBorder="1" applyAlignment="1">
      <alignment horizontal="center" vertical="center"/>
    </xf>
    <xf numFmtId="9" fontId="0" fillId="28" borderId="7" xfId="1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9" fontId="0" fillId="35" borderId="74" xfId="1" applyFont="1" applyFill="1" applyBorder="1" applyAlignment="1">
      <alignment horizontal="center" vertical="center"/>
    </xf>
    <xf numFmtId="2" fontId="0" fillId="35" borderId="14" xfId="0" applyNumberFormat="1" applyFill="1" applyBorder="1" applyAlignment="1">
      <alignment horizontal="center" vertical="center"/>
    </xf>
    <xf numFmtId="2" fontId="0" fillId="30" borderId="11" xfId="0" applyNumberFormat="1" applyFill="1" applyBorder="1" applyAlignment="1">
      <alignment horizontal="center" vertical="center"/>
    </xf>
    <xf numFmtId="2" fontId="0" fillId="35" borderId="13" xfId="0" applyNumberFormat="1" applyFill="1" applyBorder="1" applyAlignment="1">
      <alignment horizontal="center" vertical="center"/>
    </xf>
    <xf numFmtId="2" fontId="0" fillId="30" borderId="14" xfId="0" applyNumberFormat="1" applyFill="1" applyBorder="1" applyAlignment="1">
      <alignment horizontal="center" vertical="center"/>
    </xf>
    <xf numFmtId="9" fontId="0" fillId="28" borderId="74" xfId="1" applyFont="1" applyFill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 textRotation="90" wrapText="1"/>
    </xf>
    <xf numFmtId="169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169" fontId="7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0" fontId="7" fillId="33" borderId="0" xfId="1" applyNumberFormat="1" applyFont="1" applyFill="1" applyBorder="1" applyAlignment="1">
      <alignment horizontal="center" vertical="center"/>
    </xf>
    <xf numFmtId="164" fontId="31" fillId="33" borderId="0" xfId="0" applyNumberFormat="1" applyFont="1" applyFill="1" applyBorder="1" applyAlignment="1">
      <alignment horizontal="center" vertical="center"/>
    </xf>
    <xf numFmtId="164" fontId="7" fillId="33" borderId="0" xfId="0" applyNumberFormat="1" applyFont="1" applyFill="1" applyBorder="1" applyAlignment="1">
      <alignment horizontal="center" vertical="center"/>
    </xf>
    <xf numFmtId="164" fontId="7" fillId="33" borderId="0" xfId="0" applyNumberFormat="1" applyFont="1" applyFill="1" applyBorder="1" applyAlignment="1">
      <alignment horizontal="center" vertical="center" wrapText="1"/>
    </xf>
    <xf numFmtId="9" fontId="7" fillId="33" borderId="0" xfId="1" applyFont="1" applyFill="1" applyBorder="1" applyAlignment="1">
      <alignment horizontal="center" vertical="center"/>
    </xf>
    <xf numFmtId="2" fontId="4" fillId="2" borderId="0" xfId="0" applyNumberFormat="1" applyFont="1" applyFill="1"/>
    <xf numFmtId="0" fontId="0" fillId="33" borderId="88" xfId="0" applyFont="1" applyFill="1" applyBorder="1"/>
    <xf numFmtId="169" fontId="0" fillId="2" borderId="0" xfId="0" applyNumberFormat="1" applyFill="1"/>
    <xf numFmtId="2" fontId="3" fillId="35" borderId="21" xfId="0" applyNumberFormat="1" applyFont="1" applyFill="1" applyBorder="1" applyAlignment="1">
      <alignment horizontal="center" vertical="center"/>
    </xf>
    <xf numFmtId="0" fontId="0" fillId="3" borderId="89" xfId="0" applyNumberFormat="1" applyFill="1" applyBorder="1"/>
    <xf numFmtId="0" fontId="2" fillId="3" borderId="89" xfId="0" applyNumberFormat="1" applyFont="1" applyFill="1" applyBorder="1"/>
    <xf numFmtId="169" fontId="7" fillId="30" borderId="5" xfId="0" applyNumberFormat="1" applyFont="1" applyFill="1" applyBorder="1" applyAlignment="1">
      <alignment horizontal="center" vertical="center"/>
    </xf>
    <xf numFmtId="9" fontId="0" fillId="35" borderId="45" xfId="1" applyFont="1" applyFill="1" applyBorder="1" applyAlignment="1">
      <alignment horizontal="center" vertical="center"/>
    </xf>
    <xf numFmtId="164" fontId="19" fillId="3" borderId="89" xfId="0" applyNumberFormat="1" applyFont="1" applyFill="1" applyBorder="1" applyAlignment="1">
      <alignment horizontal="center"/>
    </xf>
    <xf numFmtId="0" fontId="0" fillId="0" borderId="89" xfId="0" applyNumberFormat="1" applyFont="1" applyBorder="1" applyAlignment="1">
      <alignment horizontal="center"/>
    </xf>
    <xf numFmtId="164" fontId="0" fillId="3" borderId="83" xfId="0" applyNumberFormat="1" applyFont="1" applyFill="1" applyBorder="1" applyAlignment="1">
      <alignment horizontal="center"/>
    </xf>
    <xf numFmtId="2" fontId="0" fillId="3" borderId="14" xfId="0" applyNumberFormat="1" applyFont="1" applyFill="1" applyBorder="1" applyAlignment="1">
      <alignment horizontal="center"/>
    </xf>
    <xf numFmtId="164" fontId="31" fillId="0" borderId="5" xfId="0" applyNumberFormat="1" applyFont="1" applyBorder="1" applyAlignment="1">
      <alignment horizontal="center"/>
    </xf>
    <xf numFmtId="164" fontId="31" fillId="0" borderId="21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2" fontId="0" fillId="35" borderId="18" xfId="0" applyNumberFormat="1" applyFont="1" applyFill="1" applyBorder="1" applyAlignment="1">
      <alignment horizontal="center" vertical="center"/>
    </xf>
    <xf numFmtId="9" fontId="1" fillId="35" borderId="7" xfId="1" applyFont="1" applyFill="1" applyBorder="1" applyAlignment="1">
      <alignment horizontal="center" vertical="center"/>
    </xf>
    <xf numFmtId="2" fontId="0" fillId="28" borderId="18" xfId="0" applyNumberFormat="1" applyFont="1" applyFill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2" fontId="0" fillId="3" borderId="21" xfId="0" applyNumberFormat="1" applyFont="1" applyFill="1" applyBorder="1" applyAlignment="1">
      <alignment horizontal="center" vertical="center"/>
    </xf>
    <xf numFmtId="2" fontId="0" fillId="35" borderId="22" xfId="0" applyNumberFormat="1" applyFont="1" applyFill="1" applyBorder="1" applyAlignment="1">
      <alignment horizontal="center" vertical="center"/>
    </xf>
    <xf numFmtId="9" fontId="1" fillId="35" borderId="48" xfId="1" applyFont="1" applyFill="1" applyBorder="1" applyAlignment="1">
      <alignment horizontal="center" vertical="center"/>
    </xf>
    <xf numFmtId="2" fontId="0" fillId="35" borderId="82" xfId="0" applyNumberFormat="1" applyFont="1" applyFill="1" applyBorder="1" applyAlignment="1">
      <alignment horizontal="center" vertical="center"/>
    </xf>
    <xf numFmtId="164" fontId="0" fillId="28" borderId="23" xfId="0" applyNumberFormat="1" applyFont="1" applyFill="1" applyBorder="1" applyAlignment="1">
      <alignment horizontal="center" vertical="center"/>
    </xf>
    <xf numFmtId="9" fontId="1" fillId="35" borderId="45" xfId="1" applyFont="1" applyFill="1" applyBorder="1" applyAlignment="1">
      <alignment horizontal="center" vertical="center"/>
    </xf>
    <xf numFmtId="2" fontId="0" fillId="28" borderId="23" xfId="0" applyNumberFormat="1" applyFont="1" applyFill="1" applyBorder="1" applyAlignment="1">
      <alignment horizontal="center" vertical="center"/>
    </xf>
    <xf numFmtId="2" fontId="0" fillId="28" borderId="0" xfId="0" applyNumberFormat="1" applyFont="1" applyFill="1" applyBorder="1" applyAlignment="1">
      <alignment horizontal="center" vertical="center"/>
    </xf>
    <xf numFmtId="170" fontId="0" fillId="3" borderId="26" xfId="0" applyNumberFormat="1" applyFont="1" applyFill="1" applyBorder="1" applyAlignment="1">
      <alignment horizontal="center" vertical="center"/>
    </xf>
    <xf numFmtId="2" fontId="0" fillId="3" borderId="26" xfId="0" applyNumberFormat="1" applyFont="1" applyFill="1" applyBorder="1" applyAlignment="1">
      <alignment horizontal="center" vertical="center"/>
    </xf>
    <xf numFmtId="2" fontId="0" fillId="28" borderId="82" xfId="0" applyNumberFormat="1" applyFont="1" applyFill="1" applyBorder="1" applyAlignment="1">
      <alignment horizontal="center" vertical="center"/>
    </xf>
    <xf numFmtId="2" fontId="0" fillId="28" borderId="22" xfId="0" applyNumberFormat="1" applyFont="1" applyFill="1" applyBorder="1" applyAlignment="1">
      <alignment horizontal="center" vertical="center"/>
    </xf>
    <xf numFmtId="170" fontId="0" fillId="3" borderId="21" xfId="0" applyNumberFormat="1" applyFont="1" applyFill="1" applyBorder="1" applyAlignment="1">
      <alignment horizontal="center" vertical="center"/>
    </xf>
    <xf numFmtId="164" fontId="0" fillId="35" borderId="14" xfId="0" applyNumberFormat="1" applyFont="1" applyFill="1" applyBorder="1" applyAlignment="1">
      <alignment horizontal="center" vertical="center"/>
    </xf>
    <xf numFmtId="2" fontId="0" fillId="3" borderId="13" xfId="0" applyNumberFormat="1" applyFont="1" applyFill="1" applyBorder="1" applyAlignment="1">
      <alignment horizontal="center" vertical="center"/>
    </xf>
    <xf numFmtId="9" fontId="1" fillId="35" borderId="74" xfId="1" applyFont="1" applyFill="1" applyBorder="1" applyAlignment="1">
      <alignment horizontal="center" vertical="center"/>
    </xf>
    <xf numFmtId="2" fontId="0" fillId="28" borderId="14" xfId="0" applyNumberFormat="1" applyFont="1" applyFill="1" applyBorder="1" applyAlignment="1">
      <alignment horizontal="center" vertical="center"/>
    </xf>
    <xf numFmtId="2" fontId="0" fillId="3" borderId="129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42" fillId="35" borderId="131" xfId="0" applyFont="1" applyFill="1" applyBorder="1" applyAlignment="1">
      <alignment horizontal="center" vertical="center" wrapText="1"/>
    </xf>
    <xf numFmtId="0" fontId="37" fillId="35" borderId="129" xfId="0" applyFont="1" applyFill="1" applyBorder="1" applyAlignment="1">
      <alignment horizontal="center" vertical="center" wrapText="1"/>
    </xf>
    <xf numFmtId="0" fontId="37" fillId="35" borderId="129" xfId="41712" applyFont="1" applyFill="1" applyBorder="1" applyAlignment="1">
      <alignment horizontal="center" vertical="center" wrapText="1"/>
    </xf>
    <xf numFmtId="0" fontId="37" fillId="35" borderId="132" xfId="41712" applyFont="1" applyFill="1" applyBorder="1" applyAlignment="1">
      <alignment horizontal="center" vertical="center" wrapText="1"/>
    </xf>
    <xf numFmtId="0" fontId="37" fillId="28" borderId="131" xfId="0" applyFont="1" applyFill="1" applyBorder="1" applyAlignment="1">
      <alignment horizontal="center" vertical="center" wrapText="1"/>
    </xf>
    <xf numFmtId="0" fontId="37" fillId="28" borderId="129" xfId="0" applyFont="1" applyFill="1" applyBorder="1" applyAlignment="1">
      <alignment horizontal="center" vertical="center" wrapText="1"/>
    </xf>
    <xf numFmtId="0" fontId="37" fillId="28" borderId="129" xfId="41712" applyFont="1" applyFill="1" applyBorder="1" applyAlignment="1">
      <alignment horizontal="center" vertical="center" wrapText="1"/>
    </xf>
    <xf numFmtId="0" fontId="37" fillId="28" borderId="132" xfId="41712" applyFont="1" applyFill="1" applyBorder="1" applyAlignment="1">
      <alignment horizontal="center" vertical="center" wrapText="1"/>
    </xf>
    <xf numFmtId="0" fontId="37" fillId="30" borderId="131" xfId="41712" applyFont="1" applyFill="1" applyBorder="1" applyAlignment="1">
      <alignment horizontal="center" vertical="center" wrapText="1"/>
    </xf>
    <xf numFmtId="0" fontId="37" fillId="30" borderId="129" xfId="0" applyFont="1" applyFill="1" applyBorder="1" applyAlignment="1">
      <alignment horizontal="center" vertical="center" wrapText="1"/>
    </xf>
    <xf numFmtId="0" fontId="37" fillId="30" borderId="129" xfId="41712" applyFont="1" applyFill="1" applyBorder="1" applyAlignment="1">
      <alignment horizontal="center" vertical="center" wrapText="1"/>
    </xf>
    <xf numFmtId="0" fontId="37" fillId="30" borderId="132" xfId="41712" applyFont="1" applyFill="1" applyBorder="1" applyAlignment="1">
      <alignment horizontal="center" vertical="center" wrapText="1"/>
    </xf>
    <xf numFmtId="2" fontId="0" fillId="35" borderId="9" xfId="0" applyNumberFormat="1" applyFont="1" applyFill="1" applyBorder="1" applyAlignment="1">
      <alignment horizontal="center" vertical="center"/>
    </xf>
    <xf numFmtId="2" fontId="0" fillId="35" borderId="129" xfId="0" applyNumberFormat="1" applyFill="1" applyBorder="1" applyAlignment="1">
      <alignment horizontal="center" vertical="center"/>
    </xf>
    <xf numFmtId="2" fontId="0" fillId="35" borderId="25" xfId="0" applyNumberFormat="1" applyFont="1" applyFill="1" applyBorder="1" applyAlignment="1">
      <alignment horizontal="center" vertical="center"/>
    </xf>
    <xf numFmtId="2" fontId="0" fillId="35" borderId="133" xfId="0" applyNumberFormat="1" applyFont="1" applyFill="1" applyBorder="1" applyAlignment="1">
      <alignment horizontal="center" vertical="center"/>
    </xf>
    <xf numFmtId="164" fontId="7" fillId="0" borderId="129" xfId="0" applyNumberFormat="1" applyFont="1" applyBorder="1" applyAlignment="1">
      <alignment horizontal="center"/>
    </xf>
    <xf numFmtId="2" fontId="0" fillId="35" borderId="130" xfId="0" applyNumberFormat="1" applyFont="1" applyFill="1" applyBorder="1" applyAlignment="1">
      <alignment horizontal="center" vertical="center"/>
    </xf>
    <xf numFmtId="9" fontId="1" fillId="35" borderId="132" xfId="1" applyFont="1" applyFill="1" applyBorder="1" applyAlignment="1">
      <alignment horizontal="center" vertical="center"/>
    </xf>
    <xf numFmtId="164" fontId="0" fillId="28" borderId="130" xfId="0" applyNumberFormat="1" applyFont="1" applyFill="1" applyBorder="1" applyAlignment="1">
      <alignment horizontal="center" vertical="center"/>
    </xf>
    <xf numFmtId="2" fontId="0" fillId="30" borderId="133" xfId="0" applyNumberFormat="1" applyFill="1" applyBorder="1" applyAlignment="1">
      <alignment horizontal="center" vertical="center"/>
    </xf>
    <xf numFmtId="164" fontId="0" fillId="3" borderId="129" xfId="0" applyNumberFormat="1" applyFont="1" applyFill="1" applyBorder="1" applyAlignment="1">
      <alignment horizontal="center" vertical="center"/>
    </xf>
    <xf numFmtId="2" fontId="0" fillId="0" borderId="129" xfId="0" applyNumberFormat="1" applyFont="1" applyFill="1" applyBorder="1" applyAlignment="1">
      <alignment horizontal="center" vertical="center"/>
    </xf>
    <xf numFmtId="2" fontId="0" fillId="28" borderId="130" xfId="0" applyNumberFormat="1" applyFont="1" applyFill="1" applyBorder="1" applyAlignment="1">
      <alignment horizontal="center" vertical="center"/>
    </xf>
    <xf numFmtId="164" fontId="0" fillId="35" borderId="24" xfId="0" applyNumberFormat="1" applyFont="1" applyFill="1" applyBorder="1" applyAlignment="1">
      <alignment horizontal="center" vertical="center"/>
    </xf>
    <xf numFmtId="164" fontId="74" fillId="0" borderId="129" xfId="0" applyNumberFormat="1" applyFont="1" applyBorder="1" applyAlignment="1">
      <alignment horizontal="center"/>
    </xf>
    <xf numFmtId="164" fontId="0" fillId="35" borderId="133" xfId="0" applyNumberFormat="1" applyFont="1" applyFill="1" applyBorder="1" applyAlignment="1">
      <alignment horizontal="center" vertical="center"/>
    </xf>
    <xf numFmtId="2" fontId="3" fillId="35" borderId="129" xfId="0" applyNumberFormat="1" applyFont="1" applyFill="1" applyBorder="1" applyAlignment="1">
      <alignment horizontal="center" vertical="center"/>
    </xf>
    <xf numFmtId="164" fontId="0" fillId="35" borderId="25" xfId="0" applyNumberFormat="1" applyFont="1" applyFill="1" applyBorder="1" applyAlignment="1">
      <alignment horizontal="center" vertical="center"/>
    </xf>
    <xf numFmtId="164" fontId="0" fillId="35" borderId="11" xfId="0" applyNumberFormat="1" applyFont="1" applyFill="1" applyBorder="1" applyAlignment="1">
      <alignment horizontal="center" vertical="center"/>
    </xf>
    <xf numFmtId="2" fontId="0" fillId="2" borderId="0" xfId="0" applyNumberFormat="1" applyFill="1"/>
    <xf numFmtId="181" fontId="7" fillId="30" borderId="136" xfId="0" applyNumberFormat="1" applyFont="1" applyFill="1" applyBorder="1" applyAlignment="1">
      <alignment horizontal="center" vertical="center"/>
    </xf>
    <xf numFmtId="169" fontId="7" fillId="30" borderId="136" xfId="0" applyNumberFormat="1" applyFont="1" applyFill="1" applyBorder="1" applyAlignment="1">
      <alignment horizontal="center" vertical="center"/>
    </xf>
    <xf numFmtId="164" fontId="0" fillId="30" borderId="136" xfId="0" applyNumberFormat="1" applyFont="1" applyFill="1" applyBorder="1" applyAlignment="1">
      <alignment horizontal="center" vertical="center"/>
    </xf>
    <xf numFmtId="10" fontId="7" fillId="30" borderId="136" xfId="1" applyNumberFormat="1" applyFont="1" applyFill="1" applyBorder="1" applyAlignment="1">
      <alignment horizontal="center" vertical="center"/>
    </xf>
    <xf numFmtId="9" fontId="7" fillId="30" borderId="136" xfId="1" applyNumberFormat="1" applyFont="1" applyFill="1" applyBorder="1" applyAlignment="1">
      <alignment horizontal="center" vertical="center"/>
    </xf>
    <xf numFmtId="180" fontId="7" fillId="30" borderId="136" xfId="0" applyNumberFormat="1" applyFont="1" applyFill="1" applyBorder="1" applyAlignment="1">
      <alignment horizontal="center" vertical="center"/>
    </xf>
    <xf numFmtId="180" fontId="0" fillId="30" borderId="136" xfId="0" applyNumberFormat="1" applyFont="1" applyFill="1" applyBorder="1" applyAlignment="1">
      <alignment horizontal="center" vertical="center"/>
    </xf>
    <xf numFmtId="9" fontId="7" fillId="30" borderId="136" xfId="1" applyFont="1" applyFill="1" applyBorder="1" applyAlignment="1">
      <alignment horizontal="center" vertical="center"/>
    </xf>
    <xf numFmtId="170" fontId="0" fillId="31" borderId="0" xfId="0" applyNumberFormat="1" applyFill="1"/>
    <xf numFmtId="1" fontId="2" fillId="3" borderId="19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/>
    </xf>
    <xf numFmtId="9" fontId="2" fillId="3" borderId="6" xfId="1" applyFont="1" applyFill="1" applyBorder="1" applyAlignment="1">
      <alignment horizontal="center"/>
    </xf>
    <xf numFmtId="0" fontId="0" fillId="28" borderId="19" xfId="0" applyFill="1" applyBorder="1" applyAlignment="1">
      <alignment horizontal="left"/>
    </xf>
    <xf numFmtId="0" fontId="2" fillId="31" borderId="0" xfId="0" applyFont="1" applyFill="1"/>
    <xf numFmtId="9" fontId="0" fillId="2" borderId="0" xfId="1" applyFont="1" applyFill="1"/>
    <xf numFmtId="2" fontId="3" fillId="3" borderId="21" xfId="0" applyNumberFormat="1" applyFont="1" applyFill="1" applyBorder="1" applyAlignment="1">
      <alignment horizontal="center" vertical="center"/>
    </xf>
    <xf numFmtId="176" fontId="4" fillId="2" borderId="0" xfId="42097" applyNumberFormat="1" applyFont="1" applyFill="1"/>
    <xf numFmtId="0" fontId="5" fillId="40" borderId="29" xfId="0" applyFont="1" applyFill="1" applyBorder="1" applyAlignment="1">
      <alignment horizontal="center" vertical="center" wrapText="1"/>
    </xf>
    <xf numFmtId="0" fontId="5" fillId="40" borderId="30" xfId="0" applyFont="1" applyFill="1" applyBorder="1" applyAlignment="1">
      <alignment horizontal="center" vertical="center" wrapText="1"/>
    </xf>
    <xf numFmtId="0" fontId="5" fillId="40" borderId="31" xfId="0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1" fillId="39" borderId="9" xfId="0" applyFont="1" applyFill="1" applyBorder="1" applyAlignment="1">
      <alignment horizontal="center" vertical="center"/>
    </xf>
    <xf numFmtId="0" fontId="41" fillId="39" borderId="18" xfId="0" applyFont="1" applyFill="1" applyBorder="1" applyAlignment="1">
      <alignment horizontal="center" vertical="center"/>
    </xf>
    <xf numFmtId="0" fontId="41" fillId="39" borderId="53" xfId="0" applyFont="1" applyFill="1" applyBorder="1" applyAlignment="1">
      <alignment horizontal="center" vertical="center"/>
    </xf>
    <xf numFmtId="0" fontId="41" fillId="39" borderId="11" xfId="0" applyFont="1" applyFill="1" applyBorder="1" applyAlignment="1">
      <alignment horizontal="center" vertical="center"/>
    </xf>
    <xf numFmtId="0" fontId="41" fillId="39" borderId="14" xfId="0" applyFont="1" applyFill="1" applyBorder="1" applyAlignment="1">
      <alignment horizontal="center" vertical="center"/>
    </xf>
    <xf numFmtId="0" fontId="41" fillId="39" borderId="15" xfId="0" applyFont="1" applyFill="1" applyBorder="1" applyAlignment="1">
      <alignment horizontal="center" vertical="center"/>
    </xf>
    <xf numFmtId="1" fontId="5" fillId="38" borderId="21" xfId="0" applyNumberFormat="1" applyFont="1" applyFill="1" applyBorder="1" applyAlignment="1">
      <alignment horizontal="center" vertical="center"/>
    </xf>
    <xf numFmtId="0" fontId="5" fillId="38" borderId="65" xfId="0" applyFont="1" applyFill="1" applyBorder="1" applyAlignment="1">
      <alignment horizontal="center" vertical="center"/>
    </xf>
    <xf numFmtId="0" fontId="41" fillId="39" borderId="11" xfId="0" applyFont="1" applyFill="1" applyBorder="1" applyAlignment="1">
      <alignment horizontal="center" vertical="center" wrapText="1"/>
    </xf>
    <xf numFmtId="0" fontId="41" fillId="39" borderId="14" xfId="0" applyFont="1" applyFill="1" applyBorder="1" applyAlignment="1">
      <alignment horizontal="center" vertical="center" wrapText="1"/>
    </xf>
    <xf numFmtId="0" fontId="41" fillId="39" borderId="15" xfId="0" applyFont="1" applyFill="1" applyBorder="1" applyAlignment="1">
      <alignment horizontal="center" vertical="center" wrapText="1"/>
    </xf>
    <xf numFmtId="168" fontId="0" fillId="35" borderId="11" xfId="0" applyNumberFormat="1" applyFont="1" applyFill="1" applyBorder="1" applyAlignment="1">
      <alignment horizontal="center" vertical="center"/>
    </xf>
    <xf numFmtId="168" fontId="0" fillId="35" borderId="14" xfId="0" applyNumberFormat="1" applyFont="1" applyFill="1" applyBorder="1" applyAlignment="1">
      <alignment horizontal="center" vertical="center"/>
    </xf>
    <xf numFmtId="168" fontId="0" fillId="35" borderId="15" xfId="0" applyNumberFormat="1" applyFont="1" applyFill="1" applyBorder="1" applyAlignment="1">
      <alignment horizontal="center" vertical="center"/>
    </xf>
    <xf numFmtId="0" fontId="3" fillId="28" borderId="63" xfId="0" applyFont="1" applyFill="1" applyBorder="1" applyAlignment="1">
      <alignment horizontal="center" vertical="center" wrapText="1"/>
    </xf>
    <xf numFmtId="0" fontId="3" fillId="28" borderId="20" xfId="0" applyFont="1" applyFill="1" applyBorder="1" applyAlignment="1">
      <alignment horizontal="center" vertical="center" wrapText="1"/>
    </xf>
    <xf numFmtId="0" fontId="3" fillId="28" borderId="16" xfId="0" applyFont="1" applyFill="1" applyBorder="1" applyAlignment="1">
      <alignment horizontal="center" vertical="center" wrapText="1"/>
    </xf>
    <xf numFmtId="167" fontId="7" fillId="28" borderId="24" xfId="0" applyNumberFormat="1" applyFont="1" applyFill="1" applyBorder="1" applyAlignment="1">
      <alignment horizontal="center"/>
    </xf>
    <xf numFmtId="167" fontId="7" fillId="28" borderId="0" xfId="0" applyNumberFormat="1" applyFont="1" applyFill="1" applyBorder="1" applyAlignment="1">
      <alignment horizontal="center"/>
    </xf>
    <xf numFmtId="167" fontId="7" fillId="28" borderId="54" xfId="0" applyNumberFormat="1" applyFont="1" applyFill="1" applyBorder="1" applyAlignment="1">
      <alignment horizontal="center"/>
    </xf>
    <xf numFmtId="0" fontId="5" fillId="28" borderId="9" xfId="0" applyFont="1" applyFill="1" applyBorder="1" applyAlignment="1">
      <alignment horizontal="center" vertical="center" wrapText="1"/>
    </xf>
    <xf numFmtId="0" fontId="5" fillId="28" borderId="18" xfId="0" applyFont="1" applyFill="1" applyBorder="1" applyAlignment="1">
      <alignment horizontal="center" vertical="center"/>
    </xf>
    <xf numFmtId="0" fontId="5" fillId="28" borderId="53" xfId="0" applyFont="1" applyFill="1" applyBorder="1" applyAlignment="1">
      <alignment horizontal="center" vertical="center"/>
    </xf>
    <xf numFmtId="0" fontId="7" fillId="28" borderId="24" xfId="0" applyFont="1" applyFill="1" applyBorder="1" applyAlignment="1">
      <alignment horizontal="center" vertical="center" wrapText="1"/>
    </xf>
    <xf numFmtId="0" fontId="7" fillId="28" borderId="0" xfId="0" applyFont="1" applyFill="1" applyBorder="1" applyAlignment="1">
      <alignment horizontal="center" vertical="center" wrapText="1"/>
    </xf>
    <xf numFmtId="0" fontId="7" fillId="28" borderId="54" xfId="0" applyFont="1" applyFill="1" applyBorder="1" applyAlignment="1">
      <alignment horizontal="center" vertical="center" wrapText="1"/>
    </xf>
    <xf numFmtId="0" fontId="3" fillId="28" borderId="20" xfId="0" applyFont="1" applyFill="1" applyBorder="1" applyAlignment="1">
      <alignment horizontal="center" vertical="center"/>
    </xf>
    <xf numFmtId="0" fontId="3" fillId="28" borderId="16" xfId="0" applyFont="1" applyFill="1" applyBorder="1" applyAlignment="1">
      <alignment horizontal="center" vertical="center"/>
    </xf>
    <xf numFmtId="0" fontId="5" fillId="35" borderId="9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/>
    </xf>
    <xf numFmtId="0" fontId="5" fillId="35" borderId="53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wrapText="1"/>
    </xf>
    <xf numFmtId="0" fontId="0" fillId="35" borderId="0" xfId="0" applyFont="1" applyFill="1" applyBorder="1" applyAlignment="1">
      <alignment horizontal="center" wrapText="1"/>
    </xf>
    <xf numFmtId="0" fontId="0" fillId="35" borderId="54" xfId="0" applyFont="1" applyFill="1" applyBorder="1" applyAlignment="1">
      <alignment horizont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90" xfId="0" applyFill="1" applyBorder="1" applyAlignment="1">
      <alignment horizontal="center" vertical="center"/>
    </xf>
    <xf numFmtId="0" fontId="0" fillId="33" borderId="8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67" fontId="0" fillId="33" borderId="25" xfId="0" applyNumberFormat="1" applyFill="1" applyBorder="1" applyAlignment="1">
      <alignment horizontal="center"/>
    </xf>
    <xf numFmtId="167" fontId="0" fillId="33" borderId="22" xfId="0" applyNumberFormat="1" applyFill="1" applyBorder="1" applyAlignment="1">
      <alignment horizontal="center"/>
    </xf>
    <xf numFmtId="167" fontId="0" fillId="33" borderId="55" xfId="0" applyNumberFormat="1" applyFill="1" applyBorder="1" applyAlignment="1">
      <alignment horizontal="center"/>
    </xf>
    <xf numFmtId="0" fontId="0" fillId="33" borderId="68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90" xfId="0" applyFont="1" applyFill="1" applyBorder="1" applyAlignment="1">
      <alignment horizontal="center" vertical="center"/>
    </xf>
    <xf numFmtId="0" fontId="0" fillId="33" borderId="119" xfId="0" applyFont="1" applyFill="1" applyBorder="1" applyAlignment="1">
      <alignment horizontal="center" vertical="center"/>
    </xf>
    <xf numFmtId="0" fontId="5" fillId="38" borderId="9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/>
    </xf>
    <xf numFmtId="0" fontId="5" fillId="38" borderId="53" xfId="0" applyFont="1" applyFill="1" applyBorder="1" applyAlignment="1">
      <alignment horizontal="center" vertical="center"/>
    </xf>
    <xf numFmtId="168" fontId="7" fillId="38" borderId="24" xfId="0" applyNumberFormat="1" applyFont="1" applyFill="1" applyBorder="1" applyAlignment="1">
      <alignment horizontal="center" vertical="center"/>
    </xf>
    <xf numFmtId="168" fontId="7" fillId="38" borderId="0" xfId="0" applyNumberFormat="1" applyFont="1" applyFill="1" applyBorder="1" applyAlignment="1">
      <alignment horizontal="center" vertical="center"/>
    </xf>
    <xf numFmtId="168" fontId="7" fillId="38" borderId="54" xfId="0" applyNumberFormat="1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8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/>
    </xf>
    <xf numFmtId="168" fontId="7" fillId="38" borderId="25" xfId="0" applyNumberFormat="1" applyFont="1" applyFill="1" applyBorder="1" applyAlignment="1">
      <alignment horizontal="center" vertical="center"/>
    </xf>
    <xf numFmtId="168" fontId="7" fillId="38" borderId="22" xfId="0" applyNumberFormat="1" applyFont="1" applyFill="1" applyBorder="1" applyAlignment="1">
      <alignment horizontal="center" vertical="center"/>
    </xf>
    <xf numFmtId="168" fontId="7" fillId="38" borderId="55" xfId="0" applyNumberFormat="1" applyFont="1" applyFill="1" applyBorder="1" applyAlignment="1">
      <alignment horizontal="center" vertical="center"/>
    </xf>
    <xf numFmtId="10" fontId="0" fillId="0" borderId="66" xfId="1" applyNumberFormat="1" applyFont="1" applyFill="1" applyBorder="1" applyAlignment="1">
      <alignment horizontal="center" vertical="center"/>
    </xf>
    <xf numFmtId="0" fontId="66" fillId="26" borderId="116" xfId="0" applyFont="1" applyFill="1" applyBorder="1" applyAlignment="1">
      <alignment horizontal="center" vertical="center"/>
    </xf>
    <xf numFmtId="0" fontId="66" fillId="26" borderId="16" xfId="0" applyFont="1" applyFill="1" applyBorder="1" applyAlignment="1">
      <alignment horizontal="center" vertical="center"/>
    </xf>
    <xf numFmtId="2" fontId="0" fillId="0" borderId="64" xfId="0" applyNumberFormat="1" applyFill="1" applyBorder="1" applyAlignment="1">
      <alignment horizontal="center" vertical="center"/>
    </xf>
    <xf numFmtId="2" fontId="0" fillId="0" borderId="67" xfId="0" applyNumberFormat="1" applyFill="1" applyBorder="1" applyAlignment="1">
      <alignment horizontal="center" vertical="center"/>
    </xf>
    <xf numFmtId="2" fontId="0" fillId="0" borderId="65" xfId="0" applyNumberFormat="1" applyFill="1" applyBorder="1" applyAlignment="1">
      <alignment horizontal="center" vertical="center"/>
    </xf>
    <xf numFmtId="2" fontId="0" fillId="0" borderId="68" xfId="0" applyNumberFormat="1" applyFill="1" applyBorder="1" applyAlignment="1">
      <alignment horizontal="center" vertical="center"/>
    </xf>
    <xf numFmtId="10" fontId="0" fillId="0" borderId="56" xfId="1" applyNumberFormat="1" applyFont="1" applyFill="1" applyBorder="1" applyAlignment="1">
      <alignment horizontal="center" vertical="center"/>
    </xf>
    <xf numFmtId="0" fontId="66" fillId="48" borderId="128" xfId="0" applyFont="1" applyFill="1" applyBorder="1" applyAlignment="1">
      <alignment horizontal="center" vertical="center" wrapText="1"/>
    </xf>
    <xf numFmtId="0" fontId="66" fillId="48" borderId="101" xfId="0" applyFont="1" applyFill="1" applyBorder="1" applyAlignment="1">
      <alignment horizontal="center" vertical="center" wrapText="1"/>
    </xf>
    <xf numFmtId="0" fontId="66" fillId="26" borderId="20" xfId="0" applyFont="1" applyFill="1" applyBorder="1" applyAlignment="1">
      <alignment horizontal="center" vertical="center"/>
    </xf>
    <xf numFmtId="10" fontId="7" fillId="35" borderId="75" xfId="0" applyNumberFormat="1" applyFont="1" applyFill="1" applyBorder="1" applyAlignment="1">
      <alignment horizontal="center" vertical="center"/>
    </xf>
    <xf numFmtId="10" fontId="7" fillId="35" borderId="55" xfId="0" applyNumberFormat="1" applyFont="1" applyFill="1" applyBorder="1" applyAlignment="1">
      <alignment horizontal="center" vertical="center"/>
    </xf>
    <xf numFmtId="0" fontId="67" fillId="26" borderId="128" xfId="0" applyFont="1" applyFill="1" applyBorder="1" applyAlignment="1">
      <alignment horizontal="center" vertical="center" wrapText="1"/>
    </xf>
    <xf numFmtId="0" fontId="67" fillId="26" borderId="101" xfId="0" applyFont="1" applyFill="1" applyBorder="1" applyAlignment="1">
      <alignment horizontal="center" vertical="center" wrapText="1"/>
    </xf>
    <xf numFmtId="2" fontId="2" fillId="0" borderId="65" xfId="0" applyNumberFormat="1" applyFont="1" applyFill="1" applyBorder="1" applyAlignment="1">
      <alignment horizontal="center" vertical="center"/>
    </xf>
    <xf numFmtId="0" fontId="0" fillId="26" borderId="9" xfId="0" applyFont="1" applyFill="1" applyBorder="1" applyAlignment="1">
      <alignment horizontal="center" vertical="center" wrapText="1"/>
    </xf>
    <xf numFmtId="0" fontId="0" fillId="26" borderId="24" xfId="0" applyFont="1" applyFill="1" applyBorder="1" applyAlignment="1">
      <alignment horizontal="center" vertical="center" wrapText="1"/>
    </xf>
    <xf numFmtId="0" fontId="0" fillId="26" borderId="45" xfId="0" applyFill="1" applyBorder="1" applyAlignment="1">
      <alignment horizontal="center" vertical="center"/>
    </xf>
    <xf numFmtId="0" fontId="0" fillId="26" borderId="74" xfId="0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 horizontal="center" vertical="center" wrapText="1"/>
    </xf>
    <xf numFmtId="0" fontId="66" fillId="26" borderId="10" xfId="0" applyFont="1" applyFill="1" applyBorder="1" applyAlignment="1">
      <alignment horizontal="center" vertical="center" wrapText="1"/>
    </xf>
    <xf numFmtId="0" fontId="66" fillId="26" borderId="101" xfId="0" applyFont="1" applyFill="1" applyBorder="1" applyAlignment="1">
      <alignment horizontal="center" vertical="center" wrapText="1"/>
    </xf>
    <xf numFmtId="0" fontId="3" fillId="26" borderId="1" xfId="0" applyFont="1" applyFill="1" applyBorder="1" applyAlignment="1">
      <alignment horizontal="center" vertical="center" wrapText="1"/>
    </xf>
    <xf numFmtId="0" fontId="3" fillId="26" borderId="69" xfId="0" applyFont="1" applyFill="1" applyBorder="1" applyAlignment="1">
      <alignment horizontal="center" vertical="center" wrapText="1"/>
    </xf>
    <xf numFmtId="0" fontId="21" fillId="26" borderId="9" xfId="0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center" wrapText="1"/>
    </xf>
    <xf numFmtId="0" fontId="21" fillId="26" borderId="7" xfId="0" applyFont="1" applyFill="1" applyBorder="1" applyAlignment="1">
      <alignment horizontal="center" vertical="center" wrapText="1"/>
    </xf>
    <xf numFmtId="0" fontId="21" fillId="26" borderId="74" xfId="0" applyFont="1" applyFill="1" applyBorder="1" applyAlignment="1">
      <alignment horizontal="center" vertical="center" wrapText="1"/>
    </xf>
    <xf numFmtId="0" fontId="0" fillId="26" borderId="1" xfId="0" applyFont="1" applyFill="1" applyBorder="1" applyAlignment="1">
      <alignment horizontal="center" vertical="center"/>
    </xf>
    <xf numFmtId="0" fontId="0" fillId="26" borderId="2" xfId="0" applyFont="1" applyFill="1" applyBorder="1" applyAlignment="1">
      <alignment horizontal="center" vertical="center"/>
    </xf>
    <xf numFmtId="0" fontId="0" fillId="26" borderId="69" xfId="0" applyFont="1" applyFill="1" applyBorder="1" applyAlignment="1">
      <alignment horizontal="center" vertical="center"/>
    </xf>
    <xf numFmtId="0" fontId="47" fillId="26" borderId="9" xfId="0" applyFont="1" applyFill="1" applyBorder="1" applyAlignment="1">
      <alignment horizontal="center" vertical="center" wrapText="1"/>
    </xf>
    <xf numFmtId="0" fontId="47" fillId="26" borderId="18" xfId="0" applyFont="1" applyFill="1" applyBorder="1" applyAlignment="1">
      <alignment horizontal="center" vertical="center"/>
    </xf>
    <xf numFmtId="0" fontId="47" fillId="26" borderId="53" xfId="0" applyFont="1" applyFill="1" applyBorder="1" applyAlignment="1">
      <alignment horizontal="center" vertical="center"/>
    </xf>
    <xf numFmtId="0" fontId="7" fillId="26" borderId="29" xfId="0" applyFont="1" applyFill="1" applyBorder="1" applyAlignment="1">
      <alignment horizontal="center" vertical="center"/>
    </xf>
    <xf numFmtId="0" fontId="7" fillId="26" borderId="5" xfId="0" applyFont="1" applyFill="1" applyBorder="1" applyAlignment="1">
      <alignment horizontal="center" vertical="center"/>
    </xf>
    <xf numFmtId="0" fontId="7" fillId="26" borderId="7" xfId="0" applyFont="1" applyFill="1" applyBorder="1" applyAlignment="1">
      <alignment horizontal="center" vertical="center"/>
    </xf>
    <xf numFmtId="172" fontId="50" fillId="26" borderId="14" xfId="0" applyNumberFormat="1" applyFont="1" applyFill="1" applyBorder="1" applyAlignment="1">
      <alignment horizontal="center" vertical="center"/>
    </xf>
    <xf numFmtId="2" fontId="36" fillId="38" borderId="9" xfId="0" applyNumberFormat="1" applyFont="1" applyFill="1" applyBorder="1" applyAlignment="1">
      <alignment horizontal="center" vertical="center"/>
    </xf>
    <xf numFmtId="2" fontId="36" fillId="38" borderId="18" xfId="0" applyNumberFormat="1" applyFont="1" applyFill="1" applyBorder="1" applyAlignment="1">
      <alignment horizontal="center" vertical="center"/>
    </xf>
    <xf numFmtId="2" fontId="36" fillId="38" borderId="53" xfId="0" applyNumberFormat="1" applyFont="1" applyFill="1" applyBorder="1" applyAlignment="1">
      <alignment horizontal="center" vertical="center"/>
    </xf>
    <xf numFmtId="167" fontId="36" fillId="38" borderId="11" xfId="0" applyNumberFormat="1" applyFont="1" applyFill="1" applyBorder="1" applyAlignment="1">
      <alignment horizontal="center" vertical="center"/>
    </xf>
    <xf numFmtId="167" fontId="36" fillId="38" borderId="14" xfId="0" applyNumberFormat="1" applyFont="1" applyFill="1" applyBorder="1" applyAlignment="1">
      <alignment horizontal="center" vertical="center"/>
    </xf>
    <xf numFmtId="167" fontId="36" fillId="38" borderId="15" xfId="0" applyNumberFormat="1" applyFont="1" applyFill="1" applyBorder="1" applyAlignment="1">
      <alignment horizontal="center" vertical="center"/>
    </xf>
    <xf numFmtId="164" fontId="7" fillId="35" borderId="26" xfId="0" applyNumberFormat="1" applyFont="1" applyFill="1" applyBorder="1" applyAlignment="1">
      <alignment horizontal="center" vertical="center"/>
    </xf>
    <xf numFmtId="164" fontId="7" fillId="35" borderId="21" xfId="0" applyNumberFormat="1" applyFont="1" applyFill="1" applyBorder="1" applyAlignment="1">
      <alignment horizontal="center" vertical="center"/>
    </xf>
    <xf numFmtId="10" fontId="7" fillId="35" borderId="54" xfId="0" applyNumberFormat="1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3" fillId="33" borderId="18" xfId="27278" applyFont="1" applyFill="1" applyBorder="1" applyAlignment="1">
      <alignment horizontal="center" vertical="center" wrapText="1"/>
    </xf>
    <xf numFmtId="0" fontId="43" fillId="33" borderId="14" xfId="27278" applyFont="1" applyFill="1" applyBorder="1" applyAlignment="1">
      <alignment horizontal="center" vertical="center" wrapText="1"/>
    </xf>
    <xf numFmtId="0" fontId="43" fillId="33" borderId="10" xfId="27278" applyFont="1" applyFill="1" applyBorder="1" applyAlignment="1">
      <alignment horizontal="center" vertical="center" wrapText="1"/>
    </xf>
    <xf numFmtId="0" fontId="43" fillId="33" borderId="16" xfId="27278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43" fillId="33" borderId="6" xfId="41711" applyFont="1" applyFill="1" applyBorder="1" applyAlignment="1">
      <alignment horizontal="center" vertical="center" wrapText="1"/>
    </xf>
    <xf numFmtId="0" fontId="43" fillId="33" borderId="111" xfId="41711" applyFont="1" applyFill="1" applyBorder="1" applyAlignment="1">
      <alignment horizontal="center" vertical="center" wrapText="1"/>
    </xf>
    <xf numFmtId="0" fontId="1" fillId="33" borderId="113" xfId="0" applyFont="1" applyFill="1" applyBorder="1" applyAlignment="1">
      <alignment horizontal="center" vertical="center" wrapText="1"/>
    </xf>
    <xf numFmtId="0" fontId="1" fillId="33" borderId="61" xfId="0" applyFont="1" applyFill="1" applyBorder="1" applyAlignment="1">
      <alignment horizontal="center" vertical="center" wrapText="1"/>
    </xf>
    <xf numFmtId="164" fontId="7" fillId="35" borderId="85" xfId="0" applyNumberFormat="1" applyFont="1" applyFill="1" applyBorder="1" applyAlignment="1">
      <alignment horizontal="center" vertical="center"/>
    </xf>
    <xf numFmtId="164" fontId="7" fillId="35" borderId="27" xfId="0" applyNumberFormat="1" applyFont="1" applyFill="1" applyBorder="1" applyAlignment="1">
      <alignment horizontal="center" vertical="center"/>
    </xf>
    <xf numFmtId="164" fontId="7" fillId="35" borderId="86" xfId="0" applyNumberFormat="1" applyFont="1" applyFill="1" applyBorder="1" applyAlignment="1">
      <alignment horizontal="center" vertical="center"/>
    </xf>
    <xf numFmtId="164" fontId="31" fillId="35" borderId="86" xfId="0" applyNumberFormat="1" applyFont="1" applyFill="1" applyBorder="1" applyAlignment="1">
      <alignment horizontal="center" vertical="center"/>
    </xf>
    <xf numFmtId="164" fontId="31" fillId="35" borderId="21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164" fontId="7" fillId="35" borderId="30" xfId="0" applyNumberFormat="1" applyFont="1" applyFill="1" applyBorder="1" applyAlignment="1">
      <alignment horizontal="center" vertical="center"/>
    </xf>
    <xf numFmtId="164" fontId="31" fillId="35" borderId="26" xfId="0" applyNumberFormat="1" applyFont="1" applyFill="1" applyBorder="1" applyAlignment="1">
      <alignment horizontal="center" vertical="center"/>
    </xf>
    <xf numFmtId="164" fontId="7" fillId="41" borderId="68" xfId="0" applyNumberFormat="1" applyFont="1" applyFill="1" applyBorder="1" applyAlignment="1">
      <alignment horizontal="center" vertical="center"/>
    </xf>
    <xf numFmtId="164" fontId="7" fillId="41" borderId="26" xfId="0" applyNumberFormat="1" applyFont="1" applyFill="1" applyBorder="1" applyAlignment="1">
      <alignment horizontal="center" vertical="center"/>
    </xf>
    <xf numFmtId="164" fontId="31" fillId="41" borderId="68" xfId="0" applyNumberFormat="1" applyFont="1" applyFill="1" applyBorder="1" applyAlignment="1">
      <alignment horizontal="center" vertical="center"/>
    </xf>
    <xf numFmtId="164" fontId="31" fillId="41" borderId="26" xfId="0" applyNumberFormat="1" applyFont="1" applyFill="1" applyBorder="1" applyAlignment="1">
      <alignment horizontal="center" vertical="center"/>
    </xf>
    <xf numFmtId="10" fontId="7" fillId="35" borderId="94" xfId="0" applyNumberFormat="1" applyFont="1" applyFill="1" applyBorder="1" applyAlignment="1">
      <alignment horizontal="center" vertical="center"/>
    </xf>
    <xf numFmtId="0" fontId="46" fillId="2" borderId="0" xfId="0" applyFont="1" applyFill="1" applyAlignment="1">
      <alignment horizontal="left"/>
    </xf>
    <xf numFmtId="169" fontId="0" fillId="33" borderId="29" xfId="0" applyNumberFormat="1" applyFill="1" applyBorder="1" applyAlignment="1">
      <alignment horizontal="center" vertical="center"/>
    </xf>
    <xf numFmtId="169" fontId="0" fillId="33" borderId="31" xfId="0" applyNumberFormat="1" applyFont="1" applyFill="1" applyBorder="1" applyAlignment="1">
      <alignment horizontal="center" vertical="center"/>
    </xf>
    <xf numFmtId="164" fontId="31" fillId="33" borderId="95" xfId="0" applyNumberFormat="1" applyFont="1" applyFill="1" applyBorder="1" applyAlignment="1">
      <alignment horizontal="center" vertical="center"/>
    </xf>
    <xf numFmtId="164" fontId="31" fillId="33" borderId="112" xfId="0" applyNumberFormat="1" applyFont="1" applyFill="1" applyBorder="1" applyAlignment="1">
      <alignment horizontal="center" vertical="center"/>
    </xf>
    <xf numFmtId="0" fontId="1" fillId="41" borderId="113" xfId="0" applyFont="1" applyFill="1" applyBorder="1" applyAlignment="1">
      <alignment horizontal="center" vertical="center" wrapText="1"/>
    </xf>
    <xf numFmtId="0" fontId="1" fillId="41" borderId="77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/>
    </xf>
    <xf numFmtId="0" fontId="7" fillId="33" borderId="5" xfId="0" applyFont="1" applyFill="1" applyBorder="1" applyAlignment="1">
      <alignment horizontal="center" vertical="center"/>
    </xf>
    <xf numFmtId="0" fontId="7" fillId="33" borderId="7" xfId="0" applyFont="1" applyFill="1" applyBorder="1" applyAlignment="1">
      <alignment horizontal="center" vertical="center"/>
    </xf>
    <xf numFmtId="0" fontId="7" fillId="38" borderId="18" xfId="0" applyFont="1" applyFill="1" applyBorder="1" applyAlignment="1">
      <alignment horizontal="center" vertical="center"/>
    </xf>
    <xf numFmtId="0" fontId="7" fillId="28" borderId="9" xfId="0" applyFont="1" applyFill="1" applyBorder="1" applyAlignment="1">
      <alignment horizontal="center" vertical="center"/>
    </xf>
    <xf numFmtId="0" fontId="7" fillId="28" borderId="18" xfId="0" applyFont="1" applyFill="1" applyBorder="1" applyAlignment="1">
      <alignment horizontal="center" vertical="center"/>
    </xf>
    <xf numFmtId="164" fontId="7" fillId="33" borderId="32" xfId="0" applyNumberFormat="1" applyFont="1" applyFill="1" applyBorder="1" applyAlignment="1">
      <alignment horizontal="center" vertical="center"/>
    </xf>
    <xf numFmtId="164" fontId="7" fillId="33" borderId="110" xfId="0" applyNumberFormat="1" applyFont="1" applyFill="1" applyBorder="1" applyAlignment="1">
      <alignment horizontal="center" vertical="center"/>
    </xf>
    <xf numFmtId="164" fontId="31" fillId="33" borderId="4" xfId="0" applyNumberFormat="1" applyFont="1" applyFill="1" applyBorder="1" applyAlignment="1">
      <alignment horizontal="center" vertical="center"/>
    </xf>
    <xf numFmtId="164" fontId="31" fillId="33" borderId="109" xfId="0" applyNumberFormat="1" applyFont="1" applyFill="1" applyBorder="1" applyAlignment="1">
      <alignment horizontal="center" vertical="center"/>
    </xf>
    <xf numFmtId="164" fontId="7" fillId="33" borderId="4" xfId="0" applyNumberFormat="1" applyFont="1" applyFill="1" applyBorder="1" applyAlignment="1">
      <alignment horizontal="center" vertical="center" wrapText="1"/>
    </xf>
    <xf numFmtId="164" fontId="7" fillId="33" borderId="109" xfId="0" applyNumberFormat="1" applyFont="1" applyFill="1" applyBorder="1" applyAlignment="1">
      <alignment horizontal="center" vertical="center" wrapText="1"/>
    </xf>
    <xf numFmtId="9" fontId="7" fillId="33" borderId="6" xfId="1" applyFont="1" applyFill="1" applyBorder="1" applyAlignment="1">
      <alignment horizontal="center" vertical="center"/>
    </xf>
    <xf numFmtId="9" fontId="7" fillId="33" borderId="111" xfId="1" applyFont="1" applyFill="1" applyBorder="1" applyAlignment="1">
      <alignment horizontal="center" vertical="center"/>
    </xf>
    <xf numFmtId="164" fontId="7" fillId="33" borderId="4" xfId="0" applyNumberFormat="1" applyFont="1" applyFill="1" applyBorder="1" applyAlignment="1">
      <alignment horizontal="center" vertical="center"/>
    </xf>
    <xf numFmtId="164" fontId="7" fillId="33" borderId="109" xfId="0" applyNumberFormat="1" applyFont="1" applyFill="1" applyBorder="1" applyAlignment="1">
      <alignment horizontal="center" vertical="center"/>
    </xf>
    <xf numFmtId="10" fontId="7" fillId="41" borderId="75" xfId="0" applyNumberFormat="1" applyFont="1" applyFill="1" applyBorder="1" applyAlignment="1">
      <alignment horizontal="center" vertical="center"/>
    </xf>
    <xf numFmtId="10" fontId="7" fillId="41" borderId="54" xfId="0" applyNumberFormat="1" applyFont="1" applyFill="1" applyBorder="1" applyAlignment="1">
      <alignment horizontal="center" vertical="center"/>
    </xf>
    <xf numFmtId="164" fontId="7" fillId="41" borderId="67" xfId="0" applyNumberFormat="1" applyFont="1" applyFill="1" applyBorder="1" applyAlignment="1">
      <alignment horizontal="center" vertical="center"/>
    </xf>
    <xf numFmtId="164" fontId="7" fillId="41" borderId="30" xfId="0" applyNumberFormat="1" applyFont="1" applyFill="1" applyBorder="1" applyAlignment="1">
      <alignment horizontal="center" vertical="center"/>
    </xf>
    <xf numFmtId="164" fontId="7" fillId="35" borderId="68" xfId="0" applyNumberFormat="1" applyFont="1" applyFill="1" applyBorder="1" applyAlignment="1">
      <alignment horizontal="center" vertical="center"/>
    </xf>
    <xf numFmtId="164" fontId="7" fillId="35" borderId="67" xfId="0" applyNumberFormat="1" applyFont="1" applyFill="1" applyBorder="1" applyAlignment="1">
      <alignment horizontal="center" vertical="center"/>
    </xf>
    <xf numFmtId="164" fontId="31" fillId="35" borderId="68" xfId="0" applyNumberFormat="1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 wrapText="1"/>
    </xf>
    <xf numFmtId="2" fontId="31" fillId="35" borderId="68" xfId="0" applyNumberFormat="1" applyFont="1" applyFill="1" applyBorder="1" applyAlignment="1">
      <alignment horizontal="center" vertical="center"/>
    </xf>
    <xf numFmtId="2" fontId="31" fillId="35" borderId="21" xfId="0" applyNumberFormat="1" applyFont="1" applyFill="1" applyBorder="1" applyAlignment="1">
      <alignment horizontal="center" vertical="center"/>
    </xf>
    <xf numFmtId="0" fontId="1" fillId="41" borderId="61" xfId="0" applyFont="1" applyFill="1" applyBorder="1" applyAlignment="1">
      <alignment horizontal="center" vertical="center" wrapText="1"/>
    </xf>
    <xf numFmtId="0" fontId="60" fillId="35" borderId="1" xfId="0" applyFont="1" applyFill="1" applyBorder="1" applyAlignment="1">
      <alignment horizontal="center" vertical="center"/>
    </xf>
    <xf numFmtId="0" fontId="60" fillId="35" borderId="2" xfId="0" applyFont="1" applyFill="1" applyBorder="1" applyAlignment="1">
      <alignment horizontal="center" vertical="center"/>
    </xf>
    <xf numFmtId="0" fontId="60" fillId="35" borderId="69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center"/>
    </xf>
    <xf numFmtId="173" fontId="0" fillId="33" borderId="130" xfId="0" applyNumberFormat="1" applyFont="1" applyFill="1" applyBorder="1" applyAlignment="1">
      <alignment horizontal="center" vertical="center"/>
    </xf>
    <xf numFmtId="173" fontId="0" fillId="33" borderId="28" xfId="0" applyNumberFormat="1" applyFont="1" applyFill="1" applyBorder="1" applyAlignment="1">
      <alignment horizontal="center" vertical="center"/>
    </xf>
    <xf numFmtId="0" fontId="0" fillId="33" borderId="13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166" fontId="0" fillId="3" borderId="129" xfId="0" applyNumberFormat="1" applyFill="1" applyBorder="1" applyAlignment="1">
      <alignment horizontal="center" vertical="center"/>
    </xf>
    <xf numFmtId="166" fontId="0" fillId="3" borderId="26" xfId="0" applyNumberFormat="1" applyFill="1" applyBorder="1" applyAlignment="1">
      <alignment horizontal="center" vertical="center"/>
    </xf>
    <xf numFmtId="164" fontId="0" fillId="33" borderId="82" xfId="0" applyNumberFormat="1" applyFont="1" applyFill="1" applyBorder="1" applyAlignment="1">
      <alignment horizontal="center" vertical="center"/>
    </xf>
    <xf numFmtId="164" fontId="0" fillId="33" borderId="0" xfId="0" applyNumberFormat="1" applyFont="1" applyFill="1" applyBorder="1" applyAlignment="1">
      <alignment horizontal="center" vertical="center"/>
    </xf>
    <xf numFmtId="0" fontId="0" fillId="3" borderId="129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164" fontId="0" fillId="33" borderId="129" xfId="0" applyNumberFormat="1" applyFill="1" applyBorder="1" applyAlignment="1">
      <alignment horizontal="center" vertical="center"/>
    </xf>
    <xf numFmtId="164" fontId="0" fillId="33" borderId="26" xfId="0" applyNumberFormat="1" applyFill="1" applyBorder="1" applyAlignment="1">
      <alignment horizontal="center" vertical="center"/>
    </xf>
    <xf numFmtId="9" fontId="0" fillId="35" borderId="92" xfId="1" applyFont="1" applyFill="1" applyBorder="1" applyAlignment="1">
      <alignment horizontal="center" vertical="center"/>
    </xf>
    <xf numFmtId="2" fontId="0" fillId="33" borderId="100" xfId="0" applyNumberFormat="1" applyFont="1" applyFill="1" applyBorder="1" applyAlignment="1">
      <alignment horizontal="center" vertical="center"/>
    </xf>
    <xf numFmtId="2" fontId="0" fillId="33" borderId="133" xfId="0" applyNumberFormat="1" applyFont="1" applyFill="1" applyBorder="1" applyAlignment="1">
      <alignment horizontal="center" vertical="center"/>
    </xf>
    <xf numFmtId="166" fontId="0" fillId="3" borderId="89" xfId="0" applyNumberFormat="1" applyFill="1" applyBorder="1" applyAlignment="1">
      <alignment horizontal="center" vertical="center"/>
    </xf>
    <xf numFmtId="164" fontId="0" fillId="33" borderId="99" xfId="0" applyNumberFormat="1" applyFont="1" applyFill="1" applyBorder="1" applyAlignment="1">
      <alignment horizontal="center" vertical="center"/>
    </xf>
    <xf numFmtId="2" fontId="0" fillId="3" borderId="89" xfId="0" applyNumberFormat="1" applyFill="1" applyBorder="1" applyAlignment="1">
      <alignment horizontal="center" vertical="center"/>
    </xf>
    <xf numFmtId="2" fontId="0" fillId="3" borderId="129" xfId="0" applyNumberFormat="1" applyFill="1" applyBorder="1" applyAlignment="1">
      <alignment horizontal="center" vertical="center"/>
    </xf>
    <xf numFmtId="164" fontId="0" fillId="33" borderId="89" xfId="0" applyNumberFormat="1" applyFill="1" applyBorder="1" applyAlignment="1">
      <alignment horizontal="center" vertical="center"/>
    </xf>
    <xf numFmtId="173" fontId="0" fillId="33" borderId="12" xfId="0" applyNumberFormat="1" applyFont="1" applyFill="1" applyBorder="1" applyAlignment="1">
      <alignment horizontal="center" vertical="center"/>
    </xf>
    <xf numFmtId="164" fontId="0" fillId="30" borderId="32" xfId="0" applyNumberFormat="1" applyFont="1" applyFill="1" applyBorder="1" applyAlignment="1">
      <alignment horizontal="center" vertical="center"/>
    </xf>
    <xf numFmtId="164" fontId="0" fillId="30" borderId="135" xfId="0" applyNumberFormat="1" applyFont="1" applyFill="1" applyBorder="1" applyAlignment="1">
      <alignment horizontal="center" vertical="center"/>
    </xf>
    <xf numFmtId="1" fontId="0" fillId="30" borderId="4" xfId="0" applyNumberFormat="1" applyFont="1" applyFill="1" applyBorder="1" applyAlignment="1">
      <alignment horizontal="center" vertical="center"/>
    </xf>
    <xf numFmtId="1" fontId="0" fillId="30" borderId="136" xfId="0" applyNumberFormat="1" applyFont="1" applyFill="1" applyBorder="1" applyAlignment="1">
      <alignment horizontal="center" vertical="center"/>
    </xf>
    <xf numFmtId="164" fontId="3" fillId="30" borderId="4" xfId="0" applyNumberFormat="1" applyFont="1" applyFill="1" applyBorder="1" applyAlignment="1">
      <alignment horizontal="center" vertical="center"/>
    </xf>
    <xf numFmtId="164" fontId="3" fillId="30" borderId="136" xfId="0" applyNumberFormat="1" applyFont="1" applyFill="1" applyBorder="1" applyAlignment="1">
      <alignment horizontal="center" vertical="center"/>
    </xf>
    <xf numFmtId="9" fontId="1" fillId="30" borderId="6" xfId="1" applyNumberFormat="1" applyFont="1" applyFill="1" applyBorder="1" applyAlignment="1">
      <alignment horizontal="center" vertical="center"/>
    </xf>
    <xf numFmtId="9" fontId="1" fillId="30" borderId="138" xfId="1" applyNumberFormat="1" applyFont="1" applyFill="1" applyBorder="1" applyAlignment="1">
      <alignment horizontal="center" vertical="center"/>
    </xf>
    <xf numFmtId="0" fontId="5" fillId="30" borderId="20" xfId="0" applyFont="1" applyFill="1" applyBorder="1" applyAlignment="1">
      <alignment horizontal="center" vertical="center" textRotation="90"/>
    </xf>
    <xf numFmtId="0" fontId="5" fillId="30" borderId="16" xfId="0" applyFont="1" applyFill="1" applyBorder="1" applyAlignment="1">
      <alignment horizontal="center" vertical="center" textRotation="90"/>
    </xf>
    <xf numFmtId="0" fontId="0" fillId="33" borderId="67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173" fontId="0" fillId="33" borderId="23" xfId="0" applyNumberFormat="1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 wrapText="1"/>
    </xf>
    <xf numFmtId="2" fontId="0" fillId="33" borderId="25" xfId="0" applyNumberFormat="1" applyFont="1" applyFill="1" applyBorder="1" applyAlignment="1">
      <alignment horizontal="center" vertical="center"/>
    </xf>
    <xf numFmtId="166" fontId="0" fillId="3" borderId="21" xfId="0" applyNumberFormat="1" applyFill="1" applyBorder="1" applyAlignment="1">
      <alignment horizontal="center" vertical="center"/>
    </xf>
    <xf numFmtId="164" fontId="0" fillId="33" borderId="22" xfId="0" applyNumberFormat="1" applyFont="1" applyFill="1" applyBorder="1" applyAlignment="1">
      <alignment horizontal="center" vertical="center"/>
    </xf>
    <xf numFmtId="2" fontId="0" fillId="3" borderId="21" xfId="0" applyNumberFormat="1" applyFill="1" applyBorder="1" applyAlignment="1">
      <alignment horizontal="center" vertical="center"/>
    </xf>
    <xf numFmtId="173" fontId="0" fillId="33" borderId="17" xfId="0" applyNumberFormat="1" applyFont="1" applyFill="1" applyBorder="1" applyAlignment="1">
      <alignment horizontal="center" vertical="center"/>
    </xf>
    <xf numFmtId="0" fontId="37" fillId="30" borderId="3" xfId="0" applyFont="1" applyFill="1" applyBorder="1" applyAlignment="1">
      <alignment horizontal="center" vertical="center"/>
    </xf>
    <xf numFmtId="0" fontId="37" fillId="30" borderId="4" xfId="0" applyFont="1" applyFill="1" applyBorder="1" applyAlignment="1">
      <alignment horizontal="center" vertical="center"/>
    </xf>
    <xf numFmtId="0" fontId="37" fillId="30" borderId="6" xfId="0" applyFont="1" applyFill="1" applyBorder="1" applyAlignment="1">
      <alignment horizontal="center" vertical="center"/>
    </xf>
    <xf numFmtId="0" fontId="37" fillId="33" borderId="3" xfId="0" applyFont="1" applyFill="1" applyBorder="1" applyAlignment="1">
      <alignment horizontal="center" vertical="center"/>
    </xf>
    <xf numFmtId="0" fontId="37" fillId="33" borderId="4" xfId="0" applyFont="1" applyFill="1" applyBorder="1" applyAlignment="1">
      <alignment horizontal="center" vertical="center"/>
    </xf>
    <xf numFmtId="0" fontId="37" fillId="33" borderId="6" xfId="0" applyFont="1" applyFill="1" applyBorder="1" applyAlignment="1">
      <alignment horizontal="center" vertical="center"/>
    </xf>
    <xf numFmtId="2" fontId="36" fillId="32" borderId="24" xfId="0" applyNumberFormat="1" applyFont="1" applyFill="1" applyBorder="1" applyAlignment="1">
      <alignment horizontal="center" vertical="center"/>
    </xf>
    <xf numFmtId="2" fontId="36" fillId="32" borderId="0" xfId="0" applyNumberFormat="1" applyFont="1" applyFill="1" applyBorder="1" applyAlignment="1">
      <alignment horizontal="center" vertical="center"/>
    </xf>
    <xf numFmtId="167" fontId="36" fillId="32" borderId="24" xfId="0" applyNumberFormat="1" applyFont="1" applyFill="1" applyBorder="1" applyAlignment="1">
      <alignment horizontal="center" vertical="center"/>
    </xf>
    <xf numFmtId="167" fontId="36" fillId="32" borderId="0" xfId="0" applyNumberFormat="1" applyFont="1" applyFill="1" applyBorder="1" applyAlignment="1">
      <alignment horizontal="center" vertical="center"/>
    </xf>
    <xf numFmtId="164" fontId="0" fillId="33" borderId="21" xfId="0" applyNumberFormat="1" applyFill="1" applyBorder="1" applyAlignment="1">
      <alignment horizontal="center" vertical="center"/>
    </xf>
    <xf numFmtId="9" fontId="0" fillId="35" borderId="45" xfId="1" applyNumberFormat="1" applyFont="1" applyFill="1" applyBorder="1" applyAlignment="1">
      <alignment horizontal="center" vertical="center"/>
    </xf>
    <xf numFmtId="0" fontId="37" fillId="33" borderId="50" xfId="27278" applyFont="1" applyFill="1" applyBorder="1" applyAlignment="1">
      <alignment horizontal="center" vertical="center" wrapText="1"/>
    </xf>
    <xf numFmtId="0" fontId="37" fillId="33" borderId="51" xfId="27278" applyFont="1" applyFill="1" applyBorder="1" applyAlignment="1">
      <alignment horizontal="center" vertical="center" wrapText="1"/>
    </xf>
    <xf numFmtId="164" fontId="0" fillId="33" borderId="24" xfId="0" applyNumberFormat="1" applyFont="1" applyFill="1" applyBorder="1" applyAlignment="1">
      <alignment horizontal="center" vertical="center"/>
    </xf>
    <xf numFmtId="0" fontId="37" fillId="35" borderId="3" xfId="0" applyFont="1" applyFill="1" applyBorder="1" applyAlignment="1">
      <alignment horizontal="center" vertical="center"/>
    </xf>
    <xf numFmtId="0" fontId="37" fillId="35" borderId="4" xfId="0" applyFont="1" applyFill="1" applyBorder="1" applyAlignment="1">
      <alignment horizontal="center" vertical="center"/>
    </xf>
    <xf numFmtId="0" fontId="37" fillId="35" borderId="6" xfId="0" applyFont="1" applyFill="1" applyBorder="1" applyAlignment="1">
      <alignment horizontal="center" vertical="center"/>
    </xf>
    <xf numFmtId="0" fontId="37" fillId="28" borderId="3" xfId="0" applyFont="1" applyFill="1" applyBorder="1" applyAlignment="1">
      <alignment horizontal="center" vertical="center"/>
    </xf>
    <xf numFmtId="0" fontId="37" fillId="28" borderId="4" xfId="0" applyFont="1" applyFill="1" applyBorder="1" applyAlignment="1">
      <alignment horizontal="center" vertical="center"/>
    </xf>
    <xf numFmtId="0" fontId="37" fillId="28" borderId="6" xfId="0" applyFont="1" applyFill="1" applyBorder="1" applyAlignment="1">
      <alignment horizontal="center" vertical="center"/>
    </xf>
    <xf numFmtId="169" fontId="7" fillId="30" borderId="3" xfId="0" applyNumberFormat="1" applyFont="1" applyFill="1" applyBorder="1" applyAlignment="1">
      <alignment horizontal="center" vertical="center"/>
    </xf>
    <xf numFmtId="169" fontId="7" fillId="30" borderId="134" xfId="0" applyNumberFormat="1" applyFont="1" applyFill="1" applyBorder="1" applyAlignment="1">
      <alignment horizontal="center" vertical="center"/>
    </xf>
    <xf numFmtId="1" fontId="3" fillId="30" borderId="19" xfId="0" applyNumberFormat="1" applyFont="1" applyFill="1" applyBorder="1" applyAlignment="1">
      <alignment horizontal="center" vertical="center"/>
    </xf>
    <xf numFmtId="1" fontId="3" fillId="30" borderId="137" xfId="0" applyNumberFormat="1" applyFont="1" applyFill="1" applyBorder="1" applyAlignment="1">
      <alignment horizontal="center" vertical="center"/>
    </xf>
    <xf numFmtId="0" fontId="37" fillId="33" borderId="32" xfId="41711" applyFont="1" applyFill="1" applyBorder="1" applyAlignment="1">
      <alignment horizontal="center" vertical="center" wrapText="1"/>
    </xf>
    <xf numFmtId="0" fontId="37" fillId="33" borderId="119" xfId="41711" applyFont="1" applyFill="1" applyBorder="1" applyAlignment="1">
      <alignment horizontal="center" vertical="center" wrapText="1"/>
    </xf>
    <xf numFmtId="0" fontId="37" fillId="33" borderId="19" xfId="27278" applyFont="1" applyFill="1" applyBorder="1" applyAlignment="1">
      <alignment horizontal="center" vertical="center" wrapText="1"/>
    </xf>
    <xf numFmtId="0" fontId="37" fillId="33" borderId="126" xfId="27278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66" fontId="0" fillId="3" borderId="13" xfId="0" applyNumberFormat="1" applyFill="1" applyBorder="1" applyAlignment="1">
      <alignment horizontal="center" vertical="center"/>
    </xf>
    <xf numFmtId="0" fontId="37" fillId="33" borderId="17" xfId="41711" applyFont="1" applyFill="1" applyBorder="1" applyAlignment="1">
      <alignment horizontal="center" vertical="center" wrapText="1"/>
    </xf>
    <xf numFmtId="0" fontId="37" fillId="33" borderId="28" xfId="41711" applyFont="1" applyFill="1" applyBorder="1" applyAlignment="1">
      <alignment horizontal="center" vertical="center" wrapText="1"/>
    </xf>
    <xf numFmtId="164" fontId="0" fillId="33" borderId="14" xfId="0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164" fontId="0" fillId="33" borderId="13" xfId="0" applyNumberFormat="1" applyFill="1" applyBorder="1" applyAlignment="1">
      <alignment horizontal="center" vertical="center"/>
    </xf>
    <xf numFmtId="9" fontId="0" fillId="35" borderId="111" xfId="1" applyFont="1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 wrapText="1"/>
    </xf>
    <xf numFmtId="0" fontId="68" fillId="45" borderId="67" xfId="0" applyFont="1" applyFill="1" applyBorder="1" applyAlignment="1">
      <alignment horizontal="center" vertical="center" wrapText="1"/>
    </xf>
    <xf numFmtId="0" fontId="68" fillId="45" borderId="27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/>
    </xf>
    <xf numFmtId="2" fontId="3" fillId="3" borderId="129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0" borderId="127" xfId="0" applyFont="1" applyFill="1" applyBorder="1" applyAlignment="1">
      <alignment horizontal="center"/>
    </xf>
    <xf numFmtId="0" fontId="3" fillId="30" borderId="71" xfId="0" applyFont="1" applyFill="1" applyBorder="1" applyAlignment="1">
      <alignment horizontal="center"/>
    </xf>
    <xf numFmtId="0" fontId="4" fillId="3" borderId="0" xfId="42098" applyFont="1" applyFill="1" applyBorder="1" applyAlignment="1">
      <alignment horizontal="center" wrapText="1"/>
    </xf>
    <xf numFmtId="0" fontId="4" fillId="44" borderId="118" xfId="42098" applyFont="1" applyFill="1" applyBorder="1" applyAlignment="1">
      <alignment horizontal="center" wrapText="1"/>
    </xf>
    <xf numFmtId="0" fontId="4" fillId="44" borderId="124" xfId="42098" applyFont="1" applyFill="1" applyBorder="1" applyAlignment="1">
      <alignment horizontal="center" wrapText="1"/>
    </xf>
    <xf numFmtId="0" fontId="4" fillId="44" borderId="122" xfId="42098" applyFont="1" applyFill="1" applyBorder="1" applyAlignment="1">
      <alignment horizontal="center" wrapText="1"/>
    </xf>
    <xf numFmtId="0" fontId="4" fillId="44" borderId="123" xfId="42098" applyFont="1" applyFill="1" applyBorder="1" applyAlignment="1">
      <alignment horizontal="center" wrapText="1"/>
    </xf>
    <xf numFmtId="0" fontId="69" fillId="44" borderId="120" xfId="42098" applyFont="1" applyFill="1" applyBorder="1" applyAlignment="1">
      <alignment horizontal="center" wrapText="1"/>
    </xf>
    <xf numFmtId="0" fontId="69" fillId="44" borderId="121" xfId="42098" applyFont="1" applyFill="1" applyBorder="1" applyAlignment="1">
      <alignment horizontal="center" wrapText="1"/>
    </xf>
    <xf numFmtId="0" fontId="4" fillId="42" borderId="89" xfId="42098" applyFont="1" applyFill="1" applyBorder="1" applyAlignment="1">
      <alignment horizontal="center" wrapText="1"/>
    </xf>
    <xf numFmtId="0" fontId="69" fillId="42" borderId="89" xfId="42098" applyFont="1" applyFill="1" applyBorder="1" applyAlignment="1">
      <alignment horizontal="center" wrapText="1"/>
    </xf>
    <xf numFmtId="0" fontId="59" fillId="38" borderId="23" xfId="0" applyFont="1" applyFill="1" applyBorder="1" applyAlignment="1">
      <alignment horizontal="center" vertical="center" wrapText="1"/>
    </xf>
    <xf numFmtId="0" fontId="59" fillId="38" borderId="22" xfId="0" applyFont="1" applyFill="1" applyBorder="1" applyAlignment="1">
      <alignment horizontal="center" vertical="center" wrapText="1"/>
    </xf>
    <xf numFmtId="0" fontId="59" fillId="38" borderId="61" xfId="0" applyFont="1" applyFill="1" applyBorder="1" applyAlignment="1">
      <alignment horizontal="center" vertical="center" wrapText="1"/>
    </xf>
    <xf numFmtId="0" fontId="59" fillId="38" borderId="119" xfId="0" applyFont="1" applyFill="1" applyBorder="1" applyAlignment="1">
      <alignment horizontal="center" vertical="center" wrapText="1"/>
    </xf>
    <xf numFmtId="0" fontId="59" fillId="38" borderId="125" xfId="0" applyFont="1" applyFill="1" applyBorder="1" applyAlignment="1">
      <alignment horizontal="center" vertical="center" wrapText="1"/>
    </xf>
    <xf numFmtId="0" fontId="59" fillId="38" borderId="126" xfId="0" applyFont="1" applyFill="1" applyBorder="1" applyAlignment="1">
      <alignment horizontal="center" vertical="center" wrapText="1"/>
    </xf>
    <xf numFmtId="0" fontId="60" fillId="3" borderId="1" xfId="0" applyFont="1" applyFill="1" applyBorder="1" applyAlignment="1">
      <alignment horizontal="center" vertical="center"/>
    </xf>
    <xf numFmtId="0" fontId="60" fillId="3" borderId="69" xfId="0" applyFont="1" applyFill="1" applyBorder="1" applyAlignment="1">
      <alignment horizontal="center" vertical="center"/>
    </xf>
    <xf numFmtId="164" fontId="59" fillId="3" borderId="25" xfId="0" applyNumberFormat="1" applyFont="1" applyFill="1" applyBorder="1" applyAlignment="1">
      <alignment horizontal="center" vertical="center" wrapText="1"/>
    </xf>
    <xf numFmtId="164" fontId="59" fillId="3" borderId="49" xfId="0" applyNumberFormat="1" applyFont="1" applyFill="1" applyBorder="1" applyAlignment="1">
      <alignment horizontal="center" vertical="center" wrapText="1"/>
    </xf>
    <xf numFmtId="0" fontId="60" fillId="38" borderId="9" xfId="0" applyFont="1" applyFill="1" applyBorder="1" applyAlignment="1">
      <alignment horizontal="center" vertical="center"/>
    </xf>
    <xf numFmtId="0" fontId="60" fillId="38" borderId="18" xfId="0" applyFont="1" applyFill="1" applyBorder="1" applyAlignment="1">
      <alignment horizontal="center" vertical="center"/>
    </xf>
    <xf numFmtId="164" fontId="59" fillId="3" borderId="100" xfId="0" applyNumberFormat="1" applyFont="1" applyFill="1" applyBorder="1" applyAlignment="1">
      <alignment horizontal="center" vertical="center" wrapText="1"/>
    </xf>
    <xf numFmtId="0" fontId="59" fillId="3" borderId="27" xfId="0" applyFont="1" applyFill="1" applyBorder="1" applyAlignment="1">
      <alignment horizontal="center" vertical="center"/>
    </xf>
    <xf numFmtId="0" fontId="59" fillId="3" borderId="64" xfId="0" applyFont="1" applyFill="1" applyBorder="1" applyAlignment="1">
      <alignment horizontal="center" vertical="center"/>
    </xf>
    <xf numFmtId="0" fontId="59" fillId="3" borderId="48" xfId="0" applyFont="1" applyFill="1" applyBorder="1" applyAlignment="1">
      <alignment horizontal="center" vertical="center"/>
    </xf>
    <xf numFmtId="0" fontId="59" fillId="3" borderId="92" xfId="0" applyFont="1" applyFill="1" applyBorder="1" applyAlignment="1">
      <alignment horizontal="center" vertical="center"/>
    </xf>
    <xf numFmtId="174" fontId="59" fillId="3" borderId="92" xfId="0" applyNumberFormat="1" applyFont="1" applyFill="1" applyBorder="1" applyAlignment="1">
      <alignment horizontal="center" vertical="center" wrapText="1"/>
    </xf>
    <xf numFmtId="164" fontId="59" fillId="3" borderId="61" xfId="0" applyNumberFormat="1" applyFont="1" applyFill="1" applyBorder="1" applyAlignment="1">
      <alignment horizontal="center" vertical="center" wrapText="1"/>
    </xf>
    <xf numFmtId="164" fontId="59" fillId="3" borderId="91" xfId="0" applyNumberFormat="1" applyFont="1" applyFill="1" applyBorder="1" applyAlignment="1">
      <alignment horizontal="center" vertical="center" wrapText="1"/>
    </xf>
    <xf numFmtId="174" fontId="59" fillId="3" borderId="48" xfId="0" applyNumberFormat="1" applyFont="1" applyFill="1" applyBorder="1" applyAlignment="1">
      <alignment horizontal="center" vertical="center" wrapText="1"/>
    </xf>
    <xf numFmtId="0" fontId="59" fillId="3" borderId="85" xfId="0" applyFont="1" applyFill="1" applyBorder="1" applyAlignment="1">
      <alignment horizontal="center" vertical="center"/>
    </xf>
    <xf numFmtId="0" fontId="59" fillId="3" borderId="114" xfId="0" applyFont="1" applyFill="1" applyBorder="1" applyAlignment="1">
      <alignment horizontal="center" vertical="center"/>
    </xf>
    <xf numFmtId="0" fontId="71" fillId="46" borderId="1" xfId="0" applyFont="1" applyFill="1" applyBorder="1" applyAlignment="1">
      <alignment horizontal="center" vertical="center"/>
    </xf>
    <xf numFmtId="0" fontId="71" fillId="46" borderId="2" xfId="0" applyFont="1" applyFill="1" applyBorder="1" applyAlignment="1">
      <alignment horizontal="center" vertical="center"/>
    </xf>
    <xf numFmtId="0" fontId="71" fillId="46" borderId="69" xfId="0" applyFont="1" applyFill="1" applyBorder="1" applyAlignment="1">
      <alignment horizontal="center" vertical="center"/>
    </xf>
    <xf numFmtId="1" fontId="59" fillId="3" borderId="91" xfId="0" applyNumberFormat="1" applyFont="1" applyFill="1" applyBorder="1" applyAlignment="1">
      <alignment horizontal="center" vertical="center"/>
    </xf>
    <xf numFmtId="1" fontId="59" fillId="3" borderId="108" xfId="0" applyNumberFormat="1" applyFont="1" applyFill="1" applyBorder="1" applyAlignment="1">
      <alignment horizontal="center" vertical="center"/>
    </xf>
    <xf numFmtId="1" fontId="59" fillId="3" borderId="92" xfId="0" applyNumberFormat="1" applyFont="1" applyFill="1" applyBorder="1" applyAlignment="1">
      <alignment horizontal="center" vertical="center"/>
    </xf>
    <xf numFmtId="1" fontId="59" fillId="3" borderId="111" xfId="0" applyNumberFormat="1" applyFont="1" applyFill="1" applyBorder="1" applyAlignment="1">
      <alignment horizontal="center" vertical="center"/>
    </xf>
    <xf numFmtId="0" fontId="60" fillId="38" borderId="53" xfId="0" applyFont="1" applyFill="1" applyBorder="1" applyAlignment="1">
      <alignment horizontal="center" vertical="center"/>
    </xf>
    <xf numFmtId="0" fontId="71" fillId="26" borderId="90" xfId="0" applyFont="1" applyFill="1" applyBorder="1" applyAlignment="1">
      <alignment horizontal="center" vertical="center" wrapText="1"/>
    </xf>
    <xf numFmtId="0" fontId="71" fillId="26" borderId="99" xfId="0" applyFont="1" applyFill="1" applyBorder="1" applyAlignment="1">
      <alignment horizontal="center" vertical="center" wrapText="1"/>
    </xf>
    <xf numFmtId="0" fontId="59" fillId="38" borderId="28" xfId="0" applyFont="1" applyFill="1" applyBorder="1" applyAlignment="1">
      <alignment horizontal="center" vertical="center" wrapText="1"/>
    </xf>
    <xf numFmtId="0" fontId="59" fillId="38" borderId="0" xfId="0" applyFont="1" applyFill="1" applyBorder="1" applyAlignment="1">
      <alignment horizontal="center" vertical="center" wrapText="1"/>
    </xf>
    <xf numFmtId="0" fontId="59" fillId="38" borderId="77" xfId="0" applyFont="1" applyFill="1" applyBorder="1" applyAlignment="1">
      <alignment horizontal="center" vertical="center" wrapText="1"/>
    </xf>
    <xf numFmtId="2" fontId="59" fillId="3" borderId="65" xfId="0" applyNumberFormat="1" applyFont="1" applyFill="1" applyBorder="1" applyAlignment="1">
      <alignment horizontal="center" vertical="center"/>
    </xf>
    <xf numFmtId="166" fontId="59" fillId="3" borderId="65" xfId="0" applyNumberFormat="1" applyFont="1" applyFill="1" applyBorder="1" applyAlignment="1">
      <alignment horizontal="center" vertical="center"/>
    </xf>
    <xf numFmtId="0" fontId="59" fillId="3" borderId="107" xfId="0" applyFont="1" applyFill="1" applyBorder="1" applyAlignment="1">
      <alignment horizontal="center" vertical="center"/>
    </xf>
    <xf numFmtId="0" fontId="59" fillId="3" borderId="111" xfId="0" applyFont="1" applyFill="1" applyBorder="1" applyAlignment="1">
      <alignment horizontal="center" vertical="center"/>
    </xf>
    <xf numFmtId="0" fontId="60" fillId="28" borderId="1" xfId="0" applyFont="1" applyFill="1" applyBorder="1" applyAlignment="1">
      <alignment horizontal="center" vertical="center"/>
    </xf>
    <xf numFmtId="0" fontId="60" fillId="28" borderId="2" xfId="0" applyFont="1" applyFill="1" applyBorder="1" applyAlignment="1">
      <alignment horizontal="center" vertical="center"/>
    </xf>
    <xf numFmtId="0" fontId="60" fillId="28" borderId="69" xfId="0" applyFont="1" applyFill="1" applyBorder="1" applyAlignment="1">
      <alignment horizontal="center" vertical="center"/>
    </xf>
    <xf numFmtId="176" fontId="60" fillId="3" borderId="117" xfId="42097" applyNumberFormat="1" applyFont="1" applyFill="1" applyBorder="1" applyAlignment="1">
      <alignment vertical="center"/>
    </xf>
    <xf numFmtId="176" fontId="60" fillId="3" borderId="76" xfId="42097" applyNumberFormat="1" applyFont="1" applyFill="1" applyBorder="1" applyAlignment="1">
      <alignment vertical="center"/>
    </xf>
    <xf numFmtId="0" fontId="60" fillId="3" borderId="9" xfId="0" applyFont="1" applyFill="1" applyBorder="1" applyAlignment="1">
      <alignment horizontal="center" vertical="center"/>
    </xf>
    <xf numFmtId="0" fontId="60" fillId="3" borderId="18" xfId="0" applyFont="1" applyFill="1" applyBorder="1" applyAlignment="1">
      <alignment horizontal="center" vertical="center"/>
    </xf>
    <xf numFmtId="0" fontId="60" fillId="3" borderId="98" xfId="0" applyFont="1" applyFill="1" applyBorder="1" applyAlignment="1">
      <alignment horizontal="center" vertical="center"/>
    </xf>
    <xf numFmtId="0" fontId="60" fillId="3" borderId="11" xfId="0" applyFont="1" applyFill="1" applyBorder="1" applyAlignment="1">
      <alignment horizontal="center" vertical="center"/>
    </xf>
    <xf numFmtId="0" fontId="60" fillId="3" borderId="14" xfId="0" applyFont="1" applyFill="1" applyBorder="1" applyAlignment="1">
      <alignment horizontal="center" vertical="center"/>
    </xf>
    <xf numFmtId="0" fontId="60" fillId="3" borderId="115" xfId="0" applyFont="1" applyFill="1" applyBorder="1" applyAlignment="1">
      <alignment horizontal="center" vertical="center"/>
    </xf>
    <xf numFmtId="175" fontId="60" fillId="3" borderId="50" xfId="42097" applyNumberFormat="1" applyFont="1" applyFill="1" applyBorder="1" applyAlignment="1">
      <alignment vertical="center"/>
    </xf>
    <xf numFmtId="175" fontId="60" fillId="3" borderId="51" xfId="42097" applyNumberFormat="1" applyFont="1" applyFill="1" applyBorder="1" applyAlignment="1">
      <alignment vertical="center"/>
    </xf>
    <xf numFmtId="43" fontId="60" fillId="3" borderId="3" xfId="42097" applyNumberFormat="1" applyFont="1" applyFill="1" applyBorder="1" applyAlignment="1">
      <alignment horizontal="center" vertical="center"/>
    </xf>
    <xf numFmtId="43" fontId="60" fillId="3" borderId="107" xfId="42097" applyNumberFormat="1" applyFont="1" applyFill="1" applyBorder="1" applyAlignment="1">
      <alignment horizontal="center" vertical="center"/>
    </xf>
    <xf numFmtId="1" fontId="60" fillId="3" borderId="53" xfId="0" applyNumberFormat="1" applyFont="1" applyFill="1" applyBorder="1" applyAlignment="1">
      <alignment horizontal="center" vertical="center"/>
    </xf>
    <xf numFmtId="1" fontId="60" fillId="3" borderId="15" xfId="0" applyNumberFormat="1" applyFont="1" applyFill="1" applyBorder="1" applyAlignment="1">
      <alignment horizontal="center" vertical="center"/>
    </xf>
    <xf numFmtId="170" fontId="60" fillId="3" borderId="10" xfId="0" applyNumberFormat="1" applyFont="1" applyFill="1" applyBorder="1" applyAlignment="1">
      <alignment horizontal="center" vertical="center" wrapText="1"/>
    </xf>
    <xf numFmtId="170" fontId="60" fillId="3" borderId="16" xfId="0" applyNumberFormat="1" applyFont="1" applyFill="1" applyBorder="1" applyAlignment="1">
      <alignment horizontal="center" vertical="center" wrapText="1"/>
    </xf>
    <xf numFmtId="164" fontId="3" fillId="38" borderId="21" xfId="0" applyNumberFormat="1" applyFont="1" applyFill="1" applyBorder="1" applyAlignment="1">
      <alignment horizontal="center" vertical="center"/>
    </xf>
    <xf numFmtId="0" fontId="3" fillId="35" borderId="20" xfId="0" applyNumberFormat="1" applyFont="1" applyFill="1" applyBorder="1" applyAlignment="1">
      <alignment horizontal="left" vertical="center"/>
    </xf>
  </cellXfs>
  <cellStyles count="42099">
    <cellStyle name="20% - Énfasis1 2" xfId="2"/>
    <cellStyle name="20% - Énfasis1 2 2" xfId="3"/>
    <cellStyle name="20% - Énfasis1 2 3" xfId="4"/>
    <cellStyle name="20% - Énfasis1 2 4" xfId="5"/>
    <cellStyle name="20% - Énfasis1 3" xfId="6"/>
    <cellStyle name="20% - Énfasis1 4" xfId="7"/>
    <cellStyle name="20% - Énfasis1 5" xfId="8"/>
    <cellStyle name="20% - Énfasis1 6" xfId="9"/>
    <cellStyle name="20% - Énfasis1 7" xfId="10"/>
    <cellStyle name="20% - Énfasis1 8" xfId="41713"/>
    <cellStyle name="20% - Énfasis2 2" xfId="11"/>
    <cellStyle name="20% - Énfasis2 2 2" xfId="12"/>
    <cellStyle name="20% - Énfasis2 2 3" xfId="13"/>
    <cellStyle name="20% - Énfasis2 2 4" xfId="14"/>
    <cellStyle name="20% - Énfasis2 3" xfId="15"/>
    <cellStyle name="20% - Énfasis2 4" xfId="16"/>
    <cellStyle name="20% - Énfasis2 5" xfId="17"/>
    <cellStyle name="20% - Énfasis2 6" xfId="18"/>
    <cellStyle name="20% - Énfasis2 7" xfId="19"/>
    <cellStyle name="20% - Énfasis2 8" xfId="41714"/>
    <cellStyle name="20% - Énfasis3 2" xfId="20"/>
    <cellStyle name="20% - Énfasis3 2 2" xfId="21"/>
    <cellStyle name="20% - Énfasis3 2 3" xfId="22"/>
    <cellStyle name="20% - Énfasis3 2 4" xfId="23"/>
    <cellStyle name="20% - Énfasis3 3" xfId="24"/>
    <cellStyle name="20% - Énfasis3 4" xfId="25"/>
    <cellStyle name="20% - Énfasis3 5" xfId="26"/>
    <cellStyle name="20% - Énfasis3 6" xfId="27"/>
    <cellStyle name="20% - Énfasis3 7" xfId="28"/>
    <cellStyle name="20% - Énfasis3 8" xfId="41715"/>
    <cellStyle name="20% - Énfasis4 2" xfId="29"/>
    <cellStyle name="20% - Énfasis4 2 2" xfId="30"/>
    <cellStyle name="20% - Énfasis4 2 3" xfId="31"/>
    <cellStyle name="20% - Énfasis4 2 4" xfId="32"/>
    <cellStyle name="20% - Énfasis4 3" xfId="33"/>
    <cellStyle name="20% - Énfasis4 4" xfId="34"/>
    <cellStyle name="20% - Énfasis4 5" xfId="35"/>
    <cellStyle name="20% - Énfasis4 6" xfId="36"/>
    <cellStyle name="20% - Énfasis4 7" xfId="37"/>
    <cellStyle name="20% - Énfasis4 8" xfId="41716"/>
    <cellStyle name="20% - Énfasis5 2" xfId="38"/>
    <cellStyle name="20% - Énfasis5 2 2" xfId="39"/>
    <cellStyle name="20% - Énfasis5 2 3" xfId="40"/>
    <cellStyle name="20% - Énfasis5 2 4" xfId="41"/>
    <cellStyle name="20% - Énfasis5 3" xfId="42"/>
    <cellStyle name="20% - Énfasis5 4" xfId="43"/>
    <cellStyle name="20% - Énfasis5 5" xfId="44"/>
    <cellStyle name="20% - Énfasis5 6" xfId="45"/>
    <cellStyle name="20% - Énfasis5 7" xfId="46"/>
    <cellStyle name="20% - Énfasis5 8" xfId="41717"/>
    <cellStyle name="20% - Énfasis6 2" xfId="47"/>
    <cellStyle name="20% - Énfasis6 2 2" xfId="48"/>
    <cellStyle name="20% - Énfasis6 2 3" xfId="49"/>
    <cellStyle name="20% - Énfasis6 2 4" xfId="50"/>
    <cellStyle name="20% - Énfasis6 3" xfId="51"/>
    <cellStyle name="20% - Énfasis6 4" xfId="52"/>
    <cellStyle name="20% - Énfasis6 5" xfId="53"/>
    <cellStyle name="20% - Énfasis6 6" xfId="54"/>
    <cellStyle name="20% - Énfasis6 7" xfId="55"/>
    <cellStyle name="20% - Énfasis6 8" xfId="41718"/>
    <cellStyle name="40% - Énfasis1 2" xfId="56"/>
    <cellStyle name="40% - Énfasis1 2 2" xfId="57"/>
    <cellStyle name="40% - Énfasis1 2 3" xfId="58"/>
    <cellStyle name="40% - Énfasis1 2 4" xfId="59"/>
    <cellStyle name="40% - Énfasis1 3" xfId="60"/>
    <cellStyle name="40% - Énfasis1 4" xfId="61"/>
    <cellStyle name="40% - Énfasis1 5" xfId="62"/>
    <cellStyle name="40% - Énfasis1 6" xfId="63"/>
    <cellStyle name="40% - Énfasis1 7" xfId="64"/>
    <cellStyle name="40% - Énfasis1 8" xfId="41719"/>
    <cellStyle name="40% - Énfasis2 2" xfId="65"/>
    <cellStyle name="40% - Énfasis2 2 2" xfId="66"/>
    <cellStyle name="40% - Énfasis2 2 3" xfId="67"/>
    <cellStyle name="40% - Énfasis2 2 4" xfId="68"/>
    <cellStyle name="40% - Énfasis2 3" xfId="69"/>
    <cellStyle name="40% - Énfasis2 4" xfId="70"/>
    <cellStyle name="40% - Énfasis2 5" xfId="71"/>
    <cellStyle name="40% - Énfasis2 6" xfId="72"/>
    <cellStyle name="40% - Énfasis2 7" xfId="73"/>
    <cellStyle name="40% - Énfasis2 8" xfId="41720"/>
    <cellStyle name="40% - Énfasis3 2" xfId="74"/>
    <cellStyle name="40% - Énfasis3 2 2" xfId="75"/>
    <cellStyle name="40% - Énfasis3 2 3" xfId="76"/>
    <cellStyle name="40% - Énfasis3 2 4" xfId="77"/>
    <cellStyle name="40% - Énfasis3 3" xfId="78"/>
    <cellStyle name="40% - Énfasis3 4" xfId="79"/>
    <cellStyle name="40% - Énfasis3 5" xfId="80"/>
    <cellStyle name="40% - Énfasis3 6" xfId="81"/>
    <cellStyle name="40% - Énfasis3 7" xfId="82"/>
    <cellStyle name="40% - Énfasis3 8" xfId="41721"/>
    <cellStyle name="40% - Énfasis4 2" xfId="83"/>
    <cellStyle name="40% - Énfasis4 2 2" xfId="84"/>
    <cellStyle name="40% - Énfasis4 2 3" xfId="85"/>
    <cellStyle name="40% - Énfasis4 2 4" xfId="86"/>
    <cellStyle name="40% - Énfasis4 3" xfId="87"/>
    <cellStyle name="40% - Énfasis4 4" xfId="88"/>
    <cellStyle name="40% - Énfasis4 5" xfId="89"/>
    <cellStyle name="40% - Énfasis4 6" xfId="90"/>
    <cellStyle name="40% - Énfasis4 7" xfId="91"/>
    <cellStyle name="40% - Énfasis4 8" xfId="41722"/>
    <cellStyle name="40% - Énfasis5 2" xfId="92"/>
    <cellStyle name="40% - Énfasis5 2 2" xfId="93"/>
    <cellStyle name="40% - Énfasis5 2 3" xfId="94"/>
    <cellStyle name="40% - Énfasis5 2 4" xfId="95"/>
    <cellStyle name="40% - Énfasis5 3" xfId="96"/>
    <cellStyle name="40% - Énfasis5 4" xfId="97"/>
    <cellStyle name="40% - Énfasis5 5" xfId="98"/>
    <cellStyle name="40% - Énfasis5 6" xfId="99"/>
    <cellStyle name="40% - Énfasis5 7" xfId="100"/>
    <cellStyle name="40% - Énfasis5 8" xfId="41723"/>
    <cellStyle name="40% - Énfasis6 2" xfId="101"/>
    <cellStyle name="40% - Énfasis6 2 2" xfId="102"/>
    <cellStyle name="40% - Énfasis6 2 3" xfId="103"/>
    <cellStyle name="40% - Énfasis6 2 4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41724"/>
    <cellStyle name="60% - Énfasis1 2" xfId="110"/>
    <cellStyle name="60% - Énfasis1 2 2" xfId="111"/>
    <cellStyle name="60% - Énfasis1 2 3" xfId="112"/>
    <cellStyle name="60% - Énfasis1 2 4" xfId="113"/>
    <cellStyle name="60% - Énfasis1 3" xfId="114"/>
    <cellStyle name="60% - Énfasis1 4" xfId="115"/>
    <cellStyle name="60% - Énfasis1 5" xfId="116"/>
    <cellStyle name="60% - Énfasis1 6" xfId="117"/>
    <cellStyle name="60% - Énfasis1 7" xfId="118"/>
    <cellStyle name="60% - Énfasis1 8" xfId="41725"/>
    <cellStyle name="60% - Énfasis2 2" xfId="119"/>
    <cellStyle name="60% - Énfasis2 2 2" xfId="120"/>
    <cellStyle name="60% - Énfasis2 2 3" xfId="121"/>
    <cellStyle name="60% - Énfasis2 2 4" xfId="122"/>
    <cellStyle name="60% - Énfasis2 3" xfId="123"/>
    <cellStyle name="60% - Énfasis2 4" xfId="124"/>
    <cellStyle name="60% - Énfasis2 5" xfId="125"/>
    <cellStyle name="60% - Énfasis2 6" xfId="126"/>
    <cellStyle name="60% - Énfasis2 7" xfId="127"/>
    <cellStyle name="60% - Énfasis2 8" xfId="41726"/>
    <cellStyle name="60% - Énfasis3 2" xfId="128"/>
    <cellStyle name="60% - Énfasis3 2 2" xfId="129"/>
    <cellStyle name="60% - Énfasis3 2 3" xfId="130"/>
    <cellStyle name="60% - Énfasis3 2 4" xfId="131"/>
    <cellStyle name="60% - Énfasis3 3" xfId="132"/>
    <cellStyle name="60% - Énfasis3 4" xfId="133"/>
    <cellStyle name="60% - Énfasis3 5" xfId="134"/>
    <cellStyle name="60% - Énfasis3 6" xfId="135"/>
    <cellStyle name="60% - Énfasis3 7" xfId="136"/>
    <cellStyle name="60% - Énfasis3 8" xfId="41727"/>
    <cellStyle name="60% - Énfasis4 2" xfId="137"/>
    <cellStyle name="60% - Énfasis4 2 2" xfId="138"/>
    <cellStyle name="60% - Énfasis4 2 3" xfId="139"/>
    <cellStyle name="60% - Énfasis4 2 4" xfId="140"/>
    <cellStyle name="60% - Énfasis4 3" xfId="141"/>
    <cellStyle name="60% - Énfasis4 4" xfId="142"/>
    <cellStyle name="60% - Énfasis4 5" xfId="143"/>
    <cellStyle name="60% - Énfasis4 6" xfId="144"/>
    <cellStyle name="60% - Énfasis4 7" xfId="145"/>
    <cellStyle name="60% - Énfasis4 8" xfId="41728"/>
    <cellStyle name="60% - Énfasis5 2" xfId="146"/>
    <cellStyle name="60% - Énfasis5 2 2" xfId="147"/>
    <cellStyle name="60% - Énfasis5 2 3" xfId="148"/>
    <cellStyle name="60% - Énfasis5 2 4" xfId="149"/>
    <cellStyle name="60% - Énfasis5 3" xfId="150"/>
    <cellStyle name="60% - Énfasis5 4" xfId="151"/>
    <cellStyle name="60% - Énfasis5 5" xfId="152"/>
    <cellStyle name="60% - Énfasis5 6" xfId="153"/>
    <cellStyle name="60% - Énfasis5 7" xfId="154"/>
    <cellStyle name="60% - Énfasis5 8" xfId="41729"/>
    <cellStyle name="60% - Énfasis6 2" xfId="155"/>
    <cellStyle name="60% - Énfasis6 2 2" xfId="156"/>
    <cellStyle name="60% - Énfasis6 2 3" xfId="157"/>
    <cellStyle name="60% - Énfasis6 2 4" xfId="158"/>
    <cellStyle name="60% - Énfasis6 3" xfId="159"/>
    <cellStyle name="60% - Énfasis6 4" xfId="160"/>
    <cellStyle name="60% - Énfasis6 5" xfId="161"/>
    <cellStyle name="60% - Énfasis6 6" xfId="162"/>
    <cellStyle name="60% - Énfasis6 7" xfId="163"/>
    <cellStyle name="60% - Énfasis6 8" xfId="41730"/>
    <cellStyle name="Buena 2" xfId="164"/>
    <cellStyle name="Buena 2 2" xfId="165"/>
    <cellStyle name="Buena 2 3" xfId="166"/>
    <cellStyle name="Buena 2 4" xfId="167"/>
    <cellStyle name="Buena 3" xfId="168"/>
    <cellStyle name="Buena 4" xfId="169"/>
    <cellStyle name="Buena 5" xfId="170"/>
    <cellStyle name="Buena 6" xfId="171"/>
    <cellStyle name="Buena 7" xfId="172"/>
    <cellStyle name="Buena 8" xfId="41731"/>
    <cellStyle name="Cálculo 2" xfId="173"/>
    <cellStyle name="Cálculo 2 10" xfId="174"/>
    <cellStyle name="Cálculo 2 10 2" xfId="175"/>
    <cellStyle name="Cálculo 2 11" xfId="176"/>
    <cellStyle name="Cálculo 2 11 2" xfId="177"/>
    <cellStyle name="Cálculo 2 12" xfId="178"/>
    <cellStyle name="Cálculo 2 12 2" xfId="179"/>
    <cellStyle name="Cálculo 2 13" xfId="180"/>
    <cellStyle name="Cálculo 2 13 2" xfId="181"/>
    <cellStyle name="Cálculo 2 14" xfId="182"/>
    <cellStyle name="Cálculo 2 14 2" xfId="183"/>
    <cellStyle name="Cálculo 2 15" xfId="184"/>
    <cellStyle name="Cálculo 2 15 2" xfId="185"/>
    <cellStyle name="Cálculo 2 16" xfId="186"/>
    <cellStyle name="Cálculo 2 16 2" xfId="187"/>
    <cellStyle name="Cálculo 2 17" xfId="188"/>
    <cellStyle name="Cálculo 2 17 2" xfId="189"/>
    <cellStyle name="Cálculo 2 18" xfId="190"/>
    <cellStyle name="Cálculo 2 18 2" xfId="191"/>
    <cellStyle name="Cálculo 2 19" xfId="192"/>
    <cellStyle name="Cálculo 2 2" xfId="193"/>
    <cellStyle name="Cálculo 2 2 10" xfId="194"/>
    <cellStyle name="Cálculo 2 2 10 2" xfId="195"/>
    <cellStyle name="Cálculo 2 2 11" xfId="196"/>
    <cellStyle name="Cálculo 2 2 11 2" xfId="197"/>
    <cellStyle name="Cálculo 2 2 12" xfId="198"/>
    <cellStyle name="Cálculo 2 2 12 2" xfId="199"/>
    <cellStyle name="Cálculo 2 2 13" xfId="200"/>
    <cellStyle name="Cálculo 2 2 13 2" xfId="201"/>
    <cellStyle name="Cálculo 2 2 14" xfId="202"/>
    <cellStyle name="Cálculo 2 2 14 2" xfId="203"/>
    <cellStyle name="Cálculo 2 2 15" xfId="204"/>
    <cellStyle name="Cálculo 2 2 15 2" xfId="205"/>
    <cellStyle name="Cálculo 2 2 16" xfId="206"/>
    <cellStyle name="Cálculo 2 2 17" xfId="207"/>
    <cellStyle name="Cálculo 2 2 18" xfId="208"/>
    <cellStyle name="Cálculo 2 2 2" xfId="209"/>
    <cellStyle name="Cálculo 2 2 2 10" xfId="210"/>
    <cellStyle name="Cálculo 2 2 2 10 2" xfId="211"/>
    <cellStyle name="Cálculo 2 2 2 11" xfId="212"/>
    <cellStyle name="Cálculo 2 2 2 11 2" xfId="213"/>
    <cellStyle name="Cálculo 2 2 2 12" xfId="214"/>
    <cellStyle name="Cálculo 2 2 2 12 2" xfId="215"/>
    <cellStyle name="Cálculo 2 2 2 13" xfId="216"/>
    <cellStyle name="Cálculo 2 2 2 13 2" xfId="217"/>
    <cellStyle name="Cálculo 2 2 2 14" xfId="218"/>
    <cellStyle name="Cálculo 2 2 2 14 2" xfId="219"/>
    <cellStyle name="Cálculo 2 2 2 15" xfId="220"/>
    <cellStyle name="Cálculo 2 2 2 16" xfId="221"/>
    <cellStyle name="Cálculo 2 2 2 2" xfId="222"/>
    <cellStyle name="Cálculo 2 2 2 2 10" xfId="223"/>
    <cellStyle name="Cálculo 2 2 2 2 10 2" xfId="224"/>
    <cellStyle name="Cálculo 2 2 2 2 11" xfId="225"/>
    <cellStyle name="Cálculo 2 2 2 2 11 2" xfId="226"/>
    <cellStyle name="Cálculo 2 2 2 2 12" xfId="227"/>
    <cellStyle name="Cálculo 2 2 2 2 12 2" xfId="228"/>
    <cellStyle name="Cálculo 2 2 2 2 13" xfId="229"/>
    <cellStyle name="Cálculo 2 2 2 2 2" xfId="230"/>
    <cellStyle name="Cálculo 2 2 2 2 2 10" xfId="231"/>
    <cellStyle name="Cálculo 2 2 2 2 2 10 2" xfId="232"/>
    <cellStyle name="Cálculo 2 2 2 2 2 11" xfId="233"/>
    <cellStyle name="Cálculo 2 2 2 2 2 2" xfId="234"/>
    <cellStyle name="Cálculo 2 2 2 2 2 2 2" xfId="235"/>
    <cellStyle name="Cálculo 2 2 2 2 2 3" xfId="236"/>
    <cellStyle name="Cálculo 2 2 2 2 2 3 2" xfId="237"/>
    <cellStyle name="Cálculo 2 2 2 2 2 4" xfId="238"/>
    <cellStyle name="Cálculo 2 2 2 2 2 4 2" xfId="239"/>
    <cellStyle name="Cálculo 2 2 2 2 2 5" xfId="240"/>
    <cellStyle name="Cálculo 2 2 2 2 2 5 2" xfId="241"/>
    <cellStyle name="Cálculo 2 2 2 2 2 6" xfId="242"/>
    <cellStyle name="Cálculo 2 2 2 2 2 6 2" xfId="243"/>
    <cellStyle name="Cálculo 2 2 2 2 2 7" xfId="244"/>
    <cellStyle name="Cálculo 2 2 2 2 2 7 2" xfId="245"/>
    <cellStyle name="Cálculo 2 2 2 2 2 8" xfId="246"/>
    <cellStyle name="Cálculo 2 2 2 2 2 8 2" xfId="247"/>
    <cellStyle name="Cálculo 2 2 2 2 2 9" xfId="248"/>
    <cellStyle name="Cálculo 2 2 2 2 2 9 2" xfId="249"/>
    <cellStyle name="Cálculo 2 2 2 2 3" xfId="250"/>
    <cellStyle name="Cálculo 2 2 2 2 3 10" xfId="251"/>
    <cellStyle name="Cálculo 2 2 2 2 3 10 2" xfId="252"/>
    <cellStyle name="Cálculo 2 2 2 2 3 11" xfId="253"/>
    <cellStyle name="Cálculo 2 2 2 2 3 2" xfId="254"/>
    <cellStyle name="Cálculo 2 2 2 2 3 2 2" xfId="255"/>
    <cellStyle name="Cálculo 2 2 2 2 3 3" xfId="256"/>
    <cellStyle name="Cálculo 2 2 2 2 3 3 2" xfId="257"/>
    <cellStyle name="Cálculo 2 2 2 2 3 4" xfId="258"/>
    <cellStyle name="Cálculo 2 2 2 2 3 4 2" xfId="259"/>
    <cellStyle name="Cálculo 2 2 2 2 3 5" xfId="260"/>
    <cellStyle name="Cálculo 2 2 2 2 3 5 2" xfId="261"/>
    <cellStyle name="Cálculo 2 2 2 2 3 6" xfId="262"/>
    <cellStyle name="Cálculo 2 2 2 2 3 6 2" xfId="263"/>
    <cellStyle name="Cálculo 2 2 2 2 3 7" xfId="264"/>
    <cellStyle name="Cálculo 2 2 2 2 3 7 2" xfId="265"/>
    <cellStyle name="Cálculo 2 2 2 2 3 8" xfId="266"/>
    <cellStyle name="Cálculo 2 2 2 2 3 8 2" xfId="267"/>
    <cellStyle name="Cálculo 2 2 2 2 3 9" xfId="268"/>
    <cellStyle name="Cálculo 2 2 2 2 3 9 2" xfId="269"/>
    <cellStyle name="Cálculo 2 2 2 2 4" xfId="270"/>
    <cellStyle name="Cálculo 2 2 2 2 4 2" xfId="271"/>
    <cellStyle name="Cálculo 2 2 2 2 5" xfId="272"/>
    <cellStyle name="Cálculo 2 2 2 2 5 2" xfId="273"/>
    <cellStyle name="Cálculo 2 2 2 2 6" xfId="274"/>
    <cellStyle name="Cálculo 2 2 2 2 6 2" xfId="275"/>
    <cellStyle name="Cálculo 2 2 2 2 7" xfId="276"/>
    <cellStyle name="Cálculo 2 2 2 2 7 2" xfId="277"/>
    <cellStyle name="Cálculo 2 2 2 2 8" xfId="278"/>
    <cellStyle name="Cálculo 2 2 2 2 8 2" xfId="279"/>
    <cellStyle name="Cálculo 2 2 2 2 9" xfId="280"/>
    <cellStyle name="Cálculo 2 2 2 2 9 2" xfId="281"/>
    <cellStyle name="Cálculo 2 2 2 3" xfId="282"/>
    <cellStyle name="Cálculo 2 2 2 3 10" xfId="283"/>
    <cellStyle name="Cálculo 2 2 2 3 10 2" xfId="284"/>
    <cellStyle name="Cálculo 2 2 2 3 11" xfId="285"/>
    <cellStyle name="Cálculo 2 2 2 3 11 2" xfId="286"/>
    <cellStyle name="Cálculo 2 2 2 3 12" xfId="287"/>
    <cellStyle name="Cálculo 2 2 2 3 12 2" xfId="288"/>
    <cellStyle name="Cálculo 2 2 2 3 13" xfId="289"/>
    <cellStyle name="Cálculo 2 2 2 3 2" xfId="290"/>
    <cellStyle name="Cálculo 2 2 2 3 2 10" xfId="291"/>
    <cellStyle name="Cálculo 2 2 2 3 2 10 2" xfId="292"/>
    <cellStyle name="Cálculo 2 2 2 3 2 11" xfId="293"/>
    <cellStyle name="Cálculo 2 2 2 3 2 2" xfId="294"/>
    <cellStyle name="Cálculo 2 2 2 3 2 2 2" xfId="295"/>
    <cellStyle name="Cálculo 2 2 2 3 2 3" xfId="296"/>
    <cellStyle name="Cálculo 2 2 2 3 2 3 2" xfId="297"/>
    <cellStyle name="Cálculo 2 2 2 3 2 4" xfId="298"/>
    <cellStyle name="Cálculo 2 2 2 3 2 4 2" xfId="299"/>
    <cellStyle name="Cálculo 2 2 2 3 2 5" xfId="300"/>
    <cellStyle name="Cálculo 2 2 2 3 2 5 2" xfId="301"/>
    <cellStyle name="Cálculo 2 2 2 3 2 6" xfId="302"/>
    <cellStyle name="Cálculo 2 2 2 3 2 6 2" xfId="303"/>
    <cellStyle name="Cálculo 2 2 2 3 2 7" xfId="304"/>
    <cellStyle name="Cálculo 2 2 2 3 2 7 2" xfId="305"/>
    <cellStyle name="Cálculo 2 2 2 3 2 8" xfId="306"/>
    <cellStyle name="Cálculo 2 2 2 3 2 8 2" xfId="307"/>
    <cellStyle name="Cálculo 2 2 2 3 2 9" xfId="308"/>
    <cellStyle name="Cálculo 2 2 2 3 2 9 2" xfId="309"/>
    <cellStyle name="Cálculo 2 2 2 3 3" xfId="310"/>
    <cellStyle name="Cálculo 2 2 2 3 3 10" xfId="311"/>
    <cellStyle name="Cálculo 2 2 2 3 3 10 2" xfId="312"/>
    <cellStyle name="Cálculo 2 2 2 3 3 11" xfId="313"/>
    <cellStyle name="Cálculo 2 2 2 3 3 2" xfId="314"/>
    <cellStyle name="Cálculo 2 2 2 3 3 2 2" xfId="315"/>
    <cellStyle name="Cálculo 2 2 2 3 3 3" xfId="316"/>
    <cellStyle name="Cálculo 2 2 2 3 3 3 2" xfId="317"/>
    <cellStyle name="Cálculo 2 2 2 3 3 4" xfId="318"/>
    <cellStyle name="Cálculo 2 2 2 3 3 4 2" xfId="319"/>
    <cellStyle name="Cálculo 2 2 2 3 3 5" xfId="320"/>
    <cellStyle name="Cálculo 2 2 2 3 3 5 2" xfId="321"/>
    <cellStyle name="Cálculo 2 2 2 3 3 6" xfId="322"/>
    <cellStyle name="Cálculo 2 2 2 3 3 6 2" xfId="323"/>
    <cellStyle name="Cálculo 2 2 2 3 3 7" xfId="324"/>
    <cellStyle name="Cálculo 2 2 2 3 3 7 2" xfId="325"/>
    <cellStyle name="Cálculo 2 2 2 3 3 8" xfId="326"/>
    <cellStyle name="Cálculo 2 2 2 3 3 8 2" xfId="327"/>
    <cellStyle name="Cálculo 2 2 2 3 3 9" xfId="328"/>
    <cellStyle name="Cálculo 2 2 2 3 3 9 2" xfId="329"/>
    <cellStyle name="Cálculo 2 2 2 3 4" xfId="330"/>
    <cellStyle name="Cálculo 2 2 2 3 4 2" xfId="331"/>
    <cellStyle name="Cálculo 2 2 2 3 5" xfId="332"/>
    <cellStyle name="Cálculo 2 2 2 3 5 2" xfId="333"/>
    <cellStyle name="Cálculo 2 2 2 3 6" xfId="334"/>
    <cellStyle name="Cálculo 2 2 2 3 6 2" xfId="335"/>
    <cellStyle name="Cálculo 2 2 2 3 7" xfId="336"/>
    <cellStyle name="Cálculo 2 2 2 3 7 2" xfId="337"/>
    <cellStyle name="Cálculo 2 2 2 3 8" xfId="338"/>
    <cellStyle name="Cálculo 2 2 2 3 8 2" xfId="339"/>
    <cellStyle name="Cálculo 2 2 2 3 9" xfId="340"/>
    <cellStyle name="Cálculo 2 2 2 3 9 2" xfId="341"/>
    <cellStyle name="Cálculo 2 2 2 4" xfId="342"/>
    <cellStyle name="Cálculo 2 2 2 4 10" xfId="343"/>
    <cellStyle name="Cálculo 2 2 2 4 10 2" xfId="344"/>
    <cellStyle name="Cálculo 2 2 2 4 11" xfId="345"/>
    <cellStyle name="Cálculo 2 2 2 4 2" xfId="346"/>
    <cellStyle name="Cálculo 2 2 2 4 2 2" xfId="347"/>
    <cellStyle name="Cálculo 2 2 2 4 3" xfId="348"/>
    <cellStyle name="Cálculo 2 2 2 4 3 2" xfId="349"/>
    <cellStyle name="Cálculo 2 2 2 4 4" xfId="350"/>
    <cellStyle name="Cálculo 2 2 2 4 4 2" xfId="351"/>
    <cellStyle name="Cálculo 2 2 2 4 5" xfId="352"/>
    <cellStyle name="Cálculo 2 2 2 4 5 2" xfId="353"/>
    <cellStyle name="Cálculo 2 2 2 4 6" xfId="354"/>
    <cellStyle name="Cálculo 2 2 2 4 6 2" xfId="355"/>
    <cellStyle name="Cálculo 2 2 2 4 7" xfId="356"/>
    <cellStyle name="Cálculo 2 2 2 4 7 2" xfId="357"/>
    <cellStyle name="Cálculo 2 2 2 4 8" xfId="358"/>
    <cellStyle name="Cálculo 2 2 2 4 8 2" xfId="359"/>
    <cellStyle name="Cálculo 2 2 2 4 9" xfId="360"/>
    <cellStyle name="Cálculo 2 2 2 4 9 2" xfId="361"/>
    <cellStyle name="Cálculo 2 2 2 5" xfId="362"/>
    <cellStyle name="Cálculo 2 2 2 5 10" xfId="363"/>
    <cellStyle name="Cálculo 2 2 2 5 10 2" xfId="364"/>
    <cellStyle name="Cálculo 2 2 2 5 11" xfId="365"/>
    <cellStyle name="Cálculo 2 2 2 5 2" xfId="366"/>
    <cellStyle name="Cálculo 2 2 2 5 2 2" xfId="367"/>
    <cellStyle name="Cálculo 2 2 2 5 3" xfId="368"/>
    <cellStyle name="Cálculo 2 2 2 5 3 2" xfId="369"/>
    <cellStyle name="Cálculo 2 2 2 5 4" xfId="370"/>
    <cellStyle name="Cálculo 2 2 2 5 4 2" xfId="371"/>
    <cellStyle name="Cálculo 2 2 2 5 5" xfId="372"/>
    <cellStyle name="Cálculo 2 2 2 5 5 2" xfId="373"/>
    <cellStyle name="Cálculo 2 2 2 5 6" xfId="374"/>
    <cellStyle name="Cálculo 2 2 2 5 6 2" xfId="375"/>
    <cellStyle name="Cálculo 2 2 2 5 7" xfId="376"/>
    <cellStyle name="Cálculo 2 2 2 5 7 2" xfId="377"/>
    <cellStyle name="Cálculo 2 2 2 5 8" xfId="378"/>
    <cellStyle name="Cálculo 2 2 2 5 8 2" xfId="379"/>
    <cellStyle name="Cálculo 2 2 2 5 9" xfId="380"/>
    <cellStyle name="Cálculo 2 2 2 5 9 2" xfId="381"/>
    <cellStyle name="Cálculo 2 2 2 6" xfId="382"/>
    <cellStyle name="Cálculo 2 2 2 6 2" xfId="383"/>
    <cellStyle name="Cálculo 2 2 2 7" xfId="384"/>
    <cellStyle name="Cálculo 2 2 2 7 2" xfId="385"/>
    <cellStyle name="Cálculo 2 2 2 8" xfId="386"/>
    <cellStyle name="Cálculo 2 2 2 8 2" xfId="387"/>
    <cellStyle name="Cálculo 2 2 2 9" xfId="388"/>
    <cellStyle name="Cálculo 2 2 2 9 2" xfId="389"/>
    <cellStyle name="Cálculo 2 2 3" xfId="390"/>
    <cellStyle name="Cálculo 2 2 3 10" xfId="391"/>
    <cellStyle name="Cálculo 2 2 3 10 2" xfId="392"/>
    <cellStyle name="Cálculo 2 2 3 11" xfId="393"/>
    <cellStyle name="Cálculo 2 2 3 11 2" xfId="394"/>
    <cellStyle name="Cálculo 2 2 3 12" xfId="395"/>
    <cellStyle name="Cálculo 2 2 3 12 2" xfId="396"/>
    <cellStyle name="Cálculo 2 2 3 13" xfId="397"/>
    <cellStyle name="Cálculo 2 2 3 13 2" xfId="398"/>
    <cellStyle name="Cálculo 2 2 3 14" xfId="399"/>
    <cellStyle name="Cálculo 2 2 3 14 2" xfId="400"/>
    <cellStyle name="Cálculo 2 2 3 15" xfId="401"/>
    <cellStyle name="Cálculo 2 2 3 2" xfId="402"/>
    <cellStyle name="Cálculo 2 2 3 2 10" xfId="403"/>
    <cellStyle name="Cálculo 2 2 3 2 10 2" xfId="404"/>
    <cellStyle name="Cálculo 2 2 3 2 11" xfId="405"/>
    <cellStyle name="Cálculo 2 2 3 2 11 2" xfId="406"/>
    <cellStyle name="Cálculo 2 2 3 2 12" xfId="407"/>
    <cellStyle name="Cálculo 2 2 3 2 12 2" xfId="408"/>
    <cellStyle name="Cálculo 2 2 3 2 13" xfId="409"/>
    <cellStyle name="Cálculo 2 2 3 2 2" xfId="410"/>
    <cellStyle name="Cálculo 2 2 3 2 2 10" xfId="411"/>
    <cellStyle name="Cálculo 2 2 3 2 2 10 2" xfId="412"/>
    <cellStyle name="Cálculo 2 2 3 2 2 11" xfId="413"/>
    <cellStyle name="Cálculo 2 2 3 2 2 2" xfId="414"/>
    <cellStyle name="Cálculo 2 2 3 2 2 2 2" xfId="415"/>
    <cellStyle name="Cálculo 2 2 3 2 2 3" xfId="416"/>
    <cellStyle name="Cálculo 2 2 3 2 2 3 2" xfId="417"/>
    <cellStyle name="Cálculo 2 2 3 2 2 4" xfId="418"/>
    <cellStyle name="Cálculo 2 2 3 2 2 4 2" xfId="419"/>
    <cellStyle name="Cálculo 2 2 3 2 2 5" xfId="420"/>
    <cellStyle name="Cálculo 2 2 3 2 2 5 2" xfId="421"/>
    <cellStyle name="Cálculo 2 2 3 2 2 6" xfId="422"/>
    <cellStyle name="Cálculo 2 2 3 2 2 6 2" xfId="423"/>
    <cellStyle name="Cálculo 2 2 3 2 2 7" xfId="424"/>
    <cellStyle name="Cálculo 2 2 3 2 2 7 2" xfId="425"/>
    <cellStyle name="Cálculo 2 2 3 2 2 8" xfId="426"/>
    <cellStyle name="Cálculo 2 2 3 2 2 8 2" xfId="427"/>
    <cellStyle name="Cálculo 2 2 3 2 2 9" xfId="428"/>
    <cellStyle name="Cálculo 2 2 3 2 2 9 2" xfId="429"/>
    <cellStyle name="Cálculo 2 2 3 2 3" xfId="430"/>
    <cellStyle name="Cálculo 2 2 3 2 3 10" xfId="431"/>
    <cellStyle name="Cálculo 2 2 3 2 3 10 2" xfId="432"/>
    <cellStyle name="Cálculo 2 2 3 2 3 11" xfId="433"/>
    <cellStyle name="Cálculo 2 2 3 2 3 2" xfId="434"/>
    <cellStyle name="Cálculo 2 2 3 2 3 2 2" xfId="435"/>
    <cellStyle name="Cálculo 2 2 3 2 3 3" xfId="436"/>
    <cellStyle name="Cálculo 2 2 3 2 3 3 2" xfId="437"/>
    <cellStyle name="Cálculo 2 2 3 2 3 4" xfId="438"/>
    <cellStyle name="Cálculo 2 2 3 2 3 4 2" xfId="439"/>
    <cellStyle name="Cálculo 2 2 3 2 3 5" xfId="440"/>
    <cellStyle name="Cálculo 2 2 3 2 3 5 2" xfId="441"/>
    <cellStyle name="Cálculo 2 2 3 2 3 6" xfId="442"/>
    <cellStyle name="Cálculo 2 2 3 2 3 6 2" xfId="443"/>
    <cellStyle name="Cálculo 2 2 3 2 3 7" xfId="444"/>
    <cellStyle name="Cálculo 2 2 3 2 3 7 2" xfId="445"/>
    <cellStyle name="Cálculo 2 2 3 2 3 8" xfId="446"/>
    <cellStyle name="Cálculo 2 2 3 2 3 8 2" xfId="447"/>
    <cellStyle name="Cálculo 2 2 3 2 3 9" xfId="448"/>
    <cellStyle name="Cálculo 2 2 3 2 3 9 2" xfId="449"/>
    <cellStyle name="Cálculo 2 2 3 2 4" xfId="450"/>
    <cellStyle name="Cálculo 2 2 3 2 4 2" xfId="451"/>
    <cellStyle name="Cálculo 2 2 3 2 5" xfId="452"/>
    <cellStyle name="Cálculo 2 2 3 2 5 2" xfId="453"/>
    <cellStyle name="Cálculo 2 2 3 2 6" xfId="454"/>
    <cellStyle name="Cálculo 2 2 3 2 6 2" xfId="455"/>
    <cellStyle name="Cálculo 2 2 3 2 7" xfId="456"/>
    <cellStyle name="Cálculo 2 2 3 2 7 2" xfId="457"/>
    <cellStyle name="Cálculo 2 2 3 2 8" xfId="458"/>
    <cellStyle name="Cálculo 2 2 3 2 8 2" xfId="459"/>
    <cellStyle name="Cálculo 2 2 3 2 9" xfId="460"/>
    <cellStyle name="Cálculo 2 2 3 2 9 2" xfId="461"/>
    <cellStyle name="Cálculo 2 2 3 3" xfId="462"/>
    <cellStyle name="Cálculo 2 2 3 3 10" xfId="463"/>
    <cellStyle name="Cálculo 2 2 3 3 10 2" xfId="464"/>
    <cellStyle name="Cálculo 2 2 3 3 11" xfId="465"/>
    <cellStyle name="Cálculo 2 2 3 3 11 2" xfId="466"/>
    <cellStyle name="Cálculo 2 2 3 3 12" xfId="467"/>
    <cellStyle name="Cálculo 2 2 3 3 12 2" xfId="468"/>
    <cellStyle name="Cálculo 2 2 3 3 13" xfId="469"/>
    <cellStyle name="Cálculo 2 2 3 3 2" xfId="470"/>
    <cellStyle name="Cálculo 2 2 3 3 2 10" xfId="471"/>
    <cellStyle name="Cálculo 2 2 3 3 2 10 2" xfId="472"/>
    <cellStyle name="Cálculo 2 2 3 3 2 11" xfId="473"/>
    <cellStyle name="Cálculo 2 2 3 3 2 2" xfId="474"/>
    <cellStyle name="Cálculo 2 2 3 3 2 2 2" xfId="475"/>
    <cellStyle name="Cálculo 2 2 3 3 2 3" xfId="476"/>
    <cellStyle name="Cálculo 2 2 3 3 2 3 2" xfId="477"/>
    <cellStyle name="Cálculo 2 2 3 3 2 4" xfId="478"/>
    <cellStyle name="Cálculo 2 2 3 3 2 4 2" xfId="479"/>
    <cellStyle name="Cálculo 2 2 3 3 2 5" xfId="480"/>
    <cellStyle name="Cálculo 2 2 3 3 2 5 2" xfId="481"/>
    <cellStyle name="Cálculo 2 2 3 3 2 6" xfId="482"/>
    <cellStyle name="Cálculo 2 2 3 3 2 6 2" xfId="483"/>
    <cellStyle name="Cálculo 2 2 3 3 2 7" xfId="484"/>
    <cellStyle name="Cálculo 2 2 3 3 2 7 2" xfId="485"/>
    <cellStyle name="Cálculo 2 2 3 3 2 8" xfId="486"/>
    <cellStyle name="Cálculo 2 2 3 3 2 8 2" xfId="487"/>
    <cellStyle name="Cálculo 2 2 3 3 2 9" xfId="488"/>
    <cellStyle name="Cálculo 2 2 3 3 2 9 2" xfId="489"/>
    <cellStyle name="Cálculo 2 2 3 3 3" xfId="490"/>
    <cellStyle name="Cálculo 2 2 3 3 3 10" xfId="491"/>
    <cellStyle name="Cálculo 2 2 3 3 3 10 2" xfId="492"/>
    <cellStyle name="Cálculo 2 2 3 3 3 11" xfId="493"/>
    <cellStyle name="Cálculo 2 2 3 3 3 2" xfId="494"/>
    <cellStyle name="Cálculo 2 2 3 3 3 2 2" xfId="495"/>
    <cellStyle name="Cálculo 2 2 3 3 3 3" xfId="496"/>
    <cellStyle name="Cálculo 2 2 3 3 3 3 2" xfId="497"/>
    <cellStyle name="Cálculo 2 2 3 3 3 4" xfId="498"/>
    <cellStyle name="Cálculo 2 2 3 3 3 4 2" xfId="499"/>
    <cellStyle name="Cálculo 2 2 3 3 3 5" xfId="500"/>
    <cellStyle name="Cálculo 2 2 3 3 3 5 2" xfId="501"/>
    <cellStyle name="Cálculo 2 2 3 3 3 6" xfId="502"/>
    <cellStyle name="Cálculo 2 2 3 3 3 6 2" xfId="503"/>
    <cellStyle name="Cálculo 2 2 3 3 3 7" xfId="504"/>
    <cellStyle name="Cálculo 2 2 3 3 3 7 2" xfId="505"/>
    <cellStyle name="Cálculo 2 2 3 3 3 8" xfId="506"/>
    <cellStyle name="Cálculo 2 2 3 3 3 8 2" xfId="507"/>
    <cellStyle name="Cálculo 2 2 3 3 3 9" xfId="508"/>
    <cellStyle name="Cálculo 2 2 3 3 3 9 2" xfId="509"/>
    <cellStyle name="Cálculo 2 2 3 3 4" xfId="510"/>
    <cellStyle name="Cálculo 2 2 3 3 4 2" xfId="511"/>
    <cellStyle name="Cálculo 2 2 3 3 5" xfId="512"/>
    <cellStyle name="Cálculo 2 2 3 3 5 2" xfId="513"/>
    <cellStyle name="Cálculo 2 2 3 3 6" xfId="514"/>
    <cellStyle name="Cálculo 2 2 3 3 6 2" xfId="515"/>
    <cellStyle name="Cálculo 2 2 3 3 7" xfId="516"/>
    <cellStyle name="Cálculo 2 2 3 3 7 2" xfId="517"/>
    <cellStyle name="Cálculo 2 2 3 3 8" xfId="518"/>
    <cellStyle name="Cálculo 2 2 3 3 8 2" xfId="519"/>
    <cellStyle name="Cálculo 2 2 3 3 9" xfId="520"/>
    <cellStyle name="Cálculo 2 2 3 3 9 2" xfId="521"/>
    <cellStyle name="Cálculo 2 2 3 4" xfId="522"/>
    <cellStyle name="Cálculo 2 2 3 4 10" xfId="523"/>
    <cellStyle name="Cálculo 2 2 3 4 10 2" xfId="524"/>
    <cellStyle name="Cálculo 2 2 3 4 11" xfId="525"/>
    <cellStyle name="Cálculo 2 2 3 4 2" xfId="526"/>
    <cellStyle name="Cálculo 2 2 3 4 2 2" xfId="527"/>
    <cellStyle name="Cálculo 2 2 3 4 3" xfId="528"/>
    <cellStyle name="Cálculo 2 2 3 4 3 2" xfId="529"/>
    <cellStyle name="Cálculo 2 2 3 4 4" xfId="530"/>
    <cellStyle name="Cálculo 2 2 3 4 4 2" xfId="531"/>
    <cellStyle name="Cálculo 2 2 3 4 5" xfId="532"/>
    <cellStyle name="Cálculo 2 2 3 4 5 2" xfId="533"/>
    <cellStyle name="Cálculo 2 2 3 4 6" xfId="534"/>
    <cellStyle name="Cálculo 2 2 3 4 6 2" xfId="535"/>
    <cellStyle name="Cálculo 2 2 3 4 7" xfId="536"/>
    <cellStyle name="Cálculo 2 2 3 4 7 2" xfId="537"/>
    <cellStyle name="Cálculo 2 2 3 4 8" xfId="538"/>
    <cellStyle name="Cálculo 2 2 3 4 8 2" xfId="539"/>
    <cellStyle name="Cálculo 2 2 3 4 9" xfId="540"/>
    <cellStyle name="Cálculo 2 2 3 4 9 2" xfId="541"/>
    <cellStyle name="Cálculo 2 2 3 5" xfId="542"/>
    <cellStyle name="Cálculo 2 2 3 5 10" xfId="543"/>
    <cellStyle name="Cálculo 2 2 3 5 10 2" xfId="544"/>
    <cellStyle name="Cálculo 2 2 3 5 11" xfId="545"/>
    <cellStyle name="Cálculo 2 2 3 5 2" xfId="546"/>
    <cellStyle name="Cálculo 2 2 3 5 2 2" xfId="547"/>
    <cellStyle name="Cálculo 2 2 3 5 3" xfId="548"/>
    <cellStyle name="Cálculo 2 2 3 5 3 2" xfId="549"/>
    <cellStyle name="Cálculo 2 2 3 5 4" xfId="550"/>
    <cellStyle name="Cálculo 2 2 3 5 4 2" xfId="551"/>
    <cellStyle name="Cálculo 2 2 3 5 5" xfId="552"/>
    <cellStyle name="Cálculo 2 2 3 5 5 2" xfId="553"/>
    <cellStyle name="Cálculo 2 2 3 5 6" xfId="554"/>
    <cellStyle name="Cálculo 2 2 3 5 6 2" xfId="555"/>
    <cellStyle name="Cálculo 2 2 3 5 7" xfId="556"/>
    <cellStyle name="Cálculo 2 2 3 5 7 2" xfId="557"/>
    <cellStyle name="Cálculo 2 2 3 5 8" xfId="558"/>
    <cellStyle name="Cálculo 2 2 3 5 8 2" xfId="559"/>
    <cellStyle name="Cálculo 2 2 3 5 9" xfId="560"/>
    <cellStyle name="Cálculo 2 2 3 5 9 2" xfId="561"/>
    <cellStyle name="Cálculo 2 2 3 6" xfId="562"/>
    <cellStyle name="Cálculo 2 2 3 6 2" xfId="563"/>
    <cellStyle name="Cálculo 2 2 3 7" xfId="564"/>
    <cellStyle name="Cálculo 2 2 3 7 2" xfId="565"/>
    <cellStyle name="Cálculo 2 2 3 8" xfId="566"/>
    <cellStyle name="Cálculo 2 2 3 8 2" xfId="567"/>
    <cellStyle name="Cálculo 2 2 3 9" xfId="568"/>
    <cellStyle name="Cálculo 2 2 3 9 2" xfId="569"/>
    <cellStyle name="Cálculo 2 2 4" xfId="570"/>
    <cellStyle name="Cálculo 2 2 4 10" xfId="571"/>
    <cellStyle name="Cálculo 2 2 4 10 2" xfId="572"/>
    <cellStyle name="Cálculo 2 2 4 11" xfId="573"/>
    <cellStyle name="Cálculo 2 2 4 11 2" xfId="574"/>
    <cellStyle name="Cálculo 2 2 4 12" xfId="575"/>
    <cellStyle name="Cálculo 2 2 4 12 2" xfId="576"/>
    <cellStyle name="Cálculo 2 2 4 13" xfId="577"/>
    <cellStyle name="Cálculo 2 2 4 2" xfId="578"/>
    <cellStyle name="Cálculo 2 2 4 2 10" xfId="579"/>
    <cellStyle name="Cálculo 2 2 4 2 10 2" xfId="580"/>
    <cellStyle name="Cálculo 2 2 4 2 11" xfId="581"/>
    <cellStyle name="Cálculo 2 2 4 2 2" xfId="582"/>
    <cellStyle name="Cálculo 2 2 4 2 2 2" xfId="583"/>
    <cellStyle name="Cálculo 2 2 4 2 3" xfId="584"/>
    <cellStyle name="Cálculo 2 2 4 2 3 2" xfId="585"/>
    <cellStyle name="Cálculo 2 2 4 2 4" xfId="586"/>
    <cellStyle name="Cálculo 2 2 4 2 4 2" xfId="587"/>
    <cellStyle name="Cálculo 2 2 4 2 5" xfId="588"/>
    <cellStyle name="Cálculo 2 2 4 2 5 2" xfId="589"/>
    <cellStyle name="Cálculo 2 2 4 2 6" xfId="590"/>
    <cellStyle name="Cálculo 2 2 4 2 6 2" xfId="591"/>
    <cellStyle name="Cálculo 2 2 4 2 7" xfId="592"/>
    <cellStyle name="Cálculo 2 2 4 2 7 2" xfId="593"/>
    <cellStyle name="Cálculo 2 2 4 2 8" xfId="594"/>
    <cellStyle name="Cálculo 2 2 4 2 8 2" xfId="595"/>
    <cellStyle name="Cálculo 2 2 4 2 9" xfId="596"/>
    <cellStyle name="Cálculo 2 2 4 2 9 2" xfId="597"/>
    <cellStyle name="Cálculo 2 2 4 3" xfId="598"/>
    <cellStyle name="Cálculo 2 2 4 3 10" xfId="599"/>
    <cellStyle name="Cálculo 2 2 4 3 10 2" xfId="600"/>
    <cellStyle name="Cálculo 2 2 4 3 11" xfId="601"/>
    <cellStyle name="Cálculo 2 2 4 3 2" xfId="602"/>
    <cellStyle name="Cálculo 2 2 4 3 2 2" xfId="603"/>
    <cellStyle name="Cálculo 2 2 4 3 3" xfId="604"/>
    <cellStyle name="Cálculo 2 2 4 3 3 2" xfId="605"/>
    <cellStyle name="Cálculo 2 2 4 3 4" xfId="606"/>
    <cellStyle name="Cálculo 2 2 4 3 4 2" xfId="607"/>
    <cellStyle name="Cálculo 2 2 4 3 5" xfId="608"/>
    <cellStyle name="Cálculo 2 2 4 3 5 2" xfId="609"/>
    <cellStyle name="Cálculo 2 2 4 3 6" xfId="610"/>
    <cellStyle name="Cálculo 2 2 4 3 6 2" xfId="611"/>
    <cellStyle name="Cálculo 2 2 4 3 7" xfId="612"/>
    <cellStyle name="Cálculo 2 2 4 3 7 2" xfId="613"/>
    <cellStyle name="Cálculo 2 2 4 3 8" xfId="614"/>
    <cellStyle name="Cálculo 2 2 4 3 8 2" xfId="615"/>
    <cellStyle name="Cálculo 2 2 4 3 9" xfId="616"/>
    <cellStyle name="Cálculo 2 2 4 3 9 2" xfId="617"/>
    <cellStyle name="Cálculo 2 2 4 4" xfId="618"/>
    <cellStyle name="Cálculo 2 2 4 4 2" xfId="619"/>
    <cellStyle name="Cálculo 2 2 4 5" xfId="620"/>
    <cellStyle name="Cálculo 2 2 4 5 2" xfId="621"/>
    <cellStyle name="Cálculo 2 2 4 6" xfId="622"/>
    <cellStyle name="Cálculo 2 2 4 6 2" xfId="623"/>
    <cellStyle name="Cálculo 2 2 4 7" xfId="624"/>
    <cellStyle name="Cálculo 2 2 4 7 2" xfId="625"/>
    <cellStyle name="Cálculo 2 2 4 8" xfId="626"/>
    <cellStyle name="Cálculo 2 2 4 8 2" xfId="627"/>
    <cellStyle name="Cálculo 2 2 4 9" xfId="628"/>
    <cellStyle name="Cálculo 2 2 4 9 2" xfId="629"/>
    <cellStyle name="Cálculo 2 2 5" xfId="630"/>
    <cellStyle name="Cálculo 2 2 5 10" xfId="631"/>
    <cellStyle name="Cálculo 2 2 5 10 2" xfId="632"/>
    <cellStyle name="Cálculo 2 2 5 11" xfId="633"/>
    <cellStyle name="Cálculo 2 2 5 11 2" xfId="634"/>
    <cellStyle name="Cálculo 2 2 5 12" xfId="635"/>
    <cellStyle name="Cálculo 2 2 5 12 2" xfId="636"/>
    <cellStyle name="Cálculo 2 2 5 13" xfId="637"/>
    <cellStyle name="Cálculo 2 2 5 2" xfId="638"/>
    <cellStyle name="Cálculo 2 2 5 2 10" xfId="639"/>
    <cellStyle name="Cálculo 2 2 5 2 10 2" xfId="640"/>
    <cellStyle name="Cálculo 2 2 5 2 11" xfId="641"/>
    <cellStyle name="Cálculo 2 2 5 2 2" xfId="642"/>
    <cellStyle name="Cálculo 2 2 5 2 2 2" xfId="643"/>
    <cellStyle name="Cálculo 2 2 5 2 3" xfId="644"/>
    <cellStyle name="Cálculo 2 2 5 2 3 2" xfId="645"/>
    <cellStyle name="Cálculo 2 2 5 2 4" xfId="646"/>
    <cellStyle name="Cálculo 2 2 5 2 4 2" xfId="647"/>
    <cellStyle name="Cálculo 2 2 5 2 5" xfId="648"/>
    <cellStyle name="Cálculo 2 2 5 2 5 2" xfId="649"/>
    <cellStyle name="Cálculo 2 2 5 2 6" xfId="650"/>
    <cellStyle name="Cálculo 2 2 5 2 6 2" xfId="651"/>
    <cellStyle name="Cálculo 2 2 5 2 7" xfId="652"/>
    <cellStyle name="Cálculo 2 2 5 2 7 2" xfId="653"/>
    <cellStyle name="Cálculo 2 2 5 2 8" xfId="654"/>
    <cellStyle name="Cálculo 2 2 5 2 8 2" xfId="655"/>
    <cellStyle name="Cálculo 2 2 5 2 9" xfId="656"/>
    <cellStyle name="Cálculo 2 2 5 2 9 2" xfId="657"/>
    <cellStyle name="Cálculo 2 2 5 3" xfId="658"/>
    <cellStyle name="Cálculo 2 2 5 3 10" xfId="659"/>
    <cellStyle name="Cálculo 2 2 5 3 10 2" xfId="660"/>
    <cellStyle name="Cálculo 2 2 5 3 11" xfId="661"/>
    <cellStyle name="Cálculo 2 2 5 3 2" xfId="662"/>
    <cellStyle name="Cálculo 2 2 5 3 2 2" xfId="663"/>
    <cellStyle name="Cálculo 2 2 5 3 3" xfId="664"/>
    <cellStyle name="Cálculo 2 2 5 3 3 2" xfId="665"/>
    <cellStyle name="Cálculo 2 2 5 3 4" xfId="666"/>
    <cellStyle name="Cálculo 2 2 5 3 4 2" xfId="667"/>
    <cellStyle name="Cálculo 2 2 5 3 5" xfId="668"/>
    <cellStyle name="Cálculo 2 2 5 3 5 2" xfId="669"/>
    <cellStyle name="Cálculo 2 2 5 3 6" xfId="670"/>
    <cellStyle name="Cálculo 2 2 5 3 6 2" xfId="671"/>
    <cellStyle name="Cálculo 2 2 5 3 7" xfId="672"/>
    <cellStyle name="Cálculo 2 2 5 3 7 2" xfId="673"/>
    <cellStyle name="Cálculo 2 2 5 3 8" xfId="674"/>
    <cellStyle name="Cálculo 2 2 5 3 8 2" xfId="675"/>
    <cellStyle name="Cálculo 2 2 5 3 9" xfId="676"/>
    <cellStyle name="Cálculo 2 2 5 3 9 2" xfId="677"/>
    <cellStyle name="Cálculo 2 2 5 4" xfId="678"/>
    <cellStyle name="Cálculo 2 2 5 4 2" xfId="679"/>
    <cellStyle name="Cálculo 2 2 5 5" xfId="680"/>
    <cellStyle name="Cálculo 2 2 5 5 2" xfId="681"/>
    <cellStyle name="Cálculo 2 2 5 6" xfId="682"/>
    <cellStyle name="Cálculo 2 2 5 6 2" xfId="683"/>
    <cellStyle name="Cálculo 2 2 5 7" xfId="684"/>
    <cellStyle name="Cálculo 2 2 5 7 2" xfId="685"/>
    <cellStyle name="Cálculo 2 2 5 8" xfId="686"/>
    <cellStyle name="Cálculo 2 2 5 8 2" xfId="687"/>
    <cellStyle name="Cálculo 2 2 5 9" xfId="688"/>
    <cellStyle name="Cálculo 2 2 5 9 2" xfId="689"/>
    <cellStyle name="Cálculo 2 2 6" xfId="690"/>
    <cellStyle name="Cálculo 2 2 6 2" xfId="691"/>
    <cellStyle name="Cálculo 2 2 7" xfId="692"/>
    <cellStyle name="Cálculo 2 2 7 2" xfId="693"/>
    <cellStyle name="Cálculo 2 2 8" xfId="694"/>
    <cellStyle name="Cálculo 2 2 8 2" xfId="695"/>
    <cellStyle name="Cálculo 2 2 9" xfId="696"/>
    <cellStyle name="Cálculo 2 2 9 2" xfId="697"/>
    <cellStyle name="Cálculo 2 20" xfId="698"/>
    <cellStyle name="Cálculo 2 21" xfId="699"/>
    <cellStyle name="Cálculo 2 3" xfId="700"/>
    <cellStyle name="Cálculo 2 3 10" xfId="701"/>
    <cellStyle name="Cálculo 2 3 10 2" xfId="702"/>
    <cellStyle name="Cálculo 2 3 11" xfId="703"/>
    <cellStyle name="Cálculo 2 3 11 2" xfId="704"/>
    <cellStyle name="Cálculo 2 3 12" xfId="705"/>
    <cellStyle name="Cálculo 2 3 12 2" xfId="706"/>
    <cellStyle name="Cálculo 2 3 13" xfId="707"/>
    <cellStyle name="Cálculo 2 3 13 2" xfId="708"/>
    <cellStyle name="Cálculo 2 3 14" xfId="709"/>
    <cellStyle name="Cálculo 2 3 14 2" xfId="710"/>
    <cellStyle name="Cálculo 2 3 15" xfId="711"/>
    <cellStyle name="Cálculo 2 3 16" xfId="712"/>
    <cellStyle name="Cálculo 2 3 17" xfId="713"/>
    <cellStyle name="Cálculo 2 3 2" xfId="714"/>
    <cellStyle name="Cálculo 2 3 2 10" xfId="715"/>
    <cellStyle name="Cálculo 2 3 2 10 2" xfId="716"/>
    <cellStyle name="Cálculo 2 3 2 11" xfId="717"/>
    <cellStyle name="Cálculo 2 3 2 11 2" xfId="718"/>
    <cellStyle name="Cálculo 2 3 2 12" xfId="719"/>
    <cellStyle name="Cálculo 2 3 2 12 2" xfId="720"/>
    <cellStyle name="Cálculo 2 3 2 13" xfId="721"/>
    <cellStyle name="Cálculo 2 3 2 13 2" xfId="722"/>
    <cellStyle name="Cálculo 2 3 2 14" xfId="723"/>
    <cellStyle name="Cálculo 2 3 2 14 2" xfId="724"/>
    <cellStyle name="Cálculo 2 3 2 15" xfId="725"/>
    <cellStyle name="Cálculo 2 3 2 16" xfId="726"/>
    <cellStyle name="Cálculo 2 3 2 2" xfId="727"/>
    <cellStyle name="Cálculo 2 3 2 2 10" xfId="728"/>
    <cellStyle name="Cálculo 2 3 2 2 10 2" xfId="729"/>
    <cellStyle name="Cálculo 2 3 2 2 11" xfId="730"/>
    <cellStyle name="Cálculo 2 3 2 2 11 2" xfId="731"/>
    <cellStyle name="Cálculo 2 3 2 2 12" xfId="732"/>
    <cellStyle name="Cálculo 2 3 2 2 12 2" xfId="733"/>
    <cellStyle name="Cálculo 2 3 2 2 13" xfId="734"/>
    <cellStyle name="Cálculo 2 3 2 2 2" xfId="735"/>
    <cellStyle name="Cálculo 2 3 2 2 2 10" xfId="736"/>
    <cellStyle name="Cálculo 2 3 2 2 2 10 2" xfId="737"/>
    <cellStyle name="Cálculo 2 3 2 2 2 11" xfId="738"/>
    <cellStyle name="Cálculo 2 3 2 2 2 2" xfId="739"/>
    <cellStyle name="Cálculo 2 3 2 2 2 2 2" xfId="740"/>
    <cellStyle name="Cálculo 2 3 2 2 2 3" xfId="741"/>
    <cellStyle name="Cálculo 2 3 2 2 2 3 2" xfId="742"/>
    <cellStyle name="Cálculo 2 3 2 2 2 4" xfId="743"/>
    <cellStyle name="Cálculo 2 3 2 2 2 4 2" xfId="744"/>
    <cellStyle name="Cálculo 2 3 2 2 2 5" xfId="745"/>
    <cellStyle name="Cálculo 2 3 2 2 2 5 2" xfId="746"/>
    <cellStyle name="Cálculo 2 3 2 2 2 6" xfId="747"/>
    <cellStyle name="Cálculo 2 3 2 2 2 6 2" xfId="748"/>
    <cellStyle name="Cálculo 2 3 2 2 2 7" xfId="749"/>
    <cellStyle name="Cálculo 2 3 2 2 2 7 2" xfId="750"/>
    <cellStyle name="Cálculo 2 3 2 2 2 8" xfId="751"/>
    <cellStyle name="Cálculo 2 3 2 2 2 8 2" xfId="752"/>
    <cellStyle name="Cálculo 2 3 2 2 2 9" xfId="753"/>
    <cellStyle name="Cálculo 2 3 2 2 2 9 2" xfId="754"/>
    <cellStyle name="Cálculo 2 3 2 2 3" xfId="755"/>
    <cellStyle name="Cálculo 2 3 2 2 3 10" xfId="756"/>
    <cellStyle name="Cálculo 2 3 2 2 3 10 2" xfId="757"/>
    <cellStyle name="Cálculo 2 3 2 2 3 11" xfId="758"/>
    <cellStyle name="Cálculo 2 3 2 2 3 2" xfId="759"/>
    <cellStyle name="Cálculo 2 3 2 2 3 2 2" xfId="760"/>
    <cellStyle name="Cálculo 2 3 2 2 3 3" xfId="761"/>
    <cellStyle name="Cálculo 2 3 2 2 3 3 2" xfId="762"/>
    <cellStyle name="Cálculo 2 3 2 2 3 4" xfId="763"/>
    <cellStyle name="Cálculo 2 3 2 2 3 4 2" xfId="764"/>
    <cellStyle name="Cálculo 2 3 2 2 3 5" xfId="765"/>
    <cellStyle name="Cálculo 2 3 2 2 3 5 2" xfId="766"/>
    <cellStyle name="Cálculo 2 3 2 2 3 6" xfId="767"/>
    <cellStyle name="Cálculo 2 3 2 2 3 6 2" xfId="768"/>
    <cellStyle name="Cálculo 2 3 2 2 3 7" xfId="769"/>
    <cellStyle name="Cálculo 2 3 2 2 3 7 2" xfId="770"/>
    <cellStyle name="Cálculo 2 3 2 2 3 8" xfId="771"/>
    <cellStyle name="Cálculo 2 3 2 2 3 8 2" xfId="772"/>
    <cellStyle name="Cálculo 2 3 2 2 3 9" xfId="773"/>
    <cellStyle name="Cálculo 2 3 2 2 3 9 2" xfId="774"/>
    <cellStyle name="Cálculo 2 3 2 2 4" xfId="775"/>
    <cellStyle name="Cálculo 2 3 2 2 4 2" xfId="776"/>
    <cellStyle name="Cálculo 2 3 2 2 5" xfId="777"/>
    <cellStyle name="Cálculo 2 3 2 2 5 2" xfId="778"/>
    <cellStyle name="Cálculo 2 3 2 2 6" xfId="779"/>
    <cellStyle name="Cálculo 2 3 2 2 6 2" xfId="780"/>
    <cellStyle name="Cálculo 2 3 2 2 7" xfId="781"/>
    <cellStyle name="Cálculo 2 3 2 2 7 2" xfId="782"/>
    <cellStyle name="Cálculo 2 3 2 2 8" xfId="783"/>
    <cellStyle name="Cálculo 2 3 2 2 8 2" xfId="784"/>
    <cellStyle name="Cálculo 2 3 2 2 9" xfId="785"/>
    <cellStyle name="Cálculo 2 3 2 2 9 2" xfId="786"/>
    <cellStyle name="Cálculo 2 3 2 3" xfId="787"/>
    <cellStyle name="Cálculo 2 3 2 3 10" xfId="788"/>
    <cellStyle name="Cálculo 2 3 2 3 10 2" xfId="789"/>
    <cellStyle name="Cálculo 2 3 2 3 11" xfId="790"/>
    <cellStyle name="Cálculo 2 3 2 3 11 2" xfId="791"/>
    <cellStyle name="Cálculo 2 3 2 3 12" xfId="792"/>
    <cellStyle name="Cálculo 2 3 2 3 12 2" xfId="793"/>
    <cellStyle name="Cálculo 2 3 2 3 13" xfId="794"/>
    <cellStyle name="Cálculo 2 3 2 3 2" xfId="795"/>
    <cellStyle name="Cálculo 2 3 2 3 2 10" xfId="796"/>
    <cellStyle name="Cálculo 2 3 2 3 2 10 2" xfId="797"/>
    <cellStyle name="Cálculo 2 3 2 3 2 11" xfId="798"/>
    <cellStyle name="Cálculo 2 3 2 3 2 2" xfId="799"/>
    <cellStyle name="Cálculo 2 3 2 3 2 2 2" xfId="800"/>
    <cellStyle name="Cálculo 2 3 2 3 2 3" xfId="801"/>
    <cellStyle name="Cálculo 2 3 2 3 2 3 2" xfId="802"/>
    <cellStyle name="Cálculo 2 3 2 3 2 4" xfId="803"/>
    <cellStyle name="Cálculo 2 3 2 3 2 4 2" xfId="804"/>
    <cellStyle name="Cálculo 2 3 2 3 2 5" xfId="805"/>
    <cellStyle name="Cálculo 2 3 2 3 2 5 2" xfId="806"/>
    <cellStyle name="Cálculo 2 3 2 3 2 6" xfId="807"/>
    <cellStyle name="Cálculo 2 3 2 3 2 6 2" xfId="808"/>
    <cellStyle name="Cálculo 2 3 2 3 2 7" xfId="809"/>
    <cellStyle name="Cálculo 2 3 2 3 2 7 2" xfId="810"/>
    <cellStyle name="Cálculo 2 3 2 3 2 8" xfId="811"/>
    <cellStyle name="Cálculo 2 3 2 3 2 8 2" xfId="812"/>
    <cellStyle name="Cálculo 2 3 2 3 2 9" xfId="813"/>
    <cellStyle name="Cálculo 2 3 2 3 2 9 2" xfId="814"/>
    <cellStyle name="Cálculo 2 3 2 3 3" xfId="815"/>
    <cellStyle name="Cálculo 2 3 2 3 3 10" xfId="816"/>
    <cellStyle name="Cálculo 2 3 2 3 3 10 2" xfId="817"/>
    <cellStyle name="Cálculo 2 3 2 3 3 11" xfId="818"/>
    <cellStyle name="Cálculo 2 3 2 3 3 2" xfId="819"/>
    <cellStyle name="Cálculo 2 3 2 3 3 2 2" xfId="820"/>
    <cellStyle name="Cálculo 2 3 2 3 3 3" xfId="821"/>
    <cellStyle name="Cálculo 2 3 2 3 3 3 2" xfId="822"/>
    <cellStyle name="Cálculo 2 3 2 3 3 4" xfId="823"/>
    <cellStyle name="Cálculo 2 3 2 3 3 4 2" xfId="824"/>
    <cellStyle name="Cálculo 2 3 2 3 3 5" xfId="825"/>
    <cellStyle name="Cálculo 2 3 2 3 3 5 2" xfId="826"/>
    <cellStyle name="Cálculo 2 3 2 3 3 6" xfId="827"/>
    <cellStyle name="Cálculo 2 3 2 3 3 6 2" xfId="828"/>
    <cellStyle name="Cálculo 2 3 2 3 3 7" xfId="829"/>
    <cellStyle name="Cálculo 2 3 2 3 3 7 2" xfId="830"/>
    <cellStyle name="Cálculo 2 3 2 3 3 8" xfId="831"/>
    <cellStyle name="Cálculo 2 3 2 3 3 8 2" xfId="832"/>
    <cellStyle name="Cálculo 2 3 2 3 3 9" xfId="833"/>
    <cellStyle name="Cálculo 2 3 2 3 3 9 2" xfId="834"/>
    <cellStyle name="Cálculo 2 3 2 3 4" xfId="835"/>
    <cellStyle name="Cálculo 2 3 2 3 4 2" xfId="836"/>
    <cellStyle name="Cálculo 2 3 2 3 5" xfId="837"/>
    <cellStyle name="Cálculo 2 3 2 3 5 2" xfId="838"/>
    <cellStyle name="Cálculo 2 3 2 3 6" xfId="839"/>
    <cellStyle name="Cálculo 2 3 2 3 6 2" xfId="840"/>
    <cellStyle name="Cálculo 2 3 2 3 7" xfId="841"/>
    <cellStyle name="Cálculo 2 3 2 3 7 2" xfId="842"/>
    <cellStyle name="Cálculo 2 3 2 3 8" xfId="843"/>
    <cellStyle name="Cálculo 2 3 2 3 8 2" xfId="844"/>
    <cellStyle name="Cálculo 2 3 2 3 9" xfId="845"/>
    <cellStyle name="Cálculo 2 3 2 3 9 2" xfId="846"/>
    <cellStyle name="Cálculo 2 3 2 4" xfId="847"/>
    <cellStyle name="Cálculo 2 3 2 4 10" xfId="848"/>
    <cellStyle name="Cálculo 2 3 2 4 10 2" xfId="849"/>
    <cellStyle name="Cálculo 2 3 2 4 11" xfId="850"/>
    <cellStyle name="Cálculo 2 3 2 4 2" xfId="851"/>
    <cellStyle name="Cálculo 2 3 2 4 2 2" xfId="852"/>
    <cellStyle name="Cálculo 2 3 2 4 3" xfId="853"/>
    <cellStyle name="Cálculo 2 3 2 4 3 2" xfId="854"/>
    <cellStyle name="Cálculo 2 3 2 4 4" xfId="855"/>
    <cellStyle name="Cálculo 2 3 2 4 4 2" xfId="856"/>
    <cellStyle name="Cálculo 2 3 2 4 5" xfId="857"/>
    <cellStyle name="Cálculo 2 3 2 4 5 2" xfId="858"/>
    <cellStyle name="Cálculo 2 3 2 4 6" xfId="859"/>
    <cellStyle name="Cálculo 2 3 2 4 6 2" xfId="860"/>
    <cellStyle name="Cálculo 2 3 2 4 7" xfId="861"/>
    <cellStyle name="Cálculo 2 3 2 4 7 2" xfId="862"/>
    <cellStyle name="Cálculo 2 3 2 4 8" xfId="863"/>
    <cellStyle name="Cálculo 2 3 2 4 8 2" xfId="864"/>
    <cellStyle name="Cálculo 2 3 2 4 9" xfId="865"/>
    <cellStyle name="Cálculo 2 3 2 4 9 2" xfId="866"/>
    <cellStyle name="Cálculo 2 3 2 5" xfId="867"/>
    <cellStyle name="Cálculo 2 3 2 5 10" xfId="868"/>
    <cellStyle name="Cálculo 2 3 2 5 10 2" xfId="869"/>
    <cellStyle name="Cálculo 2 3 2 5 11" xfId="870"/>
    <cellStyle name="Cálculo 2 3 2 5 2" xfId="871"/>
    <cellStyle name="Cálculo 2 3 2 5 2 2" xfId="872"/>
    <cellStyle name="Cálculo 2 3 2 5 3" xfId="873"/>
    <cellStyle name="Cálculo 2 3 2 5 3 2" xfId="874"/>
    <cellStyle name="Cálculo 2 3 2 5 4" xfId="875"/>
    <cellStyle name="Cálculo 2 3 2 5 4 2" xfId="876"/>
    <cellStyle name="Cálculo 2 3 2 5 5" xfId="877"/>
    <cellStyle name="Cálculo 2 3 2 5 5 2" xfId="878"/>
    <cellStyle name="Cálculo 2 3 2 5 6" xfId="879"/>
    <cellStyle name="Cálculo 2 3 2 5 6 2" xfId="880"/>
    <cellStyle name="Cálculo 2 3 2 5 7" xfId="881"/>
    <cellStyle name="Cálculo 2 3 2 5 7 2" xfId="882"/>
    <cellStyle name="Cálculo 2 3 2 5 8" xfId="883"/>
    <cellStyle name="Cálculo 2 3 2 5 8 2" xfId="884"/>
    <cellStyle name="Cálculo 2 3 2 5 9" xfId="885"/>
    <cellStyle name="Cálculo 2 3 2 5 9 2" xfId="886"/>
    <cellStyle name="Cálculo 2 3 2 6" xfId="887"/>
    <cellStyle name="Cálculo 2 3 2 6 2" xfId="888"/>
    <cellStyle name="Cálculo 2 3 2 7" xfId="889"/>
    <cellStyle name="Cálculo 2 3 2 7 2" xfId="890"/>
    <cellStyle name="Cálculo 2 3 2 8" xfId="891"/>
    <cellStyle name="Cálculo 2 3 2 8 2" xfId="892"/>
    <cellStyle name="Cálculo 2 3 2 9" xfId="893"/>
    <cellStyle name="Cálculo 2 3 2 9 2" xfId="894"/>
    <cellStyle name="Cálculo 2 3 3" xfId="895"/>
    <cellStyle name="Cálculo 2 3 3 10" xfId="896"/>
    <cellStyle name="Cálculo 2 3 3 10 2" xfId="897"/>
    <cellStyle name="Cálculo 2 3 3 11" xfId="898"/>
    <cellStyle name="Cálculo 2 3 3 11 2" xfId="899"/>
    <cellStyle name="Cálculo 2 3 3 12" xfId="900"/>
    <cellStyle name="Cálculo 2 3 3 12 2" xfId="901"/>
    <cellStyle name="Cálculo 2 3 3 13" xfId="902"/>
    <cellStyle name="Cálculo 2 3 3 13 2" xfId="903"/>
    <cellStyle name="Cálculo 2 3 3 14" xfId="904"/>
    <cellStyle name="Cálculo 2 3 3 14 2" xfId="905"/>
    <cellStyle name="Cálculo 2 3 3 15" xfId="906"/>
    <cellStyle name="Cálculo 2 3 3 2" xfId="907"/>
    <cellStyle name="Cálculo 2 3 3 2 10" xfId="908"/>
    <cellStyle name="Cálculo 2 3 3 2 10 2" xfId="909"/>
    <cellStyle name="Cálculo 2 3 3 2 11" xfId="910"/>
    <cellStyle name="Cálculo 2 3 3 2 11 2" xfId="911"/>
    <cellStyle name="Cálculo 2 3 3 2 12" xfId="912"/>
    <cellStyle name="Cálculo 2 3 3 2 12 2" xfId="913"/>
    <cellStyle name="Cálculo 2 3 3 2 13" xfId="914"/>
    <cellStyle name="Cálculo 2 3 3 2 2" xfId="915"/>
    <cellStyle name="Cálculo 2 3 3 2 2 10" xfId="916"/>
    <cellStyle name="Cálculo 2 3 3 2 2 10 2" xfId="917"/>
    <cellStyle name="Cálculo 2 3 3 2 2 11" xfId="918"/>
    <cellStyle name="Cálculo 2 3 3 2 2 2" xfId="919"/>
    <cellStyle name="Cálculo 2 3 3 2 2 2 2" xfId="920"/>
    <cellStyle name="Cálculo 2 3 3 2 2 3" xfId="921"/>
    <cellStyle name="Cálculo 2 3 3 2 2 3 2" xfId="922"/>
    <cellStyle name="Cálculo 2 3 3 2 2 4" xfId="923"/>
    <cellStyle name="Cálculo 2 3 3 2 2 4 2" xfId="924"/>
    <cellStyle name="Cálculo 2 3 3 2 2 5" xfId="925"/>
    <cellStyle name="Cálculo 2 3 3 2 2 5 2" xfId="926"/>
    <cellStyle name="Cálculo 2 3 3 2 2 6" xfId="927"/>
    <cellStyle name="Cálculo 2 3 3 2 2 6 2" xfId="928"/>
    <cellStyle name="Cálculo 2 3 3 2 2 7" xfId="929"/>
    <cellStyle name="Cálculo 2 3 3 2 2 7 2" xfId="930"/>
    <cellStyle name="Cálculo 2 3 3 2 2 8" xfId="931"/>
    <cellStyle name="Cálculo 2 3 3 2 2 8 2" xfId="932"/>
    <cellStyle name="Cálculo 2 3 3 2 2 9" xfId="933"/>
    <cellStyle name="Cálculo 2 3 3 2 2 9 2" xfId="934"/>
    <cellStyle name="Cálculo 2 3 3 2 3" xfId="935"/>
    <cellStyle name="Cálculo 2 3 3 2 3 10" xfId="936"/>
    <cellStyle name="Cálculo 2 3 3 2 3 10 2" xfId="937"/>
    <cellStyle name="Cálculo 2 3 3 2 3 11" xfId="938"/>
    <cellStyle name="Cálculo 2 3 3 2 3 2" xfId="939"/>
    <cellStyle name="Cálculo 2 3 3 2 3 2 2" xfId="940"/>
    <cellStyle name="Cálculo 2 3 3 2 3 3" xfId="941"/>
    <cellStyle name="Cálculo 2 3 3 2 3 3 2" xfId="942"/>
    <cellStyle name="Cálculo 2 3 3 2 3 4" xfId="943"/>
    <cellStyle name="Cálculo 2 3 3 2 3 4 2" xfId="944"/>
    <cellStyle name="Cálculo 2 3 3 2 3 5" xfId="945"/>
    <cellStyle name="Cálculo 2 3 3 2 3 5 2" xfId="946"/>
    <cellStyle name="Cálculo 2 3 3 2 3 6" xfId="947"/>
    <cellStyle name="Cálculo 2 3 3 2 3 6 2" xfId="948"/>
    <cellStyle name="Cálculo 2 3 3 2 3 7" xfId="949"/>
    <cellStyle name="Cálculo 2 3 3 2 3 7 2" xfId="950"/>
    <cellStyle name="Cálculo 2 3 3 2 3 8" xfId="951"/>
    <cellStyle name="Cálculo 2 3 3 2 3 8 2" xfId="952"/>
    <cellStyle name="Cálculo 2 3 3 2 3 9" xfId="953"/>
    <cellStyle name="Cálculo 2 3 3 2 3 9 2" xfId="954"/>
    <cellStyle name="Cálculo 2 3 3 2 4" xfId="955"/>
    <cellStyle name="Cálculo 2 3 3 2 4 2" xfId="956"/>
    <cellStyle name="Cálculo 2 3 3 2 5" xfId="957"/>
    <cellStyle name="Cálculo 2 3 3 2 5 2" xfId="958"/>
    <cellStyle name="Cálculo 2 3 3 2 6" xfId="959"/>
    <cellStyle name="Cálculo 2 3 3 2 6 2" xfId="960"/>
    <cellStyle name="Cálculo 2 3 3 2 7" xfId="961"/>
    <cellStyle name="Cálculo 2 3 3 2 7 2" xfId="962"/>
    <cellStyle name="Cálculo 2 3 3 2 8" xfId="963"/>
    <cellStyle name="Cálculo 2 3 3 2 8 2" xfId="964"/>
    <cellStyle name="Cálculo 2 3 3 2 9" xfId="965"/>
    <cellStyle name="Cálculo 2 3 3 2 9 2" xfId="966"/>
    <cellStyle name="Cálculo 2 3 3 3" xfId="967"/>
    <cellStyle name="Cálculo 2 3 3 3 10" xfId="968"/>
    <cellStyle name="Cálculo 2 3 3 3 10 2" xfId="969"/>
    <cellStyle name="Cálculo 2 3 3 3 11" xfId="970"/>
    <cellStyle name="Cálculo 2 3 3 3 11 2" xfId="971"/>
    <cellStyle name="Cálculo 2 3 3 3 12" xfId="972"/>
    <cellStyle name="Cálculo 2 3 3 3 12 2" xfId="973"/>
    <cellStyle name="Cálculo 2 3 3 3 13" xfId="974"/>
    <cellStyle name="Cálculo 2 3 3 3 2" xfId="975"/>
    <cellStyle name="Cálculo 2 3 3 3 2 10" xfId="976"/>
    <cellStyle name="Cálculo 2 3 3 3 2 10 2" xfId="977"/>
    <cellStyle name="Cálculo 2 3 3 3 2 11" xfId="978"/>
    <cellStyle name="Cálculo 2 3 3 3 2 2" xfId="979"/>
    <cellStyle name="Cálculo 2 3 3 3 2 2 2" xfId="980"/>
    <cellStyle name="Cálculo 2 3 3 3 2 3" xfId="981"/>
    <cellStyle name="Cálculo 2 3 3 3 2 3 2" xfId="982"/>
    <cellStyle name="Cálculo 2 3 3 3 2 4" xfId="983"/>
    <cellStyle name="Cálculo 2 3 3 3 2 4 2" xfId="984"/>
    <cellStyle name="Cálculo 2 3 3 3 2 5" xfId="985"/>
    <cellStyle name="Cálculo 2 3 3 3 2 5 2" xfId="986"/>
    <cellStyle name="Cálculo 2 3 3 3 2 6" xfId="987"/>
    <cellStyle name="Cálculo 2 3 3 3 2 6 2" xfId="988"/>
    <cellStyle name="Cálculo 2 3 3 3 2 7" xfId="989"/>
    <cellStyle name="Cálculo 2 3 3 3 2 7 2" xfId="990"/>
    <cellStyle name="Cálculo 2 3 3 3 2 8" xfId="991"/>
    <cellStyle name="Cálculo 2 3 3 3 2 8 2" xfId="992"/>
    <cellStyle name="Cálculo 2 3 3 3 2 9" xfId="993"/>
    <cellStyle name="Cálculo 2 3 3 3 2 9 2" xfId="994"/>
    <cellStyle name="Cálculo 2 3 3 3 3" xfId="995"/>
    <cellStyle name="Cálculo 2 3 3 3 3 10" xfId="996"/>
    <cellStyle name="Cálculo 2 3 3 3 3 10 2" xfId="997"/>
    <cellStyle name="Cálculo 2 3 3 3 3 11" xfId="998"/>
    <cellStyle name="Cálculo 2 3 3 3 3 2" xfId="999"/>
    <cellStyle name="Cálculo 2 3 3 3 3 2 2" xfId="1000"/>
    <cellStyle name="Cálculo 2 3 3 3 3 3" xfId="1001"/>
    <cellStyle name="Cálculo 2 3 3 3 3 3 2" xfId="1002"/>
    <cellStyle name="Cálculo 2 3 3 3 3 4" xfId="1003"/>
    <cellStyle name="Cálculo 2 3 3 3 3 4 2" xfId="1004"/>
    <cellStyle name="Cálculo 2 3 3 3 3 5" xfId="1005"/>
    <cellStyle name="Cálculo 2 3 3 3 3 5 2" xfId="1006"/>
    <cellStyle name="Cálculo 2 3 3 3 3 6" xfId="1007"/>
    <cellStyle name="Cálculo 2 3 3 3 3 6 2" xfId="1008"/>
    <cellStyle name="Cálculo 2 3 3 3 3 7" xfId="1009"/>
    <cellStyle name="Cálculo 2 3 3 3 3 7 2" xfId="1010"/>
    <cellStyle name="Cálculo 2 3 3 3 3 8" xfId="1011"/>
    <cellStyle name="Cálculo 2 3 3 3 3 8 2" xfId="1012"/>
    <cellStyle name="Cálculo 2 3 3 3 3 9" xfId="1013"/>
    <cellStyle name="Cálculo 2 3 3 3 3 9 2" xfId="1014"/>
    <cellStyle name="Cálculo 2 3 3 3 4" xfId="1015"/>
    <cellStyle name="Cálculo 2 3 3 3 4 2" xfId="1016"/>
    <cellStyle name="Cálculo 2 3 3 3 5" xfId="1017"/>
    <cellStyle name="Cálculo 2 3 3 3 5 2" xfId="1018"/>
    <cellStyle name="Cálculo 2 3 3 3 6" xfId="1019"/>
    <cellStyle name="Cálculo 2 3 3 3 6 2" xfId="1020"/>
    <cellStyle name="Cálculo 2 3 3 3 7" xfId="1021"/>
    <cellStyle name="Cálculo 2 3 3 3 7 2" xfId="1022"/>
    <cellStyle name="Cálculo 2 3 3 3 8" xfId="1023"/>
    <cellStyle name="Cálculo 2 3 3 3 8 2" xfId="1024"/>
    <cellStyle name="Cálculo 2 3 3 3 9" xfId="1025"/>
    <cellStyle name="Cálculo 2 3 3 3 9 2" xfId="1026"/>
    <cellStyle name="Cálculo 2 3 3 4" xfId="1027"/>
    <cellStyle name="Cálculo 2 3 3 4 10" xfId="1028"/>
    <cellStyle name="Cálculo 2 3 3 4 10 2" xfId="1029"/>
    <cellStyle name="Cálculo 2 3 3 4 11" xfId="1030"/>
    <cellStyle name="Cálculo 2 3 3 4 2" xfId="1031"/>
    <cellStyle name="Cálculo 2 3 3 4 2 2" xfId="1032"/>
    <cellStyle name="Cálculo 2 3 3 4 3" xfId="1033"/>
    <cellStyle name="Cálculo 2 3 3 4 3 2" xfId="1034"/>
    <cellStyle name="Cálculo 2 3 3 4 4" xfId="1035"/>
    <cellStyle name="Cálculo 2 3 3 4 4 2" xfId="1036"/>
    <cellStyle name="Cálculo 2 3 3 4 5" xfId="1037"/>
    <cellStyle name="Cálculo 2 3 3 4 5 2" xfId="1038"/>
    <cellStyle name="Cálculo 2 3 3 4 6" xfId="1039"/>
    <cellStyle name="Cálculo 2 3 3 4 6 2" xfId="1040"/>
    <cellStyle name="Cálculo 2 3 3 4 7" xfId="1041"/>
    <cellStyle name="Cálculo 2 3 3 4 7 2" xfId="1042"/>
    <cellStyle name="Cálculo 2 3 3 4 8" xfId="1043"/>
    <cellStyle name="Cálculo 2 3 3 4 8 2" xfId="1044"/>
    <cellStyle name="Cálculo 2 3 3 4 9" xfId="1045"/>
    <cellStyle name="Cálculo 2 3 3 4 9 2" xfId="1046"/>
    <cellStyle name="Cálculo 2 3 3 5" xfId="1047"/>
    <cellStyle name="Cálculo 2 3 3 5 10" xfId="1048"/>
    <cellStyle name="Cálculo 2 3 3 5 10 2" xfId="1049"/>
    <cellStyle name="Cálculo 2 3 3 5 11" xfId="1050"/>
    <cellStyle name="Cálculo 2 3 3 5 2" xfId="1051"/>
    <cellStyle name="Cálculo 2 3 3 5 2 2" xfId="1052"/>
    <cellStyle name="Cálculo 2 3 3 5 3" xfId="1053"/>
    <cellStyle name="Cálculo 2 3 3 5 3 2" xfId="1054"/>
    <cellStyle name="Cálculo 2 3 3 5 4" xfId="1055"/>
    <cellStyle name="Cálculo 2 3 3 5 4 2" xfId="1056"/>
    <cellStyle name="Cálculo 2 3 3 5 5" xfId="1057"/>
    <cellStyle name="Cálculo 2 3 3 5 5 2" xfId="1058"/>
    <cellStyle name="Cálculo 2 3 3 5 6" xfId="1059"/>
    <cellStyle name="Cálculo 2 3 3 5 6 2" xfId="1060"/>
    <cellStyle name="Cálculo 2 3 3 5 7" xfId="1061"/>
    <cellStyle name="Cálculo 2 3 3 5 7 2" xfId="1062"/>
    <cellStyle name="Cálculo 2 3 3 5 8" xfId="1063"/>
    <cellStyle name="Cálculo 2 3 3 5 8 2" xfId="1064"/>
    <cellStyle name="Cálculo 2 3 3 5 9" xfId="1065"/>
    <cellStyle name="Cálculo 2 3 3 5 9 2" xfId="1066"/>
    <cellStyle name="Cálculo 2 3 3 6" xfId="1067"/>
    <cellStyle name="Cálculo 2 3 3 6 2" xfId="1068"/>
    <cellStyle name="Cálculo 2 3 3 7" xfId="1069"/>
    <cellStyle name="Cálculo 2 3 3 7 2" xfId="1070"/>
    <cellStyle name="Cálculo 2 3 3 8" xfId="1071"/>
    <cellStyle name="Cálculo 2 3 3 8 2" xfId="1072"/>
    <cellStyle name="Cálculo 2 3 3 9" xfId="1073"/>
    <cellStyle name="Cálculo 2 3 3 9 2" xfId="1074"/>
    <cellStyle name="Cálculo 2 3 4" xfId="1075"/>
    <cellStyle name="Cálculo 2 3 4 10" xfId="1076"/>
    <cellStyle name="Cálculo 2 3 4 10 2" xfId="1077"/>
    <cellStyle name="Cálculo 2 3 4 11" xfId="1078"/>
    <cellStyle name="Cálculo 2 3 4 11 2" xfId="1079"/>
    <cellStyle name="Cálculo 2 3 4 12" xfId="1080"/>
    <cellStyle name="Cálculo 2 3 4 12 2" xfId="1081"/>
    <cellStyle name="Cálculo 2 3 4 13" xfId="1082"/>
    <cellStyle name="Cálculo 2 3 4 2" xfId="1083"/>
    <cellStyle name="Cálculo 2 3 4 2 10" xfId="1084"/>
    <cellStyle name="Cálculo 2 3 4 2 10 2" xfId="1085"/>
    <cellStyle name="Cálculo 2 3 4 2 11" xfId="1086"/>
    <cellStyle name="Cálculo 2 3 4 2 2" xfId="1087"/>
    <cellStyle name="Cálculo 2 3 4 2 2 2" xfId="1088"/>
    <cellStyle name="Cálculo 2 3 4 2 3" xfId="1089"/>
    <cellStyle name="Cálculo 2 3 4 2 3 2" xfId="1090"/>
    <cellStyle name="Cálculo 2 3 4 2 4" xfId="1091"/>
    <cellStyle name="Cálculo 2 3 4 2 4 2" xfId="1092"/>
    <cellStyle name="Cálculo 2 3 4 2 5" xfId="1093"/>
    <cellStyle name="Cálculo 2 3 4 2 5 2" xfId="1094"/>
    <cellStyle name="Cálculo 2 3 4 2 6" xfId="1095"/>
    <cellStyle name="Cálculo 2 3 4 2 6 2" xfId="1096"/>
    <cellStyle name="Cálculo 2 3 4 2 7" xfId="1097"/>
    <cellStyle name="Cálculo 2 3 4 2 7 2" xfId="1098"/>
    <cellStyle name="Cálculo 2 3 4 2 8" xfId="1099"/>
    <cellStyle name="Cálculo 2 3 4 2 8 2" xfId="1100"/>
    <cellStyle name="Cálculo 2 3 4 2 9" xfId="1101"/>
    <cellStyle name="Cálculo 2 3 4 2 9 2" xfId="1102"/>
    <cellStyle name="Cálculo 2 3 4 3" xfId="1103"/>
    <cellStyle name="Cálculo 2 3 4 3 10" xfId="1104"/>
    <cellStyle name="Cálculo 2 3 4 3 10 2" xfId="1105"/>
    <cellStyle name="Cálculo 2 3 4 3 11" xfId="1106"/>
    <cellStyle name="Cálculo 2 3 4 3 2" xfId="1107"/>
    <cellStyle name="Cálculo 2 3 4 3 2 2" xfId="1108"/>
    <cellStyle name="Cálculo 2 3 4 3 3" xfId="1109"/>
    <cellStyle name="Cálculo 2 3 4 3 3 2" xfId="1110"/>
    <cellStyle name="Cálculo 2 3 4 3 4" xfId="1111"/>
    <cellStyle name="Cálculo 2 3 4 3 4 2" xfId="1112"/>
    <cellStyle name="Cálculo 2 3 4 3 5" xfId="1113"/>
    <cellStyle name="Cálculo 2 3 4 3 5 2" xfId="1114"/>
    <cellStyle name="Cálculo 2 3 4 3 6" xfId="1115"/>
    <cellStyle name="Cálculo 2 3 4 3 6 2" xfId="1116"/>
    <cellStyle name="Cálculo 2 3 4 3 7" xfId="1117"/>
    <cellStyle name="Cálculo 2 3 4 3 7 2" xfId="1118"/>
    <cellStyle name="Cálculo 2 3 4 3 8" xfId="1119"/>
    <cellStyle name="Cálculo 2 3 4 3 8 2" xfId="1120"/>
    <cellStyle name="Cálculo 2 3 4 3 9" xfId="1121"/>
    <cellStyle name="Cálculo 2 3 4 3 9 2" xfId="1122"/>
    <cellStyle name="Cálculo 2 3 4 4" xfId="1123"/>
    <cellStyle name="Cálculo 2 3 4 4 2" xfId="1124"/>
    <cellStyle name="Cálculo 2 3 4 5" xfId="1125"/>
    <cellStyle name="Cálculo 2 3 4 5 2" xfId="1126"/>
    <cellStyle name="Cálculo 2 3 4 6" xfId="1127"/>
    <cellStyle name="Cálculo 2 3 4 6 2" xfId="1128"/>
    <cellStyle name="Cálculo 2 3 4 7" xfId="1129"/>
    <cellStyle name="Cálculo 2 3 4 7 2" xfId="1130"/>
    <cellStyle name="Cálculo 2 3 4 8" xfId="1131"/>
    <cellStyle name="Cálculo 2 3 4 8 2" xfId="1132"/>
    <cellStyle name="Cálculo 2 3 4 9" xfId="1133"/>
    <cellStyle name="Cálculo 2 3 4 9 2" xfId="1134"/>
    <cellStyle name="Cálculo 2 3 5" xfId="1135"/>
    <cellStyle name="Cálculo 2 3 5 10" xfId="1136"/>
    <cellStyle name="Cálculo 2 3 5 10 2" xfId="1137"/>
    <cellStyle name="Cálculo 2 3 5 11" xfId="1138"/>
    <cellStyle name="Cálculo 2 3 5 11 2" xfId="1139"/>
    <cellStyle name="Cálculo 2 3 5 12" xfId="1140"/>
    <cellStyle name="Cálculo 2 3 5 12 2" xfId="1141"/>
    <cellStyle name="Cálculo 2 3 5 13" xfId="1142"/>
    <cellStyle name="Cálculo 2 3 5 2" xfId="1143"/>
    <cellStyle name="Cálculo 2 3 5 2 10" xfId="1144"/>
    <cellStyle name="Cálculo 2 3 5 2 10 2" xfId="1145"/>
    <cellStyle name="Cálculo 2 3 5 2 11" xfId="1146"/>
    <cellStyle name="Cálculo 2 3 5 2 2" xfId="1147"/>
    <cellStyle name="Cálculo 2 3 5 2 2 2" xfId="1148"/>
    <cellStyle name="Cálculo 2 3 5 2 3" xfId="1149"/>
    <cellStyle name="Cálculo 2 3 5 2 3 2" xfId="1150"/>
    <cellStyle name="Cálculo 2 3 5 2 4" xfId="1151"/>
    <cellStyle name="Cálculo 2 3 5 2 4 2" xfId="1152"/>
    <cellStyle name="Cálculo 2 3 5 2 5" xfId="1153"/>
    <cellStyle name="Cálculo 2 3 5 2 5 2" xfId="1154"/>
    <cellStyle name="Cálculo 2 3 5 2 6" xfId="1155"/>
    <cellStyle name="Cálculo 2 3 5 2 6 2" xfId="1156"/>
    <cellStyle name="Cálculo 2 3 5 2 7" xfId="1157"/>
    <cellStyle name="Cálculo 2 3 5 2 7 2" xfId="1158"/>
    <cellStyle name="Cálculo 2 3 5 2 8" xfId="1159"/>
    <cellStyle name="Cálculo 2 3 5 2 8 2" xfId="1160"/>
    <cellStyle name="Cálculo 2 3 5 2 9" xfId="1161"/>
    <cellStyle name="Cálculo 2 3 5 2 9 2" xfId="1162"/>
    <cellStyle name="Cálculo 2 3 5 3" xfId="1163"/>
    <cellStyle name="Cálculo 2 3 5 3 10" xfId="1164"/>
    <cellStyle name="Cálculo 2 3 5 3 10 2" xfId="1165"/>
    <cellStyle name="Cálculo 2 3 5 3 11" xfId="1166"/>
    <cellStyle name="Cálculo 2 3 5 3 2" xfId="1167"/>
    <cellStyle name="Cálculo 2 3 5 3 2 2" xfId="1168"/>
    <cellStyle name="Cálculo 2 3 5 3 3" xfId="1169"/>
    <cellStyle name="Cálculo 2 3 5 3 3 2" xfId="1170"/>
    <cellStyle name="Cálculo 2 3 5 3 4" xfId="1171"/>
    <cellStyle name="Cálculo 2 3 5 3 4 2" xfId="1172"/>
    <cellStyle name="Cálculo 2 3 5 3 5" xfId="1173"/>
    <cellStyle name="Cálculo 2 3 5 3 5 2" xfId="1174"/>
    <cellStyle name="Cálculo 2 3 5 3 6" xfId="1175"/>
    <cellStyle name="Cálculo 2 3 5 3 6 2" xfId="1176"/>
    <cellStyle name="Cálculo 2 3 5 3 7" xfId="1177"/>
    <cellStyle name="Cálculo 2 3 5 3 7 2" xfId="1178"/>
    <cellStyle name="Cálculo 2 3 5 3 8" xfId="1179"/>
    <cellStyle name="Cálculo 2 3 5 3 8 2" xfId="1180"/>
    <cellStyle name="Cálculo 2 3 5 3 9" xfId="1181"/>
    <cellStyle name="Cálculo 2 3 5 3 9 2" xfId="1182"/>
    <cellStyle name="Cálculo 2 3 5 4" xfId="1183"/>
    <cellStyle name="Cálculo 2 3 5 4 2" xfId="1184"/>
    <cellStyle name="Cálculo 2 3 5 5" xfId="1185"/>
    <cellStyle name="Cálculo 2 3 5 5 2" xfId="1186"/>
    <cellStyle name="Cálculo 2 3 5 6" xfId="1187"/>
    <cellStyle name="Cálculo 2 3 5 6 2" xfId="1188"/>
    <cellStyle name="Cálculo 2 3 5 7" xfId="1189"/>
    <cellStyle name="Cálculo 2 3 5 7 2" xfId="1190"/>
    <cellStyle name="Cálculo 2 3 5 8" xfId="1191"/>
    <cellStyle name="Cálculo 2 3 5 8 2" xfId="1192"/>
    <cellStyle name="Cálculo 2 3 5 9" xfId="1193"/>
    <cellStyle name="Cálculo 2 3 5 9 2" xfId="1194"/>
    <cellStyle name="Cálculo 2 3 6" xfId="1195"/>
    <cellStyle name="Cálculo 2 3 6 2" xfId="1196"/>
    <cellStyle name="Cálculo 2 3 7" xfId="1197"/>
    <cellStyle name="Cálculo 2 3 7 2" xfId="1198"/>
    <cellStyle name="Cálculo 2 3 8" xfId="1199"/>
    <cellStyle name="Cálculo 2 3 8 2" xfId="1200"/>
    <cellStyle name="Cálculo 2 3 9" xfId="1201"/>
    <cellStyle name="Cálculo 2 3 9 2" xfId="1202"/>
    <cellStyle name="Cálculo 2 4" xfId="1203"/>
    <cellStyle name="Cálculo 2 4 10" xfId="1204"/>
    <cellStyle name="Cálculo 2 4 10 2" xfId="1205"/>
    <cellStyle name="Cálculo 2 4 11" xfId="1206"/>
    <cellStyle name="Cálculo 2 4 11 2" xfId="1207"/>
    <cellStyle name="Cálculo 2 4 12" xfId="1208"/>
    <cellStyle name="Cálculo 2 4 12 2" xfId="1209"/>
    <cellStyle name="Cálculo 2 4 13" xfId="1210"/>
    <cellStyle name="Cálculo 2 4 13 2" xfId="1211"/>
    <cellStyle name="Cálculo 2 4 14" xfId="1212"/>
    <cellStyle name="Cálculo 2 4 14 2" xfId="1213"/>
    <cellStyle name="Cálculo 2 4 15" xfId="1214"/>
    <cellStyle name="Cálculo 2 4 16" xfId="1215"/>
    <cellStyle name="Cálculo 2 4 2" xfId="1216"/>
    <cellStyle name="Cálculo 2 4 2 10" xfId="1217"/>
    <cellStyle name="Cálculo 2 4 2 10 2" xfId="1218"/>
    <cellStyle name="Cálculo 2 4 2 11" xfId="1219"/>
    <cellStyle name="Cálculo 2 4 2 11 2" xfId="1220"/>
    <cellStyle name="Cálculo 2 4 2 12" xfId="1221"/>
    <cellStyle name="Cálculo 2 4 2 12 2" xfId="1222"/>
    <cellStyle name="Cálculo 2 4 2 13" xfId="1223"/>
    <cellStyle name="Cálculo 2 4 2 2" xfId="1224"/>
    <cellStyle name="Cálculo 2 4 2 2 10" xfId="1225"/>
    <cellStyle name="Cálculo 2 4 2 2 10 2" xfId="1226"/>
    <cellStyle name="Cálculo 2 4 2 2 11" xfId="1227"/>
    <cellStyle name="Cálculo 2 4 2 2 2" xfId="1228"/>
    <cellStyle name="Cálculo 2 4 2 2 2 2" xfId="1229"/>
    <cellStyle name="Cálculo 2 4 2 2 3" xfId="1230"/>
    <cellStyle name="Cálculo 2 4 2 2 3 2" xfId="1231"/>
    <cellStyle name="Cálculo 2 4 2 2 4" xfId="1232"/>
    <cellStyle name="Cálculo 2 4 2 2 4 2" xfId="1233"/>
    <cellStyle name="Cálculo 2 4 2 2 5" xfId="1234"/>
    <cellStyle name="Cálculo 2 4 2 2 5 2" xfId="1235"/>
    <cellStyle name="Cálculo 2 4 2 2 6" xfId="1236"/>
    <cellStyle name="Cálculo 2 4 2 2 6 2" xfId="1237"/>
    <cellStyle name="Cálculo 2 4 2 2 7" xfId="1238"/>
    <cellStyle name="Cálculo 2 4 2 2 7 2" xfId="1239"/>
    <cellStyle name="Cálculo 2 4 2 2 8" xfId="1240"/>
    <cellStyle name="Cálculo 2 4 2 2 8 2" xfId="1241"/>
    <cellStyle name="Cálculo 2 4 2 2 9" xfId="1242"/>
    <cellStyle name="Cálculo 2 4 2 2 9 2" xfId="1243"/>
    <cellStyle name="Cálculo 2 4 2 3" xfId="1244"/>
    <cellStyle name="Cálculo 2 4 2 3 10" xfId="1245"/>
    <cellStyle name="Cálculo 2 4 2 3 10 2" xfId="1246"/>
    <cellStyle name="Cálculo 2 4 2 3 11" xfId="1247"/>
    <cellStyle name="Cálculo 2 4 2 3 2" xfId="1248"/>
    <cellStyle name="Cálculo 2 4 2 3 2 2" xfId="1249"/>
    <cellStyle name="Cálculo 2 4 2 3 3" xfId="1250"/>
    <cellStyle name="Cálculo 2 4 2 3 3 2" xfId="1251"/>
    <cellStyle name="Cálculo 2 4 2 3 4" xfId="1252"/>
    <cellStyle name="Cálculo 2 4 2 3 4 2" xfId="1253"/>
    <cellStyle name="Cálculo 2 4 2 3 5" xfId="1254"/>
    <cellStyle name="Cálculo 2 4 2 3 5 2" xfId="1255"/>
    <cellStyle name="Cálculo 2 4 2 3 6" xfId="1256"/>
    <cellStyle name="Cálculo 2 4 2 3 6 2" xfId="1257"/>
    <cellStyle name="Cálculo 2 4 2 3 7" xfId="1258"/>
    <cellStyle name="Cálculo 2 4 2 3 7 2" xfId="1259"/>
    <cellStyle name="Cálculo 2 4 2 3 8" xfId="1260"/>
    <cellStyle name="Cálculo 2 4 2 3 8 2" xfId="1261"/>
    <cellStyle name="Cálculo 2 4 2 3 9" xfId="1262"/>
    <cellStyle name="Cálculo 2 4 2 3 9 2" xfId="1263"/>
    <cellStyle name="Cálculo 2 4 2 4" xfId="1264"/>
    <cellStyle name="Cálculo 2 4 2 4 2" xfId="1265"/>
    <cellStyle name="Cálculo 2 4 2 5" xfId="1266"/>
    <cellStyle name="Cálculo 2 4 2 5 2" xfId="1267"/>
    <cellStyle name="Cálculo 2 4 2 6" xfId="1268"/>
    <cellStyle name="Cálculo 2 4 2 6 2" xfId="1269"/>
    <cellStyle name="Cálculo 2 4 2 7" xfId="1270"/>
    <cellStyle name="Cálculo 2 4 2 7 2" xfId="1271"/>
    <cellStyle name="Cálculo 2 4 2 8" xfId="1272"/>
    <cellStyle name="Cálculo 2 4 2 8 2" xfId="1273"/>
    <cellStyle name="Cálculo 2 4 2 9" xfId="1274"/>
    <cellStyle name="Cálculo 2 4 2 9 2" xfId="1275"/>
    <cellStyle name="Cálculo 2 4 3" xfId="1276"/>
    <cellStyle name="Cálculo 2 4 3 10" xfId="1277"/>
    <cellStyle name="Cálculo 2 4 3 10 2" xfId="1278"/>
    <cellStyle name="Cálculo 2 4 3 11" xfId="1279"/>
    <cellStyle name="Cálculo 2 4 3 11 2" xfId="1280"/>
    <cellStyle name="Cálculo 2 4 3 12" xfId="1281"/>
    <cellStyle name="Cálculo 2 4 3 12 2" xfId="1282"/>
    <cellStyle name="Cálculo 2 4 3 13" xfId="1283"/>
    <cellStyle name="Cálculo 2 4 3 2" xfId="1284"/>
    <cellStyle name="Cálculo 2 4 3 2 10" xfId="1285"/>
    <cellStyle name="Cálculo 2 4 3 2 10 2" xfId="1286"/>
    <cellStyle name="Cálculo 2 4 3 2 11" xfId="1287"/>
    <cellStyle name="Cálculo 2 4 3 2 2" xfId="1288"/>
    <cellStyle name="Cálculo 2 4 3 2 2 2" xfId="1289"/>
    <cellStyle name="Cálculo 2 4 3 2 3" xfId="1290"/>
    <cellStyle name="Cálculo 2 4 3 2 3 2" xfId="1291"/>
    <cellStyle name="Cálculo 2 4 3 2 4" xfId="1292"/>
    <cellStyle name="Cálculo 2 4 3 2 4 2" xfId="1293"/>
    <cellStyle name="Cálculo 2 4 3 2 5" xfId="1294"/>
    <cellStyle name="Cálculo 2 4 3 2 5 2" xfId="1295"/>
    <cellStyle name="Cálculo 2 4 3 2 6" xfId="1296"/>
    <cellStyle name="Cálculo 2 4 3 2 6 2" xfId="1297"/>
    <cellStyle name="Cálculo 2 4 3 2 7" xfId="1298"/>
    <cellStyle name="Cálculo 2 4 3 2 7 2" xfId="1299"/>
    <cellStyle name="Cálculo 2 4 3 2 8" xfId="1300"/>
    <cellStyle name="Cálculo 2 4 3 2 8 2" xfId="1301"/>
    <cellStyle name="Cálculo 2 4 3 2 9" xfId="1302"/>
    <cellStyle name="Cálculo 2 4 3 2 9 2" xfId="1303"/>
    <cellStyle name="Cálculo 2 4 3 3" xfId="1304"/>
    <cellStyle name="Cálculo 2 4 3 3 10" xfId="1305"/>
    <cellStyle name="Cálculo 2 4 3 3 10 2" xfId="1306"/>
    <cellStyle name="Cálculo 2 4 3 3 11" xfId="1307"/>
    <cellStyle name="Cálculo 2 4 3 3 2" xfId="1308"/>
    <cellStyle name="Cálculo 2 4 3 3 2 2" xfId="1309"/>
    <cellStyle name="Cálculo 2 4 3 3 3" xfId="1310"/>
    <cellStyle name="Cálculo 2 4 3 3 3 2" xfId="1311"/>
    <cellStyle name="Cálculo 2 4 3 3 4" xfId="1312"/>
    <cellStyle name="Cálculo 2 4 3 3 4 2" xfId="1313"/>
    <cellStyle name="Cálculo 2 4 3 3 5" xfId="1314"/>
    <cellStyle name="Cálculo 2 4 3 3 5 2" xfId="1315"/>
    <cellStyle name="Cálculo 2 4 3 3 6" xfId="1316"/>
    <cellStyle name="Cálculo 2 4 3 3 6 2" xfId="1317"/>
    <cellStyle name="Cálculo 2 4 3 3 7" xfId="1318"/>
    <cellStyle name="Cálculo 2 4 3 3 7 2" xfId="1319"/>
    <cellStyle name="Cálculo 2 4 3 3 8" xfId="1320"/>
    <cellStyle name="Cálculo 2 4 3 3 8 2" xfId="1321"/>
    <cellStyle name="Cálculo 2 4 3 3 9" xfId="1322"/>
    <cellStyle name="Cálculo 2 4 3 3 9 2" xfId="1323"/>
    <cellStyle name="Cálculo 2 4 3 4" xfId="1324"/>
    <cellStyle name="Cálculo 2 4 3 4 2" xfId="1325"/>
    <cellStyle name="Cálculo 2 4 3 5" xfId="1326"/>
    <cellStyle name="Cálculo 2 4 3 5 2" xfId="1327"/>
    <cellStyle name="Cálculo 2 4 3 6" xfId="1328"/>
    <cellStyle name="Cálculo 2 4 3 6 2" xfId="1329"/>
    <cellStyle name="Cálculo 2 4 3 7" xfId="1330"/>
    <cellStyle name="Cálculo 2 4 3 7 2" xfId="1331"/>
    <cellStyle name="Cálculo 2 4 3 8" xfId="1332"/>
    <cellStyle name="Cálculo 2 4 3 8 2" xfId="1333"/>
    <cellStyle name="Cálculo 2 4 3 9" xfId="1334"/>
    <cellStyle name="Cálculo 2 4 3 9 2" xfId="1335"/>
    <cellStyle name="Cálculo 2 4 4" xfId="1336"/>
    <cellStyle name="Cálculo 2 4 4 10" xfId="1337"/>
    <cellStyle name="Cálculo 2 4 4 10 2" xfId="1338"/>
    <cellStyle name="Cálculo 2 4 4 11" xfId="1339"/>
    <cellStyle name="Cálculo 2 4 4 2" xfId="1340"/>
    <cellStyle name="Cálculo 2 4 4 2 2" xfId="1341"/>
    <cellStyle name="Cálculo 2 4 4 3" xfId="1342"/>
    <cellStyle name="Cálculo 2 4 4 3 2" xfId="1343"/>
    <cellStyle name="Cálculo 2 4 4 4" xfId="1344"/>
    <cellStyle name="Cálculo 2 4 4 4 2" xfId="1345"/>
    <cellStyle name="Cálculo 2 4 4 5" xfId="1346"/>
    <cellStyle name="Cálculo 2 4 4 5 2" xfId="1347"/>
    <cellStyle name="Cálculo 2 4 4 6" xfId="1348"/>
    <cellStyle name="Cálculo 2 4 4 6 2" xfId="1349"/>
    <cellStyle name="Cálculo 2 4 4 7" xfId="1350"/>
    <cellStyle name="Cálculo 2 4 4 7 2" xfId="1351"/>
    <cellStyle name="Cálculo 2 4 4 8" xfId="1352"/>
    <cellStyle name="Cálculo 2 4 4 8 2" xfId="1353"/>
    <cellStyle name="Cálculo 2 4 4 9" xfId="1354"/>
    <cellStyle name="Cálculo 2 4 4 9 2" xfId="1355"/>
    <cellStyle name="Cálculo 2 4 5" xfId="1356"/>
    <cellStyle name="Cálculo 2 4 5 10" xfId="1357"/>
    <cellStyle name="Cálculo 2 4 5 10 2" xfId="1358"/>
    <cellStyle name="Cálculo 2 4 5 11" xfId="1359"/>
    <cellStyle name="Cálculo 2 4 5 2" xfId="1360"/>
    <cellStyle name="Cálculo 2 4 5 2 2" xfId="1361"/>
    <cellStyle name="Cálculo 2 4 5 3" xfId="1362"/>
    <cellStyle name="Cálculo 2 4 5 3 2" xfId="1363"/>
    <cellStyle name="Cálculo 2 4 5 4" xfId="1364"/>
    <cellStyle name="Cálculo 2 4 5 4 2" xfId="1365"/>
    <cellStyle name="Cálculo 2 4 5 5" xfId="1366"/>
    <cellStyle name="Cálculo 2 4 5 5 2" xfId="1367"/>
    <cellStyle name="Cálculo 2 4 5 6" xfId="1368"/>
    <cellStyle name="Cálculo 2 4 5 6 2" xfId="1369"/>
    <cellStyle name="Cálculo 2 4 5 7" xfId="1370"/>
    <cellStyle name="Cálculo 2 4 5 7 2" xfId="1371"/>
    <cellStyle name="Cálculo 2 4 5 8" xfId="1372"/>
    <cellStyle name="Cálculo 2 4 5 8 2" xfId="1373"/>
    <cellStyle name="Cálculo 2 4 5 9" xfId="1374"/>
    <cellStyle name="Cálculo 2 4 5 9 2" xfId="1375"/>
    <cellStyle name="Cálculo 2 4 6" xfId="1376"/>
    <cellStyle name="Cálculo 2 4 6 2" xfId="1377"/>
    <cellStyle name="Cálculo 2 4 7" xfId="1378"/>
    <cellStyle name="Cálculo 2 4 7 2" xfId="1379"/>
    <cellStyle name="Cálculo 2 4 8" xfId="1380"/>
    <cellStyle name="Cálculo 2 4 8 2" xfId="1381"/>
    <cellStyle name="Cálculo 2 4 9" xfId="1382"/>
    <cellStyle name="Cálculo 2 4 9 2" xfId="1383"/>
    <cellStyle name="Cálculo 2 5" xfId="1384"/>
    <cellStyle name="Cálculo 2 5 10" xfId="1385"/>
    <cellStyle name="Cálculo 2 5 10 2" xfId="1386"/>
    <cellStyle name="Cálculo 2 5 11" xfId="1387"/>
    <cellStyle name="Cálculo 2 5 11 2" xfId="1388"/>
    <cellStyle name="Cálculo 2 5 12" xfId="1389"/>
    <cellStyle name="Cálculo 2 5 12 2" xfId="1390"/>
    <cellStyle name="Cálculo 2 5 13" xfId="1391"/>
    <cellStyle name="Cálculo 2 5 13 2" xfId="1392"/>
    <cellStyle name="Cálculo 2 5 14" xfId="1393"/>
    <cellStyle name="Cálculo 2 5 14 2" xfId="1394"/>
    <cellStyle name="Cálculo 2 5 15" xfId="1395"/>
    <cellStyle name="Cálculo 2 5 2" xfId="1396"/>
    <cellStyle name="Cálculo 2 5 2 10" xfId="1397"/>
    <cellStyle name="Cálculo 2 5 2 10 2" xfId="1398"/>
    <cellStyle name="Cálculo 2 5 2 11" xfId="1399"/>
    <cellStyle name="Cálculo 2 5 2 11 2" xfId="1400"/>
    <cellStyle name="Cálculo 2 5 2 12" xfId="1401"/>
    <cellStyle name="Cálculo 2 5 2 12 2" xfId="1402"/>
    <cellStyle name="Cálculo 2 5 2 13" xfId="1403"/>
    <cellStyle name="Cálculo 2 5 2 2" xfId="1404"/>
    <cellStyle name="Cálculo 2 5 2 2 10" xfId="1405"/>
    <cellStyle name="Cálculo 2 5 2 2 10 2" xfId="1406"/>
    <cellStyle name="Cálculo 2 5 2 2 11" xfId="1407"/>
    <cellStyle name="Cálculo 2 5 2 2 2" xfId="1408"/>
    <cellStyle name="Cálculo 2 5 2 2 2 2" xfId="1409"/>
    <cellStyle name="Cálculo 2 5 2 2 3" xfId="1410"/>
    <cellStyle name="Cálculo 2 5 2 2 3 2" xfId="1411"/>
    <cellStyle name="Cálculo 2 5 2 2 4" xfId="1412"/>
    <cellStyle name="Cálculo 2 5 2 2 4 2" xfId="1413"/>
    <cellStyle name="Cálculo 2 5 2 2 5" xfId="1414"/>
    <cellStyle name="Cálculo 2 5 2 2 5 2" xfId="1415"/>
    <cellStyle name="Cálculo 2 5 2 2 6" xfId="1416"/>
    <cellStyle name="Cálculo 2 5 2 2 6 2" xfId="1417"/>
    <cellStyle name="Cálculo 2 5 2 2 7" xfId="1418"/>
    <cellStyle name="Cálculo 2 5 2 2 7 2" xfId="1419"/>
    <cellStyle name="Cálculo 2 5 2 2 8" xfId="1420"/>
    <cellStyle name="Cálculo 2 5 2 2 8 2" xfId="1421"/>
    <cellStyle name="Cálculo 2 5 2 2 9" xfId="1422"/>
    <cellStyle name="Cálculo 2 5 2 2 9 2" xfId="1423"/>
    <cellStyle name="Cálculo 2 5 2 3" xfId="1424"/>
    <cellStyle name="Cálculo 2 5 2 3 10" xfId="1425"/>
    <cellStyle name="Cálculo 2 5 2 3 10 2" xfId="1426"/>
    <cellStyle name="Cálculo 2 5 2 3 11" xfId="1427"/>
    <cellStyle name="Cálculo 2 5 2 3 2" xfId="1428"/>
    <cellStyle name="Cálculo 2 5 2 3 2 2" xfId="1429"/>
    <cellStyle name="Cálculo 2 5 2 3 3" xfId="1430"/>
    <cellStyle name="Cálculo 2 5 2 3 3 2" xfId="1431"/>
    <cellStyle name="Cálculo 2 5 2 3 4" xfId="1432"/>
    <cellStyle name="Cálculo 2 5 2 3 4 2" xfId="1433"/>
    <cellStyle name="Cálculo 2 5 2 3 5" xfId="1434"/>
    <cellStyle name="Cálculo 2 5 2 3 5 2" xfId="1435"/>
    <cellStyle name="Cálculo 2 5 2 3 6" xfId="1436"/>
    <cellStyle name="Cálculo 2 5 2 3 6 2" xfId="1437"/>
    <cellStyle name="Cálculo 2 5 2 3 7" xfId="1438"/>
    <cellStyle name="Cálculo 2 5 2 3 7 2" xfId="1439"/>
    <cellStyle name="Cálculo 2 5 2 3 8" xfId="1440"/>
    <cellStyle name="Cálculo 2 5 2 3 8 2" xfId="1441"/>
    <cellStyle name="Cálculo 2 5 2 3 9" xfId="1442"/>
    <cellStyle name="Cálculo 2 5 2 3 9 2" xfId="1443"/>
    <cellStyle name="Cálculo 2 5 2 4" xfId="1444"/>
    <cellStyle name="Cálculo 2 5 2 4 2" xfId="1445"/>
    <cellStyle name="Cálculo 2 5 2 5" xfId="1446"/>
    <cellStyle name="Cálculo 2 5 2 5 2" xfId="1447"/>
    <cellStyle name="Cálculo 2 5 2 6" xfId="1448"/>
    <cellStyle name="Cálculo 2 5 2 6 2" xfId="1449"/>
    <cellStyle name="Cálculo 2 5 2 7" xfId="1450"/>
    <cellStyle name="Cálculo 2 5 2 7 2" xfId="1451"/>
    <cellStyle name="Cálculo 2 5 2 8" xfId="1452"/>
    <cellStyle name="Cálculo 2 5 2 8 2" xfId="1453"/>
    <cellStyle name="Cálculo 2 5 2 9" xfId="1454"/>
    <cellStyle name="Cálculo 2 5 2 9 2" xfId="1455"/>
    <cellStyle name="Cálculo 2 5 3" xfId="1456"/>
    <cellStyle name="Cálculo 2 5 3 10" xfId="1457"/>
    <cellStyle name="Cálculo 2 5 3 10 2" xfId="1458"/>
    <cellStyle name="Cálculo 2 5 3 11" xfId="1459"/>
    <cellStyle name="Cálculo 2 5 3 11 2" xfId="1460"/>
    <cellStyle name="Cálculo 2 5 3 12" xfId="1461"/>
    <cellStyle name="Cálculo 2 5 3 12 2" xfId="1462"/>
    <cellStyle name="Cálculo 2 5 3 13" xfId="1463"/>
    <cellStyle name="Cálculo 2 5 3 2" xfId="1464"/>
    <cellStyle name="Cálculo 2 5 3 2 10" xfId="1465"/>
    <cellStyle name="Cálculo 2 5 3 2 10 2" xfId="1466"/>
    <cellStyle name="Cálculo 2 5 3 2 11" xfId="1467"/>
    <cellStyle name="Cálculo 2 5 3 2 2" xfId="1468"/>
    <cellStyle name="Cálculo 2 5 3 2 2 2" xfId="1469"/>
    <cellStyle name="Cálculo 2 5 3 2 3" xfId="1470"/>
    <cellStyle name="Cálculo 2 5 3 2 3 2" xfId="1471"/>
    <cellStyle name="Cálculo 2 5 3 2 4" xfId="1472"/>
    <cellStyle name="Cálculo 2 5 3 2 4 2" xfId="1473"/>
    <cellStyle name="Cálculo 2 5 3 2 5" xfId="1474"/>
    <cellStyle name="Cálculo 2 5 3 2 5 2" xfId="1475"/>
    <cellStyle name="Cálculo 2 5 3 2 6" xfId="1476"/>
    <cellStyle name="Cálculo 2 5 3 2 6 2" xfId="1477"/>
    <cellStyle name="Cálculo 2 5 3 2 7" xfId="1478"/>
    <cellStyle name="Cálculo 2 5 3 2 7 2" xfId="1479"/>
    <cellStyle name="Cálculo 2 5 3 2 8" xfId="1480"/>
    <cellStyle name="Cálculo 2 5 3 2 8 2" xfId="1481"/>
    <cellStyle name="Cálculo 2 5 3 2 9" xfId="1482"/>
    <cellStyle name="Cálculo 2 5 3 2 9 2" xfId="1483"/>
    <cellStyle name="Cálculo 2 5 3 3" xfId="1484"/>
    <cellStyle name="Cálculo 2 5 3 3 10" xfId="1485"/>
    <cellStyle name="Cálculo 2 5 3 3 10 2" xfId="1486"/>
    <cellStyle name="Cálculo 2 5 3 3 11" xfId="1487"/>
    <cellStyle name="Cálculo 2 5 3 3 2" xfId="1488"/>
    <cellStyle name="Cálculo 2 5 3 3 2 2" xfId="1489"/>
    <cellStyle name="Cálculo 2 5 3 3 3" xfId="1490"/>
    <cellStyle name="Cálculo 2 5 3 3 3 2" xfId="1491"/>
    <cellStyle name="Cálculo 2 5 3 3 4" xfId="1492"/>
    <cellStyle name="Cálculo 2 5 3 3 4 2" xfId="1493"/>
    <cellStyle name="Cálculo 2 5 3 3 5" xfId="1494"/>
    <cellStyle name="Cálculo 2 5 3 3 5 2" xfId="1495"/>
    <cellStyle name="Cálculo 2 5 3 3 6" xfId="1496"/>
    <cellStyle name="Cálculo 2 5 3 3 6 2" xfId="1497"/>
    <cellStyle name="Cálculo 2 5 3 3 7" xfId="1498"/>
    <cellStyle name="Cálculo 2 5 3 3 7 2" xfId="1499"/>
    <cellStyle name="Cálculo 2 5 3 3 8" xfId="1500"/>
    <cellStyle name="Cálculo 2 5 3 3 8 2" xfId="1501"/>
    <cellStyle name="Cálculo 2 5 3 3 9" xfId="1502"/>
    <cellStyle name="Cálculo 2 5 3 3 9 2" xfId="1503"/>
    <cellStyle name="Cálculo 2 5 3 4" xfId="1504"/>
    <cellStyle name="Cálculo 2 5 3 4 2" xfId="1505"/>
    <cellStyle name="Cálculo 2 5 3 5" xfId="1506"/>
    <cellStyle name="Cálculo 2 5 3 5 2" xfId="1507"/>
    <cellStyle name="Cálculo 2 5 3 6" xfId="1508"/>
    <cellStyle name="Cálculo 2 5 3 6 2" xfId="1509"/>
    <cellStyle name="Cálculo 2 5 3 7" xfId="1510"/>
    <cellStyle name="Cálculo 2 5 3 7 2" xfId="1511"/>
    <cellStyle name="Cálculo 2 5 3 8" xfId="1512"/>
    <cellStyle name="Cálculo 2 5 3 8 2" xfId="1513"/>
    <cellStyle name="Cálculo 2 5 3 9" xfId="1514"/>
    <cellStyle name="Cálculo 2 5 3 9 2" xfId="1515"/>
    <cellStyle name="Cálculo 2 5 4" xfId="1516"/>
    <cellStyle name="Cálculo 2 5 4 10" xfId="1517"/>
    <cellStyle name="Cálculo 2 5 4 10 2" xfId="1518"/>
    <cellStyle name="Cálculo 2 5 4 11" xfId="1519"/>
    <cellStyle name="Cálculo 2 5 4 2" xfId="1520"/>
    <cellStyle name="Cálculo 2 5 4 2 2" xfId="1521"/>
    <cellStyle name="Cálculo 2 5 4 3" xfId="1522"/>
    <cellStyle name="Cálculo 2 5 4 3 2" xfId="1523"/>
    <cellStyle name="Cálculo 2 5 4 4" xfId="1524"/>
    <cellStyle name="Cálculo 2 5 4 4 2" xfId="1525"/>
    <cellStyle name="Cálculo 2 5 4 5" xfId="1526"/>
    <cellStyle name="Cálculo 2 5 4 5 2" xfId="1527"/>
    <cellStyle name="Cálculo 2 5 4 6" xfId="1528"/>
    <cellStyle name="Cálculo 2 5 4 6 2" xfId="1529"/>
    <cellStyle name="Cálculo 2 5 4 7" xfId="1530"/>
    <cellStyle name="Cálculo 2 5 4 7 2" xfId="1531"/>
    <cellStyle name="Cálculo 2 5 4 8" xfId="1532"/>
    <cellStyle name="Cálculo 2 5 4 8 2" xfId="1533"/>
    <cellStyle name="Cálculo 2 5 4 9" xfId="1534"/>
    <cellStyle name="Cálculo 2 5 4 9 2" xfId="1535"/>
    <cellStyle name="Cálculo 2 5 5" xfId="1536"/>
    <cellStyle name="Cálculo 2 5 5 10" xfId="1537"/>
    <cellStyle name="Cálculo 2 5 5 10 2" xfId="1538"/>
    <cellStyle name="Cálculo 2 5 5 11" xfId="1539"/>
    <cellStyle name="Cálculo 2 5 5 2" xfId="1540"/>
    <cellStyle name="Cálculo 2 5 5 2 2" xfId="1541"/>
    <cellStyle name="Cálculo 2 5 5 3" xfId="1542"/>
    <cellStyle name="Cálculo 2 5 5 3 2" xfId="1543"/>
    <cellStyle name="Cálculo 2 5 5 4" xfId="1544"/>
    <cellStyle name="Cálculo 2 5 5 4 2" xfId="1545"/>
    <cellStyle name="Cálculo 2 5 5 5" xfId="1546"/>
    <cellStyle name="Cálculo 2 5 5 5 2" xfId="1547"/>
    <cellStyle name="Cálculo 2 5 5 6" xfId="1548"/>
    <cellStyle name="Cálculo 2 5 5 6 2" xfId="1549"/>
    <cellStyle name="Cálculo 2 5 5 7" xfId="1550"/>
    <cellStyle name="Cálculo 2 5 5 7 2" xfId="1551"/>
    <cellStyle name="Cálculo 2 5 5 8" xfId="1552"/>
    <cellStyle name="Cálculo 2 5 5 8 2" xfId="1553"/>
    <cellStyle name="Cálculo 2 5 5 9" xfId="1554"/>
    <cellStyle name="Cálculo 2 5 5 9 2" xfId="1555"/>
    <cellStyle name="Cálculo 2 5 6" xfId="1556"/>
    <cellStyle name="Cálculo 2 5 6 2" xfId="1557"/>
    <cellStyle name="Cálculo 2 5 7" xfId="1558"/>
    <cellStyle name="Cálculo 2 5 7 2" xfId="1559"/>
    <cellStyle name="Cálculo 2 5 8" xfId="1560"/>
    <cellStyle name="Cálculo 2 5 8 2" xfId="1561"/>
    <cellStyle name="Cálculo 2 5 9" xfId="1562"/>
    <cellStyle name="Cálculo 2 5 9 2" xfId="1563"/>
    <cellStyle name="Cálculo 2 6" xfId="1564"/>
    <cellStyle name="Cálculo 2 6 10" xfId="1565"/>
    <cellStyle name="Cálculo 2 6 10 2" xfId="1566"/>
    <cellStyle name="Cálculo 2 6 11" xfId="1567"/>
    <cellStyle name="Cálculo 2 6 11 2" xfId="1568"/>
    <cellStyle name="Cálculo 2 6 12" xfId="1569"/>
    <cellStyle name="Cálculo 2 6 12 2" xfId="1570"/>
    <cellStyle name="Cálculo 2 6 13" xfId="1571"/>
    <cellStyle name="Cálculo 2 6 13 2" xfId="1572"/>
    <cellStyle name="Cálculo 2 6 14" xfId="1573"/>
    <cellStyle name="Cálculo 2 6 14 2" xfId="1574"/>
    <cellStyle name="Cálculo 2 6 15" xfId="1575"/>
    <cellStyle name="Cálculo 2 6 2" xfId="1576"/>
    <cellStyle name="Cálculo 2 6 2 10" xfId="1577"/>
    <cellStyle name="Cálculo 2 6 2 10 2" xfId="1578"/>
    <cellStyle name="Cálculo 2 6 2 11" xfId="1579"/>
    <cellStyle name="Cálculo 2 6 2 11 2" xfId="1580"/>
    <cellStyle name="Cálculo 2 6 2 12" xfId="1581"/>
    <cellStyle name="Cálculo 2 6 2 12 2" xfId="1582"/>
    <cellStyle name="Cálculo 2 6 2 13" xfId="1583"/>
    <cellStyle name="Cálculo 2 6 2 2" xfId="1584"/>
    <cellStyle name="Cálculo 2 6 2 2 10" xfId="1585"/>
    <cellStyle name="Cálculo 2 6 2 2 10 2" xfId="1586"/>
    <cellStyle name="Cálculo 2 6 2 2 11" xfId="1587"/>
    <cellStyle name="Cálculo 2 6 2 2 2" xfId="1588"/>
    <cellStyle name="Cálculo 2 6 2 2 2 2" xfId="1589"/>
    <cellStyle name="Cálculo 2 6 2 2 3" xfId="1590"/>
    <cellStyle name="Cálculo 2 6 2 2 3 2" xfId="1591"/>
    <cellStyle name="Cálculo 2 6 2 2 4" xfId="1592"/>
    <cellStyle name="Cálculo 2 6 2 2 4 2" xfId="1593"/>
    <cellStyle name="Cálculo 2 6 2 2 5" xfId="1594"/>
    <cellStyle name="Cálculo 2 6 2 2 5 2" xfId="1595"/>
    <cellStyle name="Cálculo 2 6 2 2 6" xfId="1596"/>
    <cellStyle name="Cálculo 2 6 2 2 6 2" xfId="1597"/>
    <cellStyle name="Cálculo 2 6 2 2 7" xfId="1598"/>
    <cellStyle name="Cálculo 2 6 2 2 7 2" xfId="1599"/>
    <cellStyle name="Cálculo 2 6 2 2 8" xfId="1600"/>
    <cellStyle name="Cálculo 2 6 2 2 8 2" xfId="1601"/>
    <cellStyle name="Cálculo 2 6 2 2 9" xfId="1602"/>
    <cellStyle name="Cálculo 2 6 2 2 9 2" xfId="1603"/>
    <cellStyle name="Cálculo 2 6 2 3" xfId="1604"/>
    <cellStyle name="Cálculo 2 6 2 3 10" xfId="1605"/>
    <cellStyle name="Cálculo 2 6 2 3 10 2" xfId="1606"/>
    <cellStyle name="Cálculo 2 6 2 3 11" xfId="1607"/>
    <cellStyle name="Cálculo 2 6 2 3 2" xfId="1608"/>
    <cellStyle name="Cálculo 2 6 2 3 2 2" xfId="1609"/>
    <cellStyle name="Cálculo 2 6 2 3 3" xfId="1610"/>
    <cellStyle name="Cálculo 2 6 2 3 3 2" xfId="1611"/>
    <cellStyle name="Cálculo 2 6 2 3 4" xfId="1612"/>
    <cellStyle name="Cálculo 2 6 2 3 4 2" xfId="1613"/>
    <cellStyle name="Cálculo 2 6 2 3 5" xfId="1614"/>
    <cellStyle name="Cálculo 2 6 2 3 5 2" xfId="1615"/>
    <cellStyle name="Cálculo 2 6 2 3 6" xfId="1616"/>
    <cellStyle name="Cálculo 2 6 2 3 6 2" xfId="1617"/>
    <cellStyle name="Cálculo 2 6 2 3 7" xfId="1618"/>
    <cellStyle name="Cálculo 2 6 2 3 7 2" xfId="1619"/>
    <cellStyle name="Cálculo 2 6 2 3 8" xfId="1620"/>
    <cellStyle name="Cálculo 2 6 2 3 8 2" xfId="1621"/>
    <cellStyle name="Cálculo 2 6 2 3 9" xfId="1622"/>
    <cellStyle name="Cálculo 2 6 2 3 9 2" xfId="1623"/>
    <cellStyle name="Cálculo 2 6 2 4" xfId="1624"/>
    <cellStyle name="Cálculo 2 6 2 4 2" xfId="1625"/>
    <cellStyle name="Cálculo 2 6 2 5" xfId="1626"/>
    <cellStyle name="Cálculo 2 6 2 5 2" xfId="1627"/>
    <cellStyle name="Cálculo 2 6 2 6" xfId="1628"/>
    <cellStyle name="Cálculo 2 6 2 6 2" xfId="1629"/>
    <cellStyle name="Cálculo 2 6 2 7" xfId="1630"/>
    <cellStyle name="Cálculo 2 6 2 7 2" xfId="1631"/>
    <cellStyle name="Cálculo 2 6 2 8" xfId="1632"/>
    <cellStyle name="Cálculo 2 6 2 8 2" xfId="1633"/>
    <cellStyle name="Cálculo 2 6 2 9" xfId="1634"/>
    <cellStyle name="Cálculo 2 6 2 9 2" xfId="1635"/>
    <cellStyle name="Cálculo 2 6 3" xfId="1636"/>
    <cellStyle name="Cálculo 2 6 3 10" xfId="1637"/>
    <cellStyle name="Cálculo 2 6 3 10 2" xfId="1638"/>
    <cellStyle name="Cálculo 2 6 3 11" xfId="1639"/>
    <cellStyle name="Cálculo 2 6 3 11 2" xfId="1640"/>
    <cellStyle name="Cálculo 2 6 3 12" xfId="1641"/>
    <cellStyle name="Cálculo 2 6 3 12 2" xfId="1642"/>
    <cellStyle name="Cálculo 2 6 3 13" xfId="1643"/>
    <cellStyle name="Cálculo 2 6 3 2" xfId="1644"/>
    <cellStyle name="Cálculo 2 6 3 2 10" xfId="1645"/>
    <cellStyle name="Cálculo 2 6 3 2 10 2" xfId="1646"/>
    <cellStyle name="Cálculo 2 6 3 2 11" xfId="1647"/>
    <cellStyle name="Cálculo 2 6 3 2 2" xfId="1648"/>
    <cellStyle name="Cálculo 2 6 3 2 2 2" xfId="1649"/>
    <cellStyle name="Cálculo 2 6 3 2 3" xfId="1650"/>
    <cellStyle name="Cálculo 2 6 3 2 3 2" xfId="1651"/>
    <cellStyle name="Cálculo 2 6 3 2 4" xfId="1652"/>
    <cellStyle name="Cálculo 2 6 3 2 4 2" xfId="1653"/>
    <cellStyle name="Cálculo 2 6 3 2 5" xfId="1654"/>
    <cellStyle name="Cálculo 2 6 3 2 5 2" xfId="1655"/>
    <cellStyle name="Cálculo 2 6 3 2 6" xfId="1656"/>
    <cellStyle name="Cálculo 2 6 3 2 6 2" xfId="1657"/>
    <cellStyle name="Cálculo 2 6 3 2 7" xfId="1658"/>
    <cellStyle name="Cálculo 2 6 3 2 7 2" xfId="1659"/>
    <cellStyle name="Cálculo 2 6 3 2 8" xfId="1660"/>
    <cellStyle name="Cálculo 2 6 3 2 8 2" xfId="1661"/>
    <cellStyle name="Cálculo 2 6 3 2 9" xfId="1662"/>
    <cellStyle name="Cálculo 2 6 3 2 9 2" xfId="1663"/>
    <cellStyle name="Cálculo 2 6 3 3" xfId="1664"/>
    <cellStyle name="Cálculo 2 6 3 3 10" xfId="1665"/>
    <cellStyle name="Cálculo 2 6 3 3 10 2" xfId="1666"/>
    <cellStyle name="Cálculo 2 6 3 3 11" xfId="1667"/>
    <cellStyle name="Cálculo 2 6 3 3 2" xfId="1668"/>
    <cellStyle name="Cálculo 2 6 3 3 2 2" xfId="1669"/>
    <cellStyle name="Cálculo 2 6 3 3 3" xfId="1670"/>
    <cellStyle name="Cálculo 2 6 3 3 3 2" xfId="1671"/>
    <cellStyle name="Cálculo 2 6 3 3 4" xfId="1672"/>
    <cellStyle name="Cálculo 2 6 3 3 4 2" xfId="1673"/>
    <cellStyle name="Cálculo 2 6 3 3 5" xfId="1674"/>
    <cellStyle name="Cálculo 2 6 3 3 5 2" xfId="1675"/>
    <cellStyle name="Cálculo 2 6 3 3 6" xfId="1676"/>
    <cellStyle name="Cálculo 2 6 3 3 6 2" xfId="1677"/>
    <cellStyle name="Cálculo 2 6 3 3 7" xfId="1678"/>
    <cellStyle name="Cálculo 2 6 3 3 7 2" xfId="1679"/>
    <cellStyle name="Cálculo 2 6 3 3 8" xfId="1680"/>
    <cellStyle name="Cálculo 2 6 3 3 8 2" xfId="1681"/>
    <cellStyle name="Cálculo 2 6 3 3 9" xfId="1682"/>
    <cellStyle name="Cálculo 2 6 3 3 9 2" xfId="1683"/>
    <cellStyle name="Cálculo 2 6 3 4" xfId="1684"/>
    <cellStyle name="Cálculo 2 6 3 4 2" xfId="1685"/>
    <cellStyle name="Cálculo 2 6 3 5" xfId="1686"/>
    <cellStyle name="Cálculo 2 6 3 5 2" xfId="1687"/>
    <cellStyle name="Cálculo 2 6 3 6" xfId="1688"/>
    <cellStyle name="Cálculo 2 6 3 6 2" xfId="1689"/>
    <cellStyle name="Cálculo 2 6 3 7" xfId="1690"/>
    <cellStyle name="Cálculo 2 6 3 7 2" xfId="1691"/>
    <cellStyle name="Cálculo 2 6 3 8" xfId="1692"/>
    <cellStyle name="Cálculo 2 6 3 8 2" xfId="1693"/>
    <cellStyle name="Cálculo 2 6 3 9" xfId="1694"/>
    <cellStyle name="Cálculo 2 6 3 9 2" xfId="1695"/>
    <cellStyle name="Cálculo 2 6 4" xfId="1696"/>
    <cellStyle name="Cálculo 2 6 4 10" xfId="1697"/>
    <cellStyle name="Cálculo 2 6 4 10 2" xfId="1698"/>
    <cellStyle name="Cálculo 2 6 4 11" xfId="1699"/>
    <cellStyle name="Cálculo 2 6 4 2" xfId="1700"/>
    <cellStyle name="Cálculo 2 6 4 2 2" xfId="1701"/>
    <cellStyle name="Cálculo 2 6 4 3" xfId="1702"/>
    <cellStyle name="Cálculo 2 6 4 3 2" xfId="1703"/>
    <cellStyle name="Cálculo 2 6 4 4" xfId="1704"/>
    <cellStyle name="Cálculo 2 6 4 4 2" xfId="1705"/>
    <cellStyle name="Cálculo 2 6 4 5" xfId="1706"/>
    <cellStyle name="Cálculo 2 6 4 5 2" xfId="1707"/>
    <cellStyle name="Cálculo 2 6 4 6" xfId="1708"/>
    <cellStyle name="Cálculo 2 6 4 6 2" xfId="1709"/>
    <cellStyle name="Cálculo 2 6 4 7" xfId="1710"/>
    <cellStyle name="Cálculo 2 6 4 7 2" xfId="1711"/>
    <cellStyle name="Cálculo 2 6 4 8" xfId="1712"/>
    <cellStyle name="Cálculo 2 6 4 8 2" xfId="1713"/>
    <cellStyle name="Cálculo 2 6 4 9" xfId="1714"/>
    <cellStyle name="Cálculo 2 6 4 9 2" xfId="1715"/>
    <cellStyle name="Cálculo 2 6 5" xfId="1716"/>
    <cellStyle name="Cálculo 2 6 5 10" xfId="1717"/>
    <cellStyle name="Cálculo 2 6 5 10 2" xfId="1718"/>
    <cellStyle name="Cálculo 2 6 5 11" xfId="1719"/>
    <cellStyle name="Cálculo 2 6 5 2" xfId="1720"/>
    <cellStyle name="Cálculo 2 6 5 2 2" xfId="1721"/>
    <cellStyle name="Cálculo 2 6 5 3" xfId="1722"/>
    <cellStyle name="Cálculo 2 6 5 3 2" xfId="1723"/>
    <cellStyle name="Cálculo 2 6 5 4" xfId="1724"/>
    <cellStyle name="Cálculo 2 6 5 4 2" xfId="1725"/>
    <cellStyle name="Cálculo 2 6 5 5" xfId="1726"/>
    <cellStyle name="Cálculo 2 6 5 5 2" xfId="1727"/>
    <cellStyle name="Cálculo 2 6 5 6" xfId="1728"/>
    <cellStyle name="Cálculo 2 6 5 6 2" xfId="1729"/>
    <cellStyle name="Cálculo 2 6 5 7" xfId="1730"/>
    <cellStyle name="Cálculo 2 6 5 7 2" xfId="1731"/>
    <cellStyle name="Cálculo 2 6 5 8" xfId="1732"/>
    <cellStyle name="Cálculo 2 6 5 8 2" xfId="1733"/>
    <cellStyle name="Cálculo 2 6 5 9" xfId="1734"/>
    <cellStyle name="Cálculo 2 6 5 9 2" xfId="1735"/>
    <cellStyle name="Cálculo 2 6 6" xfId="1736"/>
    <cellStyle name="Cálculo 2 6 6 2" xfId="1737"/>
    <cellStyle name="Cálculo 2 6 7" xfId="1738"/>
    <cellStyle name="Cálculo 2 6 7 2" xfId="1739"/>
    <cellStyle name="Cálculo 2 6 8" xfId="1740"/>
    <cellStyle name="Cálculo 2 6 8 2" xfId="1741"/>
    <cellStyle name="Cálculo 2 6 9" xfId="1742"/>
    <cellStyle name="Cálculo 2 6 9 2" xfId="1743"/>
    <cellStyle name="Cálculo 2 7" xfId="1744"/>
    <cellStyle name="Cálculo 2 7 10" xfId="1745"/>
    <cellStyle name="Cálculo 2 7 10 2" xfId="1746"/>
    <cellStyle name="Cálculo 2 7 11" xfId="1747"/>
    <cellStyle name="Cálculo 2 7 11 2" xfId="1748"/>
    <cellStyle name="Cálculo 2 7 12" xfId="1749"/>
    <cellStyle name="Cálculo 2 7 12 2" xfId="1750"/>
    <cellStyle name="Cálculo 2 7 13" xfId="1751"/>
    <cellStyle name="Cálculo 2 7 2" xfId="1752"/>
    <cellStyle name="Cálculo 2 7 2 10" xfId="1753"/>
    <cellStyle name="Cálculo 2 7 2 10 2" xfId="1754"/>
    <cellStyle name="Cálculo 2 7 2 11" xfId="1755"/>
    <cellStyle name="Cálculo 2 7 2 2" xfId="1756"/>
    <cellStyle name="Cálculo 2 7 2 2 2" xfId="1757"/>
    <cellStyle name="Cálculo 2 7 2 3" xfId="1758"/>
    <cellStyle name="Cálculo 2 7 2 3 2" xfId="1759"/>
    <cellStyle name="Cálculo 2 7 2 4" xfId="1760"/>
    <cellStyle name="Cálculo 2 7 2 4 2" xfId="1761"/>
    <cellStyle name="Cálculo 2 7 2 5" xfId="1762"/>
    <cellStyle name="Cálculo 2 7 2 5 2" xfId="1763"/>
    <cellStyle name="Cálculo 2 7 2 6" xfId="1764"/>
    <cellStyle name="Cálculo 2 7 2 6 2" xfId="1765"/>
    <cellStyle name="Cálculo 2 7 2 7" xfId="1766"/>
    <cellStyle name="Cálculo 2 7 2 7 2" xfId="1767"/>
    <cellStyle name="Cálculo 2 7 2 8" xfId="1768"/>
    <cellStyle name="Cálculo 2 7 2 8 2" xfId="1769"/>
    <cellStyle name="Cálculo 2 7 2 9" xfId="1770"/>
    <cellStyle name="Cálculo 2 7 2 9 2" xfId="1771"/>
    <cellStyle name="Cálculo 2 7 3" xfId="1772"/>
    <cellStyle name="Cálculo 2 7 3 10" xfId="1773"/>
    <cellStyle name="Cálculo 2 7 3 10 2" xfId="1774"/>
    <cellStyle name="Cálculo 2 7 3 11" xfId="1775"/>
    <cellStyle name="Cálculo 2 7 3 2" xfId="1776"/>
    <cellStyle name="Cálculo 2 7 3 2 2" xfId="1777"/>
    <cellStyle name="Cálculo 2 7 3 3" xfId="1778"/>
    <cellStyle name="Cálculo 2 7 3 3 2" xfId="1779"/>
    <cellStyle name="Cálculo 2 7 3 4" xfId="1780"/>
    <cellStyle name="Cálculo 2 7 3 4 2" xfId="1781"/>
    <cellStyle name="Cálculo 2 7 3 5" xfId="1782"/>
    <cellStyle name="Cálculo 2 7 3 5 2" xfId="1783"/>
    <cellStyle name="Cálculo 2 7 3 6" xfId="1784"/>
    <cellStyle name="Cálculo 2 7 3 6 2" xfId="1785"/>
    <cellStyle name="Cálculo 2 7 3 7" xfId="1786"/>
    <cellStyle name="Cálculo 2 7 3 7 2" xfId="1787"/>
    <cellStyle name="Cálculo 2 7 3 8" xfId="1788"/>
    <cellStyle name="Cálculo 2 7 3 8 2" xfId="1789"/>
    <cellStyle name="Cálculo 2 7 3 9" xfId="1790"/>
    <cellStyle name="Cálculo 2 7 3 9 2" xfId="1791"/>
    <cellStyle name="Cálculo 2 7 4" xfId="1792"/>
    <cellStyle name="Cálculo 2 7 4 2" xfId="1793"/>
    <cellStyle name="Cálculo 2 7 5" xfId="1794"/>
    <cellStyle name="Cálculo 2 7 5 2" xfId="1795"/>
    <cellStyle name="Cálculo 2 7 6" xfId="1796"/>
    <cellStyle name="Cálculo 2 7 6 2" xfId="1797"/>
    <cellStyle name="Cálculo 2 7 7" xfId="1798"/>
    <cellStyle name="Cálculo 2 7 7 2" xfId="1799"/>
    <cellStyle name="Cálculo 2 7 8" xfId="1800"/>
    <cellStyle name="Cálculo 2 7 8 2" xfId="1801"/>
    <cellStyle name="Cálculo 2 7 9" xfId="1802"/>
    <cellStyle name="Cálculo 2 7 9 2" xfId="1803"/>
    <cellStyle name="Cálculo 2 8" xfId="1804"/>
    <cellStyle name="Cálculo 2 8 10" xfId="1805"/>
    <cellStyle name="Cálculo 2 8 10 2" xfId="1806"/>
    <cellStyle name="Cálculo 2 8 11" xfId="1807"/>
    <cellStyle name="Cálculo 2 8 11 2" xfId="1808"/>
    <cellStyle name="Cálculo 2 8 12" xfId="1809"/>
    <cellStyle name="Cálculo 2 8 12 2" xfId="1810"/>
    <cellStyle name="Cálculo 2 8 13" xfId="1811"/>
    <cellStyle name="Cálculo 2 8 2" xfId="1812"/>
    <cellStyle name="Cálculo 2 8 2 10" xfId="1813"/>
    <cellStyle name="Cálculo 2 8 2 10 2" xfId="1814"/>
    <cellStyle name="Cálculo 2 8 2 11" xfId="1815"/>
    <cellStyle name="Cálculo 2 8 2 2" xfId="1816"/>
    <cellStyle name="Cálculo 2 8 2 2 2" xfId="1817"/>
    <cellStyle name="Cálculo 2 8 2 3" xfId="1818"/>
    <cellStyle name="Cálculo 2 8 2 3 2" xfId="1819"/>
    <cellStyle name="Cálculo 2 8 2 4" xfId="1820"/>
    <cellStyle name="Cálculo 2 8 2 4 2" xfId="1821"/>
    <cellStyle name="Cálculo 2 8 2 5" xfId="1822"/>
    <cellStyle name="Cálculo 2 8 2 5 2" xfId="1823"/>
    <cellStyle name="Cálculo 2 8 2 6" xfId="1824"/>
    <cellStyle name="Cálculo 2 8 2 6 2" xfId="1825"/>
    <cellStyle name="Cálculo 2 8 2 7" xfId="1826"/>
    <cellStyle name="Cálculo 2 8 2 7 2" xfId="1827"/>
    <cellStyle name="Cálculo 2 8 2 8" xfId="1828"/>
    <cellStyle name="Cálculo 2 8 2 8 2" xfId="1829"/>
    <cellStyle name="Cálculo 2 8 2 9" xfId="1830"/>
    <cellStyle name="Cálculo 2 8 2 9 2" xfId="1831"/>
    <cellStyle name="Cálculo 2 8 3" xfId="1832"/>
    <cellStyle name="Cálculo 2 8 3 10" xfId="1833"/>
    <cellStyle name="Cálculo 2 8 3 10 2" xfId="1834"/>
    <cellStyle name="Cálculo 2 8 3 11" xfId="1835"/>
    <cellStyle name="Cálculo 2 8 3 2" xfId="1836"/>
    <cellStyle name="Cálculo 2 8 3 2 2" xfId="1837"/>
    <cellStyle name="Cálculo 2 8 3 3" xfId="1838"/>
    <cellStyle name="Cálculo 2 8 3 3 2" xfId="1839"/>
    <cellStyle name="Cálculo 2 8 3 4" xfId="1840"/>
    <cellStyle name="Cálculo 2 8 3 4 2" xfId="1841"/>
    <cellStyle name="Cálculo 2 8 3 5" xfId="1842"/>
    <cellStyle name="Cálculo 2 8 3 5 2" xfId="1843"/>
    <cellStyle name="Cálculo 2 8 3 6" xfId="1844"/>
    <cellStyle name="Cálculo 2 8 3 6 2" xfId="1845"/>
    <cellStyle name="Cálculo 2 8 3 7" xfId="1846"/>
    <cellStyle name="Cálculo 2 8 3 7 2" xfId="1847"/>
    <cellStyle name="Cálculo 2 8 3 8" xfId="1848"/>
    <cellStyle name="Cálculo 2 8 3 8 2" xfId="1849"/>
    <cellStyle name="Cálculo 2 8 3 9" xfId="1850"/>
    <cellStyle name="Cálculo 2 8 3 9 2" xfId="1851"/>
    <cellStyle name="Cálculo 2 8 4" xfId="1852"/>
    <cellStyle name="Cálculo 2 8 4 2" xfId="1853"/>
    <cellStyle name="Cálculo 2 8 5" xfId="1854"/>
    <cellStyle name="Cálculo 2 8 5 2" xfId="1855"/>
    <cellStyle name="Cálculo 2 8 6" xfId="1856"/>
    <cellStyle name="Cálculo 2 8 6 2" xfId="1857"/>
    <cellStyle name="Cálculo 2 8 7" xfId="1858"/>
    <cellStyle name="Cálculo 2 8 7 2" xfId="1859"/>
    <cellStyle name="Cálculo 2 8 8" xfId="1860"/>
    <cellStyle name="Cálculo 2 8 8 2" xfId="1861"/>
    <cellStyle name="Cálculo 2 8 9" xfId="1862"/>
    <cellStyle name="Cálculo 2 8 9 2" xfId="1863"/>
    <cellStyle name="Cálculo 2 9" xfId="1864"/>
    <cellStyle name="Cálculo 2 9 2" xfId="1865"/>
    <cellStyle name="Cálculo 3" xfId="1866"/>
    <cellStyle name="Cálculo 3 10" xfId="1867"/>
    <cellStyle name="Cálculo 3 10 2" xfId="1868"/>
    <cellStyle name="Cálculo 3 11" xfId="1869"/>
    <cellStyle name="Cálculo 3 11 2" xfId="1870"/>
    <cellStyle name="Cálculo 3 12" xfId="1871"/>
    <cellStyle name="Cálculo 3 12 2" xfId="1872"/>
    <cellStyle name="Cálculo 3 13" xfId="1873"/>
    <cellStyle name="Cálculo 3 13 2" xfId="1874"/>
    <cellStyle name="Cálculo 3 14" xfId="1875"/>
    <cellStyle name="Cálculo 3 14 2" xfId="1876"/>
    <cellStyle name="Cálculo 3 15" xfId="1877"/>
    <cellStyle name="Cálculo 3 16" xfId="1878"/>
    <cellStyle name="Cálculo 3 17" xfId="1879"/>
    <cellStyle name="Cálculo 3 2" xfId="1880"/>
    <cellStyle name="Cálculo 3 2 10" xfId="1881"/>
    <cellStyle name="Cálculo 3 2 10 2" xfId="1882"/>
    <cellStyle name="Cálculo 3 2 11" xfId="1883"/>
    <cellStyle name="Cálculo 3 2 11 2" xfId="1884"/>
    <cellStyle name="Cálculo 3 2 12" xfId="1885"/>
    <cellStyle name="Cálculo 3 2 12 2" xfId="1886"/>
    <cellStyle name="Cálculo 3 2 13" xfId="1887"/>
    <cellStyle name="Cálculo 3 2 13 2" xfId="1888"/>
    <cellStyle name="Cálculo 3 2 14" xfId="1889"/>
    <cellStyle name="Cálculo 3 2 14 2" xfId="1890"/>
    <cellStyle name="Cálculo 3 2 15" xfId="1891"/>
    <cellStyle name="Cálculo 3 2 16" xfId="1892"/>
    <cellStyle name="Cálculo 3 2 2" xfId="1893"/>
    <cellStyle name="Cálculo 3 2 2 10" xfId="1894"/>
    <cellStyle name="Cálculo 3 2 2 10 2" xfId="1895"/>
    <cellStyle name="Cálculo 3 2 2 11" xfId="1896"/>
    <cellStyle name="Cálculo 3 2 2 11 2" xfId="1897"/>
    <cellStyle name="Cálculo 3 2 2 12" xfId="1898"/>
    <cellStyle name="Cálculo 3 2 2 12 2" xfId="1899"/>
    <cellStyle name="Cálculo 3 2 2 13" xfId="1900"/>
    <cellStyle name="Cálculo 3 2 2 2" xfId="1901"/>
    <cellStyle name="Cálculo 3 2 2 2 10" xfId="1902"/>
    <cellStyle name="Cálculo 3 2 2 2 10 2" xfId="1903"/>
    <cellStyle name="Cálculo 3 2 2 2 11" xfId="1904"/>
    <cellStyle name="Cálculo 3 2 2 2 2" xfId="1905"/>
    <cellStyle name="Cálculo 3 2 2 2 2 2" xfId="1906"/>
    <cellStyle name="Cálculo 3 2 2 2 3" xfId="1907"/>
    <cellStyle name="Cálculo 3 2 2 2 3 2" xfId="1908"/>
    <cellStyle name="Cálculo 3 2 2 2 4" xfId="1909"/>
    <cellStyle name="Cálculo 3 2 2 2 4 2" xfId="1910"/>
    <cellStyle name="Cálculo 3 2 2 2 5" xfId="1911"/>
    <cellStyle name="Cálculo 3 2 2 2 5 2" xfId="1912"/>
    <cellStyle name="Cálculo 3 2 2 2 6" xfId="1913"/>
    <cellStyle name="Cálculo 3 2 2 2 6 2" xfId="1914"/>
    <cellStyle name="Cálculo 3 2 2 2 7" xfId="1915"/>
    <cellStyle name="Cálculo 3 2 2 2 7 2" xfId="1916"/>
    <cellStyle name="Cálculo 3 2 2 2 8" xfId="1917"/>
    <cellStyle name="Cálculo 3 2 2 2 8 2" xfId="1918"/>
    <cellStyle name="Cálculo 3 2 2 2 9" xfId="1919"/>
    <cellStyle name="Cálculo 3 2 2 2 9 2" xfId="1920"/>
    <cellStyle name="Cálculo 3 2 2 3" xfId="1921"/>
    <cellStyle name="Cálculo 3 2 2 3 10" xfId="1922"/>
    <cellStyle name="Cálculo 3 2 2 3 10 2" xfId="1923"/>
    <cellStyle name="Cálculo 3 2 2 3 11" xfId="1924"/>
    <cellStyle name="Cálculo 3 2 2 3 2" xfId="1925"/>
    <cellStyle name="Cálculo 3 2 2 3 2 2" xfId="1926"/>
    <cellStyle name="Cálculo 3 2 2 3 3" xfId="1927"/>
    <cellStyle name="Cálculo 3 2 2 3 3 2" xfId="1928"/>
    <cellStyle name="Cálculo 3 2 2 3 4" xfId="1929"/>
    <cellStyle name="Cálculo 3 2 2 3 4 2" xfId="1930"/>
    <cellStyle name="Cálculo 3 2 2 3 5" xfId="1931"/>
    <cellStyle name="Cálculo 3 2 2 3 5 2" xfId="1932"/>
    <cellStyle name="Cálculo 3 2 2 3 6" xfId="1933"/>
    <cellStyle name="Cálculo 3 2 2 3 6 2" xfId="1934"/>
    <cellStyle name="Cálculo 3 2 2 3 7" xfId="1935"/>
    <cellStyle name="Cálculo 3 2 2 3 7 2" xfId="1936"/>
    <cellStyle name="Cálculo 3 2 2 3 8" xfId="1937"/>
    <cellStyle name="Cálculo 3 2 2 3 8 2" xfId="1938"/>
    <cellStyle name="Cálculo 3 2 2 3 9" xfId="1939"/>
    <cellStyle name="Cálculo 3 2 2 3 9 2" xfId="1940"/>
    <cellStyle name="Cálculo 3 2 2 4" xfId="1941"/>
    <cellStyle name="Cálculo 3 2 2 4 2" xfId="1942"/>
    <cellStyle name="Cálculo 3 2 2 5" xfId="1943"/>
    <cellStyle name="Cálculo 3 2 2 5 2" xfId="1944"/>
    <cellStyle name="Cálculo 3 2 2 6" xfId="1945"/>
    <cellStyle name="Cálculo 3 2 2 6 2" xfId="1946"/>
    <cellStyle name="Cálculo 3 2 2 7" xfId="1947"/>
    <cellStyle name="Cálculo 3 2 2 7 2" xfId="1948"/>
    <cellStyle name="Cálculo 3 2 2 8" xfId="1949"/>
    <cellStyle name="Cálculo 3 2 2 8 2" xfId="1950"/>
    <cellStyle name="Cálculo 3 2 2 9" xfId="1951"/>
    <cellStyle name="Cálculo 3 2 2 9 2" xfId="1952"/>
    <cellStyle name="Cálculo 3 2 3" xfId="1953"/>
    <cellStyle name="Cálculo 3 2 3 10" xfId="1954"/>
    <cellStyle name="Cálculo 3 2 3 10 2" xfId="1955"/>
    <cellStyle name="Cálculo 3 2 3 11" xfId="1956"/>
    <cellStyle name="Cálculo 3 2 3 11 2" xfId="1957"/>
    <cellStyle name="Cálculo 3 2 3 12" xfId="1958"/>
    <cellStyle name="Cálculo 3 2 3 12 2" xfId="1959"/>
    <cellStyle name="Cálculo 3 2 3 13" xfId="1960"/>
    <cellStyle name="Cálculo 3 2 3 2" xfId="1961"/>
    <cellStyle name="Cálculo 3 2 3 2 10" xfId="1962"/>
    <cellStyle name="Cálculo 3 2 3 2 10 2" xfId="1963"/>
    <cellStyle name="Cálculo 3 2 3 2 11" xfId="1964"/>
    <cellStyle name="Cálculo 3 2 3 2 2" xfId="1965"/>
    <cellStyle name="Cálculo 3 2 3 2 2 2" xfId="1966"/>
    <cellStyle name="Cálculo 3 2 3 2 3" xfId="1967"/>
    <cellStyle name="Cálculo 3 2 3 2 3 2" xfId="1968"/>
    <cellStyle name="Cálculo 3 2 3 2 4" xfId="1969"/>
    <cellStyle name="Cálculo 3 2 3 2 4 2" xfId="1970"/>
    <cellStyle name="Cálculo 3 2 3 2 5" xfId="1971"/>
    <cellStyle name="Cálculo 3 2 3 2 5 2" xfId="1972"/>
    <cellStyle name="Cálculo 3 2 3 2 6" xfId="1973"/>
    <cellStyle name="Cálculo 3 2 3 2 6 2" xfId="1974"/>
    <cellStyle name="Cálculo 3 2 3 2 7" xfId="1975"/>
    <cellStyle name="Cálculo 3 2 3 2 7 2" xfId="1976"/>
    <cellStyle name="Cálculo 3 2 3 2 8" xfId="1977"/>
    <cellStyle name="Cálculo 3 2 3 2 8 2" xfId="1978"/>
    <cellStyle name="Cálculo 3 2 3 2 9" xfId="1979"/>
    <cellStyle name="Cálculo 3 2 3 2 9 2" xfId="1980"/>
    <cellStyle name="Cálculo 3 2 3 3" xfId="1981"/>
    <cellStyle name="Cálculo 3 2 3 3 10" xfId="1982"/>
    <cellStyle name="Cálculo 3 2 3 3 10 2" xfId="1983"/>
    <cellStyle name="Cálculo 3 2 3 3 11" xfId="1984"/>
    <cellStyle name="Cálculo 3 2 3 3 2" xfId="1985"/>
    <cellStyle name="Cálculo 3 2 3 3 2 2" xfId="1986"/>
    <cellStyle name="Cálculo 3 2 3 3 3" xfId="1987"/>
    <cellStyle name="Cálculo 3 2 3 3 3 2" xfId="1988"/>
    <cellStyle name="Cálculo 3 2 3 3 4" xfId="1989"/>
    <cellStyle name="Cálculo 3 2 3 3 4 2" xfId="1990"/>
    <cellStyle name="Cálculo 3 2 3 3 5" xfId="1991"/>
    <cellStyle name="Cálculo 3 2 3 3 5 2" xfId="1992"/>
    <cellStyle name="Cálculo 3 2 3 3 6" xfId="1993"/>
    <cellStyle name="Cálculo 3 2 3 3 6 2" xfId="1994"/>
    <cellStyle name="Cálculo 3 2 3 3 7" xfId="1995"/>
    <cellStyle name="Cálculo 3 2 3 3 7 2" xfId="1996"/>
    <cellStyle name="Cálculo 3 2 3 3 8" xfId="1997"/>
    <cellStyle name="Cálculo 3 2 3 3 8 2" xfId="1998"/>
    <cellStyle name="Cálculo 3 2 3 3 9" xfId="1999"/>
    <cellStyle name="Cálculo 3 2 3 3 9 2" xfId="2000"/>
    <cellStyle name="Cálculo 3 2 3 4" xfId="2001"/>
    <cellStyle name="Cálculo 3 2 3 4 2" xfId="2002"/>
    <cellStyle name="Cálculo 3 2 3 5" xfId="2003"/>
    <cellStyle name="Cálculo 3 2 3 5 2" xfId="2004"/>
    <cellStyle name="Cálculo 3 2 3 6" xfId="2005"/>
    <cellStyle name="Cálculo 3 2 3 6 2" xfId="2006"/>
    <cellStyle name="Cálculo 3 2 3 7" xfId="2007"/>
    <cellStyle name="Cálculo 3 2 3 7 2" xfId="2008"/>
    <cellStyle name="Cálculo 3 2 3 8" xfId="2009"/>
    <cellStyle name="Cálculo 3 2 3 8 2" xfId="2010"/>
    <cellStyle name="Cálculo 3 2 3 9" xfId="2011"/>
    <cellStyle name="Cálculo 3 2 3 9 2" xfId="2012"/>
    <cellStyle name="Cálculo 3 2 4" xfId="2013"/>
    <cellStyle name="Cálculo 3 2 4 10" xfId="2014"/>
    <cellStyle name="Cálculo 3 2 4 10 2" xfId="2015"/>
    <cellStyle name="Cálculo 3 2 4 11" xfId="2016"/>
    <cellStyle name="Cálculo 3 2 4 2" xfId="2017"/>
    <cellStyle name="Cálculo 3 2 4 2 2" xfId="2018"/>
    <cellStyle name="Cálculo 3 2 4 3" xfId="2019"/>
    <cellStyle name="Cálculo 3 2 4 3 2" xfId="2020"/>
    <cellStyle name="Cálculo 3 2 4 4" xfId="2021"/>
    <cellStyle name="Cálculo 3 2 4 4 2" xfId="2022"/>
    <cellStyle name="Cálculo 3 2 4 5" xfId="2023"/>
    <cellStyle name="Cálculo 3 2 4 5 2" xfId="2024"/>
    <cellStyle name="Cálculo 3 2 4 6" xfId="2025"/>
    <cellStyle name="Cálculo 3 2 4 6 2" xfId="2026"/>
    <cellStyle name="Cálculo 3 2 4 7" xfId="2027"/>
    <cellStyle name="Cálculo 3 2 4 7 2" xfId="2028"/>
    <cellStyle name="Cálculo 3 2 4 8" xfId="2029"/>
    <cellStyle name="Cálculo 3 2 4 8 2" xfId="2030"/>
    <cellStyle name="Cálculo 3 2 4 9" xfId="2031"/>
    <cellStyle name="Cálculo 3 2 4 9 2" xfId="2032"/>
    <cellStyle name="Cálculo 3 2 5" xfId="2033"/>
    <cellStyle name="Cálculo 3 2 5 10" xfId="2034"/>
    <cellStyle name="Cálculo 3 2 5 10 2" xfId="2035"/>
    <cellStyle name="Cálculo 3 2 5 11" xfId="2036"/>
    <cellStyle name="Cálculo 3 2 5 2" xfId="2037"/>
    <cellStyle name="Cálculo 3 2 5 2 2" xfId="2038"/>
    <cellStyle name="Cálculo 3 2 5 3" xfId="2039"/>
    <cellStyle name="Cálculo 3 2 5 3 2" xfId="2040"/>
    <cellStyle name="Cálculo 3 2 5 4" xfId="2041"/>
    <cellStyle name="Cálculo 3 2 5 4 2" xfId="2042"/>
    <cellStyle name="Cálculo 3 2 5 5" xfId="2043"/>
    <cellStyle name="Cálculo 3 2 5 5 2" xfId="2044"/>
    <cellStyle name="Cálculo 3 2 5 6" xfId="2045"/>
    <cellStyle name="Cálculo 3 2 5 6 2" xfId="2046"/>
    <cellStyle name="Cálculo 3 2 5 7" xfId="2047"/>
    <cellStyle name="Cálculo 3 2 5 7 2" xfId="2048"/>
    <cellStyle name="Cálculo 3 2 5 8" xfId="2049"/>
    <cellStyle name="Cálculo 3 2 5 8 2" xfId="2050"/>
    <cellStyle name="Cálculo 3 2 5 9" xfId="2051"/>
    <cellStyle name="Cálculo 3 2 5 9 2" xfId="2052"/>
    <cellStyle name="Cálculo 3 2 6" xfId="2053"/>
    <cellStyle name="Cálculo 3 2 6 2" xfId="2054"/>
    <cellStyle name="Cálculo 3 2 7" xfId="2055"/>
    <cellStyle name="Cálculo 3 2 7 2" xfId="2056"/>
    <cellStyle name="Cálculo 3 2 8" xfId="2057"/>
    <cellStyle name="Cálculo 3 2 8 2" xfId="2058"/>
    <cellStyle name="Cálculo 3 2 9" xfId="2059"/>
    <cellStyle name="Cálculo 3 2 9 2" xfId="2060"/>
    <cellStyle name="Cálculo 3 3" xfId="2061"/>
    <cellStyle name="Cálculo 3 3 10" xfId="2062"/>
    <cellStyle name="Cálculo 3 3 10 2" xfId="2063"/>
    <cellStyle name="Cálculo 3 3 11" xfId="2064"/>
    <cellStyle name="Cálculo 3 3 11 2" xfId="2065"/>
    <cellStyle name="Cálculo 3 3 12" xfId="2066"/>
    <cellStyle name="Cálculo 3 3 12 2" xfId="2067"/>
    <cellStyle name="Cálculo 3 3 13" xfId="2068"/>
    <cellStyle name="Cálculo 3 3 13 2" xfId="2069"/>
    <cellStyle name="Cálculo 3 3 14" xfId="2070"/>
    <cellStyle name="Cálculo 3 3 14 2" xfId="2071"/>
    <cellStyle name="Cálculo 3 3 15" xfId="2072"/>
    <cellStyle name="Cálculo 3 3 2" xfId="2073"/>
    <cellStyle name="Cálculo 3 3 2 10" xfId="2074"/>
    <cellStyle name="Cálculo 3 3 2 10 2" xfId="2075"/>
    <cellStyle name="Cálculo 3 3 2 11" xfId="2076"/>
    <cellStyle name="Cálculo 3 3 2 11 2" xfId="2077"/>
    <cellStyle name="Cálculo 3 3 2 12" xfId="2078"/>
    <cellStyle name="Cálculo 3 3 2 12 2" xfId="2079"/>
    <cellStyle name="Cálculo 3 3 2 13" xfId="2080"/>
    <cellStyle name="Cálculo 3 3 2 2" xfId="2081"/>
    <cellStyle name="Cálculo 3 3 2 2 10" xfId="2082"/>
    <cellStyle name="Cálculo 3 3 2 2 10 2" xfId="2083"/>
    <cellStyle name="Cálculo 3 3 2 2 11" xfId="2084"/>
    <cellStyle name="Cálculo 3 3 2 2 2" xfId="2085"/>
    <cellStyle name="Cálculo 3 3 2 2 2 2" xfId="2086"/>
    <cellStyle name="Cálculo 3 3 2 2 3" xfId="2087"/>
    <cellStyle name="Cálculo 3 3 2 2 3 2" xfId="2088"/>
    <cellStyle name="Cálculo 3 3 2 2 4" xfId="2089"/>
    <cellStyle name="Cálculo 3 3 2 2 4 2" xfId="2090"/>
    <cellStyle name="Cálculo 3 3 2 2 5" xfId="2091"/>
    <cellStyle name="Cálculo 3 3 2 2 5 2" xfId="2092"/>
    <cellStyle name="Cálculo 3 3 2 2 6" xfId="2093"/>
    <cellStyle name="Cálculo 3 3 2 2 6 2" xfId="2094"/>
    <cellStyle name="Cálculo 3 3 2 2 7" xfId="2095"/>
    <cellStyle name="Cálculo 3 3 2 2 7 2" xfId="2096"/>
    <cellStyle name="Cálculo 3 3 2 2 8" xfId="2097"/>
    <cellStyle name="Cálculo 3 3 2 2 8 2" xfId="2098"/>
    <cellStyle name="Cálculo 3 3 2 2 9" xfId="2099"/>
    <cellStyle name="Cálculo 3 3 2 2 9 2" xfId="2100"/>
    <cellStyle name="Cálculo 3 3 2 3" xfId="2101"/>
    <cellStyle name="Cálculo 3 3 2 3 10" xfId="2102"/>
    <cellStyle name="Cálculo 3 3 2 3 10 2" xfId="2103"/>
    <cellStyle name="Cálculo 3 3 2 3 11" xfId="2104"/>
    <cellStyle name="Cálculo 3 3 2 3 2" xfId="2105"/>
    <cellStyle name="Cálculo 3 3 2 3 2 2" xfId="2106"/>
    <cellStyle name="Cálculo 3 3 2 3 3" xfId="2107"/>
    <cellStyle name="Cálculo 3 3 2 3 3 2" xfId="2108"/>
    <cellStyle name="Cálculo 3 3 2 3 4" xfId="2109"/>
    <cellStyle name="Cálculo 3 3 2 3 4 2" xfId="2110"/>
    <cellStyle name="Cálculo 3 3 2 3 5" xfId="2111"/>
    <cellStyle name="Cálculo 3 3 2 3 5 2" xfId="2112"/>
    <cellStyle name="Cálculo 3 3 2 3 6" xfId="2113"/>
    <cellStyle name="Cálculo 3 3 2 3 6 2" xfId="2114"/>
    <cellStyle name="Cálculo 3 3 2 3 7" xfId="2115"/>
    <cellStyle name="Cálculo 3 3 2 3 7 2" xfId="2116"/>
    <cellStyle name="Cálculo 3 3 2 3 8" xfId="2117"/>
    <cellStyle name="Cálculo 3 3 2 3 8 2" xfId="2118"/>
    <cellStyle name="Cálculo 3 3 2 3 9" xfId="2119"/>
    <cellStyle name="Cálculo 3 3 2 3 9 2" xfId="2120"/>
    <cellStyle name="Cálculo 3 3 2 4" xfId="2121"/>
    <cellStyle name="Cálculo 3 3 2 4 2" xfId="2122"/>
    <cellStyle name="Cálculo 3 3 2 5" xfId="2123"/>
    <cellStyle name="Cálculo 3 3 2 5 2" xfId="2124"/>
    <cellStyle name="Cálculo 3 3 2 6" xfId="2125"/>
    <cellStyle name="Cálculo 3 3 2 6 2" xfId="2126"/>
    <cellStyle name="Cálculo 3 3 2 7" xfId="2127"/>
    <cellStyle name="Cálculo 3 3 2 7 2" xfId="2128"/>
    <cellStyle name="Cálculo 3 3 2 8" xfId="2129"/>
    <cellStyle name="Cálculo 3 3 2 8 2" xfId="2130"/>
    <cellStyle name="Cálculo 3 3 2 9" xfId="2131"/>
    <cellStyle name="Cálculo 3 3 2 9 2" xfId="2132"/>
    <cellStyle name="Cálculo 3 3 3" xfId="2133"/>
    <cellStyle name="Cálculo 3 3 3 10" xfId="2134"/>
    <cellStyle name="Cálculo 3 3 3 10 2" xfId="2135"/>
    <cellStyle name="Cálculo 3 3 3 11" xfId="2136"/>
    <cellStyle name="Cálculo 3 3 3 11 2" xfId="2137"/>
    <cellStyle name="Cálculo 3 3 3 12" xfId="2138"/>
    <cellStyle name="Cálculo 3 3 3 12 2" xfId="2139"/>
    <cellStyle name="Cálculo 3 3 3 13" xfId="2140"/>
    <cellStyle name="Cálculo 3 3 3 2" xfId="2141"/>
    <cellStyle name="Cálculo 3 3 3 2 10" xfId="2142"/>
    <cellStyle name="Cálculo 3 3 3 2 10 2" xfId="2143"/>
    <cellStyle name="Cálculo 3 3 3 2 11" xfId="2144"/>
    <cellStyle name="Cálculo 3 3 3 2 2" xfId="2145"/>
    <cellStyle name="Cálculo 3 3 3 2 2 2" xfId="2146"/>
    <cellStyle name="Cálculo 3 3 3 2 3" xfId="2147"/>
    <cellStyle name="Cálculo 3 3 3 2 3 2" xfId="2148"/>
    <cellStyle name="Cálculo 3 3 3 2 4" xfId="2149"/>
    <cellStyle name="Cálculo 3 3 3 2 4 2" xfId="2150"/>
    <cellStyle name="Cálculo 3 3 3 2 5" xfId="2151"/>
    <cellStyle name="Cálculo 3 3 3 2 5 2" xfId="2152"/>
    <cellStyle name="Cálculo 3 3 3 2 6" xfId="2153"/>
    <cellStyle name="Cálculo 3 3 3 2 6 2" xfId="2154"/>
    <cellStyle name="Cálculo 3 3 3 2 7" xfId="2155"/>
    <cellStyle name="Cálculo 3 3 3 2 7 2" xfId="2156"/>
    <cellStyle name="Cálculo 3 3 3 2 8" xfId="2157"/>
    <cellStyle name="Cálculo 3 3 3 2 8 2" xfId="2158"/>
    <cellStyle name="Cálculo 3 3 3 2 9" xfId="2159"/>
    <cellStyle name="Cálculo 3 3 3 2 9 2" xfId="2160"/>
    <cellStyle name="Cálculo 3 3 3 3" xfId="2161"/>
    <cellStyle name="Cálculo 3 3 3 3 10" xfId="2162"/>
    <cellStyle name="Cálculo 3 3 3 3 10 2" xfId="2163"/>
    <cellStyle name="Cálculo 3 3 3 3 11" xfId="2164"/>
    <cellStyle name="Cálculo 3 3 3 3 2" xfId="2165"/>
    <cellStyle name="Cálculo 3 3 3 3 2 2" xfId="2166"/>
    <cellStyle name="Cálculo 3 3 3 3 3" xfId="2167"/>
    <cellStyle name="Cálculo 3 3 3 3 3 2" xfId="2168"/>
    <cellStyle name="Cálculo 3 3 3 3 4" xfId="2169"/>
    <cellStyle name="Cálculo 3 3 3 3 4 2" xfId="2170"/>
    <cellStyle name="Cálculo 3 3 3 3 5" xfId="2171"/>
    <cellStyle name="Cálculo 3 3 3 3 5 2" xfId="2172"/>
    <cellStyle name="Cálculo 3 3 3 3 6" xfId="2173"/>
    <cellStyle name="Cálculo 3 3 3 3 6 2" xfId="2174"/>
    <cellStyle name="Cálculo 3 3 3 3 7" xfId="2175"/>
    <cellStyle name="Cálculo 3 3 3 3 7 2" xfId="2176"/>
    <cellStyle name="Cálculo 3 3 3 3 8" xfId="2177"/>
    <cellStyle name="Cálculo 3 3 3 3 8 2" xfId="2178"/>
    <cellStyle name="Cálculo 3 3 3 3 9" xfId="2179"/>
    <cellStyle name="Cálculo 3 3 3 3 9 2" xfId="2180"/>
    <cellStyle name="Cálculo 3 3 3 4" xfId="2181"/>
    <cellStyle name="Cálculo 3 3 3 4 2" xfId="2182"/>
    <cellStyle name="Cálculo 3 3 3 5" xfId="2183"/>
    <cellStyle name="Cálculo 3 3 3 5 2" xfId="2184"/>
    <cellStyle name="Cálculo 3 3 3 6" xfId="2185"/>
    <cellStyle name="Cálculo 3 3 3 6 2" xfId="2186"/>
    <cellStyle name="Cálculo 3 3 3 7" xfId="2187"/>
    <cellStyle name="Cálculo 3 3 3 7 2" xfId="2188"/>
    <cellStyle name="Cálculo 3 3 3 8" xfId="2189"/>
    <cellStyle name="Cálculo 3 3 3 8 2" xfId="2190"/>
    <cellStyle name="Cálculo 3 3 3 9" xfId="2191"/>
    <cellStyle name="Cálculo 3 3 3 9 2" xfId="2192"/>
    <cellStyle name="Cálculo 3 3 4" xfId="2193"/>
    <cellStyle name="Cálculo 3 3 4 10" xfId="2194"/>
    <cellStyle name="Cálculo 3 3 4 10 2" xfId="2195"/>
    <cellStyle name="Cálculo 3 3 4 11" xfId="2196"/>
    <cellStyle name="Cálculo 3 3 4 2" xfId="2197"/>
    <cellStyle name="Cálculo 3 3 4 2 2" xfId="2198"/>
    <cellStyle name="Cálculo 3 3 4 3" xfId="2199"/>
    <cellStyle name="Cálculo 3 3 4 3 2" xfId="2200"/>
    <cellStyle name="Cálculo 3 3 4 4" xfId="2201"/>
    <cellStyle name="Cálculo 3 3 4 4 2" xfId="2202"/>
    <cellStyle name="Cálculo 3 3 4 5" xfId="2203"/>
    <cellStyle name="Cálculo 3 3 4 5 2" xfId="2204"/>
    <cellStyle name="Cálculo 3 3 4 6" xfId="2205"/>
    <cellStyle name="Cálculo 3 3 4 6 2" xfId="2206"/>
    <cellStyle name="Cálculo 3 3 4 7" xfId="2207"/>
    <cellStyle name="Cálculo 3 3 4 7 2" xfId="2208"/>
    <cellStyle name="Cálculo 3 3 4 8" xfId="2209"/>
    <cellStyle name="Cálculo 3 3 4 8 2" xfId="2210"/>
    <cellStyle name="Cálculo 3 3 4 9" xfId="2211"/>
    <cellStyle name="Cálculo 3 3 4 9 2" xfId="2212"/>
    <cellStyle name="Cálculo 3 3 5" xfId="2213"/>
    <cellStyle name="Cálculo 3 3 5 10" xfId="2214"/>
    <cellStyle name="Cálculo 3 3 5 10 2" xfId="2215"/>
    <cellStyle name="Cálculo 3 3 5 11" xfId="2216"/>
    <cellStyle name="Cálculo 3 3 5 2" xfId="2217"/>
    <cellStyle name="Cálculo 3 3 5 2 2" xfId="2218"/>
    <cellStyle name="Cálculo 3 3 5 3" xfId="2219"/>
    <cellStyle name="Cálculo 3 3 5 3 2" xfId="2220"/>
    <cellStyle name="Cálculo 3 3 5 4" xfId="2221"/>
    <cellStyle name="Cálculo 3 3 5 4 2" xfId="2222"/>
    <cellStyle name="Cálculo 3 3 5 5" xfId="2223"/>
    <cellStyle name="Cálculo 3 3 5 5 2" xfId="2224"/>
    <cellStyle name="Cálculo 3 3 5 6" xfId="2225"/>
    <cellStyle name="Cálculo 3 3 5 6 2" xfId="2226"/>
    <cellStyle name="Cálculo 3 3 5 7" xfId="2227"/>
    <cellStyle name="Cálculo 3 3 5 7 2" xfId="2228"/>
    <cellStyle name="Cálculo 3 3 5 8" xfId="2229"/>
    <cellStyle name="Cálculo 3 3 5 8 2" xfId="2230"/>
    <cellStyle name="Cálculo 3 3 5 9" xfId="2231"/>
    <cellStyle name="Cálculo 3 3 5 9 2" xfId="2232"/>
    <cellStyle name="Cálculo 3 3 6" xfId="2233"/>
    <cellStyle name="Cálculo 3 3 6 2" xfId="2234"/>
    <cellStyle name="Cálculo 3 3 7" xfId="2235"/>
    <cellStyle name="Cálculo 3 3 7 2" xfId="2236"/>
    <cellStyle name="Cálculo 3 3 8" xfId="2237"/>
    <cellStyle name="Cálculo 3 3 8 2" xfId="2238"/>
    <cellStyle name="Cálculo 3 3 9" xfId="2239"/>
    <cellStyle name="Cálculo 3 3 9 2" xfId="2240"/>
    <cellStyle name="Cálculo 3 4" xfId="2241"/>
    <cellStyle name="Cálculo 3 4 10" xfId="2242"/>
    <cellStyle name="Cálculo 3 4 10 2" xfId="2243"/>
    <cellStyle name="Cálculo 3 4 11" xfId="2244"/>
    <cellStyle name="Cálculo 3 4 11 2" xfId="2245"/>
    <cellStyle name="Cálculo 3 4 12" xfId="2246"/>
    <cellStyle name="Cálculo 3 4 12 2" xfId="2247"/>
    <cellStyle name="Cálculo 3 4 13" xfId="2248"/>
    <cellStyle name="Cálculo 3 4 2" xfId="2249"/>
    <cellStyle name="Cálculo 3 4 2 10" xfId="2250"/>
    <cellStyle name="Cálculo 3 4 2 10 2" xfId="2251"/>
    <cellStyle name="Cálculo 3 4 2 11" xfId="2252"/>
    <cellStyle name="Cálculo 3 4 2 2" xfId="2253"/>
    <cellStyle name="Cálculo 3 4 2 2 2" xfId="2254"/>
    <cellStyle name="Cálculo 3 4 2 3" xfId="2255"/>
    <cellStyle name="Cálculo 3 4 2 3 2" xfId="2256"/>
    <cellStyle name="Cálculo 3 4 2 4" xfId="2257"/>
    <cellStyle name="Cálculo 3 4 2 4 2" xfId="2258"/>
    <cellStyle name="Cálculo 3 4 2 5" xfId="2259"/>
    <cellStyle name="Cálculo 3 4 2 5 2" xfId="2260"/>
    <cellStyle name="Cálculo 3 4 2 6" xfId="2261"/>
    <cellStyle name="Cálculo 3 4 2 6 2" xfId="2262"/>
    <cellStyle name="Cálculo 3 4 2 7" xfId="2263"/>
    <cellStyle name="Cálculo 3 4 2 7 2" xfId="2264"/>
    <cellStyle name="Cálculo 3 4 2 8" xfId="2265"/>
    <cellStyle name="Cálculo 3 4 2 8 2" xfId="2266"/>
    <cellStyle name="Cálculo 3 4 2 9" xfId="2267"/>
    <cellStyle name="Cálculo 3 4 2 9 2" xfId="2268"/>
    <cellStyle name="Cálculo 3 4 3" xfId="2269"/>
    <cellStyle name="Cálculo 3 4 3 10" xfId="2270"/>
    <cellStyle name="Cálculo 3 4 3 10 2" xfId="2271"/>
    <cellStyle name="Cálculo 3 4 3 11" xfId="2272"/>
    <cellStyle name="Cálculo 3 4 3 2" xfId="2273"/>
    <cellStyle name="Cálculo 3 4 3 2 2" xfId="2274"/>
    <cellStyle name="Cálculo 3 4 3 3" xfId="2275"/>
    <cellStyle name="Cálculo 3 4 3 3 2" xfId="2276"/>
    <cellStyle name="Cálculo 3 4 3 4" xfId="2277"/>
    <cellStyle name="Cálculo 3 4 3 4 2" xfId="2278"/>
    <cellStyle name="Cálculo 3 4 3 5" xfId="2279"/>
    <cellStyle name="Cálculo 3 4 3 5 2" xfId="2280"/>
    <cellStyle name="Cálculo 3 4 3 6" xfId="2281"/>
    <cellStyle name="Cálculo 3 4 3 6 2" xfId="2282"/>
    <cellStyle name="Cálculo 3 4 3 7" xfId="2283"/>
    <cellStyle name="Cálculo 3 4 3 7 2" xfId="2284"/>
    <cellStyle name="Cálculo 3 4 3 8" xfId="2285"/>
    <cellStyle name="Cálculo 3 4 3 8 2" xfId="2286"/>
    <cellStyle name="Cálculo 3 4 3 9" xfId="2287"/>
    <cellStyle name="Cálculo 3 4 3 9 2" xfId="2288"/>
    <cellStyle name="Cálculo 3 4 4" xfId="2289"/>
    <cellStyle name="Cálculo 3 4 4 2" xfId="2290"/>
    <cellStyle name="Cálculo 3 4 5" xfId="2291"/>
    <cellStyle name="Cálculo 3 4 5 2" xfId="2292"/>
    <cellStyle name="Cálculo 3 4 6" xfId="2293"/>
    <cellStyle name="Cálculo 3 4 6 2" xfId="2294"/>
    <cellStyle name="Cálculo 3 4 7" xfId="2295"/>
    <cellStyle name="Cálculo 3 4 7 2" xfId="2296"/>
    <cellStyle name="Cálculo 3 4 8" xfId="2297"/>
    <cellStyle name="Cálculo 3 4 8 2" xfId="2298"/>
    <cellStyle name="Cálculo 3 4 9" xfId="2299"/>
    <cellStyle name="Cálculo 3 4 9 2" xfId="2300"/>
    <cellStyle name="Cálculo 3 5" xfId="2301"/>
    <cellStyle name="Cálculo 3 5 10" xfId="2302"/>
    <cellStyle name="Cálculo 3 5 10 2" xfId="2303"/>
    <cellStyle name="Cálculo 3 5 11" xfId="2304"/>
    <cellStyle name="Cálculo 3 5 11 2" xfId="2305"/>
    <cellStyle name="Cálculo 3 5 12" xfId="2306"/>
    <cellStyle name="Cálculo 3 5 12 2" xfId="2307"/>
    <cellStyle name="Cálculo 3 5 13" xfId="2308"/>
    <cellStyle name="Cálculo 3 5 2" xfId="2309"/>
    <cellStyle name="Cálculo 3 5 2 10" xfId="2310"/>
    <cellStyle name="Cálculo 3 5 2 10 2" xfId="2311"/>
    <cellStyle name="Cálculo 3 5 2 11" xfId="2312"/>
    <cellStyle name="Cálculo 3 5 2 2" xfId="2313"/>
    <cellStyle name="Cálculo 3 5 2 2 2" xfId="2314"/>
    <cellStyle name="Cálculo 3 5 2 3" xfId="2315"/>
    <cellStyle name="Cálculo 3 5 2 3 2" xfId="2316"/>
    <cellStyle name="Cálculo 3 5 2 4" xfId="2317"/>
    <cellStyle name="Cálculo 3 5 2 4 2" xfId="2318"/>
    <cellStyle name="Cálculo 3 5 2 5" xfId="2319"/>
    <cellStyle name="Cálculo 3 5 2 5 2" xfId="2320"/>
    <cellStyle name="Cálculo 3 5 2 6" xfId="2321"/>
    <cellStyle name="Cálculo 3 5 2 6 2" xfId="2322"/>
    <cellStyle name="Cálculo 3 5 2 7" xfId="2323"/>
    <cellStyle name="Cálculo 3 5 2 7 2" xfId="2324"/>
    <cellStyle name="Cálculo 3 5 2 8" xfId="2325"/>
    <cellStyle name="Cálculo 3 5 2 8 2" xfId="2326"/>
    <cellStyle name="Cálculo 3 5 2 9" xfId="2327"/>
    <cellStyle name="Cálculo 3 5 2 9 2" xfId="2328"/>
    <cellStyle name="Cálculo 3 5 3" xfId="2329"/>
    <cellStyle name="Cálculo 3 5 3 10" xfId="2330"/>
    <cellStyle name="Cálculo 3 5 3 10 2" xfId="2331"/>
    <cellStyle name="Cálculo 3 5 3 11" xfId="2332"/>
    <cellStyle name="Cálculo 3 5 3 2" xfId="2333"/>
    <cellStyle name="Cálculo 3 5 3 2 2" xfId="2334"/>
    <cellStyle name="Cálculo 3 5 3 3" xfId="2335"/>
    <cellStyle name="Cálculo 3 5 3 3 2" xfId="2336"/>
    <cellStyle name="Cálculo 3 5 3 4" xfId="2337"/>
    <cellStyle name="Cálculo 3 5 3 4 2" xfId="2338"/>
    <cellStyle name="Cálculo 3 5 3 5" xfId="2339"/>
    <cellStyle name="Cálculo 3 5 3 5 2" xfId="2340"/>
    <cellStyle name="Cálculo 3 5 3 6" xfId="2341"/>
    <cellStyle name="Cálculo 3 5 3 6 2" xfId="2342"/>
    <cellStyle name="Cálculo 3 5 3 7" xfId="2343"/>
    <cellStyle name="Cálculo 3 5 3 7 2" xfId="2344"/>
    <cellStyle name="Cálculo 3 5 3 8" xfId="2345"/>
    <cellStyle name="Cálculo 3 5 3 8 2" xfId="2346"/>
    <cellStyle name="Cálculo 3 5 3 9" xfId="2347"/>
    <cellStyle name="Cálculo 3 5 3 9 2" xfId="2348"/>
    <cellStyle name="Cálculo 3 5 4" xfId="2349"/>
    <cellStyle name="Cálculo 3 5 4 2" xfId="2350"/>
    <cellStyle name="Cálculo 3 5 5" xfId="2351"/>
    <cellStyle name="Cálculo 3 5 5 2" xfId="2352"/>
    <cellStyle name="Cálculo 3 5 6" xfId="2353"/>
    <cellStyle name="Cálculo 3 5 6 2" xfId="2354"/>
    <cellStyle name="Cálculo 3 5 7" xfId="2355"/>
    <cellStyle name="Cálculo 3 5 7 2" xfId="2356"/>
    <cellStyle name="Cálculo 3 5 8" xfId="2357"/>
    <cellStyle name="Cálculo 3 5 8 2" xfId="2358"/>
    <cellStyle name="Cálculo 3 5 9" xfId="2359"/>
    <cellStyle name="Cálculo 3 5 9 2" xfId="2360"/>
    <cellStyle name="Cálculo 3 6" xfId="2361"/>
    <cellStyle name="Cálculo 3 6 2" xfId="2362"/>
    <cellStyle name="Cálculo 3 7" xfId="2363"/>
    <cellStyle name="Cálculo 3 7 2" xfId="2364"/>
    <cellStyle name="Cálculo 3 8" xfId="2365"/>
    <cellStyle name="Cálculo 3 8 2" xfId="2366"/>
    <cellStyle name="Cálculo 3 9" xfId="2367"/>
    <cellStyle name="Cálculo 3 9 2" xfId="2368"/>
    <cellStyle name="Cálculo 4" xfId="2369"/>
    <cellStyle name="Cálculo 4 10" xfId="2370"/>
    <cellStyle name="Cálculo 4 10 2" xfId="2371"/>
    <cellStyle name="Cálculo 4 11" xfId="2372"/>
    <cellStyle name="Cálculo 4 11 2" xfId="2373"/>
    <cellStyle name="Cálculo 4 12" xfId="2374"/>
    <cellStyle name="Cálculo 4 12 2" xfId="2375"/>
    <cellStyle name="Cálculo 4 13" xfId="2376"/>
    <cellStyle name="Cálculo 4 13 2" xfId="2377"/>
    <cellStyle name="Cálculo 4 14" xfId="2378"/>
    <cellStyle name="Cálculo 4 14 2" xfId="2379"/>
    <cellStyle name="Cálculo 4 15" xfId="2380"/>
    <cellStyle name="Cálculo 4 15 2" xfId="2381"/>
    <cellStyle name="Cálculo 4 16" xfId="2382"/>
    <cellStyle name="Cálculo 4 17" xfId="2383"/>
    <cellStyle name="Cálculo 4 18" xfId="2384"/>
    <cellStyle name="Cálculo 4 2" xfId="2385"/>
    <cellStyle name="Cálculo 4 2 10" xfId="2386"/>
    <cellStyle name="Cálculo 4 2 10 2" xfId="2387"/>
    <cellStyle name="Cálculo 4 2 11" xfId="2388"/>
    <cellStyle name="Cálculo 4 2 11 2" xfId="2389"/>
    <cellStyle name="Cálculo 4 2 12" xfId="2390"/>
    <cellStyle name="Cálculo 4 2 12 2" xfId="2391"/>
    <cellStyle name="Cálculo 4 2 13" xfId="2392"/>
    <cellStyle name="Cálculo 4 2 13 2" xfId="2393"/>
    <cellStyle name="Cálculo 4 2 14" xfId="2394"/>
    <cellStyle name="Cálculo 4 2 14 2" xfId="2395"/>
    <cellStyle name="Cálculo 4 2 15" xfId="2396"/>
    <cellStyle name="Cálculo 4 2 16" xfId="2397"/>
    <cellStyle name="Cálculo 4 2 2" xfId="2398"/>
    <cellStyle name="Cálculo 4 2 2 10" xfId="2399"/>
    <cellStyle name="Cálculo 4 2 2 10 2" xfId="2400"/>
    <cellStyle name="Cálculo 4 2 2 11" xfId="2401"/>
    <cellStyle name="Cálculo 4 2 2 11 2" xfId="2402"/>
    <cellStyle name="Cálculo 4 2 2 12" xfId="2403"/>
    <cellStyle name="Cálculo 4 2 2 12 2" xfId="2404"/>
    <cellStyle name="Cálculo 4 2 2 13" xfId="2405"/>
    <cellStyle name="Cálculo 4 2 2 2" xfId="2406"/>
    <cellStyle name="Cálculo 4 2 2 2 10" xfId="2407"/>
    <cellStyle name="Cálculo 4 2 2 2 10 2" xfId="2408"/>
    <cellStyle name="Cálculo 4 2 2 2 11" xfId="2409"/>
    <cellStyle name="Cálculo 4 2 2 2 2" xfId="2410"/>
    <cellStyle name="Cálculo 4 2 2 2 2 2" xfId="2411"/>
    <cellStyle name="Cálculo 4 2 2 2 3" xfId="2412"/>
    <cellStyle name="Cálculo 4 2 2 2 3 2" xfId="2413"/>
    <cellStyle name="Cálculo 4 2 2 2 4" xfId="2414"/>
    <cellStyle name="Cálculo 4 2 2 2 4 2" xfId="2415"/>
    <cellStyle name="Cálculo 4 2 2 2 5" xfId="2416"/>
    <cellStyle name="Cálculo 4 2 2 2 5 2" xfId="2417"/>
    <cellStyle name="Cálculo 4 2 2 2 6" xfId="2418"/>
    <cellStyle name="Cálculo 4 2 2 2 6 2" xfId="2419"/>
    <cellStyle name="Cálculo 4 2 2 2 7" xfId="2420"/>
    <cellStyle name="Cálculo 4 2 2 2 7 2" xfId="2421"/>
    <cellStyle name="Cálculo 4 2 2 2 8" xfId="2422"/>
    <cellStyle name="Cálculo 4 2 2 2 8 2" xfId="2423"/>
    <cellStyle name="Cálculo 4 2 2 2 9" xfId="2424"/>
    <cellStyle name="Cálculo 4 2 2 2 9 2" xfId="2425"/>
    <cellStyle name="Cálculo 4 2 2 3" xfId="2426"/>
    <cellStyle name="Cálculo 4 2 2 3 10" xfId="2427"/>
    <cellStyle name="Cálculo 4 2 2 3 10 2" xfId="2428"/>
    <cellStyle name="Cálculo 4 2 2 3 11" xfId="2429"/>
    <cellStyle name="Cálculo 4 2 2 3 2" xfId="2430"/>
    <cellStyle name="Cálculo 4 2 2 3 2 2" xfId="2431"/>
    <cellStyle name="Cálculo 4 2 2 3 3" xfId="2432"/>
    <cellStyle name="Cálculo 4 2 2 3 3 2" xfId="2433"/>
    <cellStyle name="Cálculo 4 2 2 3 4" xfId="2434"/>
    <cellStyle name="Cálculo 4 2 2 3 4 2" xfId="2435"/>
    <cellStyle name="Cálculo 4 2 2 3 5" xfId="2436"/>
    <cellStyle name="Cálculo 4 2 2 3 5 2" xfId="2437"/>
    <cellStyle name="Cálculo 4 2 2 3 6" xfId="2438"/>
    <cellStyle name="Cálculo 4 2 2 3 6 2" xfId="2439"/>
    <cellStyle name="Cálculo 4 2 2 3 7" xfId="2440"/>
    <cellStyle name="Cálculo 4 2 2 3 7 2" xfId="2441"/>
    <cellStyle name="Cálculo 4 2 2 3 8" xfId="2442"/>
    <cellStyle name="Cálculo 4 2 2 3 8 2" xfId="2443"/>
    <cellStyle name="Cálculo 4 2 2 3 9" xfId="2444"/>
    <cellStyle name="Cálculo 4 2 2 3 9 2" xfId="2445"/>
    <cellStyle name="Cálculo 4 2 2 4" xfId="2446"/>
    <cellStyle name="Cálculo 4 2 2 4 2" xfId="2447"/>
    <cellStyle name="Cálculo 4 2 2 5" xfId="2448"/>
    <cellStyle name="Cálculo 4 2 2 5 2" xfId="2449"/>
    <cellStyle name="Cálculo 4 2 2 6" xfId="2450"/>
    <cellStyle name="Cálculo 4 2 2 6 2" xfId="2451"/>
    <cellStyle name="Cálculo 4 2 2 7" xfId="2452"/>
    <cellStyle name="Cálculo 4 2 2 7 2" xfId="2453"/>
    <cellStyle name="Cálculo 4 2 2 8" xfId="2454"/>
    <cellStyle name="Cálculo 4 2 2 8 2" xfId="2455"/>
    <cellStyle name="Cálculo 4 2 2 9" xfId="2456"/>
    <cellStyle name="Cálculo 4 2 2 9 2" xfId="2457"/>
    <cellStyle name="Cálculo 4 2 3" xfId="2458"/>
    <cellStyle name="Cálculo 4 2 3 10" xfId="2459"/>
    <cellStyle name="Cálculo 4 2 3 10 2" xfId="2460"/>
    <cellStyle name="Cálculo 4 2 3 11" xfId="2461"/>
    <cellStyle name="Cálculo 4 2 3 11 2" xfId="2462"/>
    <cellStyle name="Cálculo 4 2 3 12" xfId="2463"/>
    <cellStyle name="Cálculo 4 2 3 12 2" xfId="2464"/>
    <cellStyle name="Cálculo 4 2 3 13" xfId="2465"/>
    <cellStyle name="Cálculo 4 2 3 2" xfId="2466"/>
    <cellStyle name="Cálculo 4 2 3 2 10" xfId="2467"/>
    <cellStyle name="Cálculo 4 2 3 2 10 2" xfId="2468"/>
    <cellStyle name="Cálculo 4 2 3 2 11" xfId="2469"/>
    <cellStyle name="Cálculo 4 2 3 2 2" xfId="2470"/>
    <cellStyle name="Cálculo 4 2 3 2 2 2" xfId="2471"/>
    <cellStyle name="Cálculo 4 2 3 2 3" xfId="2472"/>
    <cellStyle name="Cálculo 4 2 3 2 3 2" xfId="2473"/>
    <cellStyle name="Cálculo 4 2 3 2 4" xfId="2474"/>
    <cellStyle name="Cálculo 4 2 3 2 4 2" xfId="2475"/>
    <cellStyle name="Cálculo 4 2 3 2 5" xfId="2476"/>
    <cellStyle name="Cálculo 4 2 3 2 5 2" xfId="2477"/>
    <cellStyle name="Cálculo 4 2 3 2 6" xfId="2478"/>
    <cellStyle name="Cálculo 4 2 3 2 6 2" xfId="2479"/>
    <cellStyle name="Cálculo 4 2 3 2 7" xfId="2480"/>
    <cellStyle name="Cálculo 4 2 3 2 7 2" xfId="2481"/>
    <cellStyle name="Cálculo 4 2 3 2 8" xfId="2482"/>
    <cellStyle name="Cálculo 4 2 3 2 8 2" xfId="2483"/>
    <cellStyle name="Cálculo 4 2 3 2 9" xfId="2484"/>
    <cellStyle name="Cálculo 4 2 3 2 9 2" xfId="2485"/>
    <cellStyle name="Cálculo 4 2 3 3" xfId="2486"/>
    <cellStyle name="Cálculo 4 2 3 3 10" xfId="2487"/>
    <cellStyle name="Cálculo 4 2 3 3 10 2" xfId="2488"/>
    <cellStyle name="Cálculo 4 2 3 3 11" xfId="2489"/>
    <cellStyle name="Cálculo 4 2 3 3 2" xfId="2490"/>
    <cellStyle name="Cálculo 4 2 3 3 2 2" xfId="2491"/>
    <cellStyle name="Cálculo 4 2 3 3 3" xfId="2492"/>
    <cellStyle name="Cálculo 4 2 3 3 3 2" xfId="2493"/>
    <cellStyle name="Cálculo 4 2 3 3 4" xfId="2494"/>
    <cellStyle name="Cálculo 4 2 3 3 4 2" xfId="2495"/>
    <cellStyle name="Cálculo 4 2 3 3 5" xfId="2496"/>
    <cellStyle name="Cálculo 4 2 3 3 5 2" xfId="2497"/>
    <cellStyle name="Cálculo 4 2 3 3 6" xfId="2498"/>
    <cellStyle name="Cálculo 4 2 3 3 6 2" xfId="2499"/>
    <cellStyle name="Cálculo 4 2 3 3 7" xfId="2500"/>
    <cellStyle name="Cálculo 4 2 3 3 7 2" xfId="2501"/>
    <cellStyle name="Cálculo 4 2 3 3 8" xfId="2502"/>
    <cellStyle name="Cálculo 4 2 3 3 8 2" xfId="2503"/>
    <cellStyle name="Cálculo 4 2 3 3 9" xfId="2504"/>
    <cellStyle name="Cálculo 4 2 3 3 9 2" xfId="2505"/>
    <cellStyle name="Cálculo 4 2 3 4" xfId="2506"/>
    <cellStyle name="Cálculo 4 2 3 4 2" xfId="2507"/>
    <cellStyle name="Cálculo 4 2 3 5" xfId="2508"/>
    <cellStyle name="Cálculo 4 2 3 5 2" xfId="2509"/>
    <cellStyle name="Cálculo 4 2 3 6" xfId="2510"/>
    <cellStyle name="Cálculo 4 2 3 6 2" xfId="2511"/>
    <cellStyle name="Cálculo 4 2 3 7" xfId="2512"/>
    <cellStyle name="Cálculo 4 2 3 7 2" xfId="2513"/>
    <cellStyle name="Cálculo 4 2 3 8" xfId="2514"/>
    <cellStyle name="Cálculo 4 2 3 8 2" xfId="2515"/>
    <cellStyle name="Cálculo 4 2 3 9" xfId="2516"/>
    <cellStyle name="Cálculo 4 2 3 9 2" xfId="2517"/>
    <cellStyle name="Cálculo 4 2 4" xfId="2518"/>
    <cellStyle name="Cálculo 4 2 4 10" xfId="2519"/>
    <cellStyle name="Cálculo 4 2 4 10 2" xfId="2520"/>
    <cellStyle name="Cálculo 4 2 4 11" xfId="2521"/>
    <cellStyle name="Cálculo 4 2 4 2" xfId="2522"/>
    <cellStyle name="Cálculo 4 2 4 2 2" xfId="2523"/>
    <cellStyle name="Cálculo 4 2 4 3" xfId="2524"/>
    <cellStyle name="Cálculo 4 2 4 3 2" xfId="2525"/>
    <cellStyle name="Cálculo 4 2 4 4" xfId="2526"/>
    <cellStyle name="Cálculo 4 2 4 4 2" xfId="2527"/>
    <cellStyle name="Cálculo 4 2 4 5" xfId="2528"/>
    <cellStyle name="Cálculo 4 2 4 5 2" xfId="2529"/>
    <cellStyle name="Cálculo 4 2 4 6" xfId="2530"/>
    <cellStyle name="Cálculo 4 2 4 6 2" xfId="2531"/>
    <cellStyle name="Cálculo 4 2 4 7" xfId="2532"/>
    <cellStyle name="Cálculo 4 2 4 7 2" xfId="2533"/>
    <cellStyle name="Cálculo 4 2 4 8" xfId="2534"/>
    <cellStyle name="Cálculo 4 2 4 8 2" xfId="2535"/>
    <cellStyle name="Cálculo 4 2 4 9" xfId="2536"/>
    <cellStyle name="Cálculo 4 2 4 9 2" xfId="2537"/>
    <cellStyle name="Cálculo 4 2 5" xfId="2538"/>
    <cellStyle name="Cálculo 4 2 5 10" xfId="2539"/>
    <cellStyle name="Cálculo 4 2 5 10 2" xfId="2540"/>
    <cellStyle name="Cálculo 4 2 5 11" xfId="2541"/>
    <cellStyle name="Cálculo 4 2 5 2" xfId="2542"/>
    <cellStyle name="Cálculo 4 2 5 2 2" xfId="2543"/>
    <cellStyle name="Cálculo 4 2 5 3" xfId="2544"/>
    <cellStyle name="Cálculo 4 2 5 3 2" xfId="2545"/>
    <cellStyle name="Cálculo 4 2 5 4" xfId="2546"/>
    <cellStyle name="Cálculo 4 2 5 4 2" xfId="2547"/>
    <cellStyle name="Cálculo 4 2 5 5" xfId="2548"/>
    <cellStyle name="Cálculo 4 2 5 5 2" xfId="2549"/>
    <cellStyle name="Cálculo 4 2 5 6" xfId="2550"/>
    <cellStyle name="Cálculo 4 2 5 6 2" xfId="2551"/>
    <cellStyle name="Cálculo 4 2 5 7" xfId="2552"/>
    <cellStyle name="Cálculo 4 2 5 7 2" xfId="2553"/>
    <cellStyle name="Cálculo 4 2 5 8" xfId="2554"/>
    <cellStyle name="Cálculo 4 2 5 8 2" xfId="2555"/>
    <cellStyle name="Cálculo 4 2 5 9" xfId="2556"/>
    <cellStyle name="Cálculo 4 2 5 9 2" xfId="2557"/>
    <cellStyle name="Cálculo 4 2 6" xfId="2558"/>
    <cellStyle name="Cálculo 4 2 6 2" xfId="2559"/>
    <cellStyle name="Cálculo 4 2 7" xfId="2560"/>
    <cellStyle name="Cálculo 4 2 7 2" xfId="2561"/>
    <cellStyle name="Cálculo 4 2 8" xfId="2562"/>
    <cellStyle name="Cálculo 4 2 8 2" xfId="2563"/>
    <cellStyle name="Cálculo 4 2 9" xfId="2564"/>
    <cellStyle name="Cálculo 4 2 9 2" xfId="2565"/>
    <cellStyle name="Cálculo 4 3" xfId="2566"/>
    <cellStyle name="Cálculo 4 3 10" xfId="2567"/>
    <cellStyle name="Cálculo 4 3 10 2" xfId="2568"/>
    <cellStyle name="Cálculo 4 3 11" xfId="2569"/>
    <cellStyle name="Cálculo 4 3 11 2" xfId="2570"/>
    <cellStyle name="Cálculo 4 3 12" xfId="2571"/>
    <cellStyle name="Cálculo 4 3 12 2" xfId="2572"/>
    <cellStyle name="Cálculo 4 3 13" xfId="2573"/>
    <cellStyle name="Cálculo 4 3 2" xfId="2574"/>
    <cellStyle name="Cálculo 4 3 2 10" xfId="2575"/>
    <cellStyle name="Cálculo 4 3 2 10 2" xfId="2576"/>
    <cellStyle name="Cálculo 4 3 2 11" xfId="2577"/>
    <cellStyle name="Cálculo 4 3 2 2" xfId="2578"/>
    <cellStyle name="Cálculo 4 3 2 2 2" xfId="2579"/>
    <cellStyle name="Cálculo 4 3 2 3" xfId="2580"/>
    <cellStyle name="Cálculo 4 3 2 3 2" xfId="2581"/>
    <cellStyle name="Cálculo 4 3 2 4" xfId="2582"/>
    <cellStyle name="Cálculo 4 3 2 4 2" xfId="2583"/>
    <cellStyle name="Cálculo 4 3 2 5" xfId="2584"/>
    <cellStyle name="Cálculo 4 3 2 5 2" xfId="2585"/>
    <cellStyle name="Cálculo 4 3 2 6" xfId="2586"/>
    <cellStyle name="Cálculo 4 3 2 6 2" xfId="2587"/>
    <cellStyle name="Cálculo 4 3 2 7" xfId="2588"/>
    <cellStyle name="Cálculo 4 3 2 7 2" xfId="2589"/>
    <cellStyle name="Cálculo 4 3 2 8" xfId="2590"/>
    <cellStyle name="Cálculo 4 3 2 8 2" xfId="2591"/>
    <cellStyle name="Cálculo 4 3 2 9" xfId="2592"/>
    <cellStyle name="Cálculo 4 3 2 9 2" xfId="2593"/>
    <cellStyle name="Cálculo 4 3 3" xfId="2594"/>
    <cellStyle name="Cálculo 4 3 3 10" xfId="2595"/>
    <cellStyle name="Cálculo 4 3 3 10 2" xfId="2596"/>
    <cellStyle name="Cálculo 4 3 3 11" xfId="2597"/>
    <cellStyle name="Cálculo 4 3 3 2" xfId="2598"/>
    <cellStyle name="Cálculo 4 3 3 2 2" xfId="2599"/>
    <cellStyle name="Cálculo 4 3 3 3" xfId="2600"/>
    <cellStyle name="Cálculo 4 3 3 3 2" xfId="2601"/>
    <cellStyle name="Cálculo 4 3 3 4" xfId="2602"/>
    <cellStyle name="Cálculo 4 3 3 4 2" xfId="2603"/>
    <cellStyle name="Cálculo 4 3 3 5" xfId="2604"/>
    <cellStyle name="Cálculo 4 3 3 5 2" xfId="2605"/>
    <cellStyle name="Cálculo 4 3 3 6" xfId="2606"/>
    <cellStyle name="Cálculo 4 3 3 6 2" xfId="2607"/>
    <cellStyle name="Cálculo 4 3 3 7" xfId="2608"/>
    <cellStyle name="Cálculo 4 3 3 7 2" xfId="2609"/>
    <cellStyle name="Cálculo 4 3 3 8" xfId="2610"/>
    <cellStyle name="Cálculo 4 3 3 8 2" xfId="2611"/>
    <cellStyle name="Cálculo 4 3 3 9" xfId="2612"/>
    <cellStyle name="Cálculo 4 3 3 9 2" xfId="2613"/>
    <cellStyle name="Cálculo 4 3 4" xfId="2614"/>
    <cellStyle name="Cálculo 4 3 4 2" xfId="2615"/>
    <cellStyle name="Cálculo 4 3 5" xfId="2616"/>
    <cellStyle name="Cálculo 4 3 5 2" xfId="2617"/>
    <cellStyle name="Cálculo 4 3 6" xfId="2618"/>
    <cellStyle name="Cálculo 4 3 6 2" xfId="2619"/>
    <cellStyle name="Cálculo 4 3 7" xfId="2620"/>
    <cellStyle name="Cálculo 4 3 7 2" xfId="2621"/>
    <cellStyle name="Cálculo 4 3 8" xfId="2622"/>
    <cellStyle name="Cálculo 4 3 8 2" xfId="2623"/>
    <cellStyle name="Cálculo 4 3 9" xfId="2624"/>
    <cellStyle name="Cálculo 4 3 9 2" xfId="2625"/>
    <cellStyle name="Cálculo 4 4" xfId="2626"/>
    <cellStyle name="Cálculo 4 4 10" xfId="2627"/>
    <cellStyle name="Cálculo 4 4 10 2" xfId="2628"/>
    <cellStyle name="Cálculo 4 4 11" xfId="2629"/>
    <cellStyle name="Cálculo 4 4 11 2" xfId="2630"/>
    <cellStyle name="Cálculo 4 4 12" xfId="2631"/>
    <cellStyle name="Cálculo 4 4 12 2" xfId="2632"/>
    <cellStyle name="Cálculo 4 4 13" xfId="2633"/>
    <cellStyle name="Cálculo 4 4 2" xfId="2634"/>
    <cellStyle name="Cálculo 4 4 2 10" xfId="2635"/>
    <cellStyle name="Cálculo 4 4 2 10 2" xfId="2636"/>
    <cellStyle name="Cálculo 4 4 2 11" xfId="2637"/>
    <cellStyle name="Cálculo 4 4 2 2" xfId="2638"/>
    <cellStyle name="Cálculo 4 4 2 2 2" xfId="2639"/>
    <cellStyle name="Cálculo 4 4 2 3" xfId="2640"/>
    <cellStyle name="Cálculo 4 4 2 3 2" xfId="2641"/>
    <cellStyle name="Cálculo 4 4 2 4" xfId="2642"/>
    <cellStyle name="Cálculo 4 4 2 4 2" xfId="2643"/>
    <cellStyle name="Cálculo 4 4 2 5" xfId="2644"/>
    <cellStyle name="Cálculo 4 4 2 5 2" xfId="2645"/>
    <cellStyle name="Cálculo 4 4 2 6" xfId="2646"/>
    <cellStyle name="Cálculo 4 4 2 6 2" xfId="2647"/>
    <cellStyle name="Cálculo 4 4 2 7" xfId="2648"/>
    <cellStyle name="Cálculo 4 4 2 7 2" xfId="2649"/>
    <cellStyle name="Cálculo 4 4 2 8" xfId="2650"/>
    <cellStyle name="Cálculo 4 4 2 8 2" xfId="2651"/>
    <cellStyle name="Cálculo 4 4 2 9" xfId="2652"/>
    <cellStyle name="Cálculo 4 4 2 9 2" xfId="2653"/>
    <cellStyle name="Cálculo 4 4 3" xfId="2654"/>
    <cellStyle name="Cálculo 4 4 3 10" xfId="2655"/>
    <cellStyle name="Cálculo 4 4 3 10 2" xfId="2656"/>
    <cellStyle name="Cálculo 4 4 3 11" xfId="2657"/>
    <cellStyle name="Cálculo 4 4 3 2" xfId="2658"/>
    <cellStyle name="Cálculo 4 4 3 2 2" xfId="2659"/>
    <cellStyle name="Cálculo 4 4 3 3" xfId="2660"/>
    <cellStyle name="Cálculo 4 4 3 3 2" xfId="2661"/>
    <cellStyle name="Cálculo 4 4 3 4" xfId="2662"/>
    <cellStyle name="Cálculo 4 4 3 4 2" xfId="2663"/>
    <cellStyle name="Cálculo 4 4 3 5" xfId="2664"/>
    <cellStyle name="Cálculo 4 4 3 5 2" xfId="2665"/>
    <cellStyle name="Cálculo 4 4 3 6" xfId="2666"/>
    <cellStyle name="Cálculo 4 4 3 6 2" xfId="2667"/>
    <cellStyle name="Cálculo 4 4 3 7" xfId="2668"/>
    <cellStyle name="Cálculo 4 4 3 7 2" xfId="2669"/>
    <cellStyle name="Cálculo 4 4 3 8" xfId="2670"/>
    <cellStyle name="Cálculo 4 4 3 8 2" xfId="2671"/>
    <cellStyle name="Cálculo 4 4 3 9" xfId="2672"/>
    <cellStyle name="Cálculo 4 4 3 9 2" xfId="2673"/>
    <cellStyle name="Cálculo 4 4 4" xfId="2674"/>
    <cellStyle name="Cálculo 4 4 4 2" xfId="2675"/>
    <cellStyle name="Cálculo 4 4 5" xfId="2676"/>
    <cellStyle name="Cálculo 4 4 5 2" xfId="2677"/>
    <cellStyle name="Cálculo 4 4 6" xfId="2678"/>
    <cellStyle name="Cálculo 4 4 6 2" xfId="2679"/>
    <cellStyle name="Cálculo 4 4 7" xfId="2680"/>
    <cellStyle name="Cálculo 4 4 7 2" xfId="2681"/>
    <cellStyle name="Cálculo 4 4 8" xfId="2682"/>
    <cellStyle name="Cálculo 4 4 8 2" xfId="2683"/>
    <cellStyle name="Cálculo 4 4 9" xfId="2684"/>
    <cellStyle name="Cálculo 4 4 9 2" xfId="2685"/>
    <cellStyle name="Cálculo 4 5" xfId="2686"/>
    <cellStyle name="Cálculo 4 5 10" xfId="2687"/>
    <cellStyle name="Cálculo 4 5 10 2" xfId="2688"/>
    <cellStyle name="Cálculo 4 5 11" xfId="2689"/>
    <cellStyle name="Cálculo 4 5 2" xfId="2690"/>
    <cellStyle name="Cálculo 4 5 2 2" xfId="2691"/>
    <cellStyle name="Cálculo 4 5 3" xfId="2692"/>
    <cellStyle name="Cálculo 4 5 3 2" xfId="2693"/>
    <cellStyle name="Cálculo 4 5 4" xfId="2694"/>
    <cellStyle name="Cálculo 4 5 4 2" xfId="2695"/>
    <cellStyle name="Cálculo 4 5 5" xfId="2696"/>
    <cellStyle name="Cálculo 4 5 5 2" xfId="2697"/>
    <cellStyle name="Cálculo 4 5 6" xfId="2698"/>
    <cellStyle name="Cálculo 4 5 6 2" xfId="2699"/>
    <cellStyle name="Cálculo 4 5 7" xfId="2700"/>
    <cellStyle name="Cálculo 4 5 7 2" xfId="2701"/>
    <cellStyle name="Cálculo 4 5 8" xfId="2702"/>
    <cellStyle name="Cálculo 4 5 8 2" xfId="2703"/>
    <cellStyle name="Cálculo 4 5 9" xfId="2704"/>
    <cellStyle name="Cálculo 4 5 9 2" xfId="2705"/>
    <cellStyle name="Cálculo 4 6" xfId="2706"/>
    <cellStyle name="Cálculo 4 6 10" xfId="2707"/>
    <cellStyle name="Cálculo 4 6 10 2" xfId="2708"/>
    <cellStyle name="Cálculo 4 6 11" xfId="2709"/>
    <cellStyle name="Cálculo 4 6 2" xfId="2710"/>
    <cellStyle name="Cálculo 4 6 2 2" xfId="2711"/>
    <cellStyle name="Cálculo 4 6 3" xfId="2712"/>
    <cellStyle name="Cálculo 4 6 3 2" xfId="2713"/>
    <cellStyle name="Cálculo 4 6 4" xfId="2714"/>
    <cellStyle name="Cálculo 4 6 4 2" xfId="2715"/>
    <cellStyle name="Cálculo 4 6 5" xfId="2716"/>
    <cellStyle name="Cálculo 4 6 5 2" xfId="2717"/>
    <cellStyle name="Cálculo 4 6 6" xfId="2718"/>
    <cellStyle name="Cálculo 4 6 6 2" xfId="2719"/>
    <cellStyle name="Cálculo 4 6 7" xfId="2720"/>
    <cellStyle name="Cálculo 4 6 7 2" xfId="2721"/>
    <cellStyle name="Cálculo 4 6 8" xfId="2722"/>
    <cellStyle name="Cálculo 4 6 8 2" xfId="2723"/>
    <cellStyle name="Cálculo 4 6 9" xfId="2724"/>
    <cellStyle name="Cálculo 4 6 9 2" xfId="2725"/>
    <cellStyle name="Cálculo 4 7" xfId="2726"/>
    <cellStyle name="Cálculo 4 7 2" xfId="2727"/>
    <cellStyle name="Cálculo 4 8" xfId="2728"/>
    <cellStyle name="Cálculo 4 8 2" xfId="2729"/>
    <cellStyle name="Cálculo 4 9" xfId="2730"/>
    <cellStyle name="Cálculo 4 9 2" xfId="2731"/>
    <cellStyle name="Cálculo 5" xfId="2732"/>
    <cellStyle name="Cálculo 5 10" xfId="2733"/>
    <cellStyle name="Cálculo 5 10 2" xfId="2734"/>
    <cellStyle name="Cálculo 5 11" xfId="2735"/>
    <cellStyle name="Cálculo 5 11 2" xfId="2736"/>
    <cellStyle name="Cálculo 5 12" xfId="2737"/>
    <cellStyle name="Cálculo 5 12 2" xfId="2738"/>
    <cellStyle name="Cálculo 5 13" xfId="2739"/>
    <cellStyle name="Cálculo 5 2" xfId="2740"/>
    <cellStyle name="Cálculo 5 2 10" xfId="2741"/>
    <cellStyle name="Cálculo 5 2 10 2" xfId="2742"/>
    <cellStyle name="Cálculo 5 2 11" xfId="2743"/>
    <cellStyle name="Cálculo 5 2 2" xfId="2744"/>
    <cellStyle name="Cálculo 5 2 2 2" xfId="2745"/>
    <cellStyle name="Cálculo 5 2 3" xfId="2746"/>
    <cellStyle name="Cálculo 5 2 3 2" xfId="2747"/>
    <cellStyle name="Cálculo 5 2 4" xfId="2748"/>
    <cellStyle name="Cálculo 5 2 4 2" xfId="2749"/>
    <cellStyle name="Cálculo 5 2 5" xfId="2750"/>
    <cellStyle name="Cálculo 5 2 5 2" xfId="2751"/>
    <cellStyle name="Cálculo 5 2 6" xfId="2752"/>
    <cellStyle name="Cálculo 5 2 6 2" xfId="2753"/>
    <cellStyle name="Cálculo 5 2 7" xfId="2754"/>
    <cellStyle name="Cálculo 5 2 7 2" xfId="2755"/>
    <cellStyle name="Cálculo 5 2 8" xfId="2756"/>
    <cellStyle name="Cálculo 5 2 8 2" xfId="2757"/>
    <cellStyle name="Cálculo 5 2 9" xfId="2758"/>
    <cellStyle name="Cálculo 5 2 9 2" xfId="2759"/>
    <cellStyle name="Cálculo 5 3" xfId="2760"/>
    <cellStyle name="Cálculo 5 3 10" xfId="2761"/>
    <cellStyle name="Cálculo 5 3 10 2" xfId="2762"/>
    <cellStyle name="Cálculo 5 3 11" xfId="2763"/>
    <cellStyle name="Cálculo 5 3 2" xfId="2764"/>
    <cellStyle name="Cálculo 5 3 2 2" xfId="2765"/>
    <cellStyle name="Cálculo 5 3 3" xfId="2766"/>
    <cellStyle name="Cálculo 5 3 3 2" xfId="2767"/>
    <cellStyle name="Cálculo 5 3 4" xfId="2768"/>
    <cellStyle name="Cálculo 5 3 4 2" xfId="2769"/>
    <cellStyle name="Cálculo 5 3 5" xfId="2770"/>
    <cellStyle name="Cálculo 5 3 5 2" xfId="2771"/>
    <cellStyle name="Cálculo 5 3 6" xfId="2772"/>
    <cellStyle name="Cálculo 5 3 6 2" xfId="2773"/>
    <cellStyle name="Cálculo 5 3 7" xfId="2774"/>
    <cellStyle name="Cálculo 5 3 7 2" xfId="2775"/>
    <cellStyle name="Cálculo 5 3 8" xfId="2776"/>
    <cellStyle name="Cálculo 5 3 8 2" xfId="2777"/>
    <cellStyle name="Cálculo 5 3 9" xfId="2778"/>
    <cellStyle name="Cálculo 5 3 9 2" xfId="2779"/>
    <cellStyle name="Cálculo 5 4" xfId="2780"/>
    <cellStyle name="Cálculo 5 4 2" xfId="2781"/>
    <cellStyle name="Cálculo 5 5" xfId="2782"/>
    <cellStyle name="Cálculo 5 5 2" xfId="2783"/>
    <cellStyle name="Cálculo 5 6" xfId="2784"/>
    <cellStyle name="Cálculo 5 6 2" xfId="2785"/>
    <cellStyle name="Cálculo 5 7" xfId="2786"/>
    <cellStyle name="Cálculo 5 7 2" xfId="2787"/>
    <cellStyle name="Cálculo 5 8" xfId="2788"/>
    <cellStyle name="Cálculo 5 8 2" xfId="2789"/>
    <cellStyle name="Cálculo 5 9" xfId="2790"/>
    <cellStyle name="Cálculo 5 9 2" xfId="2791"/>
    <cellStyle name="Cálculo 6" xfId="2792"/>
    <cellStyle name="Cálculo 6 10" xfId="2793"/>
    <cellStyle name="Cálculo 6 10 2" xfId="2794"/>
    <cellStyle name="Cálculo 6 11" xfId="2795"/>
    <cellStyle name="Cálculo 6 11 2" xfId="2796"/>
    <cellStyle name="Cálculo 6 12" xfId="2797"/>
    <cellStyle name="Cálculo 6 12 2" xfId="2798"/>
    <cellStyle name="Cálculo 6 13" xfId="2799"/>
    <cellStyle name="Cálculo 6 2" xfId="2800"/>
    <cellStyle name="Cálculo 6 2 10" xfId="2801"/>
    <cellStyle name="Cálculo 6 2 10 2" xfId="2802"/>
    <cellStyle name="Cálculo 6 2 11" xfId="2803"/>
    <cellStyle name="Cálculo 6 2 2" xfId="2804"/>
    <cellStyle name="Cálculo 6 2 2 2" xfId="2805"/>
    <cellStyle name="Cálculo 6 2 3" xfId="2806"/>
    <cellStyle name="Cálculo 6 2 3 2" xfId="2807"/>
    <cellStyle name="Cálculo 6 2 4" xfId="2808"/>
    <cellStyle name="Cálculo 6 2 4 2" xfId="2809"/>
    <cellStyle name="Cálculo 6 2 5" xfId="2810"/>
    <cellStyle name="Cálculo 6 2 5 2" xfId="2811"/>
    <cellStyle name="Cálculo 6 2 6" xfId="2812"/>
    <cellStyle name="Cálculo 6 2 6 2" xfId="2813"/>
    <cellStyle name="Cálculo 6 2 7" xfId="2814"/>
    <cellStyle name="Cálculo 6 2 7 2" xfId="2815"/>
    <cellStyle name="Cálculo 6 2 8" xfId="2816"/>
    <cellStyle name="Cálculo 6 2 8 2" xfId="2817"/>
    <cellStyle name="Cálculo 6 2 9" xfId="2818"/>
    <cellStyle name="Cálculo 6 2 9 2" xfId="2819"/>
    <cellStyle name="Cálculo 6 3" xfId="2820"/>
    <cellStyle name="Cálculo 6 3 10" xfId="2821"/>
    <cellStyle name="Cálculo 6 3 10 2" xfId="2822"/>
    <cellStyle name="Cálculo 6 3 11" xfId="2823"/>
    <cellStyle name="Cálculo 6 3 2" xfId="2824"/>
    <cellStyle name="Cálculo 6 3 2 2" xfId="2825"/>
    <cellStyle name="Cálculo 6 3 3" xfId="2826"/>
    <cellStyle name="Cálculo 6 3 3 2" xfId="2827"/>
    <cellStyle name="Cálculo 6 3 4" xfId="2828"/>
    <cellStyle name="Cálculo 6 3 4 2" xfId="2829"/>
    <cellStyle name="Cálculo 6 3 5" xfId="2830"/>
    <cellStyle name="Cálculo 6 3 5 2" xfId="2831"/>
    <cellStyle name="Cálculo 6 3 6" xfId="2832"/>
    <cellStyle name="Cálculo 6 3 6 2" xfId="2833"/>
    <cellStyle name="Cálculo 6 3 7" xfId="2834"/>
    <cellStyle name="Cálculo 6 3 7 2" xfId="2835"/>
    <cellStyle name="Cálculo 6 3 8" xfId="2836"/>
    <cellStyle name="Cálculo 6 3 8 2" xfId="2837"/>
    <cellStyle name="Cálculo 6 3 9" xfId="2838"/>
    <cellStyle name="Cálculo 6 3 9 2" xfId="2839"/>
    <cellStyle name="Cálculo 6 4" xfId="2840"/>
    <cellStyle name="Cálculo 6 4 2" xfId="2841"/>
    <cellStyle name="Cálculo 6 5" xfId="2842"/>
    <cellStyle name="Cálculo 6 5 2" xfId="2843"/>
    <cellStyle name="Cálculo 6 6" xfId="2844"/>
    <cellStyle name="Cálculo 6 6 2" xfId="2845"/>
    <cellStyle name="Cálculo 6 7" xfId="2846"/>
    <cellStyle name="Cálculo 6 7 2" xfId="2847"/>
    <cellStyle name="Cálculo 6 8" xfId="2848"/>
    <cellStyle name="Cálculo 6 8 2" xfId="2849"/>
    <cellStyle name="Cálculo 6 9" xfId="2850"/>
    <cellStyle name="Cálculo 6 9 2" xfId="2851"/>
    <cellStyle name="Cálculo 7" xfId="2852"/>
    <cellStyle name="Cálculo 7 10" xfId="2853"/>
    <cellStyle name="Cálculo 7 10 2" xfId="2854"/>
    <cellStyle name="Cálculo 7 11" xfId="2855"/>
    <cellStyle name="Cálculo 7 11 2" xfId="2856"/>
    <cellStyle name="Cálculo 7 12" xfId="2857"/>
    <cellStyle name="Cálculo 7 12 2" xfId="2858"/>
    <cellStyle name="Cálculo 7 13" xfId="2859"/>
    <cellStyle name="Cálculo 7 2" xfId="2860"/>
    <cellStyle name="Cálculo 7 2 10" xfId="2861"/>
    <cellStyle name="Cálculo 7 2 10 2" xfId="2862"/>
    <cellStyle name="Cálculo 7 2 11" xfId="2863"/>
    <cellStyle name="Cálculo 7 2 2" xfId="2864"/>
    <cellStyle name="Cálculo 7 2 2 2" xfId="2865"/>
    <cellStyle name="Cálculo 7 2 3" xfId="2866"/>
    <cellStyle name="Cálculo 7 2 3 2" xfId="2867"/>
    <cellStyle name="Cálculo 7 2 4" xfId="2868"/>
    <cellStyle name="Cálculo 7 2 4 2" xfId="2869"/>
    <cellStyle name="Cálculo 7 2 5" xfId="2870"/>
    <cellStyle name="Cálculo 7 2 5 2" xfId="2871"/>
    <cellStyle name="Cálculo 7 2 6" xfId="2872"/>
    <cellStyle name="Cálculo 7 2 6 2" xfId="2873"/>
    <cellStyle name="Cálculo 7 2 7" xfId="2874"/>
    <cellStyle name="Cálculo 7 2 7 2" xfId="2875"/>
    <cellStyle name="Cálculo 7 2 8" xfId="2876"/>
    <cellStyle name="Cálculo 7 2 8 2" xfId="2877"/>
    <cellStyle name="Cálculo 7 2 9" xfId="2878"/>
    <cellStyle name="Cálculo 7 2 9 2" xfId="2879"/>
    <cellStyle name="Cálculo 7 3" xfId="2880"/>
    <cellStyle name="Cálculo 7 3 10" xfId="2881"/>
    <cellStyle name="Cálculo 7 3 10 2" xfId="2882"/>
    <cellStyle name="Cálculo 7 3 11" xfId="2883"/>
    <cellStyle name="Cálculo 7 3 2" xfId="2884"/>
    <cellStyle name="Cálculo 7 3 2 2" xfId="2885"/>
    <cellStyle name="Cálculo 7 3 3" xfId="2886"/>
    <cellStyle name="Cálculo 7 3 3 2" xfId="2887"/>
    <cellStyle name="Cálculo 7 3 4" xfId="2888"/>
    <cellStyle name="Cálculo 7 3 4 2" xfId="2889"/>
    <cellStyle name="Cálculo 7 3 5" xfId="2890"/>
    <cellStyle name="Cálculo 7 3 5 2" xfId="2891"/>
    <cellStyle name="Cálculo 7 3 6" xfId="2892"/>
    <cellStyle name="Cálculo 7 3 6 2" xfId="2893"/>
    <cellStyle name="Cálculo 7 3 7" xfId="2894"/>
    <cellStyle name="Cálculo 7 3 7 2" xfId="2895"/>
    <cellStyle name="Cálculo 7 3 8" xfId="2896"/>
    <cellStyle name="Cálculo 7 3 8 2" xfId="2897"/>
    <cellStyle name="Cálculo 7 3 9" xfId="2898"/>
    <cellStyle name="Cálculo 7 3 9 2" xfId="2899"/>
    <cellStyle name="Cálculo 7 4" xfId="2900"/>
    <cellStyle name="Cálculo 7 4 2" xfId="2901"/>
    <cellStyle name="Cálculo 7 5" xfId="2902"/>
    <cellStyle name="Cálculo 7 5 2" xfId="2903"/>
    <cellStyle name="Cálculo 7 6" xfId="2904"/>
    <cellStyle name="Cálculo 7 6 2" xfId="2905"/>
    <cellStyle name="Cálculo 7 7" xfId="2906"/>
    <cellStyle name="Cálculo 7 7 2" xfId="2907"/>
    <cellStyle name="Cálculo 7 8" xfId="2908"/>
    <cellStyle name="Cálculo 7 8 2" xfId="2909"/>
    <cellStyle name="Cálculo 7 9" xfId="2910"/>
    <cellStyle name="Cálculo 7 9 2" xfId="2911"/>
    <cellStyle name="Cálculo 8" xfId="2912"/>
    <cellStyle name="Cálculo 9" xfId="41732"/>
    <cellStyle name="Celda de comprobación 2" xfId="2913"/>
    <cellStyle name="Celda de comprobación 2 2" xfId="2914"/>
    <cellStyle name="Celda de comprobación 2 3" xfId="2915"/>
    <cellStyle name="Celda de comprobación 2 4" xfId="2916"/>
    <cellStyle name="Celda de comprobación 3" xfId="2917"/>
    <cellStyle name="Celda de comprobación 4" xfId="2918"/>
    <cellStyle name="Celda de comprobación 5" xfId="2919"/>
    <cellStyle name="Celda de comprobación 6" xfId="2920"/>
    <cellStyle name="Celda de comprobación 7" xfId="2921"/>
    <cellStyle name="Celda de comprobación 8" xfId="41733"/>
    <cellStyle name="Celda vinculada 2" xfId="2922"/>
    <cellStyle name="Celda vinculada 2 2" xfId="2923"/>
    <cellStyle name="Celda vinculada 2 3" xfId="2924"/>
    <cellStyle name="Celda vinculada 2 4" xfId="2925"/>
    <cellStyle name="Celda vinculada 3" xfId="2926"/>
    <cellStyle name="Celda vinculada 4" xfId="2927"/>
    <cellStyle name="Celda vinculada 5" xfId="2928"/>
    <cellStyle name="Celda vinculada 6" xfId="2929"/>
    <cellStyle name="Celda vinculada 7" xfId="2930"/>
    <cellStyle name="Celda vinculada 8" xfId="41734"/>
    <cellStyle name="Encabezado 4 2" xfId="2931"/>
    <cellStyle name="Encabezado 4 2 2" xfId="2932"/>
    <cellStyle name="Encabezado 4 2 3" xfId="2933"/>
    <cellStyle name="Encabezado 4 2 4" xfId="2934"/>
    <cellStyle name="Encabezado 4 3" xfId="2935"/>
    <cellStyle name="Encabezado 4 4" xfId="2936"/>
    <cellStyle name="Encabezado 4 5" xfId="2937"/>
    <cellStyle name="Encabezado 4 6" xfId="2938"/>
    <cellStyle name="Encabezado 4 7" xfId="2939"/>
    <cellStyle name="Encabezado 4 8" xfId="41735"/>
    <cellStyle name="Énfasis1 2" xfId="2940"/>
    <cellStyle name="Énfasis1 2 2" xfId="2941"/>
    <cellStyle name="Énfasis1 2 3" xfId="2942"/>
    <cellStyle name="Énfasis1 2 4" xfId="2943"/>
    <cellStyle name="Énfasis1 3" xfId="2944"/>
    <cellStyle name="Énfasis1 4" xfId="2945"/>
    <cellStyle name="Énfasis1 5" xfId="2946"/>
    <cellStyle name="Énfasis1 6" xfId="2947"/>
    <cellStyle name="Énfasis1 7" xfId="2948"/>
    <cellStyle name="Énfasis1 8" xfId="41736"/>
    <cellStyle name="Énfasis2 2" xfId="2949"/>
    <cellStyle name="Énfasis2 2 2" xfId="2950"/>
    <cellStyle name="Énfasis2 2 3" xfId="2951"/>
    <cellStyle name="Énfasis2 2 4" xfId="2952"/>
    <cellStyle name="Énfasis2 3" xfId="2953"/>
    <cellStyle name="Énfasis2 4" xfId="2954"/>
    <cellStyle name="Énfasis2 5" xfId="2955"/>
    <cellStyle name="Énfasis2 6" xfId="2956"/>
    <cellStyle name="Énfasis2 7" xfId="2957"/>
    <cellStyle name="Énfasis2 8" xfId="41737"/>
    <cellStyle name="Énfasis3 2" xfId="2958"/>
    <cellStyle name="Énfasis3 2 2" xfId="2959"/>
    <cellStyle name="Énfasis3 2 3" xfId="2960"/>
    <cellStyle name="Énfasis3 2 4" xfId="2961"/>
    <cellStyle name="Énfasis3 3" xfId="2962"/>
    <cellStyle name="Énfasis3 4" xfId="2963"/>
    <cellStyle name="Énfasis3 5" xfId="2964"/>
    <cellStyle name="Énfasis3 6" xfId="2965"/>
    <cellStyle name="Énfasis3 7" xfId="2966"/>
    <cellStyle name="Énfasis3 8" xfId="41738"/>
    <cellStyle name="Énfasis4 2" xfId="2967"/>
    <cellStyle name="Énfasis4 2 2" xfId="2968"/>
    <cellStyle name="Énfasis4 2 3" xfId="2969"/>
    <cellStyle name="Énfasis4 2 4" xfId="2970"/>
    <cellStyle name="Énfasis4 3" xfId="2971"/>
    <cellStyle name="Énfasis4 4" xfId="2972"/>
    <cellStyle name="Énfasis4 5" xfId="2973"/>
    <cellStyle name="Énfasis4 6" xfId="2974"/>
    <cellStyle name="Énfasis4 7" xfId="2975"/>
    <cellStyle name="Énfasis4 8" xfId="41739"/>
    <cellStyle name="Énfasis5 2" xfId="2976"/>
    <cellStyle name="Énfasis5 2 2" xfId="2977"/>
    <cellStyle name="Énfasis5 2 3" xfId="2978"/>
    <cellStyle name="Énfasis5 2 4" xfId="2979"/>
    <cellStyle name="Énfasis5 3" xfId="2980"/>
    <cellStyle name="Énfasis5 4" xfId="2981"/>
    <cellStyle name="Énfasis5 5" xfId="2982"/>
    <cellStyle name="Énfasis5 6" xfId="2983"/>
    <cellStyle name="Énfasis5 7" xfId="2984"/>
    <cellStyle name="Énfasis5 8" xfId="41740"/>
    <cellStyle name="Énfasis6 2" xfId="2985"/>
    <cellStyle name="Énfasis6 2 2" xfId="2986"/>
    <cellStyle name="Énfasis6 2 3" xfId="2987"/>
    <cellStyle name="Énfasis6 2 4" xfId="2988"/>
    <cellStyle name="Énfasis6 3" xfId="2989"/>
    <cellStyle name="Énfasis6 4" xfId="2990"/>
    <cellStyle name="Énfasis6 5" xfId="2991"/>
    <cellStyle name="Énfasis6 6" xfId="2992"/>
    <cellStyle name="Énfasis6 7" xfId="2993"/>
    <cellStyle name="Énfasis6 8" xfId="41741"/>
    <cellStyle name="Entrada 2" xfId="2994"/>
    <cellStyle name="Entrada 2 10" xfId="2995"/>
    <cellStyle name="Entrada 2 10 2" xfId="2996"/>
    <cellStyle name="Entrada 2 11" xfId="2997"/>
    <cellStyle name="Entrada 2 11 2" xfId="2998"/>
    <cellStyle name="Entrada 2 12" xfId="2999"/>
    <cellStyle name="Entrada 2 12 2" xfId="3000"/>
    <cellStyle name="Entrada 2 13" xfId="3001"/>
    <cellStyle name="Entrada 2 13 2" xfId="3002"/>
    <cellStyle name="Entrada 2 14" xfId="3003"/>
    <cellStyle name="Entrada 2 14 2" xfId="3004"/>
    <cellStyle name="Entrada 2 15" xfId="3005"/>
    <cellStyle name="Entrada 2 15 2" xfId="3006"/>
    <cellStyle name="Entrada 2 16" xfId="3007"/>
    <cellStyle name="Entrada 2 16 2" xfId="3008"/>
    <cellStyle name="Entrada 2 17" xfId="3009"/>
    <cellStyle name="Entrada 2 17 2" xfId="3010"/>
    <cellStyle name="Entrada 2 18" xfId="3011"/>
    <cellStyle name="Entrada 2 18 2" xfId="3012"/>
    <cellStyle name="Entrada 2 19" xfId="3013"/>
    <cellStyle name="Entrada 2 2" xfId="3014"/>
    <cellStyle name="Entrada 2 2 10" xfId="3015"/>
    <cellStyle name="Entrada 2 2 10 2" xfId="3016"/>
    <cellStyle name="Entrada 2 2 11" xfId="3017"/>
    <cellStyle name="Entrada 2 2 11 2" xfId="3018"/>
    <cellStyle name="Entrada 2 2 12" xfId="3019"/>
    <cellStyle name="Entrada 2 2 12 2" xfId="3020"/>
    <cellStyle name="Entrada 2 2 13" xfId="3021"/>
    <cellStyle name="Entrada 2 2 13 2" xfId="3022"/>
    <cellStyle name="Entrada 2 2 14" xfId="3023"/>
    <cellStyle name="Entrada 2 2 14 2" xfId="3024"/>
    <cellStyle name="Entrada 2 2 15" xfId="3025"/>
    <cellStyle name="Entrada 2 2 15 2" xfId="3026"/>
    <cellStyle name="Entrada 2 2 16" xfId="3027"/>
    <cellStyle name="Entrada 2 2 17" xfId="3028"/>
    <cellStyle name="Entrada 2 2 18" xfId="3029"/>
    <cellStyle name="Entrada 2 2 2" xfId="3030"/>
    <cellStyle name="Entrada 2 2 2 10" xfId="3031"/>
    <cellStyle name="Entrada 2 2 2 10 2" xfId="3032"/>
    <cellStyle name="Entrada 2 2 2 11" xfId="3033"/>
    <cellStyle name="Entrada 2 2 2 11 2" xfId="3034"/>
    <cellStyle name="Entrada 2 2 2 12" xfId="3035"/>
    <cellStyle name="Entrada 2 2 2 12 2" xfId="3036"/>
    <cellStyle name="Entrada 2 2 2 13" xfId="3037"/>
    <cellStyle name="Entrada 2 2 2 13 2" xfId="3038"/>
    <cellStyle name="Entrada 2 2 2 14" xfId="3039"/>
    <cellStyle name="Entrada 2 2 2 14 2" xfId="3040"/>
    <cellStyle name="Entrada 2 2 2 15" xfId="3041"/>
    <cellStyle name="Entrada 2 2 2 16" xfId="3042"/>
    <cellStyle name="Entrada 2 2 2 2" xfId="3043"/>
    <cellStyle name="Entrada 2 2 2 2 10" xfId="3044"/>
    <cellStyle name="Entrada 2 2 2 2 10 2" xfId="3045"/>
    <cellStyle name="Entrada 2 2 2 2 11" xfId="3046"/>
    <cellStyle name="Entrada 2 2 2 2 11 2" xfId="3047"/>
    <cellStyle name="Entrada 2 2 2 2 12" xfId="3048"/>
    <cellStyle name="Entrada 2 2 2 2 12 2" xfId="3049"/>
    <cellStyle name="Entrada 2 2 2 2 13" xfId="3050"/>
    <cellStyle name="Entrada 2 2 2 2 2" xfId="3051"/>
    <cellStyle name="Entrada 2 2 2 2 2 10" xfId="3052"/>
    <cellStyle name="Entrada 2 2 2 2 2 10 2" xfId="3053"/>
    <cellStyle name="Entrada 2 2 2 2 2 11" xfId="3054"/>
    <cellStyle name="Entrada 2 2 2 2 2 2" xfId="3055"/>
    <cellStyle name="Entrada 2 2 2 2 2 2 2" xfId="3056"/>
    <cellStyle name="Entrada 2 2 2 2 2 3" xfId="3057"/>
    <cellStyle name="Entrada 2 2 2 2 2 3 2" xfId="3058"/>
    <cellStyle name="Entrada 2 2 2 2 2 4" xfId="3059"/>
    <cellStyle name="Entrada 2 2 2 2 2 4 2" xfId="3060"/>
    <cellStyle name="Entrada 2 2 2 2 2 5" xfId="3061"/>
    <cellStyle name="Entrada 2 2 2 2 2 5 2" xfId="3062"/>
    <cellStyle name="Entrada 2 2 2 2 2 6" xfId="3063"/>
    <cellStyle name="Entrada 2 2 2 2 2 6 2" xfId="3064"/>
    <cellStyle name="Entrada 2 2 2 2 2 7" xfId="3065"/>
    <cellStyle name="Entrada 2 2 2 2 2 7 2" xfId="3066"/>
    <cellStyle name="Entrada 2 2 2 2 2 8" xfId="3067"/>
    <cellStyle name="Entrada 2 2 2 2 2 8 2" xfId="3068"/>
    <cellStyle name="Entrada 2 2 2 2 2 9" xfId="3069"/>
    <cellStyle name="Entrada 2 2 2 2 2 9 2" xfId="3070"/>
    <cellStyle name="Entrada 2 2 2 2 3" xfId="3071"/>
    <cellStyle name="Entrada 2 2 2 2 3 10" xfId="3072"/>
    <cellStyle name="Entrada 2 2 2 2 3 10 2" xfId="3073"/>
    <cellStyle name="Entrada 2 2 2 2 3 11" xfId="3074"/>
    <cellStyle name="Entrada 2 2 2 2 3 2" xfId="3075"/>
    <cellStyle name="Entrada 2 2 2 2 3 2 2" xfId="3076"/>
    <cellStyle name="Entrada 2 2 2 2 3 3" xfId="3077"/>
    <cellStyle name="Entrada 2 2 2 2 3 3 2" xfId="3078"/>
    <cellStyle name="Entrada 2 2 2 2 3 4" xfId="3079"/>
    <cellStyle name="Entrada 2 2 2 2 3 4 2" xfId="3080"/>
    <cellStyle name="Entrada 2 2 2 2 3 5" xfId="3081"/>
    <cellStyle name="Entrada 2 2 2 2 3 5 2" xfId="3082"/>
    <cellStyle name="Entrada 2 2 2 2 3 6" xfId="3083"/>
    <cellStyle name="Entrada 2 2 2 2 3 6 2" xfId="3084"/>
    <cellStyle name="Entrada 2 2 2 2 3 7" xfId="3085"/>
    <cellStyle name="Entrada 2 2 2 2 3 7 2" xfId="3086"/>
    <cellStyle name="Entrada 2 2 2 2 3 8" xfId="3087"/>
    <cellStyle name="Entrada 2 2 2 2 3 8 2" xfId="3088"/>
    <cellStyle name="Entrada 2 2 2 2 3 9" xfId="3089"/>
    <cellStyle name="Entrada 2 2 2 2 3 9 2" xfId="3090"/>
    <cellStyle name="Entrada 2 2 2 2 4" xfId="3091"/>
    <cellStyle name="Entrada 2 2 2 2 4 2" xfId="3092"/>
    <cellStyle name="Entrada 2 2 2 2 5" xfId="3093"/>
    <cellStyle name="Entrada 2 2 2 2 5 2" xfId="3094"/>
    <cellStyle name="Entrada 2 2 2 2 6" xfId="3095"/>
    <cellStyle name="Entrada 2 2 2 2 6 2" xfId="3096"/>
    <cellStyle name="Entrada 2 2 2 2 7" xfId="3097"/>
    <cellStyle name="Entrada 2 2 2 2 7 2" xfId="3098"/>
    <cellStyle name="Entrada 2 2 2 2 8" xfId="3099"/>
    <cellStyle name="Entrada 2 2 2 2 8 2" xfId="3100"/>
    <cellStyle name="Entrada 2 2 2 2 9" xfId="3101"/>
    <cellStyle name="Entrada 2 2 2 2 9 2" xfId="3102"/>
    <cellStyle name="Entrada 2 2 2 3" xfId="3103"/>
    <cellStyle name="Entrada 2 2 2 3 10" xfId="3104"/>
    <cellStyle name="Entrada 2 2 2 3 10 2" xfId="3105"/>
    <cellStyle name="Entrada 2 2 2 3 11" xfId="3106"/>
    <cellStyle name="Entrada 2 2 2 3 11 2" xfId="3107"/>
    <cellStyle name="Entrada 2 2 2 3 12" xfId="3108"/>
    <cellStyle name="Entrada 2 2 2 3 12 2" xfId="3109"/>
    <cellStyle name="Entrada 2 2 2 3 13" xfId="3110"/>
    <cellStyle name="Entrada 2 2 2 3 2" xfId="3111"/>
    <cellStyle name="Entrada 2 2 2 3 2 10" xfId="3112"/>
    <cellStyle name="Entrada 2 2 2 3 2 10 2" xfId="3113"/>
    <cellStyle name="Entrada 2 2 2 3 2 11" xfId="3114"/>
    <cellStyle name="Entrada 2 2 2 3 2 2" xfId="3115"/>
    <cellStyle name="Entrada 2 2 2 3 2 2 2" xfId="3116"/>
    <cellStyle name="Entrada 2 2 2 3 2 3" xfId="3117"/>
    <cellStyle name="Entrada 2 2 2 3 2 3 2" xfId="3118"/>
    <cellStyle name="Entrada 2 2 2 3 2 4" xfId="3119"/>
    <cellStyle name="Entrada 2 2 2 3 2 4 2" xfId="3120"/>
    <cellStyle name="Entrada 2 2 2 3 2 5" xfId="3121"/>
    <cellStyle name="Entrada 2 2 2 3 2 5 2" xfId="3122"/>
    <cellStyle name="Entrada 2 2 2 3 2 6" xfId="3123"/>
    <cellStyle name="Entrada 2 2 2 3 2 6 2" xfId="3124"/>
    <cellStyle name="Entrada 2 2 2 3 2 7" xfId="3125"/>
    <cellStyle name="Entrada 2 2 2 3 2 7 2" xfId="3126"/>
    <cellStyle name="Entrada 2 2 2 3 2 8" xfId="3127"/>
    <cellStyle name="Entrada 2 2 2 3 2 8 2" xfId="3128"/>
    <cellStyle name="Entrada 2 2 2 3 2 9" xfId="3129"/>
    <cellStyle name="Entrada 2 2 2 3 2 9 2" xfId="3130"/>
    <cellStyle name="Entrada 2 2 2 3 3" xfId="3131"/>
    <cellStyle name="Entrada 2 2 2 3 3 10" xfId="3132"/>
    <cellStyle name="Entrada 2 2 2 3 3 10 2" xfId="3133"/>
    <cellStyle name="Entrada 2 2 2 3 3 11" xfId="3134"/>
    <cellStyle name="Entrada 2 2 2 3 3 2" xfId="3135"/>
    <cellStyle name="Entrada 2 2 2 3 3 2 2" xfId="3136"/>
    <cellStyle name="Entrada 2 2 2 3 3 3" xfId="3137"/>
    <cellStyle name="Entrada 2 2 2 3 3 3 2" xfId="3138"/>
    <cellStyle name="Entrada 2 2 2 3 3 4" xfId="3139"/>
    <cellStyle name="Entrada 2 2 2 3 3 4 2" xfId="3140"/>
    <cellStyle name="Entrada 2 2 2 3 3 5" xfId="3141"/>
    <cellStyle name="Entrada 2 2 2 3 3 5 2" xfId="3142"/>
    <cellStyle name="Entrada 2 2 2 3 3 6" xfId="3143"/>
    <cellStyle name="Entrada 2 2 2 3 3 6 2" xfId="3144"/>
    <cellStyle name="Entrada 2 2 2 3 3 7" xfId="3145"/>
    <cellStyle name="Entrada 2 2 2 3 3 7 2" xfId="3146"/>
    <cellStyle name="Entrada 2 2 2 3 3 8" xfId="3147"/>
    <cellStyle name="Entrada 2 2 2 3 3 8 2" xfId="3148"/>
    <cellStyle name="Entrada 2 2 2 3 3 9" xfId="3149"/>
    <cellStyle name="Entrada 2 2 2 3 3 9 2" xfId="3150"/>
    <cellStyle name="Entrada 2 2 2 3 4" xfId="3151"/>
    <cellStyle name="Entrada 2 2 2 3 4 2" xfId="3152"/>
    <cellStyle name="Entrada 2 2 2 3 5" xfId="3153"/>
    <cellStyle name="Entrada 2 2 2 3 5 2" xfId="3154"/>
    <cellStyle name="Entrada 2 2 2 3 6" xfId="3155"/>
    <cellStyle name="Entrada 2 2 2 3 6 2" xfId="3156"/>
    <cellStyle name="Entrada 2 2 2 3 7" xfId="3157"/>
    <cellStyle name="Entrada 2 2 2 3 7 2" xfId="3158"/>
    <cellStyle name="Entrada 2 2 2 3 8" xfId="3159"/>
    <cellStyle name="Entrada 2 2 2 3 8 2" xfId="3160"/>
    <cellStyle name="Entrada 2 2 2 3 9" xfId="3161"/>
    <cellStyle name="Entrada 2 2 2 3 9 2" xfId="3162"/>
    <cellStyle name="Entrada 2 2 2 4" xfId="3163"/>
    <cellStyle name="Entrada 2 2 2 4 10" xfId="3164"/>
    <cellStyle name="Entrada 2 2 2 4 10 2" xfId="3165"/>
    <cellStyle name="Entrada 2 2 2 4 11" xfId="3166"/>
    <cellStyle name="Entrada 2 2 2 4 2" xfId="3167"/>
    <cellStyle name="Entrada 2 2 2 4 2 2" xfId="3168"/>
    <cellStyle name="Entrada 2 2 2 4 3" xfId="3169"/>
    <cellStyle name="Entrada 2 2 2 4 3 2" xfId="3170"/>
    <cellStyle name="Entrada 2 2 2 4 4" xfId="3171"/>
    <cellStyle name="Entrada 2 2 2 4 4 2" xfId="3172"/>
    <cellStyle name="Entrada 2 2 2 4 5" xfId="3173"/>
    <cellStyle name="Entrada 2 2 2 4 5 2" xfId="3174"/>
    <cellStyle name="Entrada 2 2 2 4 6" xfId="3175"/>
    <cellStyle name="Entrada 2 2 2 4 6 2" xfId="3176"/>
    <cellStyle name="Entrada 2 2 2 4 7" xfId="3177"/>
    <cellStyle name="Entrada 2 2 2 4 7 2" xfId="3178"/>
    <cellStyle name="Entrada 2 2 2 4 8" xfId="3179"/>
    <cellStyle name="Entrada 2 2 2 4 8 2" xfId="3180"/>
    <cellStyle name="Entrada 2 2 2 4 9" xfId="3181"/>
    <cellStyle name="Entrada 2 2 2 4 9 2" xfId="3182"/>
    <cellStyle name="Entrada 2 2 2 5" xfId="3183"/>
    <cellStyle name="Entrada 2 2 2 5 10" xfId="3184"/>
    <cellStyle name="Entrada 2 2 2 5 10 2" xfId="3185"/>
    <cellStyle name="Entrada 2 2 2 5 11" xfId="3186"/>
    <cellStyle name="Entrada 2 2 2 5 2" xfId="3187"/>
    <cellStyle name="Entrada 2 2 2 5 2 2" xfId="3188"/>
    <cellStyle name="Entrada 2 2 2 5 3" xfId="3189"/>
    <cellStyle name="Entrada 2 2 2 5 3 2" xfId="3190"/>
    <cellStyle name="Entrada 2 2 2 5 4" xfId="3191"/>
    <cellStyle name="Entrada 2 2 2 5 4 2" xfId="3192"/>
    <cellStyle name="Entrada 2 2 2 5 5" xfId="3193"/>
    <cellStyle name="Entrada 2 2 2 5 5 2" xfId="3194"/>
    <cellStyle name="Entrada 2 2 2 5 6" xfId="3195"/>
    <cellStyle name="Entrada 2 2 2 5 6 2" xfId="3196"/>
    <cellStyle name="Entrada 2 2 2 5 7" xfId="3197"/>
    <cellStyle name="Entrada 2 2 2 5 7 2" xfId="3198"/>
    <cellStyle name="Entrada 2 2 2 5 8" xfId="3199"/>
    <cellStyle name="Entrada 2 2 2 5 8 2" xfId="3200"/>
    <cellStyle name="Entrada 2 2 2 5 9" xfId="3201"/>
    <cellStyle name="Entrada 2 2 2 5 9 2" xfId="3202"/>
    <cellStyle name="Entrada 2 2 2 6" xfId="3203"/>
    <cellStyle name="Entrada 2 2 2 6 2" xfId="3204"/>
    <cellStyle name="Entrada 2 2 2 7" xfId="3205"/>
    <cellStyle name="Entrada 2 2 2 7 2" xfId="3206"/>
    <cellStyle name="Entrada 2 2 2 8" xfId="3207"/>
    <cellStyle name="Entrada 2 2 2 8 2" xfId="3208"/>
    <cellStyle name="Entrada 2 2 2 9" xfId="3209"/>
    <cellStyle name="Entrada 2 2 2 9 2" xfId="3210"/>
    <cellStyle name="Entrada 2 2 3" xfId="3211"/>
    <cellStyle name="Entrada 2 2 3 10" xfId="3212"/>
    <cellStyle name="Entrada 2 2 3 10 2" xfId="3213"/>
    <cellStyle name="Entrada 2 2 3 11" xfId="3214"/>
    <cellStyle name="Entrada 2 2 3 11 2" xfId="3215"/>
    <cellStyle name="Entrada 2 2 3 12" xfId="3216"/>
    <cellStyle name="Entrada 2 2 3 12 2" xfId="3217"/>
    <cellStyle name="Entrada 2 2 3 13" xfId="3218"/>
    <cellStyle name="Entrada 2 2 3 13 2" xfId="3219"/>
    <cellStyle name="Entrada 2 2 3 14" xfId="3220"/>
    <cellStyle name="Entrada 2 2 3 14 2" xfId="3221"/>
    <cellStyle name="Entrada 2 2 3 15" xfId="3222"/>
    <cellStyle name="Entrada 2 2 3 2" xfId="3223"/>
    <cellStyle name="Entrada 2 2 3 2 10" xfId="3224"/>
    <cellStyle name="Entrada 2 2 3 2 10 2" xfId="3225"/>
    <cellStyle name="Entrada 2 2 3 2 11" xfId="3226"/>
    <cellStyle name="Entrada 2 2 3 2 11 2" xfId="3227"/>
    <cellStyle name="Entrada 2 2 3 2 12" xfId="3228"/>
    <cellStyle name="Entrada 2 2 3 2 12 2" xfId="3229"/>
    <cellStyle name="Entrada 2 2 3 2 13" xfId="3230"/>
    <cellStyle name="Entrada 2 2 3 2 2" xfId="3231"/>
    <cellStyle name="Entrada 2 2 3 2 2 10" xfId="3232"/>
    <cellStyle name="Entrada 2 2 3 2 2 10 2" xfId="3233"/>
    <cellStyle name="Entrada 2 2 3 2 2 11" xfId="3234"/>
    <cellStyle name="Entrada 2 2 3 2 2 2" xfId="3235"/>
    <cellStyle name="Entrada 2 2 3 2 2 2 2" xfId="3236"/>
    <cellStyle name="Entrada 2 2 3 2 2 3" xfId="3237"/>
    <cellStyle name="Entrada 2 2 3 2 2 3 2" xfId="3238"/>
    <cellStyle name="Entrada 2 2 3 2 2 4" xfId="3239"/>
    <cellStyle name="Entrada 2 2 3 2 2 4 2" xfId="3240"/>
    <cellStyle name="Entrada 2 2 3 2 2 5" xfId="3241"/>
    <cellStyle name="Entrada 2 2 3 2 2 5 2" xfId="3242"/>
    <cellStyle name="Entrada 2 2 3 2 2 6" xfId="3243"/>
    <cellStyle name="Entrada 2 2 3 2 2 6 2" xfId="3244"/>
    <cellStyle name="Entrada 2 2 3 2 2 7" xfId="3245"/>
    <cellStyle name="Entrada 2 2 3 2 2 7 2" xfId="3246"/>
    <cellStyle name="Entrada 2 2 3 2 2 8" xfId="3247"/>
    <cellStyle name="Entrada 2 2 3 2 2 8 2" xfId="3248"/>
    <cellStyle name="Entrada 2 2 3 2 2 9" xfId="3249"/>
    <cellStyle name="Entrada 2 2 3 2 2 9 2" xfId="3250"/>
    <cellStyle name="Entrada 2 2 3 2 3" xfId="3251"/>
    <cellStyle name="Entrada 2 2 3 2 3 10" xfId="3252"/>
    <cellStyle name="Entrada 2 2 3 2 3 10 2" xfId="3253"/>
    <cellStyle name="Entrada 2 2 3 2 3 11" xfId="3254"/>
    <cellStyle name="Entrada 2 2 3 2 3 2" xfId="3255"/>
    <cellStyle name="Entrada 2 2 3 2 3 2 2" xfId="3256"/>
    <cellStyle name="Entrada 2 2 3 2 3 3" xfId="3257"/>
    <cellStyle name="Entrada 2 2 3 2 3 3 2" xfId="3258"/>
    <cellStyle name="Entrada 2 2 3 2 3 4" xfId="3259"/>
    <cellStyle name="Entrada 2 2 3 2 3 4 2" xfId="3260"/>
    <cellStyle name="Entrada 2 2 3 2 3 5" xfId="3261"/>
    <cellStyle name="Entrada 2 2 3 2 3 5 2" xfId="3262"/>
    <cellStyle name="Entrada 2 2 3 2 3 6" xfId="3263"/>
    <cellStyle name="Entrada 2 2 3 2 3 6 2" xfId="3264"/>
    <cellStyle name="Entrada 2 2 3 2 3 7" xfId="3265"/>
    <cellStyle name="Entrada 2 2 3 2 3 7 2" xfId="3266"/>
    <cellStyle name="Entrada 2 2 3 2 3 8" xfId="3267"/>
    <cellStyle name="Entrada 2 2 3 2 3 8 2" xfId="3268"/>
    <cellStyle name="Entrada 2 2 3 2 3 9" xfId="3269"/>
    <cellStyle name="Entrada 2 2 3 2 3 9 2" xfId="3270"/>
    <cellStyle name="Entrada 2 2 3 2 4" xfId="3271"/>
    <cellStyle name="Entrada 2 2 3 2 4 2" xfId="3272"/>
    <cellStyle name="Entrada 2 2 3 2 5" xfId="3273"/>
    <cellStyle name="Entrada 2 2 3 2 5 2" xfId="3274"/>
    <cellStyle name="Entrada 2 2 3 2 6" xfId="3275"/>
    <cellStyle name="Entrada 2 2 3 2 6 2" xfId="3276"/>
    <cellStyle name="Entrada 2 2 3 2 7" xfId="3277"/>
    <cellStyle name="Entrada 2 2 3 2 7 2" xfId="3278"/>
    <cellStyle name="Entrada 2 2 3 2 8" xfId="3279"/>
    <cellStyle name="Entrada 2 2 3 2 8 2" xfId="3280"/>
    <cellStyle name="Entrada 2 2 3 2 9" xfId="3281"/>
    <cellStyle name="Entrada 2 2 3 2 9 2" xfId="3282"/>
    <cellStyle name="Entrada 2 2 3 3" xfId="3283"/>
    <cellStyle name="Entrada 2 2 3 3 10" xfId="3284"/>
    <cellStyle name="Entrada 2 2 3 3 10 2" xfId="3285"/>
    <cellStyle name="Entrada 2 2 3 3 11" xfId="3286"/>
    <cellStyle name="Entrada 2 2 3 3 11 2" xfId="3287"/>
    <cellStyle name="Entrada 2 2 3 3 12" xfId="3288"/>
    <cellStyle name="Entrada 2 2 3 3 12 2" xfId="3289"/>
    <cellStyle name="Entrada 2 2 3 3 13" xfId="3290"/>
    <cellStyle name="Entrada 2 2 3 3 2" xfId="3291"/>
    <cellStyle name="Entrada 2 2 3 3 2 10" xfId="3292"/>
    <cellStyle name="Entrada 2 2 3 3 2 10 2" xfId="3293"/>
    <cellStyle name="Entrada 2 2 3 3 2 11" xfId="3294"/>
    <cellStyle name="Entrada 2 2 3 3 2 2" xfId="3295"/>
    <cellStyle name="Entrada 2 2 3 3 2 2 2" xfId="3296"/>
    <cellStyle name="Entrada 2 2 3 3 2 3" xfId="3297"/>
    <cellStyle name="Entrada 2 2 3 3 2 3 2" xfId="3298"/>
    <cellStyle name="Entrada 2 2 3 3 2 4" xfId="3299"/>
    <cellStyle name="Entrada 2 2 3 3 2 4 2" xfId="3300"/>
    <cellStyle name="Entrada 2 2 3 3 2 5" xfId="3301"/>
    <cellStyle name="Entrada 2 2 3 3 2 5 2" xfId="3302"/>
    <cellStyle name="Entrada 2 2 3 3 2 6" xfId="3303"/>
    <cellStyle name="Entrada 2 2 3 3 2 6 2" xfId="3304"/>
    <cellStyle name="Entrada 2 2 3 3 2 7" xfId="3305"/>
    <cellStyle name="Entrada 2 2 3 3 2 7 2" xfId="3306"/>
    <cellStyle name="Entrada 2 2 3 3 2 8" xfId="3307"/>
    <cellStyle name="Entrada 2 2 3 3 2 8 2" xfId="3308"/>
    <cellStyle name="Entrada 2 2 3 3 2 9" xfId="3309"/>
    <cellStyle name="Entrada 2 2 3 3 2 9 2" xfId="3310"/>
    <cellStyle name="Entrada 2 2 3 3 3" xfId="3311"/>
    <cellStyle name="Entrada 2 2 3 3 3 10" xfId="3312"/>
    <cellStyle name="Entrada 2 2 3 3 3 10 2" xfId="3313"/>
    <cellStyle name="Entrada 2 2 3 3 3 11" xfId="3314"/>
    <cellStyle name="Entrada 2 2 3 3 3 2" xfId="3315"/>
    <cellStyle name="Entrada 2 2 3 3 3 2 2" xfId="3316"/>
    <cellStyle name="Entrada 2 2 3 3 3 3" xfId="3317"/>
    <cellStyle name="Entrada 2 2 3 3 3 3 2" xfId="3318"/>
    <cellStyle name="Entrada 2 2 3 3 3 4" xfId="3319"/>
    <cellStyle name="Entrada 2 2 3 3 3 4 2" xfId="3320"/>
    <cellStyle name="Entrada 2 2 3 3 3 5" xfId="3321"/>
    <cellStyle name="Entrada 2 2 3 3 3 5 2" xfId="3322"/>
    <cellStyle name="Entrada 2 2 3 3 3 6" xfId="3323"/>
    <cellStyle name="Entrada 2 2 3 3 3 6 2" xfId="3324"/>
    <cellStyle name="Entrada 2 2 3 3 3 7" xfId="3325"/>
    <cellStyle name="Entrada 2 2 3 3 3 7 2" xfId="3326"/>
    <cellStyle name="Entrada 2 2 3 3 3 8" xfId="3327"/>
    <cellStyle name="Entrada 2 2 3 3 3 8 2" xfId="3328"/>
    <cellStyle name="Entrada 2 2 3 3 3 9" xfId="3329"/>
    <cellStyle name="Entrada 2 2 3 3 3 9 2" xfId="3330"/>
    <cellStyle name="Entrada 2 2 3 3 4" xfId="3331"/>
    <cellStyle name="Entrada 2 2 3 3 4 2" xfId="3332"/>
    <cellStyle name="Entrada 2 2 3 3 5" xfId="3333"/>
    <cellStyle name="Entrada 2 2 3 3 5 2" xfId="3334"/>
    <cellStyle name="Entrada 2 2 3 3 6" xfId="3335"/>
    <cellStyle name="Entrada 2 2 3 3 6 2" xfId="3336"/>
    <cellStyle name="Entrada 2 2 3 3 7" xfId="3337"/>
    <cellStyle name="Entrada 2 2 3 3 7 2" xfId="3338"/>
    <cellStyle name="Entrada 2 2 3 3 8" xfId="3339"/>
    <cellStyle name="Entrada 2 2 3 3 8 2" xfId="3340"/>
    <cellStyle name="Entrada 2 2 3 3 9" xfId="3341"/>
    <cellStyle name="Entrada 2 2 3 3 9 2" xfId="3342"/>
    <cellStyle name="Entrada 2 2 3 4" xfId="3343"/>
    <cellStyle name="Entrada 2 2 3 4 10" xfId="3344"/>
    <cellStyle name="Entrada 2 2 3 4 10 2" xfId="3345"/>
    <cellStyle name="Entrada 2 2 3 4 11" xfId="3346"/>
    <cellStyle name="Entrada 2 2 3 4 2" xfId="3347"/>
    <cellStyle name="Entrada 2 2 3 4 2 2" xfId="3348"/>
    <cellStyle name="Entrada 2 2 3 4 3" xfId="3349"/>
    <cellStyle name="Entrada 2 2 3 4 3 2" xfId="3350"/>
    <cellStyle name="Entrada 2 2 3 4 4" xfId="3351"/>
    <cellStyle name="Entrada 2 2 3 4 4 2" xfId="3352"/>
    <cellStyle name="Entrada 2 2 3 4 5" xfId="3353"/>
    <cellStyle name="Entrada 2 2 3 4 5 2" xfId="3354"/>
    <cellStyle name="Entrada 2 2 3 4 6" xfId="3355"/>
    <cellStyle name="Entrada 2 2 3 4 6 2" xfId="3356"/>
    <cellStyle name="Entrada 2 2 3 4 7" xfId="3357"/>
    <cellStyle name="Entrada 2 2 3 4 7 2" xfId="3358"/>
    <cellStyle name="Entrada 2 2 3 4 8" xfId="3359"/>
    <cellStyle name="Entrada 2 2 3 4 8 2" xfId="3360"/>
    <cellStyle name="Entrada 2 2 3 4 9" xfId="3361"/>
    <cellStyle name="Entrada 2 2 3 4 9 2" xfId="3362"/>
    <cellStyle name="Entrada 2 2 3 5" xfId="3363"/>
    <cellStyle name="Entrada 2 2 3 5 10" xfId="3364"/>
    <cellStyle name="Entrada 2 2 3 5 10 2" xfId="3365"/>
    <cellStyle name="Entrada 2 2 3 5 11" xfId="3366"/>
    <cellStyle name="Entrada 2 2 3 5 2" xfId="3367"/>
    <cellStyle name="Entrada 2 2 3 5 2 2" xfId="3368"/>
    <cellStyle name="Entrada 2 2 3 5 3" xfId="3369"/>
    <cellStyle name="Entrada 2 2 3 5 3 2" xfId="3370"/>
    <cellStyle name="Entrada 2 2 3 5 4" xfId="3371"/>
    <cellStyle name="Entrada 2 2 3 5 4 2" xfId="3372"/>
    <cellStyle name="Entrada 2 2 3 5 5" xfId="3373"/>
    <cellStyle name="Entrada 2 2 3 5 5 2" xfId="3374"/>
    <cellStyle name="Entrada 2 2 3 5 6" xfId="3375"/>
    <cellStyle name="Entrada 2 2 3 5 6 2" xfId="3376"/>
    <cellStyle name="Entrada 2 2 3 5 7" xfId="3377"/>
    <cellStyle name="Entrada 2 2 3 5 7 2" xfId="3378"/>
    <cellStyle name="Entrada 2 2 3 5 8" xfId="3379"/>
    <cellStyle name="Entrada 2 2 3 5 8 2" xfId="3380"/>
    <cellStyle name="Entrada 2 2 3 5 9" xfId="3381"/>
    <cellStyle name="Entrada 2 2 3 5 9 2" xfId="3382"/>
    <cellStyle name="Entrada 2 2 3 6" xfId="3383"/>
    <cellStyle name="Entrada 2 2 3 6 2" xfId="3384"/>
    <cellStyle name="Entrada 2 2 3 7" xfId="3385"/>
    <cellStyle name="Entrada 2 2 3 7 2" xfId="3386"/>
    <cellStyle name="Entrada 2 2 3 8" xfId="3387"/>
    <cellStyle name="Entrada 2 2 3 8 2" xfId="3388"/>
    <cellStyle name="Entrada 2 2 3 9" xfId="3389"/>
    <cellStyle name="Entrada 2 2 3 9 2" xfId="3390"/>
    <cellStyle name="Entrada 2 2 4" xfId="3391"/>
    <cellStyle name="Entrada 2 2 4 10" xfId="3392"/>
    <cellStyle name="Entrada 2 2 4 10 2" xfId="3393"/>
    <cellStyle name="Entrada 2 2 4 11" xfId="3394"/>
    <cellStyle name="Entrada 2 2 4 11 2" xfId="3395"/>
    <cellStyle name="Entrada 2 2 4 12" xfId="3396"/>
    <cellStyle name="Entrada 2 2 4 12 2" xfId="3397"/>
    <cellStyle name="Entrada 2 2 4 13" xfId="3398"/>
    <cellStyle name="Entrada 2 2 4 2" xfId="3399"/>
    <cellStyle name="Entrada 2 2 4 2 10" xfId="3400"/>
    <cellStyle name="Entrada 2 2 4 2 10 2" xfId="3401"/>
    <cellStyle name="Entrada 2 2 4 2 11" xfId="3402"/>
    <cellStyle name="Entrada 2 2 4 2 2" xfId="3403"/>
    <cellStyle name="Entrada 2 2 4 2 2 2" xfId="3404"/>
    <cellStyle name="Entrada 2 2 4 2 3" xfId="3405"/>
    <cellStyle name="Entrada 2 2 4 2 3 2" xfId="3406"/>
    <cellStyle name="Entrada 2 2 4 2 4" xfId="3407"/>
    <cellStyle name="Entrada 2 2 4 2 4 2" xfId="3408"/>
    <cellStyle name="Entrada 2 2 4 2 5" xfId="3409"/>
    <cellStyle name="Entrada 2 2 4 2 5 2" xfId="3410"/>
    <cellStyle name="Entrada 2 2 4 2 6" xfId="3411"/>
    <cellStyle name="Entrada 2 2 4 2 6 2" xfId="3412"/>
    <cellStyle name="Entrada 2 2 4 2 7" xfId="3413"/>
    <cellStyle name="Entrada 2 2 4 2 7 2" xfId="3414"/>
    <cellStyle name="Entrada 2 2 4 2 8" xfId="3415"/>
    <cellStyle name="Entrada 2 2 4 2 8 2" xfId="3416"/>
    <cellStyle name="Entrada 2 2 4 2 9" xfId="3417"/>
    <cellStyle name="Entrada 2 2 4 2 9 2" xfId="3418"/>
    <cellStyle name="Entrada 2 2 4 3" xfId="3419"/>
    <cellStyle name="Entrada 2 2 4 3 10" xfId="3420"/>
    <cellStyle name="Entrada 2 2 4 3 10 2" xfId="3421"/>
    <cellStyle name="Entrada 2 2 4 3 11" xfId="3422"/>
    <cellStyle name="Entrada 2 2 4 3 2" xfId="3423"/>
    <cellStyle name="Entrada 2 2 4 3 2 2" xfId="3424"/>
    <cellStyle name="Entrada 2 2 4 3 3" xfId="3425"/>
    <cellStyle name="Entrada 2 2 4 3 3 2" xfId="3426"/>
    <cellStyle name="Entrada 2 2 4 3 4" xfId="3427"/>
    <cellStyle name="Entrada 2 2 4 3 4 2" xfId="3428"/>
    <cellStyle name="Entrada 2 2 4 3 5" xfId="3429"/>
    <cellStyle name="Entrada 2 2 4 3 5 2" xfId="3430"/>
    <cellStyle name="Entrada 2 2 4 3 6" xfId="3431"/>
    <cellStyle name="Entrada 2 2 4 3 6 2" xfId="3432"/>
    <cellStyle name="Entrada 2 2 4 3 7" xfId="3433"/>
    <cellStyle name="Entrada 2 2 4 3 7 2" xfId="3434"/>
    <cellStyle name="Entrada 2 2 4 3 8" xfId="3435"/>
    <cellStyle name="Entrada 2 2 4 3 8 2" xfId="3436"/>
    <cellStyle name="Entrada 2 2 4 3 9" xfId="3437"/>
    <cellStyle name="Entrada 2 2 4 3 9 2" xfId="3438"/>
    <cellStyle name="Entrada 2 2 4 4" xfId="3439"/>
    <cellStyle name="Entrada 2 2 4 4 2" xfId="3440"/>
    <cellStyle name="Entrada 2 2 4 5" xfId="3441"/>
    <cellStyle name="Entrada 2 2 4 5 2" xfId="3442"/>
    <cellStyle name="Entrada 2 2 4 6" xfId="3443"/>
    <cellStyle name="Entrada 2 2 4 6 2" xfId="3444"/>
    <cellStyle name="Entrada 2 2 4 7" xfId="3445"/>
    <cellStyle name="Entrada 2 2 4 7 2" xfId="3446"/>
    <cellStyle name="Entrada 2 2 4 8" xfId="3447"/>
    <cellStyle name="Entrada 2 2 4 8 2" xfId="3448"/>
    <cellStyle name="Entrada 2 2 4 9" xfId="3449"/>
    <cellStyle name="Entrada 2 2 4 9 2" xfId="3450"/>
    <cellStyle name="Entrada 2 2 5" xfId="3451"/>
    <cellStyle name="Entrada 2 2 5 10" xfId="3452"/>
    <cellStyle name="Entrada 2 2 5 10 2" xfId="3453"/>
    <cellStyle name="Entrada 2 2 5 11" xfId="3454"/>
    <cellStyle name="Entrada 2 2 5 11 2" xfId="3455"/>
    <cellStyle name="Entrada 2 2 5 12" xfId="3456"/>
    <cellStyle name="Entrada 2 2 5 12 2" xfId="3457"/>
    <cellStyle name="Entrada 2 2 5 13" xfId="3458"/>
    <cellStyle name="Entrada 2 2 5 2" xfId="3459"/>
    <cellStyle name="Entrada 2 2 5 2 10" xfId="3460"/>
    <cellStyle name="Entrada 2 2 5 2 10 2" xfId="3461"/>
    <cellStyle name="Entrada 2 2 5 2 11" xfId="3462"/>
    <cellStyle name="Entrada 2 2 5 2 2" xfId="3463"/>
    <cellStyle name="Entrada 2 2 5 2 2 2" xfId="3464"/>
    <cellStyle name="Entrada 2 2 5 2 3" xfId="3465"/>
    <cellStyle name="Entrada 2 2 5 2 3 2" xfId="3466"/>
    <cellStyle name="Entrada 2 2 5 2 4" xfId="3467"/>
    <cellStyle name="Entrada 2 2 5 2 4 2" xfId="3468"/>
    <cellStyle name="Entrada 2 2 5 2 5" xfId="3469"/>
    <cellStyle name="Entrada 2 2 5 2 5 2" xfId="3470"/>
    <cellStyle name="Entrada 2 2 5 2 6" xfId="3471"/>
    <cellStyle name="Entrada 2 2 5 2 6 2" xfId="3472"/>
    <cellStyle name="Entrada 2 2 5 2 7" xfId="3473"/>
    <cellStyle name="Entrada 2 2 5 2 7 2" xfId="3474"/>
    <cellStyle name="Entrada 2 2 5 2 8" xfId="3475"/>
    <cellStyle name="Entrada 2 2 5 2 8 2" xfId="3476"/>
    <cellStyle name="Entrada 2 2 5 2 9" xfId="3477"/>
    <cellStyle name="Entrada 2 2 5 2 9 2" xfId="3478"/>
    <cellStyle name="Entrada 2 2 5 3" xfId="3479"/>
    <cellStyle name="Entrada 2 2 5 3 10" xfId="3480"/>
    <cellStyle name="Entrada 2 2 5 3 10 2" xfId="3481"/>
    <cellStyle name="Entrada 2 2 5 3 11" xfId="3482"/>
    <cellStyle name="Entrada 2 2 5 3 2" xfId="3483"/>
    <cellStyle name="Entrada 2 2 5 3 2 2" xfId="3484"/>
    <cellStyle name="Entrada 2 2 5 3 3" xfId="3485"/>
    <cellStyle name="Entrada 2 2 5 3 3 2" xfId="3486"/>
    <cellStyle name="Entrada 2 2 5 3 4" xfId="3487"/>
    <cellStyle name="Entrada 2 2 5 3 4 2" xfId="3488"/>
    <cellStyle name="Entrada 2 2 5 3 5" xfId="3489"/>
    <cellStyle name="Entrada 2 2 5 3 5 2" xfId="3490"/>
    <cellStyle name="Entrada 2 2 5 3 6" xfId="3491"/>
    <cellStyle name="Entrada 2 2 5 3 6 2" xfId="3492"/>
    <cellStyle name="Entrada 2 2 5 3 7" xfId="3493"/>
    <cellStyle name="Entrada 2 2 5 3 7 2" xfId="3494"/>
    <cellStyle name="Entrada 2 2 5 3 8" xfId="3495"/>
    <cellStyle name="Entrada 2 2 5 3 8 2" xfId="3496"/>
    <cellStyle name="Entrada 2 2 5 3 9" xfId="3497"/>
    <cellStyle name="Entrada 2 2 5 3 9 2" xfId="3498"/>
    <cellStyle name="Entrada 2 2 5 4" xfId="3499"/>
    <cellStyle name="Entrada 2 2 5 4 2" xfId="3500"/>
    <cellStyle name="Entrada 2 2 5 5" xfId="3501"/>
    <cellStyle name="Entrada 2 2 5 5 2" xfId="3502"/>
    <cellStyle name="Entrada 2 2 5 6" xfId="3503"/>
    <cellStyle name="Entrada 2 2 5 6 2" xfId="3504"/>
    <cellStyle name="Entrada 2 2 5 7" xfId="3505"/>
    <cellStyle name="Entrada 2 2 5 7 2" xfId="3506"/>
    <cellStyle name="Entrada 2 2 5 8" xfId="3507"/>
    <cellStyle name="Entrada 2 2 5 8 2" xfId="3508"/>
    <cellStyle name="Entrada 2 2 5 9" xfId="3509"/>
    <cellStyle name="Entrada 2 2 5 9 2" xfId="3510"/>
    <cellStyle name="Entrada 2 2 6" xfId="3511"/>
    <cellStyle name="Entrada 2 2 6 2" xfId="3512"/>
    <cellStyle name="Entrada 2 2 7" xfId="3513"/>
    <cellStyle name="Entrada 2 2 7 2" xfId="3514"/>
    <cellStyle name="Entrada 2 2 8" xfId="3515"/>
    <cellStyle name="Entrada 2 2 8 2" xfId="3516"/>
    <cellStyle name="Entrada 2 2 9" xfId="3517"/>
    <cellStyle name="Entrada 2 2 9 2" xfId="3518"/>
    <cellStyle name="Entrada 2 20" xfId="3519"/>
    <cellStyle name="Entrada 2 21" xfId="3520"/>
    <cellStyle name="Entrada 2 3" xfId="3521"/>
    <cellStyle name="Entrada 2 3 10" xfId="3522"/>
    <cellStyle name="Entrada 2 3 10 2" xfId="3523"/>
    <cellStyle name="Entrada 2 3 11" xfId="3524"/>
    <cellStyle name="Entrada 2 3 11 2" xfId="3525"/>
    <cellStyle name="Entrada 2 3 12" xfId="3526"/>
    <cellStyle name="Entrada 2 3 12 2" xfId="3527"/>
    <cellStyle name="Entrada 2 3 13" xfId="3528"/>
    <cellStyle name="Entrada 2 3 13 2" xfId="3529"/>
    <cellStyle name="Entrada 2 3 14" xfId="3530"/>
    <cellStyle name="Entrada 2 3 14 2" xfId="3531"/>
    <cellStyle name="Entrada 2 3 15" xfId="3532"/>
    <cellStyle name="Entrada 2 3 16" xfId="3533"/>
    <cellStyle name="Entrada 2 3 17" xfId="3534"/>
    <cellStyle name="Entrada 2 3 2" xfId="3535"/>
    <cellStyle name="Entrada 2 3 2 10" xfId="3536"/>
    <cellStyle name="Entrada 2 3 2 10 2" xfId="3537"/>
    <cellStyle name="Entrada 2 3 2 11" xfId="3538"/>
    <cellStyle name="Entrada 2 3 2 11 2" xfId="3539"/>
    <cellStyle name="Entrada 2 3 2 12" xfId="3540"/>
    <cellStyle name="Entrada 2 3 2 12 2" xfId="3541"/>
    <cellStyle name="Entrada 2 3 2 13" xfId="3542"/>
    <cellStyle name="Entrada 2 3 2 13 2" xfId="3543"/>
    <cellStyle name="Entrada 2 3 2 14" xfId="3544"/>
    <cellStyle name="Entrada 2 3 2 14 2" xfId="3545"/>
    <cellStyle name="Entrada 2 3 2 15" xfId="3546"/>
    <cellStyle name="Entrada 2 3 2 16" xfId="3547"/>
    <cellStyle name="Entrada 2 3 2 2" xfId="3548"/>
    <cellStyle name="Entrada 2 3 2 2 10" xfId="3549"/>
    <cellStyle name="Entrada 2 3 2 2 10 2" xfId="3550"/>
    <cellStyle name="Entrada 2 3 2 2 11" xfId="3551"/>
    <cellStyle name="Entrada 2 3 2 2 11 2" xfId="3552"/>
    <cellStyle name="Entrada 2 3 2 2 12" xfId="3553"/>
    <cellStyle name="Entrada 2 3 2 2 12 2" xfId="3554"/>
    <cellStyle name="Entrada 2 3 2 2 13" xfId="3555"/>
    <cellStyle name="Entrada 2 3 2 2 2" xfId="3556"/>
    <cellStyle name="Entrada 2 3 2 2 2 10" xfId="3557"/>
    <cellStyle name="Entrada 2 3 2 2 2 10 2" xfId="3558"/>
    <cellStyle name="Entrada 2 3 2 2 2 11" xfId="3559"/>
    <cellStyle name="Entrada 2 3 2 2 2 2" xfId="3560"/>
    <cellStyle name="Entrada 2 3 2 2 2 2 2" xfId="3561"/>
    <cellStyle name="Entrada 2 3 2 2 2 3" xfId="3562"/>
    <cellStyle name="Entrada 2 3 2 2 2 3 2" xfId="3563"/>
    <cellStyle name="Entrada 2 3 2 2 2 4" xfId="3564"/>
    <cellStyle name="Entrada 2 3 2 2 2 4 2" xfId="3565"/>
    <cellStyle name="Entrada 2 3 2 2 2 5" xfId="3566"/>
    <cellStyle name="Entrada 2 3 2 2 2 5 2" xfId="3567"/>
    <cellStyle name="Entrada 2 3 2 2 2 6" xfId="3568"/>
    <cellStyle name="Entrada 2 3 2 2 2 6 2" xfId="3569"/>
    <cellStyle name="Entrada 2 3 2 2 2 7" xfId="3570"/>
    <cellStyle name="Entrada 2 3 2 2 2 7 2" xfId="3571"/>
    <cellStyle name="Entrada 2 3 2 2 2 8" xfId="3572"/>
    <cellStyle name="Entrada 2 3 2 2 2 8 2" xfId="3573"/>
    <cellStyle name="Entrada 2 3 2 2 2 9" xfId="3574"/>
    <cellStyle name="Entrada 2 3 2 2 2 9 2" xfId="3575"/>
    <cellStyle name="Entrada 2 3 2 2 3" xfId="3576"/>
    <cellStyle name="Entrada 2 3 2 2 3 10" xfId="3577"/>
    <cellStyle name="Entrada 2 3 2 2 3 10 2" xfId="3578"/>
    <cellStyle name="Entrada 2 3 2 2 3 11" xfId="3579"/>
    <cellStyle name="Entrada 2 3 2 2 3 2" xfId="3580"/>
    <cellStyle name="Entrada 2 3 2 2 3 2 2" xfId="3581"/>
    <cellStyle name="Entrada 2 3 2 2 3 3" xfId="3582"/>
    <cellStyle name="Entrada 2 3 2 2 3 3 2" xfId="3583"/>
    <cellStyle name="Entrada 2 3 2 2 3 4" xfId="3584"/>
    <cellStyle name="Entrada 2 3 2 2 3 4 2" xfId="3585"/>
    <cellStyle name="Entrada 2 3 2 2 3 5" xfId="3586"/>
    <cellStyle name="Entrada 2 3 2 2 3 5 2" xfId="3587"/>
    <cellStyle name="Entrada 2 3 2 2 3 6" xfId="3588"/>
    <cellStyle name="Entrada 2 3 2 2 3 6 2" xfId="3589"/>
    <cellStyle name="Entrada 2 3 2 2 3 7" xfId="3590"/>
    <cellStyle name="Entrada 2 3 2 2 3 7 2" xfId="3591"/>
    <cellStyle name="Entrada 2 3 2 2 3 8" xfId="3592"/>
    <cellStyle name="Entrada 2 3 2 2 3 8 2" xfId="3593"/>
    <cellStyle name="Entrada 2 3 2 2 3 9" xfId="3594"/>
    <cellStyle name="Entrada 2 3 2 2 3 9 2" xfId="3595"/>
    <cellStyle name="Entrada 2 3 2 2 4" xfId="3596"/>
    <cellStyle name="Entrada 2 3 2 2 4 2" xfId="3597"/>
    <cellStyle name="Entrada 2 3 2 2 5" xfId="3598"/>
    <cellStyle name="Entrada 2 3 2 2 5 2" xfId="3599"/>
    <cellStyle name="Entrada 2 3 2 2 6" xfId="3600"/>
    <cellStyle name="Entrada 2 3 2 2 6 2" xfId="3601"/>
    <cellStyle name="Entrada 2 3 2 2 7" xfId="3602"/>
    <cellStyle name="Entrada 2 3 2 2 7 2" xfId="3603"/>
    <cellStyle name="Entrada 2 3 2 2 8" xfId="3604"/>
    <cellStyle name="Entrada 2 3 2 2 8 2" xfId="3605"/>
    <cellStyle name="Entrada 2 3 2 2 9" xfId="3606"/>
    <cellStyle name="Entrada 2 3 2 2 9 2" xfId="3607"/>
    <cellStyle name="Entrada 2 3 2 3" xfId="3608"/>
    <cellStyle name="Entrada 2 3 2 3 10" xfId="3609"/>
    <cellStyle name="Entrada 2 3 2 3 10 2" xfId="3610"/>
    <cellStyle name="Entrada 2 3 2 3 11" xfId="3611"/>
    <cellStyle name="Entrada 2 3 2 3 11 2" xfId="3612"/>
    <cellStyle name="Entrada 2 3 2 3 12" xfId="3613"/>
    <cellStyle name="Entrada 2 3 2 3 12 2" xfId="3614"/>
    <cellStyle name="Entrada 2 3 2 3 13" xfId="3615"/>
    <cellStyle name="Entrada 2 3 2 3 2" xfId="3616"/>
    <cellStyle name="Entrada 2 3 2 3 2 10" xfId="3617"/>
    <cellStyle name="Entrada 2 3 2 3 2 10 2" xfId="3618"/>
    <cellStyle name="Entrada 2 3 2 3 2 11" xfId="3619"/>
    <cellStyle name="Entrada 2 3 2 3 2 2" xfId="3620"/>
    <cellStyle name="Entrada 2 3 2 3 2 2 2" xfId="3621"/>
    <cellStyle name="Entrada 2 3 2 3 2 3" xfId="3622"/>
    <cellStyle name="Entrada 2 3 2 3 2 3 2" xfId="3623"/>
    <cellStyle name="Entrada 2 3 2 3 2 4" xfId="3624"/>
    <cellStyle name="Entrada 2 3 2 3 2 4 2" xfId="3625"/>
    <cellStyle name="Entrada 2 3 2 3 2 5" xfId="3626"/>
    <cellStyle name="Entrada 2 3 2 3 2 5 2" xfId="3627"/>
    <cellStyle name="Entrada 2 3 2 3 2 6" xfId="3628"/>
    <cellStyle name="Entrada 2 3 2 3 2 6 2" xfId="3629"/>
    <cellStyle name="Entrada 2 3 2 3 2 7" xfId="3630"/>
    <cellStyle name="Entrada 2 3 2 3 2 7 2" xfId="3631"/>
    <cellStyle name="Entrada 2 3 2 3 2 8" xfId="3632"/>
    <cellStyle name="Entrada 2 3 2 3 2 8 2" xfId="3633"/>
    <cellStyle name="Entrada 2 3 2 3 2 9" xfId="3634"/>
    <cellStyle name="Entrada 2 3 2 3 2 9 2" xfId="3635"/>
    <cellStyle name="Entrada 2 3 2 3 3" xfId="3636"/>
    <cellStyle name="Entrada 2 3 2 3 3 10" xfId="3637"/>
    <cellStyle name="Entrada 2 3 2 3 3 10 2" xfId="3638"/>
    <cellStyle name="Entrada 2 3 2 3 3 11" xfId="3639"/>
    <cellStyle name="Entrada 2 3 2 3 3 2" xfId="3640"/>
    <cellStyle name="Entrada 2 3 2 3 3 2 2" xfId="3641"/>
    <cellStyle name="Entrada 2 3 2 3 3 3" xfId="3642"/>
    <cellStyle name="Entrada 2 3 2 3 3 3 2" xfId="3643"/>
    <cellStyle name="Entrada 2 3 2 3 3 4" xfId="3644"/>
    <cellStyle name="Entrada 2 3 2 3 3 4 2" xfId="3645"/>
    <cellStyle name="Entrada 2 3 2 3 3 5" xfId="3646"/>
    <cellStyle name="Entrada 2 3 2 3 3 5 2" xfId="3647"/>
    <cellStyle name="Entrada 2 3 2 3 3 6" xfId="3648"/>
    <cellStyle name="Entrada 2 3 2 3 3 6 2" xfId="3649"/>
    <cellStyle name="Entrada 2 3 2 3 3 7" xfId="3650"/>
    <cellStyle name="Entrada 2 3 2 3 3 7 2" xfId="3651"/>
    <cellStyle name="Entrada 2 3 2 3 3 8" xfId="3652"/>
    <cellStyle name="Entrada 2 3 2 3 3 8 2" xfId="3653"/>
    <cellStyle name="Entrada 2 3 2 3 3 9" xfId="3654"/>
    <cellStyle name="Entrada 2 3 2 3 3 9 2" xfId="3655"/>
    <cellStyle name="Entrada 2 3 2 3 4" xfId="3656"/>
    <cellStyle name="Entrada 2 3 2 3 4 2" xfId="3657"/>
    <cellStyle name="Entrada 2 3 2 3 5" xfId="3658"/>
    <cellStyle name="Entrada 2 3 2 3 5 2" xfId="3659"/>
    <cellStyle name="Entrada 2 3 2 3 6" xfId="3660"/>
    <cellStyle name="Entrada 2 3 2 3 6 2" xfId="3661"/>
    <cellStyle name="Entrada 2 3 2 3 7" xfId="3662"/>
    <cellStyle name="Entrada 2 3 2 3 7 2" xfId="3663"/>
    <cellStyle name="Entrada 2 3 2 3 8" xfId="3664"/>
    <cellStyle name="Entrada 2 3 2 3 8 2" xfId="3665"/>
    <cellStyle name="Entrada 2 3 2 3 9" xfId="3666"/>
    <cellStyle name="Entrada 2 3 2 3 9 2" xfId="3667"/>
    <cellStyle name="Entrada 2 3 2 4" xfId="3668"/>
    <cellStyle name="Entrada 2 3 2 4 10" xfId="3669"/>
    <cellStyle name="Entrada 2 3 2 4 10 2" xfId="3670"/>
    <cellStyle name="Entrada 2 3 2 4 11" xfId="3671"/>
    <cellStyle name="Entrada 2 3 2 4 2" xfId="3672"/>
    <cellStyle name="Entrada 2 3 2 4 2 2" xfId="3673"/>
    <cellStyle name="Entrada 2 3 2 4 3" xfId="3674"/>
    <cellStyle name="Entrada 2 3 2 4 3 2" xfId="3675"/>
    <cellStyle name="Entrada 2 3 2 4 4" xfId="3676"/>
    <cellStyle name="Entrada 2 3 2 4 4 2" xfId="3677"/>
    <cellStyle name="Entrada 2 3 2 4 5" xfId="3678"/>
    <cellStyle name="Entrada 2 3 2 4 5 2" xfId="3679"/>
    <cellStyle name="Entrada 2 3 2 4 6" xfId="3680"/>
    <cellStyle name="Entrada 2 3 2 4 6 2" xfId="3681"/>
    <cellStyle name="Entrada 2 3 2 4 7" xfId="3682"/>
    <cellStyle name="Entrada 2 3 2 4 7 2" xfId="3683"/>
    <cellStyle name="Entrada 2 3 2 4 8" xfId="3684"/>
    <cellStyle name="Entrada 2 3 2 4 8 2" xfId="3685"/>
    <cellStyle name="Entrada 2 3 2 4 9" xfId="3686"/>
    <cellStyle name="Entrada 2 3 2 4 9 2" xfId="3687"/>
    <cellStyle name="Entrada 2 3 2 5" xfId="3688"/>
    <cellStyle name="Entrada 2 3 2 5 10" xfId="3689"/>
    <cellStyle name="Entrada 2 3 2 5 10 2" xfId="3690"/>
    <cellStyle name="Entrada 2 3 2 5 11" xfId="3691"/>
    <cellStyle name="Entrada 2 3 2 5 2" xfId="3692"/>
    <cellStyle name="Entrada 2 3 2 5 2 2" xfId="3693"/>
    <cellStyle name="Entrada 2 3 2 5 3" xfId="3694"/>
    <cellStyle name="Entrada 2 3 2 5 3 2" xfId="3695"/>
    <cellStyle name="Entrada 2 3 2 5 4" xfId="3696"/>
    <cellStyle name="Entrada 2 3 2 5 4 2" xfId="3697"/>
    <cellStyle name="Entrada 2 3 2 5 5" xfId="3698"/>
    <cellStyle name="Entrada 2 3 2 5 5 2" xfId="3699"/>
    <cellStyle name="Entrada 2 3 2 5 6" xfId="3700"/>
    <cellStyle name="Entrada 2 3 2 5 6 2" xfId="3701"/>
    <cellStyle name="Entrada 2 3 2 5 7" xfId="3702"/>
    <cellStyle name="Entrada 2 3 2 5 7 2" xfId="3703"/>
    <cellStyle name="Entrada 2 3 2 5 8" xfId="3704"/>
    <cellStyle name="Entrada 2 3 2 5 8 2" xfId="3705"/>
    <cellStyle name="Entrada 2 3 2 5 9" xfId="3706"/>
    <cellStyle name="Entrada 2 3 2 5 9 2" xfId="3707"/>
    <cellStyle name="Entrada 2 3 2 6" xfId="3708"/>
    <cellStyle name="Entrada 2 3 2 6 2" xfId="3709"/>
    <cellStyle name="Entrada 2 3 2 7" xfId="3710"/>
    <cellStyle name="Entrada 2 3 2 7 2" xfId="3711"/>
    <cellStyle name="Entrada 2 3 2 8" xfId="3712"/>
    <cellStyle name="Entrada 2 3 2 8 2" xfId="3713"/>
    <cellStyle name="Entrada 2 3 2 9" xfId="3714"/>
    <cellStyle name="Entrada 2 3 2 9 2" xfId="3715"/>
    <cellStyle name="Entrada 2 3 3" xfId="3716"/>
    <cellStyle name="Entrada 2 3 3 10" xfId="3717"/>
    <cellStyle name="Entrada 2 3 3 10 2" xfId="3718"/>
    <cellStyle name="Entrada 2 3 3 11" xfId="3719"/>
    <cellStyle name="Entrada 2 3 3 11 2" xfId="3720"/>
    <cellStyle name="Entrada 2 3 3 12" xfId="3721"/>
    <cellStyle name="Entrada 2 3 3 12 2" xfId="3722"/>
    <cellStyle name="Entrada 2 3 3 13" xfId="3723"/>
    <cellStyle name="Entrada 2 3 3 13 2" xfId="3724"/>
    <cellStyle name="Entrada 2 3 3 14" xfId="3725"/>
    <cellStyle name="Entrada 2 3 3 14 2" xfId="3726"/>
    <cellStyle name="Entrada 2 3 3 15" xfId="3727"/>
    <cellStyle name="Entrada 2 3 3 2" xfId="3728"/>
    <cellStyle name="Entrada 2 3 3 2 10" xfId="3729"/>
    <cellStyle name="Entrada 2 3 3 2 10 2" xfId="3730"/>
    <cellStyle name="Entrada 2 3 3 2 11" xfId="3731"/>
    <cellStyle name="Entrada 2 3 3 2 11 2" xfId="3732"/>
    <cellStyle name="Entrada 2 3 3 2 12" xfId="3733"/>
    <cellStyle name="Entrada 2 3 3 2 12 2" xfId="3734"/>
    <cellStyle name="Entrada 2 3 3 2 13" xfId="3735"/>
    <cellStyle name="Entrada 2 3 3 2 2" xfId="3736"/>
    <cellStyle name="Entrada 2 3 3 2 2 10" xfId="3737"/>
    <cellStyle name="Entrada 2 3 3 2 2 10 2" xfId="3738"/>
    <cellStyle name="Entrada 2 3 3 2 2 11" xfId="3739"/>
    <cellStyle name="Entrada 2 3 3 2 2 2" xfId="3740"/>
    <cellStyle name="Entrada 2 3 3 2 2 2 2" xfId="3741"/>
    <cellStyle name="Entrada 2 3 3 2 2 3" xfId="3742"/>
    <cellStyle name="Entrada 2 3 3 2 2 3 2" xfId="3743"/>
    <cellStyle name="Entrada 2 3 3 2 2 4" xfId="3744"/>
    <cellStyle name="Entrada 2 3 3 2 2 4 2" xfId="3745"/>
    <cellStyle name="Entrada 2 3 3 2 2 5" xfId="3746"/>
    <cellStyle name="Entrada 2 3 3 2 2 5 2" xfId="3747"/>
    <cellStyle name="Entrada 2 3 3 2 2 6" xfId="3748"/>
    <cellStyle name="Entrada 2 3 3 2 2 6 2" xfId="3749"/>
    <cellStyle name="Entrada 2 3 3 2 2 7" xfId="3750"/>
    <cellStyle name="Entrada 2 3 3 2 2 7 2" xfId="3751"/>
    <cellStyle name="Entrada 2 3 3 2 2 8" xfId="3752"/>
    <cellStyle name="Entrada 2 3 3 2 2 8 2" xfId="3753"/>
    <cellStyle name="Entrada 2 3 3 2 2 9" xfId="3754"/>
    <cellStyle name="Entrada 2 3 3 2 2 9 2" xfId="3755"/>
    <cellStyle name="Entrada 2 3 3 2 3" xfId="3756"/>
    <cellStyle name="Entrada 2 3 3 2 3 10" xfId="3757"/>
    <cellStyle name="Entrada 2 3 3 2 3 10 2" xfId="3758"/>
    <cellStyle name="Entrada 2 3 3 2 3 11" xfId="3759"/>
    <cellStyle name="Entrada 2 3 3 2 3 2" xfId="3760"/>
    <cellStyle name="Entrada 2 3 3 2 3 2 2" xfId="3761"/>
    <cellStyle name="Entrada 2 3 3 2 3 3" xfId="3762"/>
    <cellStyle name="Entrada 2 3 3 2 3 3 2" xfId="3763"/>
    <cellStyle name="Entrada 2 3 3 2 3 4" xfId="3764"/>
    <cellStyle name="Entrada 2 3 3 2 3 4 2" xfId="3765"/>
    <cellStyle name="Entrada 2 3 3 2 3 5" xfId="3766"/>
    <cellStyle name="Entrada 2 3 3 2 3 5 2" xfId="3767"/>
    <cellStyle name="Entrada 2 3 3 2 3 6" xfId="3768"/>
    <cellStyle name="Entrada 2 3 3 2 3 6 2" xfId="3769"/>
    <cellStyle name="Entrada 2 3 3 2 3 7" xfId="3770"/>
    <cellStyle name="Entrada 2 3 3 2 3 7 2" xfId="3771"/>
    <cellStyle name="Entrada 2 3 3 2 3 8" xfId="3772"/>
    <cellStyle name="Entrada 2 3 3 2 3 8 2" xfId="3773"/>
    <cellStyle name="Entrada 2 3 3 2 3 9" xfId="3774"/>
    <cellStyle name="Entrada 2 3 3 2 3 9 2" xfId="3775"/>
    <cellStyle name="Entrada 2 3 3 2 4" xfId="3776"/>
    <cellStyle name="Entrada 2 3 3 2 4 2" xfId="3777"/>
    <cellStyle name="Entrada 2 3 3 2 5" xfId="3778"/>
    <cellStyle name="Entrada 2 3 3 2 5 2" xfId="3779"/>
    <cellStyle name="Entrada 2 3 3 2 6" xfId="3780"/>
    <cellStyle name="Entrada 2 3 3 2 6 2" xfId="3781"/>
    <cellStyle name="Entrada 2 3 3 2 7" xfId="3782"/>
    <cellStyle name="Entrada 2 3 3 2 7 2" xfId="3783"/>
    <cellStyle name="Entrada 2 3 3 2 8" xfId="3784"/>
    <cellStyle name="Entrada 2 3 3 2 8 2" xfId="3785"/>
    <cellStyle name="Entrada 2 3 3 2 9" xfId="3786"/>
    <cellStyle name="Entrada 2 3 3 2 9 2" xfId="3787"/>
    <cellStyle name="Entrada 2 3 3 3" xfId="3788"/>
    <cellStyle name="Entrada 2 3 3 3 10" xfId="3789"/>
    <cellStyle name="Entrada 2 3 3 3 10 2" xfId="3790"/>
    <cellStyle name="Entrada 2 3 3 3 11" xfId="3791"/>
    <cellStyle name="Entrada 2 3 3 3 11 2" xfId="3792"/>
    <cellStyle name="Entrada 2 3 3 3 12" xfId="3793"/>
    <cellStyle name="Entrada 2 3 3 3 12 2" xfId="3794"/>
    <cellStyle name="Entrada 2 3 3 3 13" xfId="3795"/>
    <cellStyle name="Entrada 2 3 3 3 2" xfId="3796"/>
    <cellStyle name="Entrada 2 3 3 3 2 10" xfId="3797"/>
    <cellStyle name="Entrada 2 3 3 3 2 10 2" xfId="3798"/>
    <cellStyle name="Entrada 2 3 3 3 2 11" xfId="3799"/>
    <cellStyle name="Entrada 2 3 3 3 2 2" xfId="3800"/>
    <cellStyle name="Entrada 2 3 3 3 2 2 2" xfId="3801"/>
    <cellStyle name="Entrada 2 3 3 3 2 3" xfId="3802"/>
    <cellStyle name="Entrada 2 3 3 3 2 3 2" xfId="3803"/>
    <cellStyle name="Entrada 2 3 3 3 2 4" xfId="3804"/>
    <cellStyle name="Entrada 2 3 3 3 2 4 2" xfId="3805"/>
    <cellStyle name="Entrada 2 3 3 3 2 5" xfId="3806"/>
    <cellStyle name="Entrada 2 3 3 3 2 5 2" xfId="3807"/>
    <cellStyle name="Entrada 2 3 3 3 2 6" xfId="3808"/>
    <cellStyle name="Entrada 2 3 3 3 2 6 2" xfId="3809"/>
    <cellStyle name="Entrada 2 3 3 3 2 7" xfId="3810"/>
    <cellStyle name="Entrada 2 3 3 3 2 7 2" xfId="3811"/>
    <cellStyle name="Entrada 2 3 3 3 2 8" xfId="3812"/>
    <cellStyle name="Entrada 2 3 3 3 2 8 2" xfId="3813"/>
    <cellStyle name="Entrada 2 3 3 3 2 9" xfId="3814"/>
    <cellStyle name="Entrada 2 3 3 3 2 9 2" xfId="3815"/>
    <cellStyle name="Entrada 2 3 3 3 3" xfId="3816"/>
    <cellStyle name="Entrada 2 3 3 3 3 10" xfId="3817"/>
    <cellStyle name="Entrada 2 3 3 3 3 10 2" xfId="3818"/>
    <cellStyle name="Entrada 2 3 3 3 3 11" xfId="3819"/>
    <cellStyle name="Entrada 2 3 3 3 3 2" xfId="3820"/>
    <cellStyle name="Entrada 2 3 3 3 3 2 2" xfId="3821"/>
    <cellStyle name="Entrada 2 3 3 3 3 3" xfId="3822"/>
    <cellStyle name="Entrada 2 3 3 3 3 3 2" xfId="3823"/>
    <cellStyle name="Entrada 2 3 3 3 3 4" xfId="3824"/>
    <cellStyle name="Entrada 2 3 3 3 3 4 2" xfId="3825"/>
    <cellStyle name="Entrada 2 3 3 3 3 5" xfId="3826"/>
    <cellStyle name="Entrada 2 3 3 3 3 5 2" xfId="3827"/>
    <cellStyle name="Entrada 2 3 3 3 3 6" xfId="3828"/>
    <cellStyle name="Entrada 2 3 3 3 3 6 2" xfId="3829"/>
    <cellStyle name="Entrada 2 3 3 3 3 7" xfId="3830"/>
    <cellStyle name="Entrada 2 3 3 3 3 7 2" xfId="3831"/>
    <cellStyle name="Entrada 2 3 3 3 3 8" xfId="3832"/>
    <cellStyle name="Entrada 2 3 3 3 3 8 2" xfId="3833"/>
    <cellStyle name="Entrada 2 3 3 3 3 9" xfId="3834"/>
    <cellStyle name="Entrada 2 3 3 3 3 9 2" xfId="3835"/>
    <cellStyle name="Entrada 2 3 3 3 4" xfId="3836"/>
    <cellStyle name="Entrada 2 3 3 3 4 2" xfId="3837"/>
    <cellStyle name="Entrada 2 3 3 3 5" xfId="3838"/>
    <cellStyle name="Entrada 2 3 3 3 5 2" xfId="3839"/>
    <cellStyle name="Entrada 2 3 3 3 6" xfId="3840"/>
    <cellStyle name="Entrada 2 3 3 3 6 2" xfId="3841"/>
    <cellStyle name="Entrada 2 3 3 3 7" xfId="3842"/>
    <cellStyle name="Entrada 2 3 3 3 7 2" xfId="3843"/>
    <cellStyle name="Entrada 2 3 3 3 8" xfId="3844"/>
    <cellStyle name="Entrada 2 3 3 3 8 2" xfId="3845"/>
    <cellStyle name="Entrada 2 3 3 3 9" xfId="3846"/>
    <cellStyle name="Entrada 2 3 3 3 9 2" xfId="3847"/>
    <cellStyle name="Entrada 2 3 3 4" xfId="3848"/>
    <cellStyle name="Entrada 2 3 3 4 10" xfId="3849"/>
    <cellStyle name="Entrada 2 3 3 4 10 2" xfId="3850"/>
    <cellStyle name="Entrada 2 3 3 4 11" xfId="3851"/>
    <cellStyle name="Entrada 2 3 3 4 2" xfId="3852"/>
    <cellStyle name="Entrada 2 3 3 4 2 2" xfId="3853"/>
    <cellStyle name="Entrada 2 3 3 4 3" xfId="3854"/>
    <cellStyle name="Entrada 2 3 3 4 3 2" xfId="3855"/>
    <cellStyle name="Entrada 2 3 3 4 4" xfId="3856"/>
    <cellStyle name="Entrada 2 3 3 4 4 2" xfId="3857"/>
    <cellStyle name="Entrada 2 3 3 4 5" xfId="3858"/>
    <cellStyle name="Entrada 2 3 3 4 5 2" xfId="3859"/>
    <cellStyle name="Entrada 2 3 3 4 6" xfId="3860"/>
    <cellStyle name="Entrada 2 3 3 4 6 2" xfId="3861"/>
    <cellStyle name="Entrada 2 3 3 4 7" xfId="3862"/>
    <cellStyle name="Entrada 2 3 3 4 7 2" xfId="3863"/>
    <cellStyle name="Entrada 2 3 3 4 8" xfId="3864"/>
    <cellStyle name="Entrada 2 3 3 4 8 2" xfId="3865"/>
    <cellStyle name="Entrada 2 3 3 4 9" xfId="3866"/>
    <cellStyle name="Entrada 2 3 3 4 9 2" xfId="3867"/>
    <cellStyle name="Entrada 2 3 3 5" xfId="3868"/>
    <cellStyle name="Entrada 2 3 3 5 10" xfId="3869"/>
    <cellStyle name="Entrada 2 3 3 5 10 2" xfId="3870"/>
    <cellStyle name="Entrada 2 3 3 5 11" xfId="3871"/>
    <cellStyle name="Entrada 2 3 3 5 2" xfId="3872"/>
    <cellStyle name="Entrada 2 3 3 5 2 2" xfId="3873"/>
    <cellStyle name="Entrada 2 3 3 5 3" xfId="3874"/>
    <cellStyle name="Entrada 2 3 3 5 3 2" xfId="3875"/>
    <cellStyle name="Entrada 2 3 3 5 4" xfId="3876"/>
    <cellStyle name="Entrada 2 3 3 5 4 2" xfId="3877"/>
    <cellStyle name="Entrada 2 3 3 5 5" xfId="3878"/>
    <cellStyle name="Entrada 2 3 3 5 5 2" xfId="3879"/>
    <cellStyle name="Entrada 2 3 3 5 6" xfId="3880"/>
    <cellStyle name="Entrada 2 3 3 5 6 2" xfId="3881"/>
    <cellStyle name="Entrada 2 3 3 5 7" xfId="3882"/>
    <cellStyle name="Entrada 2 3 3 5 7 2" xfId="3883"/>
    <cellStyle name="Entrada 2 3 3 5 8" xfId="3884"/>
    <cellStyle name="Entrada 2 3 3 5 8 2" xfId="3885"/>
    <cellStyle name="Entrada 2 3 3 5 9" xfId="3886"/>
    <cellStyle name="Entrada 2 3 3 5 9 2" xfId="3887"/>
    <cellStyle name="Entrada 2 3 3 6" xfId="3888"/>
    <cellStyle name="Entrada 2 3 3 6 2" xfId="3889"/>
    <cellStyle name="Entrada 2 3 3 7" xfId="3890"/>
    <cellStyle name="Entrada 2 3 3 7 2" xfId="3891"/>
    <cellStyle name="Entrada 2 3 3 8" xfId="3892"/>
    <cellStyle name="Entrada 2 3 3 8 2" xfId="3893"/>
    <cellStyle name="Entrada 2 3 3 9" xfId="3894"/>
    <cellStyle name="Entrada 2 3 3 9 2" xfId="3895"/>
    <cellStyle name="Entrada 2 3 4" xfId="3896"/>
    <cellStyle name="Entrada 2 3 4 10" xfId="3897"/>
    <cellStyle name="Entrada 2 3 4 10 2" xfId="3898"/>
    <cellStyle name="Entrada 2 3 4 11" xfId="3899"/>
    <cellStyle name="Entrada 2 3 4 11 2" xfId="3900"/>
    <cellStyle name="Entrada 2 3 4 12" xfId="3901"/>
    <cellStyle name="Entrada 2 3 4 12 2" xfId="3902"/>
    <cellStyle name="Entrada 2 3 4 13" xfId="3903"/>
    <cellStyle name="Entrada 2 3 4 2" xfId="3904"/>
    <cellStyle name="Entrada 2 3 4 2 10" xfId="3905"/>
    <cellStyle name="Entrada 2 3 4 2 10 2" xfId="3906"/>
    <cellStyle name="Entrada 2 3 4 2 11" xfId="3907"/>
    <cellStyle name="Entrada 2 3 4 2 2" xfId="3908"/>
    <cellStyle name="Entrada 2 3 4 2 2 2" xfId="3909"/>
    <cellStyle name="Entrada 2 3 4 2 3" xfId="3910"/>
    <cellStyle name="Entrada 2 3 4 2 3 2" xfId="3911"/>
    <cellStyle name="Entrada 2 3 4 2 4" xfId="3912"/>
    <cellStyle name="Entrada 2 3 4 2 4 2" xfId="3913"/>
    <cellStyle name="Entrada 2 3 4 2 5" xfId="3914"/>
    <cellStyle name="Entrada 2 3 4 2 5 2" xfId="3915"/>
    <cellStyle name="Entrada 2 3 4 2 6" xfId="3916"/>
    <cellStyle name="Entrada 2 3 4 2 6 2" xfId="3917"/>
    <cellStyle name="Entrada 2 3 4 2 7" xfId="3918"/>
    <cellStyle name="Entrada 2 3 4 2 7 2" xfId="3919"/>
    <cellStyle name="Entrada 2 3 4 2 8" xfId="3920"/>
    <cellStyle name="Entrada 2 3 4 2 8 2" xfId="3921"/>
    <cellStyle name="Entrada 2 3 4 2 9" xfId="3922"/>
    <cellStyle name="Entrada 2 3 4 2 9 2" xfId="3923"/>
    <cellStyle name="Entrada 2 3 4 3" xfId="3924"/>
    <cellStyle name="Entrada 2 3 4 3 10" xfId="3925"/>
    <cellStyle name="Entrada 2 3 4 3 10 2" xfId="3926"/>
    <cellStyle name="Entrada 2 3 4 3 11" xfId="3927"/>
    <cellStyle name="Entrada 2 3 4 3 2" xfId="3928"/>
    <cellStyle name="Entrada 2 3 4 3 2 2" xfId="3929"/>
    <cellStyle name="Entrada 2 3 4 3 3" xfId="3930"/>
    <cellStyle name="Entrada 2 3 4 3 3 2" xfId="3931"/>
    <cellStyle name="Entrada 2 3 4 3 4" xfId="3932"/>
    <cellStyle name="Entrada 2 3 4 3 4 2" xfId="3933"/>
    <cellStyle name="Entrada 2 3 4 3 5" xfId="3934"/>
    <cellStyle name="Entrada 2 3 4 3 5 2" xfId="3935"/>
    <cellStyle name="Entrada 2 3 4 3 6" xfId="3936"/>
    <cellStyle name="Entrada 2 3 4 3 6 2" xfId="3937"/>
    <cellStyle name="Entrada 2 3 4 3 7" xfId="3938"/>
    <cellStyle name="Entrada 2 3 4 3 7 2" xfId="3939"/>
    <cellStyle name="Entrada 2 3 4 3 8" xfId="3940"/>
    <cellStyle name="Entrada 2 3 4 3 8 2" xfId="3941"/>
    <cellStyle name="Entrada 2 3 4 3 9" xfId="3942"/>
    <cellStyle name="Entrada 2 3 4 3 9 2" xfId="3943"/>
    <cellStyle name="Entrada 2 3 4 4" xfId="3944"/>
    <cellStyle name="Entrada 2 3 4 4 2" xfId="3945"/>
    <cellStyle name="Entrada 2 3 4 5" xfId="3946"/>
    <cellStyle name="Entrada 2 3 4 5 2" xfId="3947"/>
    <cellStyle name="Entrada 2 3 4 6" xfId="3948"/>
    <cellStyle name="Entrada 2 3 4 6 2" xfId="3949"/>
    <cellStyle name="Entrada 2 3 4 7" xfId="3950"/>
    <cellStyle name="Entrada 2 3 4 7 2" xfId="3951"/>
    <cellStyle name="Entrada 2 3 4 8" xfId="3952"/>
    <cellStyle name="Entrada 2 3 4 8 2" xfId="3953"/>
    <cellStyle name="Entrada 2 3 4 9" xfId="3954"/>
    <cellStyle name="Entrada 2 3 4 9 2" xfId="3955"/>
    <cellStyle name="Entrada 2 3 5" xfId="3956"/>
    <cellStyle name="Entrada 2 3 5 10" xfId="3957"/>
    <cellStyle name="Entrada 2 3 5 10 2" xfId="3958"/>
    <cellStyle name="Entrada 2 3 5 11" xfId="3959"/>
    <cellStyle name="Entrada 2 3 5 11 2" xfId="3960"/>
    <cellStyle name="Entrada 2 3 5 12" xfId="3961"/>
    <cellStyle name="Entrada 2 3 5 12 2" xfId="3962"/>
    <cellStyle name="Entrada 2 3 5 13" xfId="3963"/>
    <cellStyle name="Entrada 2 3 5 2" xfId="3964"/>
    <cellStyle name="Entrada 2 3 5 2 10" xfId="3965"/>
    <cellStyle name="Entrada 2 3 5 2 10 2" xfId="3966"/>
    <cellStyle name="Entrada 2 3 5 2 11" xfId="3967"/>
    <cellStyle name="Entrada 2 3 5 2 2" xfId="3968"/>
    <cellStyle name="Entrada 2 3 5 2 2 2" xfId="3969"/>
    <cellStyle name="Entrada 2 3 5 2 3" xfId="3970"/>
    <cellStyle name="Entrada 2 3 5 2 3 2" xfId="3971"/>
    <cellStyle name="Entrada 2 3 5 2 4" xfId="3972"/>
    <cellStyle name="Entrada 2 3 5 2 4 2" xfId="3973"/>
    <cellStyle name="Entrada 2 3 5 2 5" xfId="3974"/>
    <cellStyle name="Entrada 2 3 5 2 5 2" xfId="3975"/>
    <cellStyle name="Entrada 2 3 5 2 6" xfId="3976"/>
    <cellStyle name="Entrada 2 3 5 2 6 2" xfId="3977"/>
    <cellStyle name="Entrada 2 3 5 2 7" xfId="3978"/>
    <cellStyle name="Entrada 2 3 5 2 7 2" xfId="3979"/>
    <cellStyle name="Entrada 2 3 5 2 8" xfId="3980"/>
    <cellStyle name="Entrada 2 3 5 2 8 2" xfId="3981"/>
    <cellStyle name="Entrada 2 3 5 2 9" xfId="3982"/>
    <cellStyle name="Entrada 2 3 5 2 9 2" xfId="3983"/>
    <cellStyle name="Entrada 2 3 5 3" xfId="3984"/>
    <cellStyle name="Entrada 2 3 5 3 10" xfId="3985"/>
    <cellStyle name="Entrada 2 3 5 3 10 2" xfId="3986"/>
    <cellStyle name="Entrada 2 3 5 3 11" xfId="3987"/>
    <cellStyle name="Entrada 2 3 5 3 2" xfId="3988"/>
    <cellStyle name="Entrada 2 3 5 3 2 2" xfId="3989"/>
    <cellStyle name="Entrada 2 3 5 3 3" xfId="3990"/>
    <cellStyle name="Entrada 2 3 5 3 3 2" xfId="3991"/>
    <cellStyle name="Entrada 2 3 5 3 4" xfId="3992"/>
    <cellStyle name="Entrada 2 3 5 3 4 2" xfId="3993"/>
    <cellStyle name="Entrada 2 3 5 3 5" xfId="3994"/>
    <cellStyle name="Entrada 2 3 5 3 5 2" xfId="3995"/>
    <cellStyle name="Entrada 2 3 5 3 6" xfId="3996"/>
    <cellStyle name="Entrada 2 3 5 3 6 2" xfId="3997"/>
    <cellStyle name="Entrada 2 3 5 3 7" xfId="3998"/>
    <cellStyle name="Entrada 2 3 5 3 7 2" xfId="3999"/>
    <cellStyle name="Entrada 2 3 5 3 8" xfId="4000"/>
    <cellStyle name="Entrada 2 3 5 3 8 2" xfId="4001"/>
    <cellStyle name="Entrada 2 3 5 3 9" xfId="4002"/>
    <cellStyle name="Entrada 2 3 5 3 9 2" xfId="4003"/>
    <cellStyle name="Entrada 2 3 5 4" xfId="4004"/>
    <cellStyle name="Entrada 2 3 5 4 2" xfId="4005"/>
    <cellStyle name="Entrada 2 3 5 5" xfId="4006"/>
    <cellStyle name="Entrada 2 3 5 5 2" xfId="4007"/>
    <cellStyle name="Entrada 2 3 5 6" xfId="4008"/>
    <cellStyle name="Entrada 2 3 5 6 2" xfId="4009"/>
    <cellStyle name="Entrada 2 3 5 7" xfId="4010"/>
    <cellStyle name="Entrada 2 3 5 7 2" xfId="4011"/>
    <cellStyle name="Entrada 2 3 5 8" xfId="4012"/>
    <cellStyle name="Entrada 2 3 5 8 2" xfId="4013"/>
    <cellStyle name="Entrada 2 3 5 9" xfId="4014"/>
    <cellStyle name="Entrada 2 3 5 9 2" xfId="4015"/>
    <cellStyle name="Entrada 2 3 6" xfId="4016"/>
    <cellStyle name="Entrada 2 3 6 2" xfId="4017"/>
    <cellStyle name="Entrada 2 3 7" xfId="4018"/>
    <cellStyle name="Entrada 2 3 7 2" xfId="4019"/>
    <cellStyle name="Entrada 2 3 8" xfId="4020"/>
    <cellStyle name="Entrada 2 3 8 2" xfId="4021"/>
    <cellStyle name="Entrada 2 3 9" xfId="4022"/>
    <cellStyle name="Entrada 2 3 9 2" xfId="4023"/>
    <cellStyle name="Entrada 2 4" xfId="4024"/>
    <cellStyle name="Entrada 2 4 10" xfId="4025"/>
    <cellStyle name="Entrada 2 4 10 2" xfId="4026"/>
    <cellStyle name="Entrada 2 4 11" xfId="4027"/>
    <cellStyle name="Entrada 2 4 11 2" xfId="4028"/>
    <cellStyle name="Entrada 2 4 12" xfId="4029"/>
    <cellStyle name="Entrada 2 4 12 2" xfId="4030"/>
    <cellStyle name="Entrada 2 4 13" xfId="4031"/>
    <cellStyle name="Entrada 2 4 13 2" xfId="4032"/>
    <cellStyle name="Entrada 2 4 14" xfId="4033"/>
    <cellStyle name="Entrada 2 4 14 2" xfId="4034"/>
    <cellStyle name="Entrada 2 4 15" xfId="4035"/>
    <cellStyle name="Entrada 2 4 16" xfId="4036"/>
    <cellStyle name="Entrada 2 4 2" xfId="4037"/>
    <cellStyle name="Entrada 2 4 2 10" xfId="4038"/>
    <cellStyle name="Entrada 2 4 2 10 2" xfId="4039"/>
    <cellStyle name="Entrada 2 4 2 11" xfId="4040"/>
    <cellStyle name="Entrada 2 4 2 11 2" xfId="4041"/>
    <cellStyle name="Entrada 2 4 2 12" xfId="4042"/>
    <cellStyle name="Entrada 2 4 2 12 2" xfId="4043"/>
    <cellStyle name="Entrada 2 4 2 13" xfId="4044"/>
    <cellStyle name="Entrada 2 4 2 2" xfId="4045"/>
    <cellStyle name="Entrada 2 4 2 2 10" xfId="4046"/>
    <cellStyle name="Entrada 2 4 2 2 10 2" xfId="4047"/>
    <cellStyle name="Entrada 2 4 2 2 11" xfId="4048"/>
    <cellStyle name="Entrada 2 4 2 2 2" xfId="4049"/>
    <cellStyle name="Entrada 2 4 2 2 2 2" xfId="4050"/>
    <cellStyle name="Entrada 2 4 2 2 3" xfId="4051"/>
    <cellStyle name="Entrada 2 4 2 2 3 2" xfId="4052"/>
    <cellStyle name="Entrada 2 4 2 2 4" xfId="4053"/>
    <cellStyle name="Entrada 2 4 2 2 4 2" xfId="4054"/>
    <cellStyle name="Entrada 2 4 2 2 5" xfId="4055"/>
    <cellStyle name="Entrada 2 4 2 2 5 2" xfId="4056"/>
    <cellStyle name="Entrada 2 4 2 2 6" xfId="4057"/>
    <cellStyle name="Entrada 2 4 2 2 6 2" xfId="4058"/>
    <cellStyle name="Entrada 2 4 2 2 7" xfId="4059"/>
    <cellStyle name="Entrada 2 4 2 2 7 2" xfId="4060"/>
    <cellStyle name="Entrada 2 4 2 2 8" xfId="4061"/>
    <cellStyle name="Entrada 2 4 2 2 8 2" xfId="4062"/>
    <cellStyle name="Entrada 2 4 2 2 9" xfId="4063"/>
    <cellStyle name="Entrada 2 4 2 2 9 2" xfId="4064"/>
    <cellStyle name="Entrada 2 4 2 3" xfId="4065"/>
    <cellStyle name="Entrada 2 4 2 3 10" xfId="4066"/>
    <cellStyle name="Entrada 2 4 2 3 10 2" xfId="4067"/>
    <cellStyle name="Entrada 2 4 2 3 11" xfId="4068"/>
    <cellStyle name="Entrada 2 4 2 3 2" xfId="4069"/>
    <cellStyle name="Entrada 2 4 2 3 2 2" xfId="4070"/>
    <cellStyle name="Entrada 2 4 2 3 3" xfId="4071"/>
    <cellStyle name="Entrada 2 4 2 3 3 2" xfId="4072"/>
    <cellStyle name="Entrada 2 4 2 3 4" xfId="4073"/>
    <cellStyle name="Entrada 2 4 2 3 4 2" xfId="4074"/>
    <cellStyle name="Entrada 2 4 2 3 5" xfId="4075"/>
    <cellStyle name="Entrada 2 4 2 3 5 2" xfId="4076"/>
    <cellStyle name="Entrada 2 4 2 3 6" xfId="4077"/>
    <cellStyle name="Entrada 2 4 2 3 6 2" xfId="4078"/>
    <cellStyle name="Entrada 2 4 2 3 7" xfId="4079"/>
    <cellStyle name="Entrada 2 4 2 3 7 2" xfId="4080"/>
    <cellStyle name="Entrada 2 4 2 3 8" xfId="4081"/>
    <cellStyle name="Entrada 2 4 2 3 8 2" xfId="4082"/>
    <cellStyle name="Entrada 2 4 2 3 9" xfId="4083"/>
    <cellStyle name="Entrada 2 4 2 3 9 2" xfId="4084"/>
    <cellStyle name="Entrada 2 4 2 4" xfId="4085"/>
    <cellStyle name="Entrada 2 4 2 4 2" xfId="4086"/>
    <cellStyle name="Entrada 2 4 2 5" xfId="4087"/>
    <cellStyle name="Entrada 2 4 2 5 2" xfId="4088"/>
    <cellStyle name="Entrada 2 4 2 6" xfId="4089"/>
    <cellStyle name="Entrada 2 4 2 6 2" xfId="4090"/>
    <cellStyle name="Entrada 2 4 2 7" xfId="4091"/>
    <cellStyle name="Entrada 2 4 2 7 2" xfId="4092"/>
    <cellStyle name="Entrada 2 4 2 8" xfId="4093"/>
    <cellStyle name="Entrada 2 4 2 8 2" xfId="4094"/>
    <cellStyle name="Entrada 2 4 2 9" xfId="4095"/>
    <cellStyle name="Entrada 2 4 2 9 2" xfId="4096"/>
    <cellStyle name="Entrada 2 4 3" xfId="4097"/>
    <cellStyle name="Entrada 2 4 3 10" xfId="4098"/>
    <cellStyle name="Entrada 2 4 3 10 2" xfId="4099"/>
    <cellStyle name="Entrada 2 4 3 11" xfId="4100"/>
    <cellStyle name="Entrada 2 4 3 11 2" xfId="4101"/>
    <cellStyle name="Entrada 2 4 3 12" xfId="4102"/>
    <cellStyle name="Entrada 2 4 3 12 2" xfId="4103"/>
    <cellStyle name="Entrada 2 4 3 13" xfId="4104"/>
    <cellStyle name="Entrada 2 4 3 2" xfId="4105"/>
    <cellStyle name="Entrada 2 4 3 2 10" xfId="4106"/>
    <cellStyle name="Entrada 2 4 3 2 10 2" xfId="4107"/>
    <cellStyle name="Entrada 2 4 3 2 11" xfId="4108"/>
    <cellStyle name="Entrada 2 4 3 2 2" xfId="4109"/>
    <cellStyle name="Entrada 2 4 3 2 2 2" xfId="4110"/>
    <cellStyle name="Entrada 2 4 3 2 3" xfId="4111"/>
    <cellStyle name="Entrada 2 4 3 2 3 2" xfId="4112"/>
    <cellStyle name="Entrada 2 4 3 2 4" xfId="4113"/>
    <cellStyle name="Entrada 2 4 3 2 4 2" xfId="4114"/>
    <cellStyle name="Entrada 2 4 3 2 5" xfId="4115"/>
    <cellStyle name="Entrada 2 4 3 2 5 2" xfId="4116"/>
    <cellStyle name="Entrada 2 4 3 2 6" xfId="4117"/>
    <cellStyle name="Entrada 2 4 3 2 6 2" xfId="4118"/>
    <cellStyle name="Entrada 2 4 3 2 7" xfId="4119"/>
    <cellStyle name="Entrada 2 4 3 2 7 2" xfId="4120"/>
    <cellStyle name="Entrada 2 4 3 2 8" xfId="4121"/>
    <cellStyle name="Entrada 2 4 3 2 8 2" xfId="4122"/>
    <cellStyle name="Entrada 2 4 3 2 9" xfId="4123"/>
    <cellStyle name="Entrada 2 4 3 2 9 2" xfId="4124"/>
    <cellStyle name="Entrada 2 4 3 3" xfId="4125"/>
    <cellStyle name="Entrada 2 4 3 3 10" xfId="4126"/>
    <cellStyle name="Entrada 2 4 3 3 10 2" xfId="4127"/>
    <cellStyle name="Entrada 2 4 3 3 11" xfId="4128"/>
    <cellStyle name="Entrada 2 4 3 3 2" xfId="4129"/>
    <cellStyle name="Entrada 2 4 3 3 2 2" xfId="4130"/>
    <cellStyle name="Entrada 2 4 3 3 3" xfId="4131"/>
    <cellStyle name="Entrada 2 4 3 3 3 2" xfId="4132"/>
    <cellStyle name="Entrada 2 4 3 3 4" xfId="4133"/>
    <cellStyle name="Entrada 2 4 3 3 4 2" xfId="4134"/>
    <cellStyle name="Entrada 2 4 3 3 5" xfId="4135"/>
    <cellStyle name="Entrada 2 4 3 3 5 2" xfId="4136"/>
    <cellStyle name="Entrada 2 4 3 3 6" xfId="4137"/>
    <cellStyle name="Entrada 2 4 3 3 6 2" xfId="4138"/>
    <cellStyle name="Entrada 2 4 3 3 7" xfId="4139"/>
    <cellStyle name="Entrada 2 4 3 3 7 2" xfId="4140"/>
    <cellStyle name="Entrada 2 4 3 3 8" xfId="4141"/>
    <cellStyle name="Entrada 2 4 3 3 8 2" xfId="4142"/>
    <cellStyle name="Entrada 2 4 3 3 9" xfId="4143"/>
    <cellStyle name="Entrada 2 4 3 3 9 2" xfId="4144"/>
    <cellStyle name="Entrada 2 4 3 4" xfId="4145"/>
    <cellStyle name="Entrada 2 4 3 4 2" xfId="4146"/>
    <cellStyle name="Entrada 2 4 3 5" xfId="4147"/>
    <cellStyle name="Entrada 2 4 3 5 2" xfId="4148"/>
    <cellStyle name="Entrada 2 4 3 6" xfId="4149"/>
    <cellStyle name="Entrada 2 4 3 6 2" xfId="4150"/>
    <cellStyle name="Entrada 2 4 3 7" xfId="4151"/>
    <cellStyle name="Entrada 2 4 3 7 2" xfId="4152"/>
    <cellStyle name="Entrada 2 4 3 8" xfId="4153"/>
    <cellStyle name="Entrada 2 4 3 8 2" xfId="4154"/>
    <cellStyle name="Entrada 2 4 3 9" xfId="4155"/>
    <cellStyle name="Entrada 2 4 3 9 2" xfId="4156"/>
    <cellStyle name="Entrada 2 4 4" xfId="4157"/>
    <cellStyle name="Entrada 2 4 4 10" xfId="4158"/>
    <cellStyle name="Entrada 2 4 4 10 2" xfId="4159"/>
    <cellStyle name="Entrada 2 4 4 11" xfId="4160"/>
    <cellStyle name="Entrada 2 4 4 2" xfId="4161"/>
    <cellStyle name="Entrada 2 4 4 2 2" xfId="4162"/>
    <cellStyle name="Entrada 2 4 4 3" xfId="4163"/>
    <cellStyle name="Entrada 2 4 4 3 2" xfId="4164"/>
    <cellStyle name="Entrada 2 4 4 4" xfId="4165"/>
    <cellStyle name="Entrada 2 4 4 4 2" xfId="4166"/>
    <cellStyle name="Entrada 2 4 4 5" xfId="4167"/>
    <cellStyle name="Entrada 2 4 4 5 2" xfId="4168"/>
    <cellStyle name="Entrada 2 4 4 6" xfId="4169"/>
    <cellStyle name="Entrada 2 4 4 6 2" xfId="4170"/>
    <cellStyle name="Entrada 2 4 4 7" xfId="4171"/>
    <cellStyle name="Entrada 2 4 4 7 2" xfId="4172"/>
    <cellStyle name="Entrada 2 4 4 8" xfId="4173"/>
    <cellStyle name="Entrada 2 4 4 8 2" xfId="4174"/>
    <cellStyle name="Entrada 2 4 4 9" xfId="4175"/>
    <cellStyle name="Entrada 2 4 4 9 2" xfId="4176"/>
    <cellStyle name="Entrada 2 4 5" xfId="4177"/>
    <cellStyle name="Entrada 2 4 5 10" xfId="4178"/>
    <cellStyle name="Entrada 2 4 5 10 2" xfId="4179"/>
    <cellStyle name="Entrada 2 4 5 11" xfId="4180"/>
    <cellStyle name="Entrada 2 4 5 2" xfId="4181"/>
    <cellStyle name="Entrada 2 4 5 2 2" xfId="4182"/>
    <cellStyle name="Entrada 2 4 5 3" xfId="4183"/>
    <cellStyle name="Entrada 2 4 5 3 2" xfId="4184"/>
    <cellStyle name="Entrada 2 4 5 4" xfId="4185"/>
    <cellStyle name="Entrada 2 4 5 4 2" xfId="4186"/>
    <cellStyle name="Entrada 2 4 5 5" xfId="4187"/>
    <cellStyle name="Entrada 2 4 5 5 2" xfId="4188"/>
    <cellStyle name="Entrada 2 4 5 6" xfId="4189"/>
    <cellStyle name="Entrada 2 4 5 6 2" xfId="4190"/>
    <cellStyle name="Entrada 2 4 5 7" xfId="4191"/>
    <cellStyle name="Entrada 2 4 5 7 2" xfId="4192"/>
    <cellStyle name="Entrada 2 4 5 8" xfId="4193"/>
    <cellStyle name="Entrada 2 4 5 8 2" xfId="4194"/>
    <cellStyle name="Entrada 2 4 5 9" xfId="4195"/>
    <cellStyle name="Entrada 2 4 5 9 2" xfId="4196"/>
    <cellStyle name="Entrada 2 4 6" xfId="4197"/>
    <cellStyle name="Entrada 2 4 6 2" xfId="4198"/>
    <cellStyle name="Entrada 2 4 7" xfId="4199"/>
    <cellStyle name="Entrada 2 4 7 2" xfId="4200"/>
    <cellStyle name="Entrada 2 4 8" xfId="4201"/>
    <cellStyle name="Entrada 2 4 8 2" xfId="4202"/>
    <cellStyle name="Entrada 2 4 9" xfId="4203"/>
    <cellStyle name="Entrada 2 4 9 2" xfId="4204"/>
    <cellStyle name="Entrada 2 5" xfId="4205"/>
    <cellStyle name="Entrada 2 5 10" xfId="4206"/>
    <cellStyle name="Entrada 2 5 10 2" xfId="4207"/>
    <cellStyle name="Entrada 2 5 11" xfId="4208"/>
    <cellStyle name="Entrada 2 5 11 2" xfId="4209"/>
    <cellStyle name="Entrada 2 5 12" xfId="4210"/>
    <cellStyle name="Entrada 2 5 12 2" xfId="4211"/>
    <cellStyle name="Entrada 2 5 13" xfId="4212"/>
    <cellStyle name="Entrada 2 5 13 2" xfId="4213"/>
    <cellStyle name="Entrada 2 5 14" xfId="4214"/>
    <cellStyle name="Entrada 2 5 14 2" xfId="4215"/>
    <cellStyle name="Entrada 2 5 15" xfId="4216"/>
    <cellStyle name="Entrada 2 5 2" xfId="4217"/>
    <cellStyle name="Entrada 2 5 2 10" xfId="4218"/>
    <cellStyle name="Entrada 2 5 2 10 2" xfId="4219"/>
    <cellStyle name="Entrada 2 5 2 11" xfId="4220"/>
    <cellStyle name="Entrada 2 5 2 11 2" xfId="4221"/>
    <cellStyle name="Entrada 2 5 2 12" xfId="4222"/>
    <cellStyle name="Entrada 2 5 2 12 2" xfId="4223"/>
    <cellStyle name="Entrada 2 5 2 13" xfId="4224"/>
    <cellStyle name="Entrada 2 5 2 2" xfId="4225"/>
    <cellStyle name="Entrada 2 5 2 2 10" xfId="4226"/>
    <cellStyle name="Entrada 2 5 2 2 10 2" xfId="4227"/>
    <cellStyle name="Entrada 2 5 2 2 11" xfId="4228"/>
    <cellStyle name="Entrada 2 5 2 2 2" xfId="4229"/>
    <cellStyle name="Entrada 2 5 2 2 2 2" xfId="4230"/>
    <cellStyle name="Entrada 2 5 2 2 3" xfId="4231"/>
    <cellStyle name="Entrada 2 5 2 2 3 2" xfId="4232"/>
    <cellStyle name="Entrada 2 5 2 2 4" xfId="4233"/>
    <cellStyle name="Entrada 2 5 2 2 4 2" xfId="4234"/>
    <cellStyle name="Entrada 2 5 2 2 5" xfId="4235"/>
    <cellStyle name="Entrada 2 5 2 2 5 2" xfId="4236"/>
    <cellStyle name="Entrada 2 5 2 2 6" xfId="4237"/>
    <cellStyle name="Entrada 2 5 2 2 6 2" xfId="4238"/>
    <cellStyle name="Entrada 2 5 2 2 7" xfId="4239"/>
    <cellStyle name="Entrada 2 5 2 2 7 2" xfId="4240"/>
    <cellStyle name="Entrada 2 5 2 2 8" xfId="4241"/>
    <cellStyle name="Entrada 2 5 2 2 8 2" xfId="4242"/>
    <cellStyle name="Entrada 2 5 2 2 9" xfId="4243"/>
    <cellStyle name="Entrada 2 5 2 2 9 2" xfId="4244"/>
    <cellStyle name="Entrada 2 5 2 3" xfId="4245"/>
    <cellStyle name="Entrada 2 5 2 3 10" xfId="4246"/>
    <cellStyle name="Entrada 2 5 2 3 10 2" xfId="4247"/>
    <cellStyle name="Entrada 2 5 2 3 11" xfId="4248"/>
    <cellStyle name="Entrada 2 5 2 3 2" xfId="4249"/>
    <cellStyle name="Entrada 2 5 2 3 2 2" xfId="4250"/>
    <cellStyle name="Entrada 2 5 2 3 3" xfId="4251"/>
    <cellStyle name="Entrada 2 5 2 3 3 2" xfId="4252"/>
    <cellStyle name="Entrada 2 5 2 3 4" xfId="4253"/>
    <cellStyle name="Entrada 2 5 2 3 4 2" xfId="4254"/>
    <cellStyle name="Entrada 2 5 2 3 5" xfId="4255"/>
    <cellStyle name="Entrada 2 5 2 3 5 2" xfId="4256"/>
    <cellStyle name="Entrada 2 5 2 3 6" xfId="4257"/>
    <cellStyle name="Entrada 2 5 2 3 6 2" xfId="4258"/>
    <cellStyle name="Entrada 2 5 2 3 7" xfId="4259"/>
    <cellStyle name="Entrada 2 5 2 3 7 2" xfId="4260"/>
    <cellStyle name="Entrada 2 5 2 3 8" xfId="4261"/>
    <cellStyle name="Entrada 2 5 2 3 8 2" xfId="4262"/>
    <cellStyle name="Entrada 2 5 2 3 9" xfId="4263"/>
    <cellStyle name="Entrada 2 5 2 3 9 2" xfId="4264"/>
    <cellStyle name="Entrada 2 5 2 4" xfId="4265"/>
    <cellStyle name="Entrada 2 5 2 4 2" xfId="4266"/>
    <cellStyle name="Entrada 2 5 2 5" xfId="4267"/>
    <cellStyle name="Entrada 2 5 2 5 2" xfId="4268"/>
    <cellStyle name="Entrada 2 5 2 6" xfId="4269"/>
    <cellStyle name="Entrada 2 5 2 6 2" xfId="4270"/>
    <cellStyle name="Entrada 2 5 2 7" xfId="4271"/>
    <cellStyle name="Entrada 2 5 2 7 2" xfId="4272"/>
    <cellStyle name="Entrada 2 5 2 8" xfId="4273"/>
    <cellStyle name="Entrada 2 5 2 8 2" xfId="4274"/>
    <cellStyle name="Entrada 2 5 2 9" xfId="4275"/>
    <cellStyle name="Entrada 2 5 2 9 2" xfId="4276"/>
    <cellStyle name="Entrada 2 5 3" xfId="4277"/>
    <cellStyle name="Entrada 2 5 3 10" xfId="4278"/>
    <cellStyle name="Entrada 2 5 3 10 2" xfId="4279"/>
    <cellStyle name="Entrada 2 5 3 11" xfId="4280"/>
    <cellStyle name="Entrada 2 5 3 11 2" xfId="4281"/>
    <cellStyle name="Entrada 2 5 3 12" xfId="4282"/>
    <cellStyle name="Entrada 2 5 3 12 2" xfId="4283"/>
    <cellStyle name="Entrada 2 5 3 13" xfId="4284"/>
    <cellStyle name="Entrada 2 5 3 2" xfId="4285"/>
    <cellStyle name="Entrada 2 5 3 2 10" xfId="4286"/>
    <cellStyle name="Entrada 2 5 3 2 10 2" xfId="4287"/>
    <cellStyle name="Entrada 2 5 3 2 11" xfId="4288"/>
    <cellStyle name="Entrada 2 5 3 2 2" xfId="4289"/>
    <cellStyle name="Entrada 2 5 3 2 2 2" xfId="4290"/>
    <cellStyle name="Entrada 2 5 3 2 3" xfId="4291"/>
    <cellStyle name="Entrada 2 5 3 2 3 2" xfId="4292"/>
    <cellStyle name="Entrada 2 5 3 2 4" xfId="4293"/>
    <cellStyle name="Entrada 2 5 3 2 4 2" xfId="4294"/>
    <cellStyle name="Entrada 2 5 3 2 5" xfId="4295"/>
    <cellStyle name="Entrada 2 5 3 2 5 2" xfId="4296"/>
    <cellStyle name="Entrada 2 5 3 2 6" xfId="4297"/>
    <cellStyle name="Entrada 2 5 3 2 6 2" xfId="4298"/>
    <cellStyle name="Entrada 2 5 3 2 7" xfId="4299"/>
    <cellStyle name="Entrada 2 5 3 2 7 2" xfId="4300"/>
    <cellStyle name="Entrada 2 5 3 2 8" xfId="4301"/>
    <cellStyle name="Entrada 2 5 3 2 8 2" xfId="4302"/>
    <cellStyle name="Entrada 2 5 3 2 9" xfId="4303"/>
    <cellStyle name="Entrada 2 5 3 2 9 2" xfId="4304"/>
    <cellStyle name="Entrada 2 5 3 3" xfId="4305"/>
    <cellStyle name="Entrada 2 5 3 3 10" xfId="4306"/>
    <cellStyle name="Entrada 2 5 3 3 10 2" xfId="4307"/>
    <cellStyle name="Entrada 2 5 3 3 11" xfId="4308"/>
    <cellStyle name="Entrada 2 5 3 3 2" xfId="4309"/>
    <cellStyle name="Entrada 2 5 3 3 2 2" xfId="4310"/>
    <cellStyle name="Entrada 2 5 3 3 3" xfId="4311"/>
    <cellStyle name="Entrada 2 5 3 3 3 2" xfId="4312"/>
    <cellStyle name="Entrada 2 5 3 3 4" xfId="4313"/>
    <cellStyle name="Entrada 2 5 3 3 4 2" xfId="4314"/>
    <cellStyle name="Entrada 2 5 3 3 5" xfId="4315"/>
    <cellStyle name="Entrada 2 5 3 3 5 2" xfId="4316"/>
    <cellStyle name="Entrada 2 5 3 3 6" xfId="4317"/>
    <cellStyle name="Entrada 2 5 3 3 6 2" xfId="4318"/>
    <cellStyle name="Entrada 2 5 3 3 7" xfId="4319"/>
    <cellStyle name="Entrada 2 5 3 3 7 2" xfId="4320"/>
    <cellStyle name="Entrada 2 5 3 3 8" xfId="4321"/>
    <cellStyle name="Entrada 2 5 3 3 8 2" xfId="4322"/>
    <cellStyle name="Entrada 2 5 3 3 9" xfId="4323"/>
    <cellStyle name="Entrada 2 5 3 3 9 2" xfId="4324"/>
    <cellStyle name="Entrada 2 5 3 4" xfId="4325"/>
    <cellStyle name="Entrada 2 5 3 4 2" xfId="4326"/>
    <cellStyle name="Entrada 2 5 3 5" xfId="4327"/>
    <cellStyle name="Entrada 2 5 3 5 2" xfId="4328"/>
    <cellStyle name="Entrada 2 5 3 6" xfId="4329"/>
    <cellStyle name="Entrada 2 5 3 6 2" xfId="4330"/>
    <cellStyle name="Entrada 2 5 3 7" xfId="4331"/>
    <cellStyle name="Entrada 2 5 3 7 2" xfId="4332"/>
    <cellStyle name="Entrada 2 5 3 8" xfId="4333"/>
    <cellStyle name="Entrada 2 5 3 8 2" xfId="4334"/>
    <cellStyle name="Entrada 2 5 3 9" xfId="4335"/>
    <cellStyle name="Entrada 2 5 3 9 2" xfId="4336"/>
    <cellStyle name="Entrada 2 5 4" xfId="4337"/>
    <cellStyle name="Entrada 2 5 4 10" xfId="4338"/>
    <cellStyle name="Entrada 2 5 4 10 2" xfId="4339"/>
    <cellStyle name="Entrada 2 5 4 11" xfId="4340"/>
    <cellStyle name="Entrada 2 5 4 2" xfId="4341"/>
    <cellStyle name="Entrada 2 5 4 2 2" xfId="4342"/>
    <cellStyle name="Entrada 2 5 4 3" xfId="4343"/>
    <cellStyle name="Entrada 2 5 4 3 2" xfId="4344"/>
    <cellStyle name="Entrada 2 5 4 4" xfId="4345"/>
    <cellStyle name="Entrada 2 5 4 4 2" xfId="4346"/>
    <cellStyle name="Entrada 2 5 4 5" xfId="4347"/>
    <cellStyle name="Entrada 2 5 4 5 2" xfId="4348"/>
    <cellStyle name="Entrada 2 5 4 6" xfId="4349"/>
    <cellStyle name="Entrada 2 5 4 6 2" xfId="4350"/>
    <cellStyle name="Entrada 2 5 4 7" xfId="4351"/>
    <cellStyle name="Entrada 2 5 4 7 2" xfId="4352"/>
    <cellStyle name="Entrada 2 5 4 8" xfId="4353"/>
    <cellStyle name="Entrada 2 5 4 8 2" xfId="4354"/>
    <cellStyle name="Entrada 2 5 4 9" xfId="4355"/>
    <cellStyle name="Entrada 2 5 4 9 2" xfId="4356"/>
    <cellStyle name="Entrada 2 5 5" xfId="4357"/>
    <cellStyle name="Entrada 2 5 5 10" xfId="4358"/>
    <cellStyle name="Entrada 2 5 5 10 2" xfId="4359"/>
    <cellStyle name="Entrada 2 5 5 11" xfId="4360"/>
    <cellStyle name="Entrada 2 5 5 2" xfId="4361"/>
    <cellStyle name="Entrada 2 5 5 2 2" xfId="4362"/>
    <cellStyle name="Entrada 2 5 5 3" xfId="4363"/>
    <cellStyle name="Entrada 2 5 5 3 2" xfId="4364"/>
    <cellStyle name="Entrada 2 5 5 4" xfId="4365"/>
    <cellStyle name="Entrada 2 5 5 4 2" xfId="4366"/>
    <cellStyle name="Entrada 2 5 5 5" xfId="4367"/>
    <cellStyle name="Entrada 2 5 5 5 2" xfId="4368"/>
    <cellStyle name="Entrada 2 5 5 6" xfId="4369"/>
    <cellStyle name="Entrada 2 5 5 6 2" xfId="4370"/>
    <cellStyle name="Entrada 2 5 5 7" xfId="4371"/>
    <cellStyle name="Entrada 2 5 5 7 2" xfId="4372"/>
    <cellStyle name="Entrada 2 5 5 8" xfId="4373"/>
    <cellStyle name="Entrada 2 5 5 8 2" xfId="4374"/>
    <cellStyle name="Entrada 2 5 5 9" xfId="4375"/>
    <cellStyle name="Entrada 2 5 5 9 2" xfId="4376"/>
    <cellStyle name="Entrada 2 5 6" xfId="4377"/>
    <cellStyle name="Entrada 2 5 6 2" xfId="4378"/>
    <cellStyle name="Entrada 2 5 7" xfId="4379"/>
    <cellStyle name="Entrada 2 5 7 2" xfId="4380"/>
    <cellStyle name="Entrada 2 5 8" xfId="4381"/>
    <cellStyle name="Entrada 2 5 8 2" xfId="4382"/>
    <cellStyle name="Entrada 2 5 9" xfId="4383"/>
    <cellStyle name="Entrada 2 5 9 2" xfId="4384"/>
    <cellStyle name="Entrada 2 6" xfId="4385"/>
    <cellStyle name="Entrada 2 6 10" xfId="4386"/>
    <cellStyle name="Entrada 2 6 10 2" xfId="4387"/>
    <cellStyle name="Entrada 2 6 11" xfId="4388"/>
    <cellStyle name="Entrada 2 6 11 2" xfId="4389"/>
    <cellStyle name="Entrada 2 6 12" xfId="4390"/>
    <cellStyle name="Entrada 2 6 12 2" xfId="4391"/>
    <cellStyle name="Entrada 2 6 13" xfId="4392"/>
    <cellStyle name="Entrada 2 6 13 2" xfId="4393"/>
    <cellStyle name="Entrada 2 6 14" xfId="4394"/>
    <cellStyle name="Entrada 2 6 14 2" xfId="4395"/>
    <cellStyle name="Entrada 2 6 15" xfId="4396"/>
    <cellStyle name="Entrada 2 6 2" xfId="4397"/>
    <cellStyle name="Entrada 2 6 2 10" xfId="4398"/>
    <cellStyle name="Entrada 2 6 2 10 2" xfId="4399"/>
    <cellStyle name="Entrada 2 6 2 11" xfId="4400"/>
    <cellStyle name="Entrada 2 6 2 11 2" xfId="4401"/>
    <cellStyle name="Entrada 2 6 2 12" xfId="4402"/>
    <cellStyle name="Entrada 2 6 2 12 2" xfId="4403"/>
    <cellStyle name="Entrada 2 6 2 13" xfId="4404"/>
    <cellStyle name="Entrada 2 6 2 2" xfId="4405"/>
    <cellStyle name="Entrada 2 6 2 2 10" xfId="4406"/>
    <cellStyle name="Entrada 2 6 2 2 10 2" xfId="4407"/>
    <cellStyle name="Entrada 2 6 2 2 11" xfId="4408"/>
    <cellStyle name="Entrada 2 6 2 2 2" xfId="4409"/>
    <cellStyle name="Entrada 2 6 2 2 2 2" xfId="4410"/>
    <cellStyle name="Entrada 2 6 2 2 3" xfId="4411"/>
    <cellStyle name="Entrada 2 6 2 2 3 2" xfId="4412"/>
    <cellStyle name="Entrada 2 6 2 2 4" xfId="4413"/>
    <cellStyle name="Entrada 2 6 2 2 4 2" xfId="4414"/>
    <cellStyle name="Entrada 2 6 2 2 5" xfId="4415"/>
    <cellStyle name="Entrada 2 6 2 2 5 2" xfId="4416"/>
    <cellStyle name="Entrada 2 6 2 2 6" xfId="4417"/>
    <cellStyle name="Entrada 2 6 2 2 6 2" xfId="4418"/>
    <cellStyle name="Entrada 2 6 2 2 7" xfId="4419"/>
    <cellStyle name="Entrada 2 6 2 2 7 2" xfId="4420"/>
    <cellStyle name="Entrada 2 6 2 2 8" xfId="4421"/>
    <cellStyle name="Entrada 2 6 2 2 8 2" xfId="4422"/>
    <cellStyle name="Entrada 2 6 2 2 9" xfId="4423"/>
    <cellStyle name="Entrada 2 6 2 2 9 2" xfId="4424"/>
    <cellStyle name="Entrada 2 6 2 3" xfId="4425"/>
    <cellStyle name="Entrada 2 6 2 3 10" xfId="4426"/>
    <cellStyle name="Entrada 2 6 2 3 10 2" xfId="4427"/>
    <cellStyle name="Entrada 2 6 2 3 11" xfId="4428"/>
    <cellStyle name="Entrada 2 6 2 3 2" xfId="4429"/>
    <cellStyle name="Entrada 2 6 2 3 2 2" xfId="4430"/>
    <cellStyle name="Entrada 2 6 2 3 3" xfId="4431"/>
    <cellStyle name="Entrada 2 6 2 3 3 2" xfId="4432"/>
    <cellStyle name="Entrada 2 6 2 3 4" xfId="4433"/>
    <cellStyle name="Entrada 2 6 2 3 4 2" xfId="4434"/>
    <cellStyle name="Entrada 2 6 2 3 5" xfId="4435"/>
    <cellStyle name="Entrada 2 6 2 3 5 2" xfId="4436"/>
    <cellStyle name="Entrada 2 6 2 3 6" xfId="4437"/>
    <cellStyle name="Entrada 2 6 2 3 6 2" xfId="4438"/>
    <cellStyle name="Entrada 2 6 2 3 7" xfId="4439"/>
    <cellStyle name="Entrada 2 6 2 3 7 2" xfId="4440"/>
    <cellStyle name="Entrada 2 6 2 3 8" xfId="4441"/>
    <cellStyle name="Entrada 2 6 2 3 8 2" xfId="4442"/>
    <cellStyle name="Entrada 2 6 2 3 9" xfId="4443"/>
    <cellStyle name="Entrada 2 6 2 3 9 2" xfId="4444"/>
    <cellStyle name="Entrada 2 6 2 4" xfId="4445"/>
    <cellStyle name="Entrada 2 6 2 4 2" xfId="4446"/>
    <cellStyle name="Entrada 2 6 2 5" xfId="4447"/>
    <cellStyle name="Entrada 2 6 2 5 2" xfId="4448"/>
    <cellStyle name="Entrada 2 6 2 6" xfId="4449"/>
    <cellStyle name="Entrada 2 6 2 6 2" xfId="4450"/>
    <cellStyle name="Entrada 2 6 2 7" xfId="4451"/>
    <cellStyle name="Entrada 2 6 2 7 2" xfId="4452"/>
    <cellStyle name="Entrada 2 6 2 8" xfId="4453"/>
    <cellStyle name="Entrada 2 6 2 8 2" xfId="4454"/>
    <cellStyle name="Entrada 2 6 2 9" xfId="4455"/>
    <cellStyle name="Entrada 2 6 2 9 2" xfId="4456"/>
    <cellStyle name="Entrada 2 6 3" xfId="4457"/>
    <cellStyle name="Entrada 2 6 3 10" xfId="4458"/>
    <cellStyle name="Entrada 2 6 3 10 2" xfId="4459"/>
    <cellStyle name="Entrada 2 6 3 11" xfId="4460"/>
    <cellStyle name="Entrada 2 6 3 11 2" xfId="4461"/>
    <cellStyle name="Entrada 2 6 3 12" xfId="4462"/>
    <cellStyle name="Entrada 2 6 3 12 2" xfId="4463"/>
    <cellStyle name="Entrada 2 6 3 13" xfId="4464"/>
    <cellStyle name="Entrada 2 6 3 2" xfId="4465"/>
    <cellStyle name="Entrada 2 6 3 2 10" xfId="4466"/>
    <cellStyle name="Entrada 2 6 3 2 10 2" xfId="4467"/>
    <cellStyle name="Entrada 2 6 3 2 11" xfId="4468"/>
    <cellStyle name="Entrada 2 6 3 2 2" xfId="4469"/>
    <cellStyle name="Entrada 2 6 3 2 2 2" xfId="4470"/>
    <cellStyle name="Entrada 2 6 3 2 3" xfId="4471"/>
    <cellStyle name="Entrada 2 6 3 2 3 2" xfId="4472"/>
    <cellStyle name="Entrada 2 6 3 2 4" xfId="4473"/>
    <cellStyle name="Entrada 2 6 3 2 4 2" xfId="4474"/>
    <cellStyle name="Entrada 2 6 3 2 5" xfId="4475"/>
    <cellStyle name="Entrada 2 6 3 2 5 2" xfId="4476"/>
    <cellStyle name="Entrada 2 6 3 2 6" xfId="4477"/>
    <cellStyle name="Entrada 2 6 3 2 6 2" xfId="4478"/>
    <cellStyle name="Entrada 2 6 3 2 7" xfId="4479"/>
    <cellStyle name="Entrada 2 6 3 2 7 2" xfId="4480"/>
    <cellStyle name="Entrada 2 6 3 2 8" xfId="4481"/>
    <cellStyle name="Entrada 2 6 3 2 8 2" xfId="4482"/>
    <cellStyle name="Entrada 2 6 3 2 9" xfId="4483"/>
    <cellStyle name="Entrada 2 6 3 2 9 2" xfId="4484"/>
    <cellStyle name="Entrada 2 6 3 3" xfId="4485"/>
    <cellStyle name="Entrada 2 6 3 3 10" xfId="4486"/>
    <cellStyle name="Entrada 2 6 3 3 10 2" xfId="4487"/>
    <cellStyle name="Entrada 2 6 3 3 11" xfId="4488"/>
    <cellStyle name="Entrada 2 6 3 3 2" xfId="4489"/>
    <cellStyle name="Entrada 2 6 3 3 2 2" xfId="4490"/>
    <cellStyle name="Entrada 2 6 3 3 3" xfId="4491"/>
    <cellStyle name="Entrada 2 6 3 3 3 2" xfId="4492"/>
    <cellStyle name="Entrada 2 6 3 3 4" xfId="4493"/>
    <cellStyle name="Entrada 2 6 3 3 4 2" xfId="4494"/>
    <cellStyle name="Entrada 2 6 3 3 5" xfId="4495"/>
    <cellStyle name="Entrada 2 6 3 3 5 2" xfId="4496"/>
    <cellStyle name="Entrada 2 6 3 3 6" xfId="4497"/>
    <cellStyle name="Entrada 2 6 3 3 6 2" xfId="4498"/>
    <cellStyle name="Entrada 2 6 3 3 7" xfId="4499"/>
    <cellStyle name="Entrada 2 6 3 3 7 2" xfId="4500"/>
    <cellStyle name="Entrada 2 6 3 3 8" xfId="4501"/>
    <cellStyle name="Entrada 2 6 3 3 8 2" xfId="4502"/>
    <cellStyle name="Entrada 2 6 3 3 9" xfId="4503"/>
    <cellStyle name="Entrada 2 6 3 3 9 2" xfId="4504"/>
    <cellStyle name="Entrada 2 6 3 4" xfId="4505"/>
    <cellStyle name="Entrada 2 6 3 4 2" xfId="4506"/>
    <cellStyle name="Entrada 2 6 3 5" xfId="4507"/>
    <cellStyle name="Entrada 2 6 3 5 2" xfId="4508"/>
    <cellStyle name="Entrada 2 6 3 6" xfId="4509"/>
    <cellStyle name="Entrada 2 6 3 6 2" xfId="4510"/>
    <cellStyle name="Entrada 2 6 3 7" xfId="4511"/>
    <cellStyle name="Entrada 2 6 3 7 2" xfId="4512"/>
    <cellStyle name="Entrada 2 6 3 8" xfId="4513"/>
    <cellStyle name="Entrada 2 6 3 8 2" xfId="4514"/>
    <cellStyle name="Entrada 2 6 3 9" xfId="4515"/>
    <cellStyle name="Entrada 2 6 3 9 2" xfId="4516"/>
    <cellStyle name="Entrada 2 6 4" xfId="4517"/>
    <cellStyle name="Entrada 2 6 4 10" xfId="4518"/>
    <cellStyle name="Entrada 2 6 4 10 2" xfId="4519"/>
    <cellStyle name="Entrada 2 6 4 11" xfId="4520"/>
    <cellStyle name="Entrada 2 6 4 2" xfId="4521"/>
    <cellStyle name="Entrada 2 6 4 2 2" xfId="4522"/>
    <cellStyle name="Entrada 2 6 4 3" xfId="4523"/>
    <cellStyle name="Entrada 2 6 4 3 2" xfId="4524"/>
    <cellStyle name="Entrada 2 6 4 4" xfId="4525"/>
    <cellStyle name="Entrada 2 6 4 4 2" xfId="4526"/>
    <cellStyle name="Entrada 2 6 4 5" xfId="4527"/>
    <cellStyle name="Entrada 2 6 4 5 2" xfId="4528"/>
    <cellStyle name="Entrada 2 6 4 6" xfId="4529"/>
    <cellStyle name="Entrada 2 6 4 6 2" xfId="4530"/>
    <cellStyle name="Entrada 2 6 4 7" xfId="4531"/>
    <cellStyle name="Entrada 2 6 4 7 2" xfId="4532"/>
    <cellStyle name="Entrada 2 6 4 8" xfId="4533"/>
    <cellStyle name="Entrada 2 6 4 8 2" xfId="4534"/>
    <cellStyle name="Entrada 2 6 4 9" xfId="4535"/>
    <cellStyle name="Entrada 2 6 4 9 2" xfId="4536"/>
    <cellStyle name="Entrada 2 6 5" xfId="4537"/>
    <cellStyle name="Entrada 2 6 5 10" xfId="4538"/>
    <cellStyle name="Entrada 2 6 5 10 2" xfId="4539"/>
    <cellStyle name="Entrada 2 6 5 11" xfId="4540"/>
    <cellStyle name="Entrada 2 6 5 2" xfId="4541"/>
    <cellStyle name="Entrada 2 6 5 2 2" xfId="4542"/>
    <cellStyle name="Entrada 2 6 5 3" xfId="4543"/>
    <cellStyle name="Entrada 2 6 5 3 2" xfId="4544"/>
    <cellStyle name="Entrada 2 6 5 4" xfId="4545"/>
    <cellStyle name="Entrada 2 6 5 4 2" xfId="4546"/>
    <cellStyle name="Entrada 2 6 5 5" xfId="4547"/>
    <cellStyle name="Entrada 2 6 5 5 2" xfId="4548"/>
    <cellStyle name="Entrada 2 6 5 6" xfId="4549"/>
    <cellStyle name="Entrada 2 6 5 6 2" xfId="4550"/>
    <cellStyle name="Entrada 2 6 5 7" xfId="4551"/>
    <cellStyle name="Entrada 2 6 5 7 2" xfId="4552"/>
    <cellStyle name="Entrada 2 6 5 8" xfId="4553"/>
    <cellStyle name="Entrada 2 6 5 8 2" xfId="4554"/>
    <cellStyle name="Entrada 2 6 5 9" xfId="4555"/>
    <cellStyle name="Entrada 2 6 5 9 2" xfId="4556"/>
    <cellStyle name="Entrada 2 6 6" xfId="4557"/>
    <cellStyle name="Entrada 2 6 6 2" xfId="4558"/>
    <cellStyle name="Entrada 2 6 7" xfId="4559"/>
    <cellStyle name="Entrada 2 6 7 2" xfId="4560"/>
    <cellStyle name="Entrada 2 6 8" xfId="4561"/>
    <cellStyle name="Entrada 2 6 8 2" xfId="4562"/>
    <cellStyle name="Entrada 2 6 9" xfId="4563"/>
    <cellStyle name="Entrada 2 6 9 2" xfId="4564"/>
    <cellStyle name="Entrada 2 7" xfId="4565"/>
    <cellStyle name="Entrada 2 7 10" xfId="4566"/>
    <cellStyle name="Entrada 2 7 10 2" xfId="4567"/>
    <cellStyle name="Entrada 2 7 11" xfId="4568"/>
    <cellStyle name="Entrada 2 7 11 2" xfId="4569"/>
    <cellStyle name="Entrada 2 7 12" xfId="4570"/>
    <cellStyle name="Entrada 2 7 12 2" xfId="4571"/>
    <cellStyle name="Entrada 2 7 13" xfId="4572"/>
    <cellStyle name="Entrada 2 7 2" xfId="4573"/>
    <cellStyle name="Entrada 2 7 2 10" xfId="4574"/>
    <cellStyle name="Entrada 2 7 2 10 2" xfId="4575"/>
    <cellStyle name="Entrada 2 7 2 11" xfId="4576"/>
    <cellStyle name="Entrada 2 7 2 2" xfId="4577"/>
    <cellStyle name="Entrada 2 7 2 2 2" xfId="4578"/>
    <cellStyle name="Entrada 2 7 2 3" xfId="4579"/>
    <cellStyle name="Entrada 2 7 2 3 2" xfId="4580"/>
    <cellStyle name="Entrada 2 7 2 4" xfId="4581"/>
    <cellStyle name="Entrada 2 7 2 4 2" xfId="4582"/>
    <cellStyle name="Entrada 2 7 2 5" xfId="4583"/>
    <cellStyle name="Entrada 2 7 2 5 2" xfId="4584"/>
    <cellStyle name="Entrada 2 7 2 6" xfId="4585"/>
    <cellStyle name="Entrada 2 7 2 6 2" xfId="4586"/>
    <cellStyle name="Entrada 2 7 2 7" xfId="4587"/>
    <cellStyle name="Entrada 2 7 2 7 2" xfId="4588"/>
    <cellStyle name="Entrada 2 7 2 8" xfId="4589"/>
    <cellStyle name="Entrada 2 7 2 8 2" xfId="4590"/>
    <cellStyle name="Entrada 2 7 2 9" xfId="4591"/>
    <cellStyle name="Entrada 2 7 2 9 2" xfId="4592"/>
    <cellStyle name="Entrada 2 7 3" xfId="4593"/>
    <cellStyle name="Entrada 2 7 3 10" xfId="4594"/>
    <cellStyle name="Entrada 2 7 3 10 2" xfId="4595"/>
    <cellStyle name="Entrada 2 7 3 11" xfId="4596"/>
    <cellStyle name="Entrada 2 7 3 2" xfId="4597"/>
    <cellStyle name="Entrada 2 7 3 2 2" xfId="4598"/>
    <cellStyle name="Entrada 2 7 3 3" xfId="4599"/>
    <cellStyle name="Entrada 2 7 3 3 2" xfId="4600"/>
    <cellStyle name="Entrada 2 7 3 4" xfId="4601"/>
    <cellStyle name="Entrada 2 7 3 4 2" xfId="4602"/>
    <cellStyle name="Entrada 2 7 3 5" xfId="4603"/>
    <cellStyle name="Entrada 2 7 3 5 2" xfId="4604"/>
    <cellStyle name="Entrada 2 7 3 6" xfId="4605"/>
    <cellStyle name="Entrada 2 7 3 6 2" xfId="4606"/>
    <cellStyle name="Entrada 2 7 3 7" xfId="4607"/>
    <cellStyle name="Entrada 2 7 3 7 2" xfId="4608"/>
    <cellStyle name="Entrada 2 7 3 8" xfId="4609"/>
    <cellStyle name="Entrada 2 7 3 8 2" xfId="4610"/>
    <cellStyle name="Entrada 2 7 3 9" xfId="4611"/>
    <cellStyle name="Entrada 2 7 3 9 2" xfId="4612"/>
    <cellStyle name="Entrada 2 7 4" xfId="4613"/>
    <cellStyle name="Entrada 2 7 4 2" xfId="4614"/>
    <cellStyle name="Entrada 2 7 5" xfId="4615"/>
    <cellStyle name="Entrada 2 7 5 2" xfId="4616"/>
    <cellStyle name="Entrada 2 7 6" xfId="4617"/>
    <cellStyle name="Entrada 2 7 6 2" xfId="4618"/>
    <cellStyle name="Entrada 2 7 7" xfId="4619"/>
    <cellStyle name="Entrada 2 7 7 2" xfId="4620"/>
    <cellStyle name="Entrada 2 7 8" xfId="4621"/>
    <cellStyle name="Entrada 2 7 8 2" xfId="4622"/>
    <cellStyle name="Entrada 2 7 9" xfId="4623"/>
    <cellStyle name="Entrada 2 7 9 2" xfId="4624"/>
    <cellStyle name="Entrada 2 8" xfId="4625"/>
    <cellStyle name="Entrada 2 8 10" xfId="4626"/>
    <cellStyle name="Entrada 2 8 10 2" xfId="4627"/>
    <cellStyle name="Entrada 2 8 11" xfId="4628"/>
    <cellStyle name="Entrada 2 8 11 2" xfId="4629"/>
    <cellStyle name="Entrada 2 8 12" xfId="4630"/>
    <cellStyle name="Entrada 2 8 12 2" xfId="4631"/>
    <cellStyle name="Entrada 2 8 13" xfId="4632"/>
    <cellStyle name="Entrada 2 8 2" xfId="4633"/>
    <cellStyle name="Entrada 2 8 2 10" xfId="4634"/>
    <cellStyle name="Entrada 2 8 2 10 2" xfId="4635"/>
    <cellStyle name="Entrada 2 8 2 11" xfId="4636"/>
    <cellStyle name="Entrada 2 8 2 2" xfId="4637"/>
    <cellStyle name="Entrada 2 8 2 2 2" xfId="4638"/>
    <cellStyle name="Entrada 2 8 2 3" xfId="4639"/>
    <cellStyle name="Entrada 2 8 2 3 2" xfId="4640"/>
    <cellStyle name="Entrada 2 8 2 4" xfId="4641"/>
    <cellStyle name="Entrada 2 8 2 4 2" xfId="4642"/>
    <cellStyle name="Entrada 2 8 2 5" xfId="4643"/>
    <cellStyle name="Entrada 2 8 2 5 2" xfId="4644"/>
    <cellStyle name="Entrada 2 8 2 6" xfId="4645"/>
    <cellStyle name="Entrada 2 8 2 6 2" xfId="4646"/>
    <cellStyle name="Entrada 2 8 2 7" xfId="4647"/>
    <cellStyle name="Entrada 2 8 2 7 2" xfId="4648"/>
    <cellStyle name="Entrada 2 8 2 8" xfId="4649"/>
    <cellStyle name="Entrada 2 8 2 8 2" xfId="4650"/>
    <cellStyle name="Entrada 2 8 2 9" xfId="4651"/>
    <cellStyle name="Entrada 2 8 2 9 2" xfId="4652"/>
    <cellStyle name="Entrada 2 8 3" xfId="4653"/>
    <cellStyle name="Entrada 2 8 3 10" xfId="4654"/>
    <cellStyle name="Entrada 2 8 3 10 2" xfId="4655"/>
    <cellStyle name="Entrada 2 8 3 11" xfId="4656"/>
    <cellStyle name="Entrada 2 8 3 2" xfId="4657"/>
    <cellStyle name="Entrada 2 8 3 2 2" xfId="4658"/>
    <cellStyle name="Entrada 2 8 3 3" xfId="4659"/>
    <cellStyle name="Entrada 2 8 3 3 2" xfId="4660"/>
    <cellStyle name="Entrada 2 8 3 4" xfId="4661"/>
    <cellStyle name="Entrada 2 8 3 4 2" xfId="4662"/>
    <cellStyle name="Entrada 2 8 3 5" xfId="4663"/>
    <cellStyle name="Entrada 2 8 3 5 2" xfId="4664"/>
    <cellStyle name="Entrada 2 8 3 6" xfId="4665"/>
    <cellStyle name="Entrada 2 8 3 6 2" xfId="4666"/>
    <cellStyle name="Entrada 2 8 3 7" xfId="4667"/>
    <cellStyle name="Entrada 2 8 3 7 2" xfId="4668"/>
    <cellStyle name="Entrada 2 8 3 8" xfId="4669"/>
    <cellStyle name="Entrada 2 8 3 8 2" xfId="4670"/>
    <cellStyle name="Entrada 2 8 3 9" xfId="4671"/>
    <cellStyle name="Entrada 2 8 3 9 2" xfId="4672"/>
    <cellStyle name="Entrada 2 8 4" xfId="4673"/>
    <cellStyle name="Entrada 2 8 4 2" xfId="4674"/>
    <cellStyle name="Entrada 2 8 5" xfId="4675"/>
    <cellStyle name="Entrada 2 8 5 2" xfId="4676"/>
    <cellStyle name="Entrada 2 8 6" xfId="4677"/>
    <cellStyle name="Entrada 2 8 6 2" xfId="4678"/>
    <cellStyle name="Entrada 2 8 7" xfId="4679"/>
    <cellStyle name="Entrada 2 8 7 2" xfId="4680"/>
    <cellStyle name="Entrada 2 8 8" xfId="4681"/>
    <cellStyle name="Entrada 2 8 8 2" xfId="4682"/>
    <cellStyle name="Entrada 2 8 9" xfId="4683"/>
    <cellStyle name="Entrada 2 8 9 2" xfId="4684"/>
    <cellStyle name="Entrada 2 9" xfId="4685"/>
    <cellStyle name="Entrada 2 9 2" xfId="4686"/>
    <cellStyle name="Entrada 3" xfId="4687"/>
    <cellStyle name="Entrada 3 10" xfId="4688"/>
    <cellStyle name="Entrada 3 10 2" xfId="4689"/>
    <cellStyle name="Entrada 3 11" xfId="4690"/>
    <cellStyle name="Entrada 3 11 2" xfId="4691"/>
    <cellStyle name="Entrada 3 12" xfId="4692"/>
    <cellStyle name="Entrada 3 12 2" xfId="4693"/>
    <cellStyle name="Entrada 3 13" xfId="4694"/>
    <cellStyle name="Entrada 3 13 2" xfId="4695"/>
    <cellStyle name="Entrada 3 14" xfId="4696"/>
    <cellStyle name="Entrada 3 14 2" xfId="4697"/>
    <cellStyle name="Entrada 3 15" xfId="4698"/>
    <cellStyle name="Entrada 3 16" xfId="4699"/>
    <cellStyle name="Entrada 3 17" xfId="4700"/>
    <cellStyle name="Entrada 3 2" xfId="4701"/>
    <cellStyle name="Entrada 3 2 10" xfId="4702"/>
    <cellStyle name="Entrada 3 2 10 2" xfId="4703"/>
    <cellStyle name="Entrada 3 2 11" xfId="4704"/>
    <cellStyle name="Entrada 3 2 11 2" xfId="4705"/>
    <cellStyle name="Entrada 3 2 12" xfId="4706"/>
    <cellStyle name="Entrada 3 2 12 2" xfId="4707"/>
    <cellStyle name="Entrada 3 2 13" xfId="4708"/>
    <cellStyle name="Entrada 3 2 13 2" xfId="4709"/>
    <cellStyle name="Entrada 3 2 14" xfId="4710"/>
    <cellStyle name="Entrada 3 2 14 2" xfId="4711"/>
    <cellStyle name="Entrada 3 2 15" xfId="4712"/>
    <cellStyle name="Entrada 3 2 16" xfId="4713"/>
    <cellStyle name="Entrada 3 2 2" xfId="4714"/>
    <cellStyle name="Entrada 3 2 2 10" xfId="4715"/>
    <cellStyle name="Entrada 3 2 2 10 2" xfId="4716"/>
    <cellStyle name="Entrada 3 2 2 11" xfId="4717"/>
    <cellStyle name="Entrada 3 2 2 11 2" xfId="4718"/>
    <cellStyle name="Entrada 3 2 2 12" xfId="4719"/>
    <cellStyle name="Entrada 3 2 2 12 2" xfId="4720"/>
    <cellStyle name="Entrada 3 2 2 13" xfId="4721"/>
    <cellStyle name="Entrada 3 2 2 2" xfId="4722"/>
    <cellStyle name="Entrada 3 2 2 2 10" xfId="4723"/>
    <cellStyle name="Entrada 3 2 2 2 10 2" xfId="4724"/>
    <cellStyle name="Entrada 3 2 2 2 11" xfId="4725"/>
    <cellStyle name="Entrada 3 2 2 2 2" xfId="4726"/>
    <cellStyle name="Entrada 3 2 2 2 2 2" xfId="4727"/>
    <cellStyle name="Entrada 3 2 2 2 3" xfId="4728"/>
    <cellStyle name="Entrada 3 2 2 2 3 2" xfId="4729"/>
    <cellStyle name="Entrada 3 2 2 2 4" xfId="4730"/>
    <cellStyle name="Entrada 3 2 2 2 4 2" xfId="4731"/>
    <cellStyle name="Entrada 3 2 2 2 5" xfId="4732"/>
    <cellStyle name="Entrada 3 2 2 2 5 2" xfId="4733"/>
    <cellStyle name="Entrada 3 2 2 2 6" xfId="4734"/>
    <cellStyle name="Entrada 3 2 2 2 6 2" xfId="4735"/>
    <cellStyle name="Entrada 3 2 2 2 7" xfId="4736"/>
    <cellStyle name="Entrada 3 2 2 2 7 2" xfId="4737"/>
    <cellStyle name="Entrada 3 2 2 2 8" xfId="4738"/>
    <cellStyle name="Entrada 3 2 2 2 8 2" xfId="4739"/>
    <cellStyle name="Entrada 3 2 2 2 9" xfId="4740"/>
    <cellStyle name="Entrada 3 2 2 2 9 2" xfId="4741"/>
    <cellStyle name="Entrada 3 2 2 3" xfId="4742"/>
    <cellStyle name="Entrada 3 2 2 3 10" xfId="4743"/>
    <cellStyle name="Entrada 3 2 2 3 10 2" xfId="4744"/>
    <cellStyle name="Entrada 3 2 2 3 11" xfId="4745"/>
    <cellStyle name="Entrada 3 2 2 3 2" xfId="4746"/>
    <cellStyle name="Entrada 3 2 2 3 2 2" xfId="4747"/>
    <cellStyle name="Entrada 3 2 2 3 3" xfId="4748"/>
    <cellStyle name="Entrada 3 2 2 3 3 2" xfId="4749"/>
    <cellStyle name="Entrada 3 2 2 3 4" xfId="4750"/>
    <cellStyle name="Entrada 3 2 2 3 4 2" xfId="4751"/>
    <cellStyle name="Entrada 3 2 2 3 5" xfId="4752"/>
    <cellStyle name="Entrada 3 2 2 3 5 2" xfId="4753"/>
    <cellStyle name="Entrada 3 2 2 3 6" xfId="4754"/>
    <cellStyle name="Entrada 3 2 2 3 6 2" xfId="4755"/>
    <cellStyle name="Entrada 3 2 2 3 7" xfId="4756"/>
    <cellStyle name="Entrada 3 2 2 3 7 2" xfId="4757"/>
    <cellStyle name="Entrada 3 2 2 3 8" xfId="4758"/>
    <cellStyle name="Entrada 3 2 2 3 8 2" xfId="4759"/>
    <cellStyle name="Entrada 3 2 2 3 9" xfId="4760"/>
    <cellStyle name="Entrada 3 2 2 3 9 2" xfId="4761"/>
    <cellStyle name="Entrada 3 2 2 4" xfId="4762"/>
    <cellStyle name="Entrada 3 2 2 4 2" xfId="4763"/>
    <cellStyle name="Entrada 3 2 2 5" xfId="4764"/>
    <cellStyle name="Entrada 3 2 2 5 2" xfId="4765"/>
    <cellStyle name="Entrada 3 2 2 6" xfId="4766"/>
    <cellStyle name="Entrada 3 2 2 6 2" xfId="4767"/>
    <cellStyle name="Entrada 3 2 2 7" xfId="4768"/>
    <cellStyle name="Entrada 3 2 2 7 2" xfId="4769"/>
    <cellStyle name="Entrada 3 2 2 8" xfId="4770"/>
    <cellStyle name="Entrada 3 2 2 8 2" xfId="4771"/>
    <cellStyle name="Entrada 3 2 2 9" xfId="4772"/>
    <cellStyle name="Entrada 3 2 2 9 2" xfId="4773"/>
    <cellStyle name="Entrada 3 2 3" xfId="4774"/>
    <cellStyle name="Entrada 3 2 3 10" xfId="4775"/>
    <cellStyle name="Entrada 3 2 3 10 2" xfId="4776"/>
    <cellStyle name="Entrada 3 2 3 11" xfId="4777"/>
    <cellStyle name="Entrada 3 2 3 11 2" xfId="4778"/>
    <cellStyle name="Entrada 3 2 3 12" xfId="4779"/>
    <cellStyle name="Entrada 3 2 3 12 2" xfId="4780"/>
    <cellStyle name="Entrada 3 2 3 13" xfId="4781"/>
    <cellStyle name="Entrada 3 2 3 2" xfId="4782"/>
    <cellStyle name="Entrada 3 2 3 2 10" xfId="4783"/>
    <cellStyle name="Entrada 3 2 3 2 10 2" xfId="4784"/>
    <cellStyle name="Entrada 3 2 3 2 11" xfId="4785"/>
    <cellStyle name="Entrada 3 2 3 2 2" xfId="4786"/>
    <cellStyle name="Entrada 3 2 3 2 2 2" xfId="4787"/>
    <cellStyle name="Entrada 3 2 3 2 3" xfId="4788"/>
    <cellStyle name="Entrada 3 2 3 2 3 2" xfId="4789"/>
    <cellStyle name="Entrada 3 2 3 2 4" xfId="4790"/>
    <cellStyle name="Entrada 3 2 3 2 4 2" xfId="4791"/>
    <cellStyle name="Entrada 3 2 3 2 5" xfId="4792"/>
    <cellStyle name="Entrada 3 2 3 2 5 2" xfId="4793"/>
    <cellStyle name="Entrada 3 2 3 2 6" xfId="4794"/>
    <cellStyle name="Entrada 3 2 3 2 6 2" xfId="4795"/>
    <cellStyle name="Entrada 3 2 3 2 7" xfId="4796"/>
    <cellStyle name="Entrada 3 2 3 2 7 2" xfId="4797"/>
    <cellStyle name="Entrada 3 2 3 2 8" xfId="4798"/>
    <cellStyle name="Entrada 3 2 3 2 8 2" xfId="4799"/>
    <cellStyle name="Entrada 3 2 3 2 9" xfId="4800"/>
    <cellStyle name="Entrada 3 2 3 2 9 2" xfId="4801"/>
    <cellStyle name="Entrada 3 2 3 3" xfId="4802"/>
    <cellStyle name="Entrada 3 2 3 3 10" xfId="4803"/>
    <cellStyle name="Entrada 3 2 3 3 10 2" xfId="4804"/>
    <cellStyle name="Entrada 3 2 3 3 11" xfId="4805"/>
    <cellStyle name="Entrada 3 2 3 3 2" xfId="4806"/>
    <cellStyle name="Entrada 3 2 3 3 2 2" xfId="4807"/>
    <cellStyle name="Entrada 3 2 3 3 3" xfId="4808"/>
    <cellStyle name="Entrada 3 2 3 3 3 2" xfId="4809"/>
    <cellStyle name="Entrada 3 2 3 3 4" xfId="4810"/>
    <cellStyle name="Entrada 3 2 3 3 4 2" xfId="4811"/>
    <cellStyle name="Entrada 3 2 3 3 5" xfId="4812"/>
    <cellStyle name="Entrada 3 2 3 3 5 2" xfId="4813"/>
    <cellStyle name="Entrada 3 2 3 3 6" xfId="4814"/>
    <cellStyle name="Entrada 3 2 3 3 6 2" xfId="4815"/>
    <cellStyle name="Entrada 3 2 3 3 7" xfId="4816"/>
    <cellStyle name="Entrada 3 2 3 3 7 2" xfId="4817"/>
    <cellStyle name="Entrada 3 2 3 3 8" xfId="4818"/>
    <cellStyle name="Entrada 3 2 3 3 8 2" xfId="4819"/>
    <cellStyle name="Entrada 3 2 3 3 9" xfId="4820"/>
    <cellStyle name="Entrada 3 2 3 3 9 2" xfId="4821"/>
    <cellStyle name="Entrada 3 2 3 4" xfId="4822"/>
    <cellStyle name="Entrada 3 2 3 4 2" xfId="4823"/>
    <cellStyle name="Entrada 3 2 3 5" xfId="4824"/>
    <cellStyle name="Entrada 3 2 3 5 2" xfId="4825"/>
    <cellStyle name="Entrada 3 2 3 6" xfId="4826"/>
    <cellStyle name="Entrada 3 2 3 6 2" xfId="4827"/>
    <cellStyle name="Entrada 3 2 3 7" xfId="4828"/>
    <cellStyle name="Entrada 3 2 3 7 2" xfId="4829"/>
    <cellStyle name="Entrada 3 2 3 8" xfId="4830"/>
    <cellStyle name="Entrada 3 2 3 8 2" xfId="4831"/>
    <cellStyle name="Entrada 3 2 3 9" xfId="4832"/>
    <cellStyle name="Entrada 3 2 3 9 2" xfId="4833"/>
    <cellStyle name="Entrada 3 2 4" xfId="4834"/>
    <cellStyle name="Entrada 3 2 4 10" xfId="4835"/>
    <cellStyle name="Entrada 3 2 4 10 2" xfId="4836"/>
    <cellStyle name="Entrada 3 2 4 11" xfId="4837"/>
    <cellStyle name="Entrada 3 2 4 2" xfId="4838"/>
    <cellStyle name="Entrada 3 2 4 2 2" xfId="4839"/>
    <cellStyle name="Entrada 3 2 4 3" xfId="4840"/>
    <cellStyle name="Entrada 3 2 4 3 2" xfId="4841"/>
    <cellStyle name="Entrada 3 2 4 4" xfId="4842"/>
    <cellStyle name="Entrada 3 2 4 4 2" xfId="4843"/>
    <cellStyle name="Entrada 3 2 4 5" xfId="4844"/>
    <cellStyle name="Entrada 3 2 4 5 2" xfId="4845"/>
    <cellStyle name="Entrada 3 2 4 6" xfId="4846"/>
    <cellStyle name="Entrada 3 2 4 6 2" xfId="4847"/>
    <cellStyle name="Entrada 3 2 4 7" xfId="4848"/>
    <cellStyle name="Entrada 3 2 4 7 2" xfId="4849"/>
    <cellStyle name="Entrada 3 2 4 8" xfId="4850"/>
    <cellStyle name="Entrada 3 2 4 8 2" xfId="4851"/>
    <cellStyle name="Entrada 3 2 4 9" xfId="4852"/>
    <cellStyle name="Entrada 3 2 4 9 2" xfId="4853"/>
    <cellStyle name="Entrada 3 2 5" xfId="4854"/>
    <cellStyle name="Entrada 3 2 5 10" xfId="4855"/>
    <cellStyle name="Entrada 3 2 5 10 2" xfId="4856"/>
    <cellStyle name="Entrada 3 2 5 11" xfId="4857"/>
    <cellStyle name="Entrada 3 2 5 2" xfId="4858"/>
    <cellStyle name="Entrada 3 2 5 2 2" xfId="4859"/>
    <cellStyle name="Entrada 3 2 5 3" xfId="4860"/>
    <cellStyle name="Entrada 3 2 5 3 2" xfId="4861"/>
    <cellStyle name="Entrada 3 2 5 4" xfId="4862"/>
    <cellStyle name="Entrada 3 2 5 4 2" xfId="4863"/>
    <cellStyle name="Entrada 3 2 5 5" xfId="4864"/>
    <cellStyle name="Entrada 3 2 5 5 2" xfId="4865"/>
    <cellStyle name="Entrada 3 2 5 6" xfId="4866"/>
    <cellStyle name="Entrada 3 2 5 6 2" xfId="4867"/>
    <cellStyle name="Entrada 3 2 5 7" xfId="4868"/>
    <cellStyle name="Entrada 3 2 5 7 2" xfId="4869"/>
    <cellStyle name="Entrada 3 2 5 8" xfId="4870"/>
    <cellStyle name="Entrada 3 2 5 8 2" xfId="4871"/>
    <cellStyle name="Entrada 3 2 5 9" xfId="4872"/>
    <cellStyle name="Entrada 3 2 5 9 2" xfId="4873"/>
    <cellStyle name="Entrada 3 2 6" xfId="4874"/>
    <cellStyle name="Entrada 3 2 6 2" xfId="4875"/>
    <cellStyle name="Entrada 3 2 7" xfId="4876"/>
    <cellStyle name="Entrada 3 2 7 2" xfId="4877"/>
    <cellStyle name="Entrada 3 2 8" xfId="4878"/>
    <cellStyle name="Entrada 3 2 8 2" xfId="4879"/>
    <cellStyle name="Entrada 3 2 9" xfId="4880"/>
    <cellStyle name="Entrada 3 2 9 2" xfId="4881"/>
    <cellStyle name="Entrada 3 3" xfId="4882"/>
    <cellStyle name="Entrada 3 3 10" xfId="4883"/>
    <cellStyle name="Entrada 3 3 10 2" xfId="4884"/>
    <cellStyle name="Entrada 3 3 11" xfId="4885"/>
    <cellStyle name="Entrada 3 3 11 2" xfId="4886"/>
    <cellStyle name="Entrada 3 3 12" xfId="4887"/>
    <cellStyle name="Entrada 3 3 12 2" xfId="4888"/>
    <cellStyle name="Entrada 3 3 13" xfId="4889"/>
    <cellStyle name="Entrada 3 3 13 2" xfId="4890"/>
    <cellStyle name="Entrada 3 3 14" xfId="4891"/>
    <cellStyle name="Entrada 3 3 14 2" xfId="4892"/>
    <cellStyle name="Entrada 3 3 15" xfId="4893"/>
    <cellStyle name="Entrada 3 3 2" xfId="4894"/>
    <cellStyle name="Entrada 3 3 2 10" xfId="4895"/>
    <cellStyle name="Entrada 3 3 2 10 2" xfId="4896"/>
    <cellStyle name="Entrada 3 3 2 11" xfId="4897"/>
    <cellStyle name="Entrada 3 3 2 11 2" xfId="4898"/>
    <cellStyle name="Entrada 3 3 2 12" xfId="4899"/>
    <cellStyle name="Entrada 3 3 2 12 2" xfId="4900"/>
    <cellStyle name="Entrada 3 3 2 13" xfId="4901"/>
    <cellStyle name="Entrada 3 3 2 2" xfId="4902"/>
    <cellStyle name="Entrada 3 3 2 2 10" xfId="4903"/>
    <cellStyle name="Entrada 3 3 2 2 10 2" xfId="4904"/>
    <cellStyle name="Entrada 3 3 2 2 11" xfId="4905"/>
    <cellStyle name="Entrada 3 3 2 2 2" xfId="4906"/>
    <cellStyle name="Entrada 3 3 2 2 2 2" xfId="4907"/>
    <cellStyle name="Entrada 3 3 2 2 3" xfId="4908"/>
    <cellStyle name="Entrada 3 3 2 2 3 2" xfId="4909"/>
    <cellStyle name="Entrada 3 3 2 2 4" xfId="4910"/>
    <cellStyle name="Entrada 3 3 2 2 4 2" xfId="4911"/>
    <cellStyle name="Entrada 3 3 2 2 5" xfId="4912"/>
    <cellStyle name="Entrada 3 3 2 2 5 2" xfId="4913"/>
    <cellStyle name="Entrada 3 3 2 2 6" xfId="4914"/>
    <cellStyle name="Entrada 3 3 2 2 6 2" xfId="4915"/>
    <cellStyle name="Entrada 3 3 2 2 7" xfId="4916"/>
    <cellStyle name="Entrada 3 3 2 2 7 2" xfId="4917"/>
    <cellStyle name="Entrada 3 3 2 2 8" xfId="4918"/>
    <cellStyle name="Entrada 3 3 2 2 8 2" xfId="4919"/>
    <cellStyle name="Entrada 3 3 2 2 9" xfId="4920"/>
    <cellStyle name="Entrada 3 3 2 2 9 2" xfId="4921"/>
    <cellStyle name="Entrada 3 3 2 3" xfId="4922"/>
    <cellStyle name="Entrada 3 3 2 3 10" xfId="4923"/>
    <cellStyle name="Entrada 3 3 2 3 10 2" xfId="4924"/>
    <cellStyle name="Entrada 3 3 2 3 11" xfId="4925"/>
    <cellStyle name="Entrada 3 3 2 3 2" xfId="4926"/>
    <cellStyle name="Entrada 3 3 2 3 2 2" xfId="4927"/>
    <cellStyle name="Entrada 3 3 2 3 3" xfId="4928"/>
    <cellStyle name="Entrada 3 3 2 3 3 2" xfId="4929"/>
    <cellStyle name="Entrada 3 3 2 3 4" xfId="4930"/>
    <cellStyle name="Entrada 3 3 2 3 4 2" xfId="4931"/>
    <cellStyle name="Entrada 3 3 2 3 5" xfId="4932"/>
    <cellStyle name="Entrada 3 3 2 3 5 2" xfId="4933"/>
    <cellStyle name="Entrada 3 3 2 3 6" xfId="4934"/>
    <cellStyle name="Entrada 3 3 2 3 6 2" xfId="4935"/>
    <cellStyle name="Entrada 3 3 2 3 7" xfId="4936"/>
    <cellStyle name="Entrada 3 3 2 3 7 2" xfId="4937"/>
    <cellStyle name="Entrada 3 3 2 3 8" xfId="4938"/>
    <cellStyle name="Entrada 3 3 2 3 8 2" xfId="4939"/>
    <cellStyle name="Entrada 3 3 2 3 9" xfId="4940"/>
    <cellStyle name="Entrada 3 3 2 3 9 2" xfId="4941"/>
    <cellStyle name="Entrada 3 3 2 4" xfId="4942"/>
    <cellStyle name="Entrada 3 3 2 4 2" xfId="4943"/>
    <cellStyle name="Entrada 3 3 2 5" xfId="4944"/>
    <cellStyle name="Entrada 3 3 2 5 2" xfId="4945"/>
    <cellStyle name="Entrada 3 3 2 6" xfId="4946"/>
    <cellStyle name="Entrada 3 3 2 6 2" xfId="4947"/>
    <cellStyle name="Entrada 3 3 2 7" xfId="4948"/>
    <cellStyle name="Entrada 3 3 2 7 2" xfId="4949"/>
    <cellStyle name="Entrada 3 3 2 8" xfId="4950"/>
    <cellStyle name="Entrada 3 3 2 8 2" xfId="4951"/>
    <cellStyle name="Entrada 3 3 2 9" xfId="4952"/>
    <cellStyle name="Entrada 3 3 2 9 2" xfId="4953"/>
    <cellStyle name="Entrada 3 3 3" xfId="4954"/>
    <cellStyle name="Entrada 3 3 3 10" xfId="4955"/>
    <cellStyle name="Entrada 3 3 3 10 2" xfId="4956"/>
    <cellStyle name="Entrada 3 3 3 11" xfId="4957"/>
    <cellStyle name="Entrada 3 3 3 11 2" xfId="4958"/>
    <cellStyle name="Entrada 3 3 3 12" xfId="4959"/>
    <cellStyle name="Entrada 3 3 3 12 2" xfId="4960"/>
    <cellStyle name="Entrada 3 3 3 13" xfId="4961"/>
    <cellStyle name="Entrada 3 3 3 2" xfId="4962"/>
    <cellStyle name="Entrada 3 3 3 2 10" xfId="4963"/>
    <cellStyle name="Entrada 3 3 3 2 10 2" xfId="4964"/>
    <cellStyle name="Entrada 3 3 3 2 11" xfId="4965"/>
    <cellStyle name="Entrada 3 3 3 2 2" xfId="4966"/>
    <cellStyle name="Entrada 3 3 3 2 2 2" xfId="4967"/>
    <cellStyle name="Entrada 3 3 3 2 3" xfId="4968"/>
    <cellStyle name="Entrada 3 3 3 2 3 2" xfId="4969"/>
    <cellStyle name="Entrada 3 3 3 2 4" xfId="4970"/>
    <cellStyle name="Entrada 3 3 3 2 4 2" xfId="4971"/>
    <cellStyle name="Entrada 3 3 3 2 5" xfId="4972"/>
    <cellStyle name="Entrada 3 3 3 2 5 2" xfId="4973"/>
    <cellStyle name="Entrada 3 3 3 2 6" xfId="4974"/>
    <cellStyle name="Entrada 3 3 3 2 6 2" xfId="4975"/>
    <cellStyle name="Entrada 3 3 3 2 7" xfId="4976"/>
    <cellStyle name="Entrada 3 3 3 2 7 2" xfId="4977"/>
    <cellStyle name="Entrada 3 3 3 2 8" xfId="4978"/>
    <cellStyle name="Entrada 3 3 3 2 8 2" xfId="4979"/>
    <cellStyle name="Entrada 3 3 3 2 9" xfId="4980"/>
    <cellStyle name="Entrada 3 3 3 2 9 2" xfId="4981"/>
    <cellStyle name="Entrada 3 3 3 3" xfId="4982"/>
    <cellStyle name="Entrada 3 3 3 3 10" xfId="4983"/>
    <cellStyle name="Entrada 3 3 3 3 10 2" xfId="4984"/>
    <cellStyle name="Entrada 3 3 3 3 11" xfId="4985"/>
    <cellStyle name="Entrada 3 3 3 3 2" xfId="4986"/>
    <cellStyle name="Entrada 3 3 3 3 2 2" xfId="4987"/>
    <cellStyle name="Entrada 3 3 3 3 3" xfId="4988"/>
    <cellStyle name="Entrada 3 3 3 3 3 2" xfId="4989"/>
    <cellStyle name="Entrada 3 3 3 3 4" xfId="4990"/>
    <cellStyle name="Entrada 3 3 3 3 4 2" xfId="4991"/>
    <cellStyle name="Entrada 3 3 3 3 5" xfId="4992"/>
    <cellStyle name="Entrada 3 3 3 3 5 2" xfId="4993"/>
    <cellStyle name="Entrada 3 3 3 3 6" xfId="4994"/>
    <cellStyle name="Entrada 3 3 3 3 6 2" xfId="4995"/>
    <cellStyle name="Entrada 3 3 3 3 7" xfId="4996"/>
    <cellStyle name="Entrada 3 3 3 3 7 2" xfId="4997"/>
    <cellStyle name="Entrada 3 3 3 3 8" xfId="4998"/>
    <cellStyle name="Entrada 3 3 3 3 8 2" xfId="4999"/>
    <cellStyle name="Entrada 3 3 3 3 9" xfId="5000"/>
    <cellStyle name="Entrada 3 3 3 3 9 2" xfId="5001"/>
    <cellStyle name="Entrada 3 3 3 4" xfId="5002"/>
    <cellStyle name="Entrada 3 3 3 4 2" xfId="5003"/>
    <cellStyle name="Entrada 3 3 3 5" xfId="5004"/>
    <cellStyle name="Entrada 3 3 3 5 2" xfId="5005"/>
    <cellStyle name="Entrada 3 3 3 6" xfId="5006"/>
    <cellStyle name="Entrada 3 3 3 6 2" xfId="5007"/>
    <cellStyle name="Entrada 3 3 3 7" xfId="5008"/>
    <cellStyle name="Entrada 3 3 3 7 2" xfId="5009"/>
    <cellStyle name="Entrada 3 3 3 8" xfId="5010"/>
    <cellStyle name="Entrada 3 3 3 8 2" xfId="5011"/>
    <cellStyle name="Entrada 3 3 3 9" xfId="5012"/>
    <cellStyle name="Entrada 3 3 3 9 2" xfId="5013"/>
    <cellStyle name="Entrada 3 3 4" xfId="5014"/>
    <cellStyle name="Entrada 3 3 4 10" xfId="5015"/>
    <cellStyle name="Entrada 3 3 4 10 2" xfId="5016"/>
    <cellStyle name="Entrada 3 3 4 11" xfId="5017"/>
    <cellStyle name="Entrada 3 3 4 2" xfId="5018"/>
    <cellStyle name="Entrada 3 3 4 2 2" xfId="5019"/>
    <cellStyle name="Entrada 3 3 4 3" xfId="5020"/>
    <cellStyle name="Entrada 3 3 4 3 2" xfId="5021"/>
    <cellStyle name="Entrada 3 3 4 4" xfId="5022"/>
    <cellStyle name="Entrada 3 3 4 4 2" xfId="5023"/>
    <cellStyle name="Entrada 3 3 4 5" xfId="5024"/>
    <cellStyle name="Entrada 3 3 4 5 2" xfId="5025"/>
    <cellStyle name="Entrada 3 3 4 6" xfId="5026"/>
    <cellStyle name="Entrada 3 3 4 6 2" xfId="5027"/>
    <cellStyle name="Entrada 3 3 4 7" xfId="5028"/>
    <cellStyle name="Entrada 3 3 4 7 2" xfId="5029"/>
    <cellStyle name="Entrada 3 3 4 8" xfId="5030"/>
    <cellStyle name="Entrada 3 3 4 8 2" xfId="5031"/>
    <cellStyle name="Entrada 3 3 4 9" xfId="5032"/>
    <cellStyle name="Entrada 3 3 4 9 2" xfId="5033"/>
    <cellStyle name="Entrada 3 3 5" xfId="5034"/>
    <cellStyle name="Entrada 3 3 5 10" xfId="5035"/>
    <cellStyle name="Entrada 3 3 5 10 2" xfId="5036"/>
    <cellStyle name="Entrada 3 3 5 11" xfId="5037"/>
    <cellStyle name="Entrada 3 3 5 2" xfId="5038"/>
    <cellStyle name="Entrada 3 3 5 2 2" xfId="5039"/>
    <cellStyle name="Entrada 3 3 5 3" xfId="5040"/>
    <cellStyle name="Entrada 3 3 5 3 2" xfId="5041"/>
    <cellStyle name="Entrada 3 3 5 4" xfId="5042"/>
    <cellStyle name="Entrada 3 3 5 4 2" xfId="5043"/>
    <cellStyle name="Entrada 3 3 5 5" xfId="5044"/>
    <cellStyle name="Entrada 3 3 5 5 2" xfId="5045"/>
    <cellStyle name="Entrada 3 3 5 6" xfId="5046"/>
    <cellStyle name="Entrada 3 3 5 6 2" xfId="5047"/>
    <cellStyle name="Entrada 3 3 5 7" xfId="5048"/>
    <cellStyle name="Entrada 3 3 5 7 2" xfId="5049"/>
    <cellStyle name="Entrada 3 3 5 8" xfId="5050"/>
    <cellStyle name="Entrada 3 3 5 8 2" xfId="5051"/>
    <cellStyle name="Entrada 3 3 5 9" xfId="5052"/>
    <cellStyle name="Entrada 3 3 5 9 2" xfId="5053"/>
    <cellStyle name="Entrada 3 3 6" xfId="5054"/>
    <cellStyle name="Entrada 3 3 6 2" xfId="5055"/>
    <cellStyle name="Entrada 3 3 7" xfId="5056"/>
    <cellStyle name="Entrada 3 3 7 2" xfId="5057"/>
    <cellStyle name="Entrada 3 3 8" xfId="5058"/>
    <cellStyle name="Entrada 3 3 8 2" xfId="5059"/>
    <cellStyle name="Entrada 3 3 9" xfId="5060"/>
    <cellStyle name="Entrada 3 3 9 2" xfId="5061"/>
    <cellStyle name="Entrada 3 4" xfId="5062"/>
    <cellStyle name="Entrada 3 4 10" xfId="5063"/>
    <cellStyle name="Entrada 3 4 10 2" xfId="5064"/>
    <cellStyle name="Entrada 3 4 11" xfId="5065"/>
    <cellStyle name="Entrada 3 4 11 2" xfId="5066"/>
    <cellStyle name="Entrada 3 4 12" xfId="5067"/>
    <cellStyle name="Entrada 3 4 12 2" xfId="5068"/>
    <cellStyle name="Entrada 3 4 13" xfId="5069"/>
    <cellStyle name="Entrada 3 4 2" xfId="5070"/>
    <cellStyle name="Entrada 3 4 2 10" xfId="5071"/>
    <cellStyle name="Entrada 3 4 2 10 2" xfId="5072"/>
    <cellStyle name="Entrada 3 4 2 11" xfId="5073"/>
    <cellStyle name="Entrada 3 4 2 2" xfId="5074"/>
    <cellStyle name="Entrada 3 4 2 2 2" xfId="5075"/>
    <cellStyle name="Entrada 3 4 2 3" xfId="5076"/>
    <cellStyle name="Entrada 3 4 2 3 2" xfId="5077"/>
    <cellStyle name="Entrada 3 4 2 4" xfId="5078"/>
    <cellStyle name="Entrada 3 4 2 4 2" xfId="5079"/>
    <cellStyle name="Entrada 3 4 2 5" xfId="5080"/>
    <cellStyle name="Entrada 3 4 2 5 2" xfId="5081"/>
    <cellStyle name="Entrada 3 4 2 6" xfId="5082"/>
    <cellStyle name="Entrada 3 4 2 6 2" xfId="5083"/>
    <cellStyle name="Entrada 3 4 2 7" xfId="5084"/>
    <cellStyle name="Entrada 3 4 2 7 2" xfId="5085"/>
    <cellStyle name="Entrada 3 4 2 8" xfId="5086"/>
    <cellStyle name="Entrada 3 4 2 8 2" xfId="5087"/>
    <cellStyle name="Entrada 3 4 2 9" xfId="5088"/>
    <cellStyle name="Entrada 3 4 2 9 2" xfId="5089"/>
    <cellStyle name="Entrada 3 4 3" xfId="5090"/>
    <cellStyle name="Entrada 3 4 3 10" xfId="5091"/>
    <cellStyle name="Entrada 3 4 3 10 2" xfId="5092"/>
    <cellStyle name="Entrada 3 4 3 11" xfId="5093"/>
    <cellStyle name="Entrada 3 4 3 2" xfId="5094"/>
    <cellStyle name="Entrada 3 4 3 2 2" xfId="5095"/>
    <cellStyle name="Entrada 3 4 3 3" xfId="5096"/>
    <cellStyle name="Entrada 3 4 3 3 2" xfId="5097"/>
    <cellStyle name="Entrada 3 4 3 4" xfId="5098"/>
    <cellStyle name="Entrada 3 4 3 4 2" xfId="5099"/>
    <cellStyle name="Entrada 3 4 3 5" xfId="5100"/>
    <cellStyle name="Entrada 3 4 3 5 2" xfId="5101"/>
    <cellStyle name="Entrada 3 4 3 6" xfId="5102"/>
    <cellStyle name="Entrada 3 4 3 6 2" xfId="5103"/>
    <cellStyle name="Entrada 3 4 3 7" xfId="5104"/>
    <cellStyle name="Entrada 3 4 3 7 2" xfId="5105"/>
    <cellStyle name="Entrada 3 4 3 8" xfId="5106"/>
    <cellStyle name="Entrada 3 4 3 8 2" xfId="5107"/>
    <cellStyle name="Entrada 3 4 3 9" xfId="5108"/>
    <cellStyle name="Entrada 3 4 3 9 2" xfId="5109"/>
    <cellStyle name="Entrada 3 4 4" xfId="5110"/>
    <cellStyle name="Entrada 3 4 4 2" xfId="5111"/>
    <cellStyle name="Entrada 3 4 5" xfId="5112"/>
    <cellStyle name="Entrada 3 4 5 2" xfId="5113"/>
    <cellStyle name="Entrada 3 4 6" xfId="5114"/>
    <cellStyle name="Entrada 3 4 6 2" xfId="5115"/>
    <cellStyle name="Entrada 3 4 7" xfId="5116"/>
    <cellStyle name="Entrada 3 4 7 2" xfId="5117"/>
    <cellStyle name="Entrada 3 4 8" xfId="5118"/>
    <cellStyle name="Entrada 3 4 8 2" xfId="5119"/>
    <cellStyle name="Entrada 3 4 9" xfId="5120"/>
    <cellStyle name="Entrada 3 4 9 2" xfId="5121"/>
    <cellStyle name="Entrada 3 5" xfId="5122"/>
    <cellStyle name="Entrada 3 5 10" xfId="5123"/>
    <cellStyle name="Entrada 3 5 10 2" xfId="5124"/>
    <cellStyle name="Entrada 3 5 11" xfId="5125"/>
    <cellStyle name="Entrada 3 5 11 2" xfId="5126"/>
    <cellStyle name="Entrada 3 5 12" xfId="5127"/>
    <cellStyle name="Entrada 3 5 12 2" xfId="5128"/>
    <cellStyle name="Entrada 3 5 13" xfId="5129"/>
    <cellStyle name="Entrada 3 5 2" xfId="5130"/>
    <cellStyle name="Entrada 3 5 2 10" xfId="5131"/>
    <cellStyle name="Entrada 3 5 2 10 2" xfId="5132"/>
    <cellStyle name="Entrada 3 5 2 11" xfId="5133"/>
    <cellStyle name="Entrada 3 5 2 2" xfId="5134"/>
    <cellStyle name="Entrada 3 5 2 2 2" xfId="5135"/>
    <cellStyle name="Entrada 3 5 2 3" xfId="5136"/>
    <cellStyle name="Entrada 3 5 2 3 2" xfId="5137"/>
    <cellStyle name="Entrada 3 5 2 4" xfId="5138"/>
    <cellStyle name="Entrada 3 5 2 4 2" xfId="5139"/>
    <cellStyle name="Entrada 3 5 2 5" xfId="5140"/>
    <cellStyle name="Entrada 3 5 2 5 2" xfId="5141"/>
    <cellStyle name="Entrada 3 5 2 6" xfId="5142"/>
    <cellStyle name="Entrada 3 5 2 6 2" xfId="5143"/>
    <cellStyle name="Entrada 3 5 2 7" xfId="5144"/>
    <cellStyle name="Entrada 3 5 2 7 2" xfId="5145"/>
    <cellStyle name="Entrada 3 5 2 8" xfId="5146"/>
    <cellStyle name="Entrada 3 5 2 8 2" xfId="5147"/>
    <cellStyle name="Entrada 3 5 2 9" xfId="5148"/>
    <cellStyle name="Entrada 3 5 2 9 2" xfId="5149"/>
    <cellStyle name="Entrada 3 5 3" xfId="5150"/>
    <cellStyle name="Entrada 3 5 3 10" xfId="5151"/>
    <cellStyle name="Entrada 3 5 3 10 2" xfId="5152"/>
    <cellStyle name="Entrada 3 5 3 11" xfId="5153"/>
    <cellStyle name="Entrada 3 5 3 2" xfId="5154"/>
    <cellStyle name="Entrada 3 5 3 2 2" xfId="5155"/>
    <cellStyle name="Entrada 3 5 3 3" xfId="5156"/>
    <cellStyle name="Entrada 3 5 3 3 2" xfId="5157"/>
    <cellStyle name="Entrada 3 5 3 4" xfId="5158"/>
    <cellStyle name="Entrada 3 5 3 4 2" xfId="5159"/>
    <cellStyle name="Entrada 3 5 3 5" xfId="5160"/>
    <cellStyle name="Entrada 3 5 3 5 2" xfId="5161"/>
    <cellStyle name="Entrada 3 5 3 6" xfId="5162"/>
    <cellStyle name="Entrada 3 5 3 6 2" xfId="5163"/>
    <cellStyle name="Entrada 3 5 3 7" xfId="5164"/>
    <cellStyle name="Entrada 3 5 3 7 2" xfId="5165"/>
    <cellStyle name="Entrada 3 5 3 8" xfId="5166"/>
    <cellStyle name="Entrada 3 5 3 8 2" xfId="5167"/>
    <cellStyle name="Entrada 3 5 3 9" xfId="5168"/>
    <cellStyle name="Entrada 3 5 3 9 2" xfId="5169"/>
    <cellStyle name="Entrada 3 5 4" xfId="5170"/>
    <cellStyle name="Entrada 3 5 4 2" xfId="5171"/>
    <cellStyle name="Entrada 3 5 5" xfId="5172"/>
    <cellStyle name="Entrada 3 5 5 2" xfId="5173"/>
    <cellStyle name="Entrada 3 5 6" xfId="5174"/>
    <cellStyle name="Entrada 3 5 6 2" xfId="5175"/>
    <cellStyle name="Entrada 3 5 7" xfId="5176"/>
    <cellStyle name="Entrada 3 5 7 2" xfId="5177"/>
    <cellStyle name="Entrada 3 5 8" xfId="5178"/>
    <cellStyle name="Entrada 3 5 8 2" xfId="5179"/>
    <cellStyle name="Entrada 3 5 9" xfId="5180"/>
    <cellStyle name="Entrada 3 5 9 2" xfId="5181"/>
    <cellStyle name="Entrada 3 6" xfId="5182"/>
    <cellStyle name="Entrada 3 6 2" xfId="5183"/>
    <cellStyle name="Entrada 3 7" xfId="5184"/>
    <cellStyle name="Entrada 3 7 2" xfId="5185"/>
    <cellStyle name="Entrada 3 8" xfId="5186"/>
    <cellStyle name="Entrada 3 8 2" xfId="5187"/>
    <cellStyle name="Entrada 3 9" xfId="5188"/>
    <cellStyle name="Entrada 3 9 2" xfId="5189"/>
    <cellStyle name="Entrada 4" xfId="5190"/>
    <cellStyle name="Entrada 4 10" xfId="5191"/>
    <cellStyle name="Entrada 4 10 2" xfId="5192"/>
    <cellStyle name="Entrada 4 11" xfId="5193"/>
    <cellStyle name="Entrada 4 11 2" xfId="5194"/>
    <cellStyle name="Entrada 4 12" xfId="5195"/>
    <cellStyle name="Entrada 4 12 2" xfId="5196"/>
    <cellStyle name="Entrada 4 13" xfId="5197"/>
    <cellStyle name="Entrada 4 13 2" xfId="5198"/>
    <cellStyle name="Entrada 4 14" xfId="5199"/>
    <cellStyle name="Entrada 4 14 2" xfId="5200"/>
    <cellStyle name="Entrada 4 15" xfId="5201"/>
    <cellStyle name="Entrada 4 15 2" xfId="5202"/>
    <cellStyle name="Entrada 4 16" xfId="5203"/>
    <cellStyle name="Entrada 4 17" xfId="5204"/>
    <cellStyle name="Entrada 4 18" xfId="5205"/>
    <cellStyle name="Entrada 4 2" xfId="5206"/>
    <cellStyle name="Entrada 4 2 10" xfId="5207"/>
    <cellStyle name="Entrada 4 2 10 2" xfId="5208"/>
    <cellStyle name="Entrada 4 2 11" xfId="5209"/>
    <cellStyle name="Entrada 4 2 11 2" xfId="5210"/>
    <cellStyle name="Entrada 4 2 12" xfId="5211"/>
    <cellStyle name="Entrada 4 2 12 2" xfId="5212"/>
    <cellStyle name="Entrada 4 2 13" xfId="5213"/>
    <cellStyle name="Entrada 4 2 13 2" xfId="5214"/>
    <cellStyle name="Entrada 4 2 14" xfId="5215"/>
    <cellStyle name="Entrada 4 2 14 2" xfId="5216"/>
    <cellStyle name="Entrada 4 2 15" xfId="5217"/>
    <cellStyle name="Entrada 4 2 16" xfId="5218"/>
    <cellStyle name="Entrada 4 2 2" xfId="5219"/>
    <cellStyle name="Entrada 4 2 2 10" xfId="5220"/>
    <cellStyle name="Entrada 4 2 2 10 2" xfId="5221"/>
    <cellStyle name="Entrada 4 2 2 11" xfId="5222"/>
    <cellStyle name="Entrada 4 2 2 11 2" xfId="5223"/>
    <cellStyle name="Entrada 4 2 2 12" xfId="5224"/>
    <cellStyle name="Entrada 4 2 2 12 2" xfId="5225"/>
    <cellStyle name="Entrada 4 2 2 13" xfId="5226"/>
    <cellStyle name="Entrada 4 2 2 2" xfId="5227"/>
    <cellStyle name="Entrada 4 2 2 2 10" xfId="5228"/>
    <cellStyle name="Entrada 4 2 2 2 10 2" xfId="5229"/>
    <cellStyle name="Entrada 4 2 2 2 11" xfId="5230"/>
    <cellStyle name="Entrada 4 2 2 2 2" xfId="5231"/>
    <cellStyle name="Entrada 4 2 2 2 2 2" xfId="5232"/>
    <cellStyle name="Entrada 4 2 2 2 3" xfId="5233"/>
    <cellStyle name="Entrada 4 2 2 2 3 2" xfId="5234"/>
    <cellStyle name="Entrada 4 2 2 2 4" xfId="5235"/>
    <cellStyle name="Entrada 4 2 2 2 4 2" xfId="5236"/>
    <cellStyle name="Entrada 4 2 2 2 5" xfId="5237"/>
    <cellStyle name="Entrada 4 2 2 2 5 2" xfId="5238"/>
    <cellStyle name="Entrada 4 2 2 2 6" xfId="5239"/>
    <cellStyle name="Entrada 4 2 2 2 6 2" xfId="5240"/>
    <cellStyle name="Entrada 4 2 2 2 7" xfId="5241"/>
    <cellStyle name="Entrada 4 2 2 2 7 2" xfId="5242"/>
    <cellStyle name="Entrada 4 2 2 2 8" xfId="5243"/>
    <cellStyle name="Entrada 4 2 2 2 8 2" xfId="5244"/>
    <cellStyle name="Entrada 4 2 2 2 9" xfId="5245"/>
    <cellStyle name="Entrada 4 2 2 2 9 2" xfId="5246"/>
    <cellStyle name="Entrada 4 2 2 3" xfId="5247"/>
    <cellStyle name="Entrada 4 2 2 3 10" xfId="5248"/>
    <cellStyle name="Entrada 4 2 2 3 10 2" xfId="5249"/>
    <cellStyle name="Entrada 4 2 2 3 11" xfId="5250"/>
    <cellStyle name="Entrada 4 2 2 3 2" xfId="5251"/>
    <cellStyle name="Entrada 4 2 2 3 2 2" xfId="5252"/>
    <cellStyle name="Entrada 4 2 2 3 3" xfId="5253"/>
    <cellStyle name="Entrada 4 2 2 3 3 2" xfId="5254"/>
    <cellStyle name="Entrada 4 2 2 3 4" xfId="5255"/>
    <cellStyle name="Entrada 4 2 2 3 4 2" xfId="5256"/>
    <cellStyle name="Entrada 4 2 2 3 5" xfId="5257"/>
    <cellStyle name="Entrada 4 2 2 3 5 2" xfId="5258"/>
    <cellStyle name="Entrada 4 2 2 3 6" xfId="5259"/>
    <cellStyle name="Entrada 4 2 2 3 6 2" xfId="5260"/>
    <cellStyle name="Entrada 4 2 2 3 7" xfId="5261"/>
    <cellStyle name="Entrada 4 2 2 3 7 2" xfId="5262"/>
    <cellStyle name="Entrada 4 2 2 3 8" xfId="5263"/>
    <cellStyle name="Entrada 4 2 2 3 8 2" xfId="5264"/>
    <cellStyle name="Entrada 4 2 2 3 9" xfId="5265"/>
    <cellStyle name="Entrada 4 2 2 3 9 2" xfId="5266"/>
    <cellStyle name="Entrada 4 2 2 4" xfId="5267"/>
    <cellStyle name="Entrada 4 2 2 4 2" xfId="5268"/>
    <cellStyle name="Entrada 4 2 2 5" xfId="5269"/>
    <cellStyle name="Entrada 4 2 2 5 2" xfId="5270"/>
    <cellStyle name="Entrada 4 2 2 6" xfId="5271"/>
    <cellStyle name="Entrada 4 2 2 6 2" xfId="5272"/>
    <cellStyle name="Entrada 4 2 2 7" xfId="5273"/>
    <cellStyle name="Entrada 4 2 2 7 2" xfId="5274"/>
    <cellStyle name="Entrada 4 2 2 8" xfId="5275"/>
    <cellStyle name="Entrada 4 2 2 8 2" xfId="5276"/>
    <cellStyle name="Entrada 4 2 2 9" xfId="5277"/>
    <cellStyle name="Entrada 4 2 2 9 2" xfId="5278"/>
    <cellStyle name="Entrada 4 2 3" xfId="5279"/>
    <cellStyle name="Entrada 4 2 3 10" xfId="5280"/>
    <cellStyle name="Entrada 4 2 3 10 2" xfId="5281"/>
    <cellStyle name="Entrada 4 2 3 11" xfId="5282"/>
    <cellStyle name="Entrada 4 2 3 11 2" xfId="5283"/>
    <cellStyle name="Entrada 4 2 3 12" xfId="5284"/>
    <cellStyle name="Entrada 4 2 3 12 2" xfId="5285"/>
    <cellStyle name="Entrada 4 2 3 13" xfId="5286"/>
    <cellStyle name="Entrada 4 2 3 2" xfId="5287"/>
    <cellStyle name="Entrada 4 2 3 2 10" xfId="5288"/>
    <cellStyle name="Entrada 4 2 3 2 10 2" xfId="5289"/>
    <cellStyle name="Entrada 4 2 3 2 11" xfId="5290"/>
    <cellStyle name="Entrada 4 2 3 2 2" xfId="5291"/>
    <cellStyle name="Entrada 4 2 3 2 2 2" xfId="5292"/>
    <cellStyle name="Entrada 4 2 3 2 3" xfId="5293"/>
    <cellStyle name="Entrada 4 2 3 2 3 2" xfId="5294"/>
    <cellStyle name="Entrada 4 2 3 2 4" xfId="5295"/>
    <cellStyle name="Entrada 4 2 3 2 4 2" xfId="5296"/>
    <cellStyle name="Entrada 4 2 3 2 5" xfId="5297"/>
    <cellStyle name="Entrada 4 2 3 2 5 2" xfId="5298"/>
    <cellStyle name="Entrada 4 2 3 2 6" xfId="5299"/>
    <cellStyle name="Entrada 4 2 3 2 6 2" xfId="5300"/>
    <cellStyle name="Entrada 4 2 3 2 7" xfId="5301"/>
    <cellStyle name="Entrada 4 2 3 2 7 2" xfId="5302"/>
    <cellStyle name="Entrada 4 2 3 2 8" xfId="5303"/>
    <cellStyle name="Entrada 4 2 3 2 8 2" xfId="5304"/>
    <cellStyle name="Entrada 4 2 3 2 9" xfId="5305"/>
    <cellStyle name="Entrada 4 2 3 2 9 2" xfId="5306"/>
    <cellStyle name="Entrada 4 2 3 3" xfId="5307"/>
    <cellStyle name="Entrada 4 2 3 3 10" xfId="5308"/>
    <cellStyle name="Entrada 4 2 3 3 10 2" xfId="5309"/>
    <cellStyle name="Entrada 4 2 3 3 11" xfId="5310"/>
    <cellStyle name="Entrada 4 2 3 3 2" xfId="5311"/>
    <cellStyle name="Entrada 4 2 3 3 2 2" xfId="5312"/>
    <cellStyle name="Entrada 4 2 3 3 3" xfId="5313"/>
    <cellStyle name="Entrada 4 2 3 3 3 2" xfId="5314"/>
    <cellStyle name="Entrada 4 2 3 3 4" xfId="5315"/>
    <cellStyle name="Entrada 4 2 3 3 4 2" xfId="5316"/>
    <cellStyle name="Entrada 4 2 3 3 5" xfId="5317"/>
    <cellStyle name="Entrada 4 2 3 3 5 2" xfId="5318"/>
    <cellStyle name="Entrada 4 2 3 3 6" xfId="5319"/>
    <cellStyle name="Entrada 4 2 3 3 6 2" xfId="5320"/>
    <cellStyle name="Entrada 4 2 3 3 7" xfId="5321"/>
    <cellStyle name="Entrada 4 2 3 3 7 2" xfId="5322"/>
    <cellStyle name="Entrada 4 2 3 3 8" xfId="5323"/>
    <cellStyle name="Entrada 4 2 3 3 8 2" xfId="5324"/>
    <cellStyle name="Entrada 4 2 3 3 9" xfId="5325"/>
    <cellStyle name="Entrada 4 2 3 3 9 2" xfId="5326"/>
    <cellStyle name="Entrada 4 2 3 4" xfId="5327"/>
    <cellStyle name="Entrada 4 2 3 4 2" xfId="5328"/>
    <cellStyle name="Entrada 4 2 3 5" xfId="5329"/>
    <cellStyle name="Entrada 4 2 3 5 2" xfId="5330"/>
    <cellStyle name="Entrada 4 2 3 6" xfId="5331"/>
    <cellStyle name="Entrada 4 2 3 6 2" xfId="5332"/>
    <cellStyle name="Entrada 4 2 3 7" xfId="5333"/>
    <cellStyle name="Entrada 4 2 3 7 2" xfId="5334"/>
    <cellStyle name="Entrada 4 2 3 8" xfId="5335"/>
    <cellStyle name="Entrada 4 2 3 8 2" xfId="5336"/>
    <cellStyle name="Entrada 4 2 3 9" xfId="5337"/>
    <cellStyle name="Entrada 4 2 3 9 2" xfId="5338"/>
    <cellStyle name="Entrada 4 2 4" xfId="5339"/>
    <cellStyle name="Entrada 4 2 4 10" xfId="5340"/>
    <cellStyle name="Entrada 4 2 4 10 2" xfId="5341"/>
    <cellStyle name="Entrada 4 2 4 11" xfId="5342"/>
    <cellStyle name="Entrada 4 2 4 2" xfId="5343"/>
    <cellStyle name="Entrada 4 2 4 2 2" xfId="5344"/>
    <cellStyle name="Entrada 4 2 4 3" xfId="5345"/>
    <cellStyle name="Entrada 4 2 4 3 2" xfId="5346"/>
    <cellStyle name="Entrada 4 2 4 4" xfId="5347"/>
    <cellStyle name="Entrada 4 2 4 4 2" xfId="5348"/>
    <cellStyle name="Entrada 4 2 4 5" xfId="5349"/>
    <cellStyle name="Entrada 4 2 4 5 2" xfId="5350"/>
    <cellStyle name="Entrada 4 2 4 6" xfId="5351"/>
    <cellStyle name="Entrada 4 2 4 6 2" xfId="5352"/>
    <cellStyle name="Entrada 4 2 4 7" xfId="5353"/>
    <cellStyle name="Entrada 4 2 4 7 2" xfId="5354"/>
    <cellStyle name="Entrada 4 2 4 8" xfId="5355"/>
    <cellStyle name="Entrada 4 2 4 8 2" xfId="5356"/>
    <cellStyle name="Entrada 4 2 4 9" xfId="5357"/>
    <cellStyle name="Entrada 4 2 4 9 2" xfId="5358"/>
    <cellStyle name="Entrada 4 2 5" xfId="5359"/>
    <cellStyle name="Entrada 4 2 5 10" xfId="5360"/>
    <cellStyle name="Entrada 4 2 5 10 2" xfId="5361"/>
    <cellStyle name="Entrada 4 2 5 11" xfId="5362"/>
    <cellStyle name="Entrada 4 2 5 2" xfId="5363"/>
    <cellStyle name="Entrada 4 2 5 2 2" xfId="5364"/>
    <cellStyle name="Entrada 4 2 5 3" xfId="5365"/>
    <cellStyle name="Entrada 4 2 5 3 2" xfId="5366"/>
    <cellStyle name="Entrada 4 2 5 4" xfId="5367"/>
    <cellStyle name="Entrada 4 2 5 4 2" xfId="5368"/>
    <cellStyle name="Entrada 4 2 5 5" xfId="5369"/>
    <cellStyle name="Entrada 4 2 5 5 2" xfId="5370"/>
    <cellStyle name="Entrada 4 2 5 6" xfId="5371"/>
    <cellStyle name="Entrada 4 2 5 6 2" xfId="5372"/>
    <cellStyle name="Entrada 4 2 5 7" xfId="5373"/>
    <cellStyle name="Entrada 4 2 5 7 2" xfId="5374"/>
    <cellStyle name="Entrada 4 2 5 8" xfId="5375"/>
    <cellStyle name="Entrada 4 2 5 8 2" xfId="5376"/>
    <cellStyle name="Entrada 4 2 5 9" xfId="5377"/>
    <cellStyle name="Entrada 4 2 5 9 2" xfId="5378"/>
    <cellStyle name="Entrada 4 2 6" xfId="5379"/>
    <cellStyle name="Entrada 4 2 6 2" xfId="5380"/>
    <cellStyle name="Entrada 4 2 7" xfId="5381"/>
    <cellStyle name="Entrada 4 2 7 2" xfId="5382"/>
    <cellStyle name="Entrada 4 2 8" xfId="5383"/>
    <cellStyle name="Entrada 4 2 8 2" xfId="5384"/>
    <cellStyle name="Entrada 4 2 9" xfId="5385"/>
    <cellStyle name="Entrada 4 2 9 2" xfId="5386"/>
    <cellStyle name="Entrada 4 3" xfId="5387"/>
    <cellStyle name="Entrada 4 3 10" xfId="5388"/>
    <cellStyle name="Entrada 4 3 10 2" xfId="5389"/>
    <cellStyle name="Entrada 4 3 11" xfId="5390"/>
    <cellStyle name="Entrada 4 3 11 2" xfId="5391"/>
    <cellStyle name="Entrada 4 3 12" xfId="5392"/>
    <cellStyle name="Entrada 4 3 12 2" xfId="5393"/>
    <cellStyle name="Entrada 4 3 13" xfId="5394"/>
    <cellStyle name="Entrada 4 3 2" xfId="5395"/>
    <cellStyle name="Entrada 4 3 2 10" xfId="5396"/>
    <cellStyle name="Entrada 4 3 2 10 2" xfId="5397"/>
    <cellStyle name="Entrada 4 3 2 11" xfId="5398"/>
    <cellStyle name="Entrada 4 3 2 2" xfId="5399"/>
    <cellStyle name="Entrada 4 3 2 2 2" xfId="5400"/>
    <cellStyle name="Entrada 4 3 2 3" xfId="5401"/>
    <cellStyle name="Entrada 4 3 2 3 2" xfId="5402"/>
    <cellStyle name="Entrada 4 3 2 4" xfId="5403"/>
    <cellStyle name="Entrada 4 3 2 4 2" xfId="5404"/>
    <cellStyle name="Entrada 4 3 2 5" xfId="5405"/>
    <cellStyle name="Entrada 4 3 2 5 2" xfId="5406"/>
    <cellStyle name="Entrada 4 3 2 6" xfId="5407"/>
    <cellStyle name="Entrada 4 3 2 6 2" xfId="5408"/>
    <cellStyle name="Entrada 4 3 2 7" xfId="5409"/>
    <cellStyle name="Entrada 4 3 2 7 2" xfId="5410"/>
    <cellStyle name="Entrada 4 3 2 8" xfId="5411"/>
    <cellStyle name="Entrada 4 3 2 8 2" xfId="5412"/>
    <cellStyle name="Entrada 4 3 2 9" xfId="5413"/>
    <cellStyle name="Entrada 4 3 2 9 2" xfId="5414"/>
    <cellStyle name="Entrada 4 3 3" xfId="5415"/>
    <cellStyle name="Entrada 4 3 3 10" xfId="5416"/>
    <cellStyle name="Entrada 4 3 3 10 2" xfId="5417"/>
    <cellStyle name="Entrada 4 3 3 11" xfId="5418"/>
    <cellStyle name="Entrada 4 3 3 2" xfId="5419"/>
    <cellStyle name="Entrada 4 3 3 2 2" xfId="5420"/>
    <cellStyle name="Entrada 4 3 3 3" xfId="5421"/>
    <cellStyle name="Entrada 4 3 3 3 2" xfId="5422"/>
    <cellStyle name="Entrada 4 3 3 4" xfId="5423"/>
    <cellStyle name="Entrada 4 3 3 4 2" xfId="5424"/>
    <cellStyle name="Entrada 4 3 3 5" xfId="5425"/>
    <cellStyle name="Entrada 4 3 3 5 2" xfId="5426"/>
    <cellStyle name="Entrada 4 3 3 6" xfId="5427"/>
    <cellStyle name="Entrada 4 3 3 6 2" xfId="5428"/>
    <cellStyle name="Entrada 4 3 3 7" xfId="5429"/>
    <cellStyle name="Entrada 4 3 3 7 2" xfId="5430"/>
    <cellStyle name="Entrada 4 3 3 8" xfId="5431"/>
    <cellStyle name="Entrada 4 3 3 8 2" xfId="5432"/>
    <cellStyle name="Entrada 4 3 3 9" xfId="5433"/>
    <cellStyle name="Entrada 4 3 3 9 2" xfId="5434"/>
    <cellStyle name="Entrada 4 3 4" xfId="5435"/>
    <cellStyle name="Entrada 4 3 4 2" xfId="5436"/>
    <cellStyle name="Entrada 4 3 5" xfId="5437"/>
    <cellStyle name="Entrada 4 3 5 2" xfId="5438"/>
    <cellStyle name="Entrada 4 3 6" xfId="5439"/>
    <cellStyle name="Entrada 4 3 6 2" xfId="5440"/>
    <cellStyle name="Entrada 4 3 7" xfId="5441"/>
    <cellStyle name="Entrada 4 3 7 2" xfId="5442"/>
    <cellStyle name="Entrada 4 3 8" xfId="5443"/>
    <cellStyle name="Entrada 4 3 8 2" xfId="5444"/>
    <cellStyle name="Entrada 4 3 9" xfId="5445"/>
    <cellStyle name="Entrada 4 3 9 2" xfId="5446"/>
    <cellStyle name="Entrada 4 4" xfId="5447"/>
    <cellStyle name="Entrada 4 4 10" xfId="5448"/>
    <cellStyle name="Entrada 4 4 10 2" xfId="5449"/>
    <cellStyle name="Entrada 4 4 11" xfId="5450"/>
    <cellStyle name="Entrada 4 4 11 2" xfId="5451"/>
    <cellStyle name="Entrada 4 4 12" xfId="5452"/>
    <cellStyle name="Entrada 4 4 12 2" xfId="5453"/>
    <cellStyle name="Entrada 4 4 13" xfId="5454"/>
    <cellStyle name="Entrada 4 4 2" xfId="5455"/>
    <cellStyle name="Entrada 4 4 2 10" xfId="5456"/>
    <cellStyle name="Entrada 4 4 2 10 2" xfId="5457"/>
    <cellStyle name="Entrada 4 4 2 11" xfId="5458"/>
    <cellStyle name="Entrada 4 4 2 2" xfId="5459"/>
    <cellStyle name="Entrada 4 4 2 2 2" xfId="5460"/>
    <cellStyle name="Entrada 4 4 2 3" xfId="5461"/>
    <cellStyle name="Entrada 4 4 2 3 2" xfId="5462"/>
    <cellStyle name="Entrada 4 4 2 4" xfId="5463"/>
    <cellStyle name="Entrada 4 4 2 4 2" xfId="5464"/>
    <cellStyle name="Entrada 4 4 2 5" xfId="5465"/>
    <cellStyle name="Entrada 4 4 2 5 2" xfId="5466"/>
    <cellStyle name="Entrada 4 4 2 6" xfId="5467"/>
    <cellStyle name="Entrada 4 4 2 6 2" xfId="5468"/>
    <cellStyle name="Entrada 4 4 2 7" xfId="5469"/>
    <cellStyle name="Entrada 4 4 2 7 2" xfId="5470"/>
    <cellStyle name="Entrada 4 4 2 8" xfId="5471"/>
    <cellStyle name="Entrada 4 4 2 8 2" xfId="5472"/>
    <cellStyle name="Entrada 4 4 2 9" xfId="5473"/>
    <cellStyle name="Entrada 4 4 2 9 2" xfId="5474"/>
    <cellStyle name="Entrada 4 4 3" xfId="5475"/>
    <cellStyle name="Entrada 4 4 3 10" xfId="5476"/>
    <cellStyle name="Entrada 4 4 3 10 2" xfId="5477"/>
    <cellStyle name="Entrada 4 4 3 11" xfId="5478"/>
    <cellStyle name="Entrada 4 4 3 2" xfId="5479"/>
    <cellStyle name="Entrada 4 4 3 2 2" xfId="5480"/>
    <cellStyle name="Entrada 4 4 3 3" xfId="5481"/>
    <cellStyle name="Entrada 4 4 3 3 2" xfId="5482"/>
    <cellStyle name="Entrada 4 4 3 4" xfId="5483"/>
    <cellStyle name="Entrada 4 4 3 4 2" xfId="5484"/>
    <cellStyle name="Entrada 4 4 3 5" xfId="5485"/>
    <cellStyle name="Entrada 4 4 3 5 2" xfId="5486"/>
    <cellStyle name="Entrada 4 4 3 6" xfId="5487"/>
    <cellStyle name="Entrada 4 4 3 6 2" xfId="5488"/>
    <cellStyle name="Entrada 4 4 3 7" xfId="5489"/>
    <cellStyle name="Entrada 4 4 3 7 2" xfId="5490"/>
    <cellStyle name="Entrada 4 4 3 8" xfId="5491"/>
    <cellStyle name="Entrada 4 4 3 8 2" xfId="5492"/>
    <cellStyle name="Entrada 4 4 3 9" xfId="5493"/>
    <cellStyle name="Entrada 4 4 3 9 2" xfId="5494"/>
    <cellStyle name="Entrada 4 4 4" xfId="5495"/>
    <cellStyle name="Entrada 4 4 4 2" xfId="5496"/>
    <cellStyle name="Entrada 4 4 5" xfId="5497"/>
    <cellStyle name="Entrada 4 4 5 2" xfId="5498"/>
    <cellStyle name="Entrada 4 4 6" xfId="5499"/>
    <cellStyle name="Entrada 4 4 6 2" xfId="5500"/>
    <cellStyle name="Entrada 4 4 7" xfId="5501"/>
    <cellStyle name="Entrada 4 4 7 2" xfId="5502"/>
    <cellStyle name="Entrada 4 4 8" xfId="5503"/>
    <cellStyle name="Entrada 4 4 8 2" xfId="5504"/>
    <cellStyle name="Entrada 4 4 9" xfId="5505"/>
    <cellStyle name="Entrada 4 4 9 2" xfId="5506"/>
    <cellStyle name="Entrada 4 5" xfId="5507"/>
    <cellStyle name="Entrada 4 5 10" xfId="5508"/>
    <cellStyle name="Entrada 4 5 10 2" xfId="5509"/>
    <cellStyle name="Entrada 4 5 11" xfId="5510"/>
    <cellStyle name="Entrada 4 5 2" xfId="5511"/>
    <cellStyle name="Entrada 4 5 2 2" xfId="5512"/>
    <cellStyle name="Entrada 4 5 3" xfId="5513"/>
    <cellStyle name="Entrada 4 5 3 2" xfId="5514"/>
    <cellStyle name="Entrada 4 5 4" xfId="5515"/>
    <cellStyle name="Entrada 4 5 4 2" xfId="5516"/>
    <cellStyle name="Entrada 4 5 5" xfId="5517"/>
    <cellStyle name="Entrada 4 5 5 2" xfId="5518"/>
    <cellStyle name="Entrada 4 5 6" xfId="5519"/>
    <cellStyle name="Entrada 4 5 6 2" xfId="5520"/>
    <cellStyle name="Entrada 4 5 7" xfId="5521"/>
    <cellStyle name="Entrada 4 5 7 2" xfId="5522"/>
    <cellStyle name="Entrada 4 5 8" xfId="5523"/>
    <cellStyle name="Entrada 4 5 8 2" xfId="5524"/>
    <cellStyle name="Entrada 4 5 9" xfId="5525"/>
    <cellStyle name="Entrada 4 5 9 2" xfId="5526"/>
    <cellStyle name="Entrada 4 6" xfId="5527"/>
    <cellStyle name="Entrada 4 6 10" xfId="5528"/>
    <cellStyle name="Entrada 4 6 10 2" xfId="5529"/>
    <cellStyle name="Entrada 4 6 11" xfId="5530"/>
    <cellStyle name="Entrada 4 6 2" xfId="5531"/>
    <cellStyle name="Entrada 4 6 2 2" xfId="5532"/>
    <cellStyle name="Entrada 4 6 3" xfId="5533"/>
    <cellStyle name="Entrada 4 6 3 2" xfId="5534"/>
    <cellStyle name="Entrada 4 6 4" xfId="5535"/>
    <cellStyle name="Entrada 4 6 4 2" xfId="5536"/>
    <cellStyle name="Entrada 4 6 5" xfId="5537"/>
    <cellStyle name="Entrada 4 6 5 2" xfId="5538"/>
    <cellStyle name="Entrada 4 6 6" xfId="5539"/>
    <cellStyle name="Entrada 4 6 6 2" xfId="5540"/>
    <cellStyle name="Entrada 4 6 7" xfId="5541"/>
    <cellStyle name="Entrada 4 6 7 2" xfId="5542"/>
    <cellStyle name="Entrada 4 6 8" xfId="5543"/>
    <cellStyle name="Entrada 4 6 8 2" xfId="5544"/>
    <cellStyle name="Entrada 4 6 9" xfId="5545"/>
    <cellStyle name="Entrada 4 6 9 2" xfId="5546"/>
    <cellStyle name="Entrada 4 7" xfId="5547"/>
    <cellStyle name="Entrada 4 7 2" xfId="5548"/>
    <cellStyle name="Entrada 4 8" xfId="5549"/>
    <cellStyle name="Entrada 4 8 2" xfId="5550"/>
    <cellStyle name="Entrada 4 9" xfId="5551"/>
    <cellStyle name="Entrada 4 9 2" xfId="5552"/>
    <cellStyle name="Entrada 5" xfId="5553"/>
    <cellStyle name="Entrada 5 10" xfId="5554"/>
    <cellStyle name="Entrada 5 10 2" xfId="5555"/>
    <cellStyle name="Entrada 5 11" xfId="5556"/>
    <cellStyle name="Entrada 5 11 2" xfId="5557"/>
    <cellStyle name="Entrada 5 12" xfId="5558"/>
    <cellStyle name="Entrada 5 12 2" xfId="5559"/>
    <cellStyle name="Entrada 5 13" xfId="5560"/>
    <cellStyle name="Entrada 5 2" xfId="5561"/>
    <cellStyle name="Entrada 5 2 10" xfId="5562"/>
    <cellStyle name="Entrada 5 2 10 2" xfId="5563"/>
    <cellStyle name="Entrada 5 2 11" xfId="5564"/>
    <cellStyle name="Entrada 5 2 2" xfId="5565"/>
    <cellStyle name="Entrada 5 2 2 2" xfId="5566"/>
    <cellStyle name="Entrada 5 2 3" xfId="5567"/>
    <cellStyle name="Entrada 5 2 3 2" xfId="5568"/>
    <cellStyle name="Entrada 5 2 4" xfId="5569"/>
    <cellStyle name="Entrada 5 2 4 2" xfId="5570"/>
    <cellStyle name="Entrada 5 2 5" xfId="5571"/>
    <cellStyle name="Entrada 5 2 5 2" xfId="5572"/>
    <cellStyle name="Entrada 5 2 6" xfId="5573"/>
    <cellStyle name="Entrada 5 2 6 2" xfId="5574"/>
    <cellStyle name="Entrada 5 2 7" xfId="5575"/>
    <cellStyle name="Entrada 5 2 7 2" xfId="5576"/>
    <cellStyle name="Entrada 5 2 8" xfId="5577"/>
    <cellStyle name="Entrada 5 2 8 2" xfId="5578"/>
    <cellStyle name="Entrada 5 2 9" xfId="5579"/>
    <cellStyle name="Entrada 5 2 9 2" xfId="5580"/>
    <cellStyle name="Entrada 5 3" xfId="5581"/>
    <cellStyle name="Entrada 5 3 10" xfId="5582"/>
    <cellStyle name="Entrada 5 3 10 2" xfId="5583"/>
    <cellStyle name="Entrada 5 3 11" xfId="5584"/>
    <cellStyle name="Entrada 5 3 2" xfId="5585"/>
    <cellStyle name="Entrada 5 3 2 2" xfId="5586"/>
    <cellStyle name="Entrada 5 3 3" xfId="5587"/>
    <cellStyle name="Entrada 5 3 3 2" xfId="5588"/>
    <cellStyle name="Entrada 5 3 4" xfId="5589"/>
    <cellStyle name="Entrada 5 3 4 2" xfId="5590"/>
    <cellStyle name="Entrada 5 3 5" xfId="5591"/>
    <cellStyle name="Entrada 5 3 5 2" xfId="5592"/>
    <cellStyle name="Entrada 5 3 6" xfId="5593"/>
    <cellStyle name="Entrada 5 3 6 2" xfId="5594"/>
    <cellStyle name="Entrada 5 3 7" xfId="5595"/>
    <cellStyle name="Entrada 5 3 7 2" xfId="5596"/>
    <cellStyle name="Entrada 5 3 8" xfId="5597"/>
    <cellStyle name="Entrada 5 3 8 2" xfId="5598"/>
    <cellStyle name="Entrada 5 3 9" xfId="5599"/>
    <cellStyle name="Entrada 5 3 9 2" xfId="5600"/>
    <cellStyle name="Entrada 5 4" xfId="5601"/>
    <cellStyle name="Entrada 5 4 2" xfId="5602"/>
    <cellStyle name="Entrada 5 5" xfId="5603"/>
    <cellStyle name="Entrada 5 5 2" xfId="5604"/>
    <cellStyle name="Entrada 5 6" xfId="5605"/>
    <cellStyle name="Entrada 5 6 2" xfId="5606"/>
    <cellStyle name="Entrada 5 7" xfId="5607"/>
    <cellStyle name="Entrada 5 7 2" xfId="5608"/>
    <cellStyle name="Entrada 5 8" xfId="5609"/>
    <cellStyle name="Entrada 5 8 2" xfId="5610"/>
    <cellStyle name="Entrada 5 9" xfId="5611"/>
    <cellStyle name="Entrada 5 9 2" xfId="5612"/>
    <cellStyle name="Entrada 6" xfId="5613"/>
    <cellStyle name="Entrada 6 10" xfId="5614"/>
    <cellStyle name="Entrada 6 10 2" xfId="5615"/>
    <cellStyle name="Entrada 6 11" xfId="5616"/>
    <cellStyle name="Entrada 6 11 2" xfId="5617"/>
    <cellStyle name="Entrada 6 12" xfId="5618"/>
    <cellStyle name="Entrada 6 12 2" xfId="5619"/>
    <cellStyle name="Entrada 6 13" xfId="5620"/>
    <cellStyle name="Entrada 6 2" xfId="5621"/>
    <cellStyle name="Entrada 6 2 10" xfId="5622"/>
    <cellStyle name="Entrada 6 2 10 2" xfId="5623"/>
    <cellStyle name="Entrada 6 2 11" xfId="5624"/>
    <cellStyle name="Entrada 6 2 2" xfId="5625"/>
    <cellStyle name="Entrada 6 2 2 2" xfId="5626"/>
    <cellStyle name="Entrada 6 2 3" xfId="5627"/>
    <cellStyle name="Entrada 6 2 3 2" xfId="5628"/>
    <cellStyle name="Entrada 6 2 4" xfId="5629"/>
    <cellStyle name="Entrada 6 2 4 2" xfId="5630"/>
    <cellStyle name="Entrada 6 2 5" xfId="5631"/>
    <cellStyle name="Entrada 6 2 5 2" xfId="5632"/>
    <cellStyle name="Entrada 6 2 6" xfId="5633"/>
    <cellStyle name="Entrada 6 2 6 2" xfId="5634"/>
    <cellStyle name="Entrada 6 2 7" xfId="5635"/>
    <cellStyle name="Entrada 6 2 7 2" xfId="5636"/>
    <cellStyle name="Entrada 6 2 8" xfId="5637"/>
    <cellStyle name="Entrada 6 2 8 2" xfId="5638"/>
    <cellStyle name="Entrada 6 2 9" xfId="5639"/>
    <cellStyle name="Entrada 6 2 9 2" xfId="5640"/>
    <cellStyle name="Entrada 6 3" xfId="5641"/>
    <cellStyle name="Entrada 6 3 10" xfId="5642"/>
    <cellStyle name="Entrada 6 3 10 2" xfId="5643"/>
    <cellStyle name="Entrada 6 3 11" xfId="5644"/>
    <cellStyle name="Entrada 6 3 2" xfId="5645"/>
    <cellStyle name="Entrada 6 3 2 2" xfId="5646"/>
    <cellStyle name="Entrada 6 3 3" xfId="5647"/>
    <cellStyle name="Entrada 6 3 3 2" xfId="5648"/>
    <cellStyle name="Entrada 6 3 4" xfId="5649"/>
    <cellStyle name="Entrada 6 3 4 2" xfId="5650"/>
    <cellStyle name="Entrada 6 3 5" xfId="5651"/>
    <cellStyle name="Entrada 6 3 5 2" xfId="5652"/>
    <cellStyle name="Entrada 6 3 6" xfId="5653"/>
    <cellStyle name="Entrada 6 3 6 2" xfId="5654"/>
    <cellStyle name="Entrada 6 3 7" xfId="5655"/>
    <cellStyle name="Entrada 6 3 7 2" xfId="5656"/>
    <cellStyle name="Entrada 6 3 8" xfId="5657"/>
    <cellStyle name="Entrada 6 3 8 2" xfId="5658"/>
    <cellStyle name="Entrada 6 3 9" xfId="5659"/>
    <cellStyle name="Entrada 6 3 9 2" xfId="5660"/>
    <cellStyle name="Entrada 6 4" xfId="5661"/>
    <cellStyle name="Entrada 6 4 2" xfId="5662"/>
    <cellStyle name="Entrada 6 5" xfId="5663"/>
    <cellStyle name="Entrada 6 5 2" xfId="5664"/>
    <cellStyle name="Entrada 6 6" xfId="5665"/>
    <cellStyle name="Entrada 6 6 2" xfId="5666"/>
    <cellStyle name="Entrada 6 7" xfId="5667"/>
    <cellStyle name="Entrada 6 7 2" xfId="5668"/>
    <cellStyle name="Entrada 6 8" xfId="5669"/>
    <cellStyle name="Entrada 6 8 2" xfId="5670"/>
    <cellStyle name="Entrada 6 9" xfId="5671"/>
    <cellStyle name="Entrada 6 9 2" xfId="5672"/>
    <cellStyle name="Entrada 7" xfId="5673"/>
    <cellStyle name="Entrada 7 10" xfId="5674"/>
    <cellStyle name="Entrada 7 10 2" xfId="5675"/>
    <cellStyle name="Entrada 7 11" xfId="5676"/>
    <cellStyle name="Entrada 7 11 2" xfId="5677"/>
    <cellStyle name="Entrada 7 12" xfId="5678"/>
    <cellStyle name="Entrada 7 12 2" xfId="5679"/>
    <cellStyle name="Entrada 7 13" xfId="5680"/>
    <cellStyle name="Entrada 7 2" xfId="5681"/>
    <cellStyle name="Entrada 7 2 10" xfId="5682"/>
    <cellStyle name="Entrada 7 2 10 2" xfId="5683"/>
    <cellStyle name="Entrada 7 2 11" xfId="5684"/>
    <cellStyle name="Entrada 7 2 2" xfId="5685"/>
    <cellStyle name="Entrada 7 2 2 2" xfId="5686"/>
    <cellStyle name="Entrada 7 2 3" xfId="5687"/>
    <cellStyle name="Entrada 7 2 3 2" xfId="5688"/>
    <cellStyle name="Entrada 7 2 4" xfId="5689"/>
    <cellStyle name="Entrada 7 2 4 2" xfId="5690"/>
    <cellStyle name="Entrada 7 2 5" xfId="5691"/>
    <cellStyle name="Entrada 7 2 5 2" xfId="5692"/>
    <cellStyle name="Entrada 7 2 6" xfId="5693"/>
    <cellStyle name="Entrada 7 2 6 2" xfId="5694"/>
    <cellStyle name="Entrada 7 2 7" xfId="5695"/>
    <cellStyle name="Entrada 7 2 7 2" xfId="5696"/>
    <cellStyle name="Entrada 7 2 8" xfId="5697"/>
    <cellStyle name="Entrada 7 2 8 2" xfId="5698"/>
    <cellStyle name="Entrada 7 2 9" xfId="5699"/>
    <cellStyle name="Entrada 7 2 9 2" xfId="5700"/>
    <cellStyle name="Entrada 7 3" xfId="5701"/>
    <cellStyle name="Entrada 7 3 10" xfId="5702"/>
    <cellStyle name="Entrada 7 3 10 2" xfId="5703"/>
    <cellStyle name="Entrada 7 3 11" xfId="5704"/>
    <cellStyle name="Entrada 7 3 2" xfId="5705"/>
    <cellStyle name="Entrada 7 3 2 2" xfId="5706"/>
    <cellStyle name="Entrada 7 3 3" xfId="5707"/>
    <cellStyle name="Entrada 7 3 3 2" xfId="5708"/>
    <cellStyle name="Entrada 7 3 4" xfId="5709"/>
    <cellStyle name="Entrada 7 3 4 2" xfId="5710"/>
    <cellStyle name="Entrada 7 3 5" xfId="5711"/>
    <cellStyle name="Entrada 7 3 5 2" xfId="5712"/>
    <cellStyle name="Entrada 7 3 6" xfId="5713"/>
    <cellStyle name="Entrada 7 3 6 2" xfId="5714"/>
    <cellStyle name="Entrada 7 3 7" xfId="5715"/>
    <cellStyle name="Entrada 7 3 7 2" xfId="5716"/>
    <cellStyle name="Entrada 7 3 8" xfId="5717"/>
    <cellStyle name="Entrada 7 3 8 2" xfId="5718"/>
    <cellStyle name="Entrada 7 3 9" xfId="5719"/>
    <cellStyle name="Entrada 7 3 9 2" xfId="5720"/>
    <cellStyle name="Entrada 7 4" xfId="5721"/>
    <cellStyle name="Entrada 7 4 2" xfId="5722"/>
    <cellStyle name="Entrada 7 5" xfId="5723"/>
    <cellStyle name="Entrada 7 5 2" xfId="5724"/>
    <cellStyle name="Entrada 7 6" xfId="5725"/>
    <cellStyle name="Entrada 7 6 2" xfId="5726"/>
    <cellStyle name="Entrada 7 7" xfId="5727"/>
    <cellStyle name="Entrada 7 7 2" xfId="5728"/>
    <cellStyle name="Entrada 7 8" xfId="5729"/>
    <cellStyle name="Entrada 7 8 2" xfId="5730"/>
    <cellStyle name="Entrada 7 9" xfId="5731"/>
    <cellStyle name="Entrada 7 9 2" xfId="5732"/>
    <cellStyle name="Entrada 8" xfId="5733"/>
    <cellStyle name="Entrada 9" xfId="41742"/>
    <cellStyle name="Excel Built-in Normal" xfId="5734"/>
    <cellStyle name="Hipervínculo 2" xfId="41743"/>
    <cellStyle name="Hipervínculo 2 2" xfId="41744"/>
    <cellStyle name="Hipervínculo 3" xfId="41745"/>
    <cellStyle name="Hipervínculo 3 2" xfId="41746"/>
    <cellStyle name="Incorrecto 2" xfId="5735"/>
    <cellStyle name="Incorrecto 2 2" xfId="5736"/>
    <cellStyle name="Incorrecto 2 3" xfId="5737"/>
    <cellStyle name="Incorrecto 2 4" xfId="5738"/>
    <cellStyle name="Incorrecto 3" xfId="5739"/>
    <cellStyle name="Incorrecto 4" xfId="5740"/>
    <cellStyle name="Incorrecto 5" xfId="5741"/>
    <cellStyle name="Incorrecto 6" xfId="5742"/>
    <cellStyle name="Incorrecto 7" xfId="5743"/>
    <cellStyle name="Incorrecto 8" xfId="41747"/>
    <cellStyle name="Millares" xfId="42097" builtinId="3"/>
    <cellStyle name="Millares 10" xfId="5744"/>
    <cellStyle name="Millares 11" xfId="5745"/>
    <cellStyle name="Millares 12" xfId="5746"/>
    <cellStyle name="Millares 13" xfId="5747"/>
    <cellStyle name="Millares 14" xfId="5748"/>
    <cellStyle name="Millares 15" xfId="5749"/>
    <cellStyle name="Millares 16" xfId="41748"/>
    <cellStyle name="Millares 2" xfId="5750"/>
    <cellStyle name="Millares 2 2" xfId="5751"/>
    <cellStyle name="Millares 2 2 10" xfId="5752"/>
    <cellStyle name="Millares 2 2 11" xfId="5753"/>
    <cellStyle name="Millares 2 2 12" xfId="5754"/>
    <cellStyle name="Millares 2 2 13" xfId="5755"/>
    <cellStyle name="Millares 2 2 14" xfId="5756"/>
    <cellStyle name="Millares 2 2 2" xfId="5757"/>
    <cellStyle name="Millares 2 2 3" xfId="5758"/>
    <cellStyle name="Millares 2 2 4" xfId="5759"/>
    <cellStyle name="Millares 2 2 5" xfId="5760"/>
    <cellStyle name="Millares 2 2 6" xfId="5761"/>
    <cellStyle name="Millares 2 2 7" xfId="5762"/>
    <cellStyle name="Millares 2 2 8" xfId="5763"/>
    <cellStyle name="Millares 2 2 9" xfId="5764"/>
    <cellStyle name="Millares 2 3" xfId="5765"/>
    <cellStyle name="Millares 2 3 10" xfId="5766"/>
    <cellStyle name="Millares 2 3 11" xfId="5767"/>
    <cellStyle name="Millares 2 3 12" xfId="5768"/>
    <cellStyle name="Millares 2 3 13" xfId="5769"/>
    <cellStyle name="Millares 2 3 14" xfId="5770"/>
    <cellStyle name="Millares 2 3 2" xfId="5771"/>
    <cellStyle name="Millares 2 3 3" xfId="5772"/>
    <cellStyle name="Millares 2 3 4" xfId="5773"/>
    <cellStyle name="Millares 2 3 5" xfId="5774"/>
    <cellStyle name="Millares 2 3 6" xfId="5775"/>
    <cellStyle name="Millares 2 3 7" xfId="5776"/>
    <cellStyle name="Millares 2 3 8" xfId="5777"/>
    <cellStyle name="Millares 2 3 9" xfId="5778"/>
    <cellStyle name="Millares 2 4" xfId="5779"/>
    <cellStyle name="Millares 2 5" xfId="5780"/>
    <cellStyle name="Millares 2 6" xfId="5781"/>
    <cellStyle name="Millares 2 7" xfId="5782"/>
    <cellStyle name="Millares 3" xfId="5783"/>
    <cellStyle name="Millares 4" xfId="5784"/>
    <cellStyle name="Millares 4 10" xfId="5785"/>
    <cellStyle name="Millares 4 10 2" xfId="5786"/>
    <cellStyle name="Millares 4 11" xfId="5787"/>
    <cellStyle name="Millares 4 11 2" xfId="5788"/>
    <cellStyle name="Millares 4 12" xfId="5789"/>
    <cellStyle name="Millares 4 12 2" xfId="5790"/>
    <cellStyle name="Millares 4 13" xfId="5791"/>
    <cellStyle name="Millares 4 2" xfId="5792"/>
    <cellStyle name="Millares 4 2 10" xfId="5793"/>
    <cellStyle name="Millares 4 2 10 2" xfId="5794"/>
    <cellStyle name="Millares 4 2 11" xfId="5795"/>
    <cellStyle name="Millares 4 2 11 2" xfId="5796"/>
    <cellStyle name="Millares 4 2 12" xfId="5797"/>
    <cellStyle name="Millares 4 2 2" xfId="5798"/>
    <cellStyle name="Millares 4 2 2 10" xfId="5799"/>
    <cellStyle name="Millares 4 2 2 10 2" xfId="5800"/>
    <cellStyle name="Millares 4 2 2 11" xfId="5801"/>
    <cellStyle name="Millares 4 2 2 2" xfId="5802"/>
    <cellStyle name="Millares 4 2 2 2 2" xfId="5803"/>
    <cellStyle name="Millares 4 2 2 3" xfId="5804"/>
    <cellStyle name="Millares 4 2 2 3 2" xfId="5805"/>
    <cellStyle name="Millares 4 2 2 4" xfId="5806"/>
    <cellStyle name="Millares 4 2 2 4 2" xfId="5807"/>
    <cellStyle name="Millares 4 2 2 5" xfId="5808"/>
    <cellStyle name="Millares 4 2 2 5 2" xfId="5809"/>
    <cellStyle name="Millares 4 2 2 6" xfId="5810"/>
    <cellStyle name="Millares 4 2 2 6 2" xfId="5811"/>
    <cellStyle name="Millares 4 2 2 7" xfId="5812"/>
    <cellStyle name="Millares 4 2 2 7 2" xfId="5813"/>
    <cellStyle name="Millares 4 2 2 8" xfId="5814"/>
    <cellStyle name="Millares 4 2 2 8 2" xfId="5815"/>
    <cellStyle name="Millares 4 2 2 9" xfId="5816"/>
    <cellStyle name="Millares 4 2 2 9 2" xfId="5817"/>
    <cellStyle name="Millares 4 2 3" xfId="5818"/>
    <cellStyle name="Millares 4 2 3 2" xfId="5819"/>
    <cellStyle name="Millares 4 2 4" xfId="5820"/>
    <cellStyle name="Millares 4 2 4 2" xfId="5821"/>
    <cellStyle name="Millares 4 2 5" xfId="5822"/>
    <cellStyle name="Millares 4 2 5 2" xfId="5823"/>
    <cellStyle name="Millares 4 2 6" xfId="5824"/>
    <cellStyle name="Millares 4 2 6 2" xfId="5825"/>
    <cellStyle name="Millares 4 2 7" xfId="5826"/>
    <cellStyle name="Millares 4 2 7 2" xfId="5827"/>
    <cellStyle name="Millares 4 2 8" xfId="5828"/>
    <cellStyle name="Millares 4 2 8 2" xfId="5829"/>
    <cellStyle name="Millares 4 2 9" xfId="5830"/>
    <cellStyle name="Millares 4 2 9 2" xfId="5831"/>
    <cellStyle name="Millares 4 3" xfId="5832"/>
    <cellStyle name="Millares 4 3 10" xfId="5833"/>
    <cellStyle name="Millares 4 3 10 2" xfId="5834"/>
    <cellStyle name="Millares 4 3 11" xfId="5835"/>
    <cellStyle name="Millares 4 3 2" xfId="5836"/>
    <cellStyle name="Millares 4 3 2 2" xfId="5837"/>
    <cellStyle name="Millares 4 3 3" xfId="5838"/>
    <cellStyle name="Millares 4 3 3 2" xfId="5839"/>
    <cellStyle name="Millares 4 3 4" xfId="5840"/>
    <cellStyle name="Millares 4 3 4 2" xfId="5841"/>
    <cellStyle name="Millares 4 3 5" xfId="5842"/>
    <cellStyle name="Millares 4 3 5 2" xfId="5843"/>
    <cellStyle name="Millares 4 3 6" xfId="5844"/>
    <cellStyle name="Millares 4 3 6 2" xfId="5845"/>
    <cellStyle name="Millares 4 3 7" xfId="5846"/>
    <cellStyle name="Millares 4 3 7 2" xfId="5847"/>
    <cellStyle name="Millares 4 3 8" xfId="5848"/>
    <cellStyle name="Millares 4 3 8 2" xfId="5849"/>
    <cellStyle name="Millares 4 3 9" xfId="5850"/>
    <cellStyle name="Millares 4 3 9 2" xfId="5851"/>
    <cellStyle name="Millares 4 4" xfId="5852"/>
    <cellStyle name="Millares 4 4 2" xfId="5853"/>
    <cellStyle name="Millares 4 5" xfId="5854"/>
    <cellStyle name="Millares 4 5 2" xfId="5855"/>
    <cellStyle name="Millares 4 6" xfId="5856"/>
    <cellStyle name="Millares 4 6 2" xfId="5857"/>
    <cellStyle name="Millares 4 7" xfId="5858"/>
    <cellStyle name="Millares 4 7 2" xfId="5859"/>
    <cellStyle name="Millares 4 8" xfId="5860"/>
    <cellStyle name="Millares 4 8 2" xfId="5861"/>
    <cellStyle name="Millares 4 9" xfId="5862"/>
    <cellStyle name="Millares 4 9 2" xfId="5863"/>
    <cellStyle name="Millares 5" xfId="5864"/>
    <cellStyle name="Millares 5 10" xfId="5865"/>
    <cellStyle name="Millares 5 10 2" xfId="5866"/>
    <cellStyle name="Millares 5 11" xfId="5867"/>
    <cellStyle name="Millares 5 11 2" xfId="5868"/>
    <cellStyle name="Millares 5 12" xfId="5869"/>
    <cellStyle name="Millares 5 12 2" xfId="5870"/>
    <cellStyle name="Millares 5 13" xfId="5871"/>
    <cellStyle name="Millares 5 2" xfId="5872"/>
    <cellStyle name="Millares 5 2 10" xfId="5873"/>
    <cellStyle name="Millares 5 2 10 2" xfId="5874"/>
    <cellStyle name="Millares 5 2 11" xfId="5875"/>
    <cellStyle name="Millares 5 2 11 2" xfId="5876"/>
    <cellStyle name="Millares 5 2 12" xfId="5877"/>
    <cellStyle name="Millares 5 2 2" xfId="5878"/>
    <cellStyle name="Millares 5 2 2 10" xfId="5879"/>
    <cellStyle name="Millares 5 2 2 10 2" xfId="5880"/>
    <cellStyle name="Millares 5 2 2 11" xfId="5881"/>
    <cellStyle name="Millares 5 2 2 2" xfId="5882"/>
    <cellStyle name="Millares 5 2 2 2 2" xfId="5883"/>
    <cellStyle name="Millares 5 2 2 3" xfId="5884"/>
    <cellStyle name="Millares 5 2 2 3 2" xfId="5885"/>
    <cellStyle name="Millares 5 2 2 4" xfId="5886"/>
    <cellStyle name="Millares 5 2 2 4 2" xfId="5887"/>
    <cellStyle name="Millares 5 2 2 5" xfId="5888"/>
    <cellStyle name="Millares 5 2 2 5 2" xfId="5889"/>
    <cellStyle name="Millares 5 2 2 6" xfId="5890"/>
    <cellStyle name="Millares 5 2 2 6 2" xfId="5891"/>
    <cellStyle name="Millares 5 2 2 7" xfId="5892"/>
    <cellStyle name="Millares 5 2 2 7 2" xfId="5893"/>
    <cellStyle name="Millares 5 2 2 8" xfId="5894"/>
    <cellStyle name="Millares 5 2 2 8 2" xfId="5895"/>
    <cellStyle name="Millares 5 2 2 9" xfId="5896"/>
    <cellStyle name="Millares 5 2 2 9 2" xfId="5897"/>
    <cellStyle name="Millares 5 2 3" xfId="5898"/>
    <cellStyle name="Millares 5 2 3 2" xfId="5899"/>
    <cellStyle name="Millares 5 2 4" xfId="5900"/>
    <cellStyle name="Millares 5 2 4 2" xfId="5901"/>
    <cellStyle name="Millares 5 2 5" xfId="5902"/>
    <cellStyle name="Millares 5 2 5 2" xfId="5903"/>
    <cellStyle name="Millares 5 2 6" xfId="5904"/>
    <cellStyle name="Millares 5 2 6 2" xfId="5905"/>
    <cellStyle name="Millares 5 2 7" xfId="5906"/>
    <cellStyle name="Millares 5 2 7 2" xfId="5907"/>
    <cellStyle name="Millares 5 2 8" xfId="5908"/>
    <cellStyle name="Millares 5 2 8 2" xfId="5909"/>
    <cellStyle name="Millares 5 2 9" xfId="5910"/>
    <cellStyle name="Millares 5 2 9 2" xfId="5911"/>
    <cellStyle name="Millares 5 3" xfId="5912"/>
    <cellStyle name="Millares 5 3 10" xfId="5913"/>
    <cellStyle name="Millares 5 3 10 2" xfId="5914"/>
    <cellStyle name="Millares 5 3 11" xfId="5915"/>
    <cellStyle name="Millares 5 3 2" xfId="5916"/>
    <cellStyle name="Millares 5 3 2 2" xfId="5917"/>
    <cellStyle name="Millares 5 3 3" xfId="5918"/>
    <cellStyle name="Millares 5 3 3 2" xfId="5919"/>
    <cellStyle name="Millares 5 3 4" xfId="5920"/>
    <cellStyle name="Millares 5 3 4 2" xfId="5921"/>
    <cellStyle name="Millares 5 3 5" xfId="5922"/>
    <cellStyle name="Millares 5 3 5 2" xfId="5923"/>
    <cellStyle name="Millares 5 3 6" xfId="5924"/>
    <cellStyle name="Millares 5 3 6 2" xfId="5925"/>
    <cellStyle name="Millares 5 3 7" xfId="5926"/>
    <cellStyle name="Millares 5 3 7 2" xfId="5927"/>
    <cellStyle name="Millares 5 3 8" xfId="5928"/>
    <cellStyle name="Millares 5 3 8 2" xfId="5929"/>
    <cellStyle name="Millares 5 3 9" xfId="5930"/>
    <cellStyle name="Millares 5 3 9 2" xfId="5931"/>
    <cellStyle name="Millares 5 4" xfId="5932"/>
    <cellStyle name="Millares 5 4 2" xfId="5933"/>
    <cellStyle name="Millares 5 5" xfId="5934"/>
    <cellStyle name="Millares 5 5 2" xfId="5935"/>
    <cellStyle name="Millares 5 6" xfId="5936"/>
    <cellStyle name="Millares 5 6 2" xfId="5937"/>
    <cellStyle name="Millares 5 7" xfId="5938"/>
    <cellStyle name="Millares 5 7 2" xfId="5939"/>
    <cellStyle name="Millares 5 8" xfId="5940"/>
    <cellStyle name="Millares 5 8 2" xfId="5941"/>
    <cellStyle name="Millares 5 9" xfId="5942"/>
    <cellStyle name="Millares 5 9 2" xfId="5943"/>
    <cellStyle name="Millares 6" xfId="5944"/>
    <cellStyle name="Millares 6 10" xfId="5945"/>
    <cellStyle name="Millares 6 10 2" xfId="5946"/>
    <cellStyle name="Millares 6 11" xfId="5947"/>
    <cellStyle name="Millares 6 11 2" xfId="5948"/>
    <cellStyle name="Millares 6 12" xfId="5949"/>
    <cellStyle name="Millares 6 12 2" xfId="5950"/>
    <cellStyle name="Millares 6 13" xfId="5951"/>
    <cellStyle name="Millares 6 2" xfId="5952"/>
    <cellStyle name="Millares 6 2 10" xfId="5953"/>
    <cellStyle name="Millares 6 2 10 2" xfId="5954"/>
    <cellStyle name="Millares 6 2 11" xfId="5955"/>
    <cellStyle name="Millares 6 2 11 2" xfId="5956"/>
    <cellStyle name="Millares 6 2 12" xfId="5957"/>
    <cellStyle name="Millares 6 2 2" xfId="5958"/>
    <cellStyle name="Millares 6 2 2 10" xfId="5959"/>
    <cellStyle name="Millares 6 2 2 10 2" xfId="5960"/>
    <cellStyle name="Millares 6 2 2 11" xfId="5961"/>
    <cellStyle name="Millares 6 2 2 2" xfId="5962"/>
    <cellStyle name="Millares 6 2 2 2 2" xfId="5963"/>
    <cellStyle name="Millares 6 2 2 3" xfId="5964"/>
    <cellStyle name="Millares 6 2 2 3 2" xfId="5965"/>
    <cellStyle name="Millares 6 2 2 4" xfId="5966"/>
    <cellStyle name="Millares 6 2 2 4 2" xfId="5967"/>
    <cellStyle name="Millares 6 2 2 5" xfId="5968"/>
    <cellStyle name="Millares 6 2 2 5 2" xfId="5969"/>
    <cellStyle name="Millares 6 2 2 6" xfId="5970"/>
    <cellStyle name="Millares 6 2 2 6 2" xfId="5971"/>
    <cellStyle name="Millares 6 2 2 7" xfId="5972"/>
    <cellStyle name="Millares 6 2 2 7 2" xfId="5973"/>
    <cellStyle name="Millares 6 2 2 8" xfId="5974"/>
    <cellStyle name="Millares 6 2 2 8 2" xfId="5975"/>
    <cellStyle name="Millares 6 2 2 9" xfId="5976"/>
    <cellStyle name="Millares 6 2 2 9 2" xfId="5977"/>
    <cellStyle name="Millares 6 2 3" xfId="5978"/>
    <cellStyle name="Millares 6 2 3 2" xfId="5979"/>
    <cellStyle name="Millares 6 2 4" xfId="5980"/>
    <cellStyle name="Millares 6 2 4 2" xfId="5981"/>
    <cellStyle name="Millares 6 2 5" xfId="5982"/>
    <cellStyle name="Millares 6 2 5 2" xfId="5983"/>
    <cellStyle name="Millares 6 2 6" xfId="5984"/>
    <cellStyle name="Millares 6 2 6 2" xfId="5985"/>
    <cellStyle name="Millares 6 2 7" xfId="5986"/>
    <cellStyle name="Millares 6 2 7 2" xfId="5987"/>
    <cellStyle name="Millares 6 2 8" xfId="5988"/>
    <cellStyle name="Millares 6 2 8 2" xfId="5989"/>
    <cellStyle name="Millares 6 2 9" xfId="5990"/>
    <cellStyle name="Millares 6 2 9 2" xfId="5991"/>
    <cellStyle name="Millares 6 3" xfId="5992"/>
    <cellStyle name="Millares 6 3 10" xfId="5993"/>
    <cellStyle name="Millares 6 3 10 2" xfId="5994"/>
    <cellStyle name="Millares 6 3 11" xfId="5995"/>
    <cellStyle name="Millares 6 3 2" xfId="5996"/>
    <cellStyle name="Millares 6 3 2 2" xfId="5997"/>
    <cellStyle name="Millares 6 3 3" xfId="5998"/>
    <cellStyle name="Millares 6 3 3 2" xfId="5999"/>
    <cellStyle name="Millares 6 3 4" xfId="6000"/>
    <cellStyle name="Millares 6 3 4 2" xfId="6001"/>
    <cellStyle name="Millares 6 3 5" xfId="6002"/>
    <cellStyle name="Millares 6 3 5 2" xfId="6003"/>
    <cellStyle name="Millares 6 3 6" xfId="6004"/>
    <cellStyle name="Millares 6 3 6 2" xfId="6005"/>
    <cellStyle name="Millares 6 3 7" xfId="6006"/>
    <cellStyle name="Millares 6 3 7 2" xfId="6007"/>
    <cellStyle name="Millares 6 3 8" xfId="6008"/>
    <cellStyle name="Millares 6 3 8 2" xfId="6009"/>
    <cellStyle name="Millares 6 3 9" xfId="6010"/>
    <cellStyle name="Millares 6 3 9 2" xfId="6011"/>
    <cellStyle name="Millares 6 4" xfId="6012"/>
    <cellStyle name="Millares 6 4 2" xfId="6013"/>
    <cellStyle name="Millares 6 5" xfId="6014"/>
    <cellStyle name="Millares 6 5 2" xfId="6015"/>
    <cellStyle name="Millares 6 6" xfId="6016"/>
    <cellStyle name="Millares 6 6 2" xfId="6017"/>
    <cellStyle name="Millares 6 7" xfId="6018"/>
    <cellStyle name="Millares 6 7 2" xfId="6019"/>
    <cellStyle name="Millares 6 8" xfId="6020"/>
    <cellStyle name="Millares 6 8 2" xfId="6021"/>
    <cellStyle name="Millares 6 9" xfId="6022"/>
    <cellStyle name="Millares 6 9 2" xfId="6023"/>
    <cellStyle name="Millares 7" xfId="6024"/>
    <cellStyle name="Millares 7 10" xfId="6025"/>
    <cellStyle name="Millares 7 11" xfId="6026"/>
    <cellStyle name="Millares 7 12" xfId="6027"/>
    <cellStyle name="Millares 7 2" xfId="6028"/>
    <cellStyle name="Millares 7 3" xfId="6029"/>
    <cellStyle name="Millares 7 4" xfId="6030"/>
    <cellStyle name="Millares 7 5" xfId="6031"/>
    <cellStyle name="Millares 7 6" xfId="6032"/>
    <cellStyle name="Millares 7 7" xfId="6033"/>
    <cellStyle name="Millares 7 8" xfId="6034"/>
    <cellStyle name="Millares 7 9" xfId="6035"/>
    <cellStyle name="Millares 8" xfId="6036"/>
    <cellStyle name="Millares 9" xfId="6037"/>
    <cellStyle name="Moneda 2" xfId="6038"/>
    <cellStyle name="Moneda 2 2" xfId="6039"/>
    <cellStyle name="Moneda 2 3" xfId="6040"/>
    <cellStyle name="Moneda 3" xfId="6041"/>
    <cellStyle name="Moneda 4" xfId="6042"/>
    <cellStyle name="Moneda 5" xfId="6043"/>
    <cellStyle name="Moneda 6" xfId="6044"/>
    <cellStyle name="Moneda 7" xfId="6045"/>
    <cellStyle name="Moneda 8" xfId="41749"/>
    <cellStyle name="Neutral 2" xfId="6046"/>
    <cellStyle name="Neutral 2 2" xfId="6047"/>
    <cellStyle name="Neutral 2 3" xfId="6048"/>
    <cellStyle name="Neutral 2 4" xfId="6049"/>
    <cellStyle name="Neutral 3" xfId="6050"/>
    <cellStyle name="Neutral 4" xfId="6051"/>
    <cellStyle name="Neutral 5" xfId="6052"/>
    <cellStyle name="Neutral 6" xfId="6053"/>
    <cellStyle name="Neutral 7" xfId="6054"/>
    <cellStyle name="Neutral 8" xfId="41750"/>
    <cellStyle name="Normal" xfId="0" builtinId="0"/>
    <cellStyle name="Normal 10" xfId="6055"/>
    <cellStyle name="Normal 10 10" xfId="6056"/>
    <cellStyle name="Normal 10 10 2" xfId="6057"/>
    <cellStyle name="Normal 10 11" xfId="6058"/>
    <cellStyle name="Normal 10 11 2" xfId="6059"/>
    <cellStyle name="Normal 10 12" xfId="6060"/>
    <cellStyle name="Normal 10 12 2" xfId="6061"/>
    <cellStyle name="Normal 10 13" xfId="6062"/>
    <cellStyle name="Normal 10 13 2" xfId="6063"/>
    <cellStyle name="Normal 10 14" xfId="6064"/>
    <cellStyle name="Normal 10 14 2" xfId="6065"/>
    <cellStyle name="Normal 10 15" xfId="6066"/>
    <cellStyle name="Normal 10 15 2" xfId="6067"/>
    <cellStyle name="Normal 10 16" xfId="6068"/>
    <cellStyle name="Normal 10 16 2" xfId="6069"/>
    <cellStyle name="Normal 10 17" xfId="6070"/>
    <cellStyle name="Normal 10 17 2" xfId="6071"/>
    <cellStyle name="Normal 10 18" xfId="6072"/>
    <cellStyle name="Normal 10 18 2" xfId="6073"/>
    <cellStyle name="Normal 10 19" xfId="6074"/>
    <cellStyle name="Normal 10 2" xfId="6075"/>
    <cellStyle name="Normal 10 2 2" xfId="41751"/>
    <cellStyle name="Normal 10 20" xfId="41752"/>
    <cellStyle name="Normal 10 3" xfId="6076"/>
    <cellStyle name="Normal 10 3 2" xfId="41753"/>
    <cellStyle name="Normal 10 4" xfId="6077"/>
    <cellStyle name="Normal 10 4 2" xfId="41754"/>
    <cellStyle name="Normal 10 5" xfId="6078"/>
    <cellStyle name="Normal 10 5 2" xfId="41755"/>
    <cellStyle name="Normal 10 6" xfId="6079"/>
    <cellStyle name="Normal 10 6 2" xfId="41756"/>
    <cellStyle name="Normal 10 7" xfId="6080"/>
    <cellStyle name="Normal 10 8" xfId="6081"/>
    <cellStyle name="Normal 10 8 10" xfId="6082"/>
    <cellStyle name="Normal 10 8 10 2" xfId="6083"/>
    <cellStyle name="Normal 10 8 11" xfId="6084"/>
    <cellStyle name="Normal 10 8 11 2" xfId="6085"/>
    <cellStyle name="Normal 10 8 12" xfId="6086"/>
    <cellStyle name="Normal 10 8 2" xfId="6087"/>
    <cellStyle name="Normal 10 8 2 10" xfId="6088"/>
    <cellStyle name="Normal 10 8 2 10 2" xfId="6089"/>
    <cellStyle name="Normal 10 8 2 11" xfId="6090"/>
    <cellStyle name="Normal 10 8 2 2" xfId="6091"/>
    <cellStyle name="Normal 10 8 2 2 2" xfId="6092"/>
    <cellStyle name="Normal 10 8 2 3" xfId="6093"/>
    <cellStyle name="Normal 10 8 2 3 2" xfId="6094"/>
    <cellStyle name="Normal 10 8 2 4" xfId="6095"/>
    <cellStyle name="Normal 10 8 2 4 2" xfId="6096"/>
    <cellStyle name="Normal 10 8 2 5" xfId="6097"/>
    <cellStyle name="Normal 10 8 2 5 2" xfId="6098"/>
    <cellStyle name="Normal 10 8 2 6" xfId="6099"/>
    <cellStyle name="Normal 10 8 2 6 2" xfId="6100"/>
    <cellStyle name="Normal 10 8 2 7" xfId="6101"/>
    <cellStyle name="Normal 10 8 2 7 2" xfId="6102"/>
    <cellStyle name="Normal 10 8 2 8" xfId="6103"/>
    <cellStyle name="Normal 10 8 2 8 2" xfId="6104"/>
    <cellStyle name="Normal 10 8 2 9" xfId="6105"/>
    <cellStyle name="Normal 10 8 2 9 2" xfId="6106"/>
    <cellStyle name="Normal 10 8 3" xfId="6107"/>
    <cellStyle name="Normal 10 8 3 2" xfId="6108"/>
    <cellStyle name="Normal 10 8 4" xfId="6109"/>
    <cellStyle name="Normal 10 8 4 2" xfId="6110"/>
    <cellStyle name="Normal 10 8 5" xfId="6111"/>
    <cellStyle name="Normal 10 8 5 2" xfId="6112"/>
    <cellStyle name="Normal 10 8 6" xfId="6113"/>
    <cellStyle name="Normal 10 8 6 2" xfId="6114"/>
    <cellStyle name="Normal 10 8 7" xfId="6115"/>
    <cellStyle name="Normal 10 8 7 2" xfId="6116"/>
    <cellStyle name="Normal 10 8 8" xfId="6117"/>
    <cellStyle name="Normal 10 8 8 2" xfId="6118"/>
    <cellStyle name="Normal 10 8 9" xfId="6119"/>
    <cellStyle name="Normal 10 8 9 2" xfId="6120"/>
    <cellStyle name="Normal 10 9" xfId="6121"/>
    <cellStyle name="Normal 10 9 10" xfId="6122"/>
    <cellStyle name="Normal 10 9 10 2" xfId="6123"/>
    <cellStyle name="Normal 10 9 11" xfId="6124"/>
    <cellStyle name="Normal 10 9 2" xfId="6125"/>
    <cellStyle name="Normal 10 9 2 2" xfId="6126"/>
    <cellStyle name="Normal 10 9 3" xfId="6127"/>
    <cellStyle name="Normal 10 9 3 2" xfId="6128"/>
    <cellStyle name="Normal 10 9 4" xfId="6129"/>
    <cellStyle name="Normal 10 9 4 2" xfId="6130"/>
    <cellStyle name="Normal 10 9 5" xfId="6131"/>
    <cellStyle name="Normal 10 9 5 2" xfId="6132"/>
    <cellStyle name="Normal 10 9 6" xfId="6133"/>
    <cellStyle name="Normal 10 9 6 2" xfId="6134"/>
    <cellStyle name="Normal 10 9 7" xfId="6135"/>
    <cellStyle name="Normal 10 9 7 2" xfId="6136"/>
    <cellStyle name="Normal 10 9 8" xfId="6137"/>
    <cellStyle name="Normal 10 9 8 2" xfId="6138"/>
    <cellStyle name="Normal 10 9 9" xfId="6139"/>
    <cellStyle name="Normal 10 9 9 2" xfId="6140"/>
    <cellStyle name="Normal 11" xfId="6141"/>
    <cellStyle name="Normal 11 2" xfId="6142"/>
    <cellStyle name="Normal 11 2 10" xfId="6143"/>
    <cellStyle name="Normal 11 2 11" xfId="6144"/>
    <cellStyle name="Normal 11 2 12" xfId="6145"/>
    <cellStyle name="Normal 11 2 13" xfId="6146"/>
    <cellStyle name="Normal 11 2 14" xfId="6147"/>
    <cellStyle name="Normal 11 2 15" xfId="6148"/>
    <cellStyle name="Normal 11 2 2" xfId="6149"/>
    <cellStyle name="Normal 11 2 3" xfId="6150"/>
    <cellStyle name="Normal 11 2 4" xfId="6151"/>
    <cellStyle name="Normal 11 2 5" xfId="6152"/>
    <cellStyle name="Normal 11 2 6" xfId="6153"/>
    <cellStyle name="Normal 11 2 7" xfId="6154"/>
    <cellStyle name="Normal 11 2 8" xfId="6155"/>
    <cellStyle name="Normal 11 2 9" xfId="6156"/>
    <cellStyle name="Normal 11 3" xfId="6157"/>
    <cellStyle name="Normal 11 3 10" xfId="6158"/>
    <cellStyle name="Normal 11 3 11" xfId="6159"/>
    <cellStyle name="Normal 11 3 12" xfId="6160"/>
    <cellStyle name="Normal 11 3 13" xfId="6161"/>
    <cellStyle name="Normal 11 3 14" xfId="6162"/>
    <cellStyle name="Normal 11 3 2" xfId="6163"/>
    <cellStyle name="Normal 11 3 3" xfId="6164"/>
    <cellStyle name="Normal 11 3 4" xfId="6165"/>
    <cellStyle name="Normal 11 3 5" xfId="6166"/>
    <cellStyle name="Normal 11 3 6" xfId="6167"/>
    <cellStyle name="Normal 11 3 7" xfId="6168"/>
    <cellStyle name="Normal 11 3 8" xfId="6169"/>
    <cellStyle name="Normal 11 3 9" xfId="6170"/>
    <cellStyle name="Normal 11 4" xfId="6171"/>
    <cellStyle name="Normal 11 4 2" xfId="41757"/>
    <cellStyle name="Normal 11 5" xfId="6172"/>
    <cellStyle name="Normal 11 5 2" xfId="41758"/>
    <cellStyle name="Normal 11 6" xfId="6173"/>
    <cellStyle name="Normal 11 6 2" xfId="41759"/>
    <cellStyle name="Normal 11 7" xfId="41760"/>
    <cellStyle name="Normal 12" xfId="6174"/>
    <cellStyle name="Normal 12 2" xfId="6175"/>
    <cellStyle name="Normal 12 2 10" xfId="6176"/>
    <cellStyle name="Normal 12 2 11" xfId="6177"/>
    <cellStyle name="Normal 12 2 12" xfId="6178"/>
    <cellStyle name="Normal 12 2 13" xfId="6179"/>
    <cellStyle name="Normal 12 2 14" xfId="6180"/>
    <cellStyle name="Normal 12 2 15" xfId="6181"/>
    <cellStyle name="Normal 12 2 2" xfId="6182"/>
    <cellStyle name="Normal 12 2 3" xfId="6183"/>
    <cellStyle name="Normal 12 2 4" xfId="6184"/>
    <cellStyle name="Normal 12 2 5" xfId="6185"/>
    <cellStyle name="Normal 12 2 6" xfId="6186"/>
    <cellStyle name="Normal 12 2 7" xfId="6187"/>
    <cellStyle name="Normal 12 2 8" xfId="6188"/>
    <cellStyle name="Normal 12 2 9" xfId="6189"/>
    <cellStyle name="Normal 12 3" xfId="6190"/>
    <cellStyle name="Normal 12 3 10" xfId="6191"/>
    <cellStyle name="Normal 12 3 11" xfId="6192"/>
    <cellStyle name="Normal 12 3 12" xfId="6193"/>
    <cellStyle name="Normal 12 3 13" xfId="6194"/>
    <cellStyle name="Normal 12 3 14" xfId="6195"/>
    <cellStyle name="Normal 12 3 2" xfId="6196"/>
    <cellStyle name="Normal 12 3 3" xfId="6197"/>
    <cellStyle name="Normal 12 3 4" xfId="6198"/>
    <cellStyle name="Normal 12 3 5" xfId="6199"/>
    <cellStyle name="Normal 12 3 6" xfId="6200"/>
    <cellStyle name="Normal 12 3 7" xfId="6201"/>
    <cellStyle name="Normal 12 3 8" xfId="6202"/>
    <cellStyle name="Normal 12 3 9" xfId="6203"/>
    <cellStyle name="Normal 13" xfId="6204"/>
    <cellStyle name="Normal 13 2" xfId="6205"/>
    <cellStyle name="Normal 13 2 2" xfId="41761"/>
    <cellStyle name="Normal 13 3" xfId="41762"/>
    <cellStyle name="Normal 14" xfId="6206"/>
    <cellStyle name="Normal 14 10" xfId="6207"/>
    <cellStyle name="Normal 14 10 2" xfId="6208"/>
    <cellStyle name="Normal 14 11" xfId="6209"/>
    <cellStyle name="Normal 14 11 2" xfId="6210"/>
    <cellStyle name="Normal 14 12" xfId="6211"/>
    <cellStyle name="Normal 14 12 2" xfId="6212"/>
    <cellStyle name="Normal 14 13" xfId="6213"/>
    <cellStyle name="Normal 14 13 2" xfId="6214"/>
    <cellStyle name="Normal 14 14" xfId="6215"/>
    <cellStyle name="Normal 14 14 2" xfId="6216"/>
    <cellStyle name="Normal 14 15" xfId="6217"/>
    <cellStyle name="Normal 14 16" xfId="41763"/>
    <cellStyle name="Normal 14 2" xfId="6218"/>
    <cellStyle name="Normal 14 2 2" xfId="41764"/>
    <cellStyle name="Normal 14 3" xfId="6219"/>
    <cellStyle name="Normal 14 4" xfId="6220"/>
    <cellStyle name="Normal 14 4 10" xfId="6221"/>
    <cellStyle name="Normal 14 4 10 2" xfId="6222"/>
    <cellStyle name="Normal 14 4 11" xfId="6223"/>
    <cellStyle name="Normal 14 4 11 2" xfId="6224"/>
    <cellStyle name="Normal 14 4 12" xfId="6225"/>
    <cellStyle name="Normal 14 4 2" xfId="6226"/>
    <cellStyle name="Normal 14 4 2 10" xfId="6227"/>
    <cellStyle name="Normal 14 4 2 10 2" xfId="6228"/>
    <cellStyle name="Normal 14 4 2 11" xfId="6229"/>
    <cellStyle name="Normal 14 4 2 2" xfId="6230"/>
    <cellStyle name="Normal 14 4 2 2 2" xfId="6231"/>
    <cellStyle name="Normal 14 4 2 3" xfId="6232"/>
    <cellStyle name="Normal 14 4 2 3 2" xfId="6233"/>
    <cellStyle name="Normal 14 4 2 4" xfId="6234"/>
    <cellStyle name="Normal 14 4 2 4 2" xfId="6235"/>
    <cellStyle name="Normal 14 4 2 5" xfId="6236"/>
    <cellStyle name="Normal 14 4 2 5 2" xfId="6237"/>
    <cellStyle name="Normal 14 4 2 6" xfId="6238"/>
    <cellStyle name="Normal 14 4 2 6 2" xfId="6239"/>
    <cellStyle name="Normal 14 4 2 7" xfId="6240"/>
    <cellStyle name="Normal 14 4 2 7 2" xfId="6241"/>
    <cellStyle name="Normal 14 4 2 8" xfId="6242"/>
    <cellStyle name="Normal 14 4 2 8 2" xfId="6243"/>
    <cellStyle name="Normal 14 4 2 9" xfId="6244"/>
    <cellStyle name="Normal 14 4 2 9 2" xfId="6245"/>
    <cellStyle name="Normal 14 4 3" xfId="6246"/>
    <cellStyle name="Normal 14 4 3 2" xfId="6247"/>
    <cellStyle name="Normal 14 4 4" xfId="6248"/>
    <cellStyle name="Normal 14 4 4 2" xfId="6249"/>
    <cellStyle name="Normal 14 4 5" xfId="6250"/>
    <cellStyle name="Normal 14 4 5 2" xfId="6251"/>
    <cellStyle name="Normal 14 4 6" xfId="6252"/>
    <cellStyle name="Normal 14 4 6 2" xfId="6253"/>
    <cellStyle name="Normal 14 4 7" xfId="6254"/>
    <cellStyle name="Normal 14 4 7 2" xfId="6255"/>
    <cellStyle name="Normal 14 4 8" xfId="6256"/>
    <cellStyle name="Normal 14 4 8 2" xfId="6257"/>
    <cellStyle name="Normal 14 4 9" xfId="6258"/>
    <cellStyle name="Normal 14 4 9 2" xfId="6259"/>
    <cellStyle name="Normal 14 5" xfId="6260"/>
    <cellStyle name="Normal 14 5 10" xfId="6261"/>
    <cellStyle name="Normal 14 5 10 2" xfId="6262"/>
    <cellStyle name="Normal 14 5 11" xfId="6263"/>
    <cellStyle name="Normal 14 5 2" xfId="6264"/>
    <cellStyle name="Normal 14 5 2 2" xfId="6265"/>
    <cellStyle name="Normal 14 5 3" xfId="6266"/>
    <cellStyle name="Normal 14 5 3 2" xfId="6267"/>
    <cellStyle name="Normal 14 5 4" xfId="6268"/>
    <cellStyle name="Normal 14 5 4 2" xfId="6269"/>
    <cellStyle name="Normal 14 5 5" xfId="6270"/>
    <cellStyle name="Normal 14 5 5 2" xfId="6271"/>
    <cellStyle name="Normal 14 5 6" xfId="6272"/>
    <cellStyle name="Normal 14 5 6 2" xfId="6273"/>
    <cellStyle name="Normal 14 5 7" xfId="6274"/>
    <cellStyle name="Normal 14 5 7 2" xfId="6275"/>
    <cellStyle name="Normal 14 5 8" xfId="6276"/>
    <cellStyle name="Normal 14 5 8 2" xfId="6277"/>
    <cellStyle name="Normal 14 5 9" xfId="6278"/>
    <cellStyle name="Normal 14 5 9 2" xfId="6279"/>
    <cellStyle name="Normal 14 6" xfId="6280"/>
    <cellStyle name="Normal 14 6 2" xfId="6281"/>
    <cellStyle name="Normal 14 7" xfId="6282"/>
    <cellStyle name="Normal 14 7 2" xfId="6283"/>
    <cellStyle name="Normal 14 8" xfId="6284"/>
    <cellStyle name="Normal 14 8 2" xfId="6285"/>
    <cellStyle name="Normal 14 9" xfId="6286"/>
    <cellStyle name="Normal 14 9 2" xfId="6287"/>
    <cellStyle name="Normal 15" xfId="6288"/>
    <cellStyle name="Normal 15 10" xfId="6289"/>
    <cellStyle name="Normal 15 10 2" xfId="6290"/>
    <cellStyle name="Normal 15 11" xfId="6291"/>
    <cellStyle name="Normal 15 11 2" xfId="6292"/>
    <cellStyle name="Normal 15 12" xfId="6293"/>
    <cellStyle name="Normal 15 12 2" xfId="6294"/>
    <cellStyle name="Normal 15 13" xfId="6295"/>
    <cellStyle name="Normal 15 13 2" xfId="6296"/>
    <cellStyle name="Normal 15 14" xfId="6297"/>
    <cellStyle name="Normal 15 14 2" xfId="6298"/>
    <cellStyle name="Normal 15 15" xfId="6299"/>
    <cellStyle name="Normal 15 16" xfId="41765"/>
    <cellStyle name="Normal 15 2" xfId="6300"/>
    <cellStyle name="Normal 15 2 2" xfId="41766"/>
    <cellStyle name="Normal 15 3" xfId="6301"/>
    <cellStyle name="Normal 15 4" xfId="6302"/>
    <cellStyle name="Normal 15 4 10" xfId="6303"/>
    <cellStyle name="Normal 15 4 10 2" xfId="6304"/>
    <cellStyle name="Normal 15 4 11" xfId="6305"/>
    <cellStyle name="Normal 15 4 11 2" xfId="6306"/>
    <cellStyle name="Normal 15 4 12" xfId="6307"/>
    <cellStyle name="Normal 15 4 2" xfId="6308"/>
    <cellStyle name="Normal 15 4 2 10" xfId="6309"/>
    <cellStyle name="Normal 15 4 2 10 2" xfId="6310"/>
    <cellStyle name="Normal 15 4 2 11" xfId="6311"/>
    <cellStyle name="Normal 15 4 2 2" xfId="6312"/>
    <cellStyle name="Normal 15 4 2 2 2" xfId="6313"/>
    <cellStyle name="Normal 15 4 2 3" xfId="6314"/>
    <cellStyle name="Normal 15 4 2 3 2" xfId="6315"/>
    <cellStyle name="Normal 15 4 2 4" xfId="6316"/>
    <cellStyle name="Normal 15 4 2 4 2" xfId="6317"/>
    <cellStyle name="Normal 15 4 2 5" xfId="6318"/>
    <cellStyle name="Normal 15 4 2 5 2" xfId="6319"/>
    <cellStyle name="Normal 15 4 2 6" xfId="6320"/>
    <cellStyle name="Normal 15 4 2 6 2" xfId="6321"/>
    <cellStyle name="Normal 15 4 2 7" xfId="6322"/>
    <cellStyle name="Normal 15 4 2 7 2" xfId="6323"/>
    <cellStyle name="Normal 15 4 2 8" xfId="6324"/>
    <cellStyle name="Normal 15 4 2 8 2" xfId="6325"/>
    <cellStyle name="Normal 15 4 2 9" xfId="6326"/>
    <cellStyle name="Normal 15 4 2 9 2" xfId="6327"/>
    <cellStyle name="Normal 15 4 3" xfId="6328"/>
    <cellStyle name="Normal 15 4 3 2" xfId="6329"/>
    <cellStyle name="Normal 15 4 4" xfId="6330"/>
    <cellStyle name="Normal 15 4 4 2" xfId="6331"/>
    <cellStyle name="Normal 15 4 5" xfId="6332"/>
    <cellStyle name="Normal 15 4 5 2" xfId="6333"/>
    <cellStyle name="Normal 15 4 6" xfId="6334"/>
    <cellStyle name="Normal 15 4 6 2" xfId="6335"/>
    <cellStyle name="Normal 15 4 7" xfId="6336"/>
    <cellStyle name="Normal 15 4 7 2" xfId="6337"/>
    <cellStyle name="Normal 15 4 8" xfId="6338"/>
    <cellStyle name="Normal 15 4 8 2" xfId="6339"/>
    <cellStyle name="Normal 15 4 9" xfId="6340"/>
    <cellStyle name="Normal 15 4 9 2" xfId="6341"/>
    <cellStyle name="Normal 15 5" xfId="6342"/>
    <cellStyle name="Normal 15 5 10" xfId="6343"/>
    <cellStyle name="Normal 15 5 10 2" xfId="6344"/>
    <cellStyle name="Normal 15 5 11" xfId="6345"/>
    <cellStyle name="Normal 15 5 2" xfId="6346"/>
    <cellStyle name="Normal 15 5 2 2" xfId="6347"/>
    <cellStyle name="Normal 15 5 3" xfId="6348"/>
    <cellStyle name="Normal 15 5 3 2" xfId="6349"/>
    <cellStyle name="Normal 15 5 4" xfId="6350"/>
    <cellStyle name="Normal 15 5 4 2" xfId="6351"/>
    <cellStyle name="Normal 15 5 5" xfId="6352"/>
    <cellStyle name="Normal 15 5 5 2" xfId="6353"/>
    <cellStyle name="Normal 15 5 6" xfId="6354"/>
    <cellStyle name="Normal 15 5 6 2" xfId="6355"/>
    <cellStyle name="Normal 15 5 7" xfId="6356"/>
    <cellStyle name="Normal 15 5 7 2" xfId="6357"/>
    <cellStyle name="Normal 15 5 8" xfId="6358"/>
    <cellStyle name="Normal 15 5 8 2" xfId="6359"/>
    <cellStyle name="Normal 15 5 9" xfId="6360"/>
    <cellStyle name="Normal 15 5 9 2" xfId="6361"/>
    <cellStyle name="Normal 15 6" xfId="6362"/>
    <cellStyle name="Normal 15 6 2" xfId="6363"/>
    <cellStyle name="Normal 15 7" xfId="6364"/>
    <cellStyle name="Normal 15 7 2" xfId="6365"/>
    <cellStyle name="Normal 15 8" xfId="6366"/>
    <cellStyle name="Normal 15 8 2" xfId="6367"/>
    <cellStyle name="Normal 15 9" xfId="6368"/>
    <cellStyle name="Normal 15 9 2" xfId="6369"/>
    <cellStyle name="Normal 16" xfId="6370"/>
    <cellStyle name="Normal 16 10" xfId="6371"/>
    <cellStyle name="Normal 16 11" xfId="6372"/>
    <cellStyle name="Normal 16 12" xfId="6373"/>
    <cellStyle name="Normal 16 13" xfId="6374"/>
    <cellStyle name="Normal 16 14" xfId="6375"/>
    <cellStyle name="Normal 16 15" xfId="6376"/>
    <cellStyle name="Normal 16 2" xfId="6377"/>
    <cellStyle name="Normal 16 3" xfId="6378"/>
    <cellStyle name="Normal 16 4" xfId="6379"/>
    <cellStyle name="Normal 16 5" xfId="6380"/>
    <cellStyle name="Normal 16 6" xfId="6381"/>
    <cellStyle name="Normal 16 7" xfId="6382"/>
    <cellStyle name="Normal 16 8" xfId="6383"/>
    <cellStyle name="Normal 16 9" xfId="6384"/>
    <cellStyle name="Normal 17" xfId="6385"/>
    <cellStyle name="Normal 17 10" xfId="6386"/>
    <cellStyle name="Normal 17 10 2" xfId="6387"/>
    <cellStyle name="Normal 17 11" xfId="6388"/>
    <cellStyle name="Normal 17 11 2" xfId="6389"/>
    <cellStyle name="Normal 17 12" xfId="6390"/>
    <cellStyle name="Normal 17 12 2" xfId="6391"/>
    <cellStyle name="Normal 17 13" xfId="6392"/>
    <cellStyle name="Normal 17 14" xfId="41767"/>
    <cellStyle name="Normal 17 2" xfId="6393"/>
    <cellStyle name="Normal 17 2 10" xfId="6394"/>
    <cellStyle name="Normal 17 2 10 2" xfId="6395"/>
    <cellStyle name="Normal 17 2 11" xfId="6396"/>
    <cellStyle name="Normal 17 2 11 2" xfId="6397"/>
    <cellStyle name="Normal 17 2 12" xfId="6398"/>
    <cellStyle name="Normal 17 2 13" xfId="41768"/>
    <cellStyle name="Normal 17 2 2" xfId="6399"/>
    <cellStyle name="Normal 17 2 2 10" xfId="6400"/>
    <cellStyle name="Normal 17 2 2 10 2" xfId="6401"/>
    <cellStyle name="Normal 17 2 2 11" xfId="6402"/>
    <cellStyle name="Normal 17 2 2 2" xfId="6403"/>
    <cellStyle name="Normal 17 2 2 2 2" xfId="6404"/>
    <cellStyle name="Normal 17 2 2 3" xfId="6405"/>
    <cellStyle name="Normal 17 2 2 3 2" xfId="6406"/>
    <cellStyle name="Normal 17 2 2 4" xfId="6407"/>
    <cellStyle name="Normal 17 2 2 4 2" xfId="6408"/>
    <cellStyle name="Normal 17 2 2 5" xfId="6409"/>
    <cellStyle name="Normal 17 2 2 5 2" xfId="6410"/>
    <cellStyle name="Normal 17 2 2 6" xfId="6411"/>
    <cellStyle name="Normal 17 2 2 6 2" xfId="6412"/>
    <cellStyle name="Normal 17 2 2 7" xfId="6413"/>
    <cellStyle name="Normal 17 2 2 7 2" xfId="6414"/>
    <cellStyle name="Normal 17 2 2 8" xfId="6415"/>
    <cellStyle name="Normal 17 2 2 8 2" xfId="6416"/>
    <cellStyle name="Normal 17 2 2 9" xfId="6417"/>
    <cellStyle name="Normal 17 2 2 9 2" xfId="6418"/>
    <cellStyle name="Normal 17 2 3" xfId="6419"/>
    <cellStyle name="Normal 17 2 3 2" xfId="6420"/>
    <cellStyle name="Normal 17 2 4" xfId="6421"/>
    <cellStyle name="Normal 17 2 4 2" xfId="6422"/>
    <cellStyle name="Normal 17 2 5" xfId="6423"/>
    <cellStyle name="Normal 17 2 5 2" xfId="6424"/>
    <cellStyle name="Normal 17 2 6" xfId="6425"/>
    <cellStyle name="Normal 17 2 6 2" xfId="6426"/>
    <cellStyle name="Normal 17 2 7" xfId="6427"/>
    <cellStyle name="Normal 17 2 7 2" xfId="6428"/>
    <cellStyle name="Normal 17 2 8" xfId="6429"/>
    <cellStyle name="Normal 17 2 8 2" xfId="6430"/>
    <cellStyle name="Normal 17 2 9" xfId="6431"/>
    <cellStyle name="Normal 17 2 9 2" xfId="6432"/>
    <cellStyle name="Normal 17 3" xfId="6433"/>
    <cellStyle name="Normal 17 3 10" xfId="6434"/>
    <cellStyle name="Normal 17 3 10 2" xfId="6435"/>
    <cellStyle name="Normal 17 3 11" xfId="6436"/>
    <cellStyle name="Normal 17 3 2" xfId="6437"/>
    <cellStyle name="Normal 17 3 2 2" xfId="6438"/>
    <cellStyle name="Normal 17 3 3" xfId="6439"/>
    <cellStyle name="Normal 17 3 3 2" xfId="6440"/>
    <cellStyle name="Normal 17 3 4" xfId="6441"/>
    <cellStyle name="Normal 17 3 4 2" xfId="6442"/>
    <cellStyle name="Normal 17 3 5" xfId="6443"/>
    <cellStyle name="Normal 17 3 5 2" xfId="6444"/>
    <cellStyle name="Normal 17 3 6" xfId="6445"/>
    <cellStyle name="Normal 17 3 6 2" xfId="6446"/>
    <cellStyle name="Normal 17 3 7" xfId="6447"/>
    <cellStyle name="Normal 17 3 7 2" xfId="6448"/>
    <cellStyle name="Normal 17 3 8" xfId="6449"/>
    <cellStyle name="Normal 17 3 8 2" xfId="6450"/>
    <cellStyle name="Normal 17 3 9" xfId="6451"/>
    <cellStyle name="Normal 17 3 9 2" xfId="6452"/>
    <cellStyle name="Normal 17 4" xfId="6453"/>
    <cellStyle name="Normal 17 4 2" xfId="6454"/>
    <cellStyle name="Normal 17 5" xfId="6455"/>
    <cellStyle name="Normal 17 5 2" xfId="6456"/>
    <cellStyle name="Normal 17 6" xfId="6457"/>
    <cellStyle name="Normal 17 6 2" xfId="6458"/>
    <cellStyle name="Normal 17 7" xfId="6459"/>
    <cellStyle name="Normal 17 7 2" xfId="6460"/>
    <cellStyle name="Normal 17 8" xfId="6461"/>
    <cellStyle name="Normal 17 8 2" xfId="6462"/>
    <cellStyle name="Normal 17 9" xfId="6463"/>
    <cellStyle name="Normal 17 9 2" xfId="6464"/>
    <cellStyle name="Normal 18" xfId="6465"/>
    <cellStyle name="Normal 18 10" xfId="6466"/>
    <cellStyle name="Normal 18 11" xfId="6467"/>
    <cellStyle name="Normal 18 12" xfId="6468"/>
    <cellStyle name="Normal 18 13" xfId="6469"/>
    <cellStyle name="Normal 18 14" xfId="6470"/>
    <cellStyle name="Normal 18 15" xfId="6471"/>
    <cellStyle name="Normal 18 16" xfId="6472"/>
    <cellStyle name="Normal 18 2" xfId="6473"/>
    <cellStyle name="Normal 18 2 10" xfId="6474"/>
    <cellStyle name="Normal 18 2 11" xfId="6475"/>
    <cellStyle name="Normal 18 2 12" xfId="6476"/>
    <cellStyle name="Normal 18 2 13" xfId="6477"/>
    <cellStyle name="Normal 18 2 14" xfId="6478"/>
    <cellStyle name="Normal 18 2 2" xfId="6479"/>
    <cellStyle name="Normal 18 2 3" xfId="6480"/>
    <cellStyle name="Normal 18 2 4" xfId="6481"/>
    <cellStyle name="Normal 18 2 5" xfId="6482"/>
    <cellStyle name="Normal 18 2 6" xfId="6483"/>
    <cellStyle name="Normal 18 2 7" xfId="6484"/>
    <cellStyle name="Normal 18 2 8" xfId="6485"/>
    <cellStyle name="Normal 18 2 9" xfId="6486"/>
    <cellStyle name="Normal 18 3" xfId="6487"/>
    <cellStyle name="Normal 18 4" xfId="6488"/>
    <cellStyle name="Normal 18 5" xfId="6489"/>
    <cellStyle name="Normal 18 6" xfId="6490"/>
    <cellStyle name="Normal 18 7" xfId="6491"/>
    <cellStyle name="Normal 18 8" xfId="6492"/>
    <cellStyle name="Normal 18 9" xfId="6493"/>
    <cellStyle name="Normal 19" xfId="6494"/>
    <cellStyle name="Normal 19 10" xfId="6495"/>
    <cellStyle name="Normal 19 11" xfId="6496"/>
    <cellStyle name="Normal 19 12" xfId="6497"/>
    <cellStyle name="Normal 19 13" xfId="6498"/>
    <cellStyle name="Normal 19 14" xfId="6499"/>
    <cellStyle name="Normal 19 15" xfId="6500"/>
    <cellStyle name="Normal 19 2" xfId="6501"/>
    <cellStyle name="Normal 19 3" xfId="6502"/>
    <cellStyle name="Normal 19 4" xfId="6503"/>
    <cellStyle name="Normal 19 5" xfId="6504"/>
    <cellStyle name="Normal 19 6" xfId="6505"/>
    <cellStyle name="Normal 19 7" xfId="6506"/>
    <cellStyle name="Normal 19 8" xfId="6507"/>
    <cellStyle name="Normal 19 9" xfId="6508"/>
    <cellStyle name="Normal 2" xfId="6509"/>
    <cellStyle name="Normal 2 10" xfId="6510"/>
    <cellStyle name="Normal 2 10 10" xfId="6511"/>
    <cellStyle name="Normal 2 10 10 2" xfId="6512"/>
    <cellStyle name="Normal 2 10 11" xfId="6513"/>
    <cellStyle name="Normal 2 10 11 2" xfId="6514"/>
    <cellStyle name="Normal 2 10 12" xfId="6515"/>
    <cellStyle name="Normal 2 10 12 2" xfId="6516"/>
    <cellStyle name="Normal 2 10 13" xfId="6517"/>
    <cellStyle name="Normal 2 10 2" xfId="6518"/>
    <cellStyle name="Normal 2 10 2 10" xfId="6519"/>
    <cellStyle name="Normal 2 10 2 10 2" xfId="6520"/>
    <cellStyle name="Normal 2 10 2 11" xfId="6521"/>
    <cellStyle name="Normal 2 10 2 11 2" xfId="6522"/>
    <cellStyle name="Normal 2 10 2 12" xfId="6523"/>
    <cellStyle name="Normal 2 10 2 2" xfId="6524"/>
    <cellStyle name="Normal 2 10 2 2 10" xfId="6525"/>
    <cellStyle name="Normal 2 10 2 2 10 2" xfId="6526"/>
    <cellStyle name="Normal 2 10 2 2 11" xfId="6527"/>
    <cellStyle name="Normal 2 10 2 2 2" xfId="6528"/>
    <cellStyle name="Normal 2 10 2 2 2 2" xfId="6529"/>
    <cellStyle name="Normal 2 10 2 2 3" xfId="6530"/>
    <cellStyle name="Normal 2 10 2 2 3 2" xfId="6531"/>
    <cellStyle name="Normal 2 10 2 2 4" xfId="6532"/>
    <cellStyle name="Normal 2 10 2 2 4 2" xfId="6533"/>
    <cellStyle name="Normal 2 10 2 2 5" xfId="6534"/>
    <cellStyle name="Normal 2 10 2 2 5 2" xfId="6535"/>
    <cellStyle name="Normal 2 10 2 2 6" xfId="6536"/>
    <cellStyle name="Normal 2 10 2 2 6 2" xfId="6537"/>
    <cellStyle name="Normal 2 10 2 2 7" xfId="6538"/>
    <cellStyle name="Normal 2 10 2 2 7 2" xfId="6539"/>
    <cellStyle name="Normal 2 10 2 2 8" xfId="6540"/>
    <cellStyle name="Normal 2 10 2 2 8 2" xfId="6541"/>
    <cellStyle name="Normal 2 10 2 2 9" xfId="6542"/>
    <cellStyle name="Normal 2 10 2 2 9 2" xfId="6543"/>
    <cellStyle name="Normal 2 10 2 3" xfId="6544"/>
    <cellStyle name="Normal 2 10 2 3 2" xfId="6545"/>
    <cellStyle name="Normal 2 10 2 4" xfId="6546"/>
    <cellStyle name="Normal 2 10 2 4 2" xfId="6547"/>
    <cellStyle name="Normal 2 10 2 5" xfId="6548"/>
    <cellStyle name="Normal 2 10 2 5 2" xfId="6549"/>
    <cellStyle name="Normal 2 10 2 6" xfId="6550"/>
    <cellStyle name="Normal 2 10 2 6 2" xfId="6551"/>
    <cellStyle name="Normal 2 10 2 7" xfId="6552"/>
    <cellStyle name="Normal 2 10 2 7 2" xfId="6553"/>
    <cellStyle name="Normal 2 10 2 8" xfId="6554"/>
    <cellStyle name="Normal 2 10 2 8 2" xfId="6555"/>
    <cellStyle name="Normal 2 10 2 9" xfId="6556"/>
    <cellStyle name="Normal 2 10 2 9 2" xfId="6557"/>
    <cellStyle name="Normal 2 10 3" xfId="6558"/>
    <cellStyle name="Normal 2 10 3 10" xfId="6559"/>
    <cellStyle name="Normal 2 10 3 10 2" xfId="6560"/>
    <cellStyle name="Normal 2 10 3 11" xfId="6561"/>
    <cellStyle name="Normal 2 10 3 2" xfId="6562"/>
    <cellStyle name="Normal 2 10 3 2 2" xfId="6563"/>
    <cellStyle name="Normal 2 10 3 3" xfId="6564"/>
    <cellStyle name="Normal 2 10 3 3 2" xfId="6565"/>
    <cellStyle name="Normal 2 10 3 4" xfId="6566"/>
    <cellStyle name="Normal 2 10 3 4 2" xfId="6567"/>
    <cellStyle name="Normal 2 10 3 5" xfId="6568"/>
    <cellStyle name="Normal 2 10 3 5 2" xfId="6569"/>
    <cellStyle name="Normal 2 10 3 6" xfId="6570"/>
    <cellStyle name="Normal 2 10 3 6 2" xfId="6571"/>
    <cellStyle name="Normal 2 10 3 7" xfId="6572"/>
    <cellStyle name="Normal 2 10 3 7 2" xfId="6573"/>
    <cellStyle name="Normal 2 10 3 8" xfId="6574"/>
    <cellStyle name="Normal 2 10 3 8 2" xfId="6575"/>
    <cellStyle name="Normal 2 10 3 9" xfId="6576"/>
    <cellStyle name="Normal 2 10 3 9 2" xfId="6577"/>
    <cellStyle name="Normal 2 10 4" xfId="6578"/>
    <cellStyle name="Normal 2 10 4 2" xfId="6579"/>
    <cellStyle name="Normal 2 10 5" xfId="6580"/>
    <cellStyle name="Normal 2 10 5 2" xfId="6581"/>
    <cellStyle name="Normal 2 10 6" xfId="6582"/>
    <cellStyle name="Normal 2 10 6 2" xfId="6583"/>
    <cellStyle name="Normal 2 10 7" xfId="6584"/>
    <cellStyle name="Normal 2 10 7 2" xfId="6585"/>
    <cellStyle name="Normal 2 10 8" xfId="6586"/>
    <cellStyle name="Normal 2 10 8 2" xfId="6587"/>
    <cellStyle name="Normal 2 10 9" xfId="6588"/>
    <cellStyle name="Normal 2 10 9 2" xfId="6589"/>
    <cellStyle name="Normal 2 11" xfId="6590"/>
    <cellStyle name="Normal 2 11 2" xfId="6591"/>
    <cellStyle name="Normal 2 11 2 10" xfId="6592"/>
    <cellStyle name="Normal 2 11 2 10 2" xfId="6593"/>
    <cellStyle name="Normal 2 11 2 11" xfId="6594"/>
    <cellStyle name="Normal 2 11 2 11 2" xfId="6595"/>
    <cellStyle name="Normal 2 11 2 12" xfId="6596"/>
    <cellStyle name="Normal 2 11 2 12 2" xfId="6597"/>
    <cellStyle name="Normal 2 11 2 13" xfId="6598"/>
    <cellStyle name="Normal 2 11 2 13 2" xfId="6599"/>
    <cellStyle name="Normal 2 11 2 14" xfId="6600"/>
    <cellStyle name="Normal 2 11 2 14 2" xfId="6601"/>
    <cellStyle name="Normal 2 11 2 15" xfId="6602"/>
    <cellStyle name="Normal 2 11 2 15 2" xfId="6603"/>
    <cellStyle name="Normal 2 11 2 16" xfId="6604"/>
    <cellStyle name="Normal 2 11 2 16 2" xfId="6605"/>
    <cellStyle name="Normal 2 11 2 17" xfId="6606"/>
    <cellStyle name="Normal 2 11 2 2" xfId="6607"/>
    <cellStyle name="Normal 2 11 2 2 2" xfId="6608"/>
    <cellStyle name="Normal 2 11 2 2 2 10" xfId="6609"/>
    <cellStyle name="Normal 2 11 2 2 2 10 2" xfId="6610"/>
    <cellStyle name="Normal 2 11 2 2 2 11" xfId="6611"/>
    <cellStyle name="Normal 2 11 2 2 2 11 2" xfId="6612"/>
    <cellStyle name="Normal 2 11 2 2 2 12" xfId="6613"/>
    <cellStyle name="Normal 2 11 2 2 2 12 2" xfId="6614"/>
    <cellStyle name="Normal 2 11 2 2 2 13" xfId="6615"/>
    <cellStyle name="Normal 2 11 2 2 2 2" xfId="6616"/>
    <cellStyle name="Normal 2 11 2 2 2 2 10" xfId="6617"/>
    <cellStyle name="Normal 2 11 2 2 2 2 10 2" xfId="6618"/>
    <cellStyle name="Normal 2 11 2 2 2 2 11" xfId="6619"/>
    <cellStyle name="Normal 2 11 2 2 2 2 11 2" xfId="6620"/>
    <cellStyle name="Normal 2 11 2 2 2 2 12" xfId="6621"/>
    <cellStyle name="Normal 2 11 2 2 2 2 2" xfId="6622"/>
    <cellStyle name="Normal 2 11 2 2 2 2 2 10" xfId="6623"/>
    <cellStyle name="Normal 2 11 2 2 2 2 2 10 2" xfId="6624"/>
    <cellStyle name="Normal 2 11 2 2 2 2 2 11" xfId="6625"/>
    <cellStyle name="Normal 2 11 2 2 2 2 2 2" xfId="6626"/>
    <cellStyle name="Normal 2 11 2 2 2 2 2 2 2" xfId="6627"/>
    <cellStyle name="Normal 2 11 2 2 2 2 2 3" xfId="6628"/>
    <cellStyle name="Normal 2 11 2 2 2 2 2 3 2" xfId="6629"/>
    <cellStyle name="Normal 2 11 2 2 2 2 2 4" xfId="6630"/>
    <cellStyle name="Normal 2 11 2 2 2 2 2 4 2" xfId="6631"/>
    <cellStyle name="Normal 2 11 2 2 2 2 2 5" xfId="6632"/>
    <cellStyle name="Normal 2 11 2 2 2 2 2 5 2" xfId="6633"/>
    <cellStyle name="Normal 2 11 2 2 2 2 2 6" xfId="6634"/>
    <cellStyle name="Normal 2 11 2 2 2 2 2 6 2" xfId="6635"/>
    <cellStyle name="Normal 2 11 2 2 2 2 2 7" xfId="6636"/>
    <cellStyle name="Normal 2 11 2 2 2 2 2 7 2" xfId="6637"/>
    <cellStyle name="Normal 2 11 2 2 2 2 2 8" xfId="6638"/>
    <cellStyle name="Normal 2 11 2 2 2 2 2 8 2" xfId="6639"/>
    <cellStyle name="Normal 2 11 2 2 2 2 2 9" xfId="6640"/>
    <cellStyle name="Normal 2 11 2 2 2 2 2 9 2" xfId="6641"/>
    <cellStyle name="Normal 2 11 2 2 2 2 3" xfId="6642"/>
    <cellStyle name="Normal 2 11 2 2 2 2 3 2" xfId="6643"/>
    <cellStyle name="Normal 2 11 2 2 2 2 4" xfId="6644"/>
    <cellStyle name="Normal 2 11 2 2 2 2 4 2" xfId="6645"/>
    <cellStyle name="Normal 2 11 2 2 2 2 5" xfId="6646"/>
    <cellStyle name="Normal 2 11 2 2 2 2 5 2" xfId="6647"/>
    <cellStyle name="Normal 2 11 2 2 2 2 6" xfId="6648"/>
    <cellStyle name="Normal 2 11 2 2 2 2 6 2" xfId="6649"/>
    <cellStyle name="Normal 2 11 2 2 2 2 7" xfId="6650"/>
    <cellStyle name="Normal 2 11 2 2 2 2 7 2" xfId="6651"/>
    <cellStyle name="Normal 2 11 2 2 2 2 8" xfId="6652"/>
    <cellStyle name="Normal 2 11 2 2 2 2 8 2" xfId="6653"/>
    <cellStyle name="Normal 2 11 2 2 2 2 9" xfId="6654"/>
    <cellStyle name="Normal 2 11 2 2 2 2 9 2" xfId="6655"/>
    <cellStyle name="Normal 2 11 2 2 2 3" xfId="6656"/>
    <cellStyle name="Normal 2 11 2 2 2 3 10" xfId="6657"/>
    <cellStyle name="Normal 2 11 2 2 2 3 10 2" xfId="6658"/>
    <cellStyle name="Normal 2 11 2 2 2 3 11" xfId="6659"/>
    <cellStyle name="Normal 2 11 2 2 2 3 2" xfId="6660"/>
    <cellStyle name="Normal 2 11 2 2 2 3 2 2" xfId="6661"/>
    <cellStyle name="Normal 2 11 2 2 2 3 3" xfId="6662"/>
    <cellStyle name="Normal 2 11 2 2 2 3 3 2" xfId="6663"/>
    <cellStyle name="Normal 2 11 2 2 2 3 4" xfId="6664"/>
    <cellStyle name="Normal 2 11 2 2 2 3 4 2" xfId="6665"/>
    <cellStyle name="Normal 2 11 2 2 2 3 5" xfId="6666"/>
    <cellStyle name="Normal 2 11 2 2 2 3 5 2" xfId="6667"/>
    <cellStyle name="Normal 2 11 2 2 2 3 6" xfId="6668"/>
    <cellStyle name="Normal 2 11 2 2 2 3 6 2" xfId="6669"/>
    <cellStyle name="Normal 2 11 2 2 2 3 7" xfId="6670"/>
    <cellStyle name="Normal 2 11 2 2 2 3 7 2" xfId="6671"/>
    <cellStyle name="Normal 2 11 2 2 2 3 8" xfId="6672"/>
    <cellStyle name="Normal 2 11 2 2 2 3 8 2" xfId="6673"/>
    <cellStyle name="Normal 2 11 2 2 2 3 9" xfId="6674"/>
    <cellStyle name="Normal 2 11 2 2 2 3 9 2" xfId="6675"/>
    <cellStyle name="Normal 2 11 2 2 2 4" xfId="6676"/>
    <cellStyle name="Normal 2 11 2 2 2 4 2" xfId="6677"/>
    <cellStyle name="Normal 2 11 2 2 2 5" xfId="6678"/>
    <cellStyle name="Normal 2 11 2 2 2 5 2" xfId="6679"/>
    <cellStyle name="Normal 2 11 2 2 2 6" xfId="6680"/>
    <cellStyle name="Normal 2 11 2 2 2 6 2" xfId="6681"/>
    <cellStyle name="Normal 2 11 2 2 2 7" xfId="6682"/>
    <cellStyle name="Normal 2 11 2 2 2 7 2" xfId="6683"/>
    <cellStyle name="Normal 2 11 2 2 2 8" xfId="6684"/>
    <cellStyle name="Normal 2 11 2 2 2 8 2" xfId="6685"/>
    <cellStyle name="Normal 2 11 2 2 2 9" xfId="6686"/>
    <cellStyle name="Normal 2 11 2 2 2 9 2" xfId="6687"/>
    <cellStyle name="Normal 2 11 2 2 3" xfId="6688"/>
    <cellStyle name="Normal 2 11 2 2 3 10" xfId="6689"/>
    <cellStyle name="Normal 2 11 2 2 3 10 2" xfId="6690"/>
    <cellStyle name="Normal 2 11 2 2 3 11" xfId="6691"/>
    <cellStyle name="Normal 2 11 2 2 3 11 2" xfId="6692"/>
    <cellStyle name="Normal 2 11 2 2 3 12" xfId="6693"/>
    <cellStyle name="Normal 2 11 2 2 3 12 2" xfId="6694"/>
    <cellStyle name="Normal 2 11 2 2 3 13" xfId="6695"/>
    <cellStyle name="Normal 2 11 2 2 3 2" xfId="6696"/>
    <cellStyle name="Normal 2 11 2 2 3 2 10" xfId="6697"/>
    <cellStyle name="Normal 2 11 2 2 3 2 10 2" xfId="6698"/>
    <cellStyle name="Normal 2 11 2 2 3 2 11" xfId="6699"/>
    <cellStyle name="Normal 2 11 2 2 3 2 11 2" xfId="6700"/>
    <cellStyle name="Normal 2 11 2 2 3 2 12" xfId="6701"/>
    <cellStyle name="Normal 2 11 2 2 3 2 2" xfId="6702"/>
    <cellStyle name="Normal 2 11 2 2 3 2 2 10" xfId="6703"/>
    <cellStyle name="Normal 2 11 2 2 3 2 2 10 2" xfId="6704"/>
    <cellStyle name="Normal 2 11 2 2 3 2 2 11" xfId="6705"/>
    <cellStyle name="Normal 2 11 2 2 3 2 2 2" xfId="6706"/>
    <cellStyle name="Normal 2 11 2 2 3 2 2 2 2" xfId="6707"/>
    <cellStyle name="Normal 2 11 2 2 3 2 2 3" xfId="6708"/>
    <cellStyle name="Normal 2 11 2 2 3 2 2 3 2" xfId="6709"/>
    <cellStyle name="Normal 2 11 2 2 3 2 2 4" xfId="6710"/>
    <cellStyle name="Normal 2 11 2 2 3 2 2 4 2" xfId="6711"/>
    <cellStyle name="Normal 2 11 2 2 3 2 2 5" xfId="6712"/>
    <cellStyle name="Normal 2 11 2 2 3 2 2 5 2" xfId="6713"/>
    <cellStyle name="Normal 2 11 2 2 3 2 2 6" xfId="6714"/>
    <cellStyle name="Normal 2 11 2 2 3 2 2 6 2" xfId="6715"/>
    <cellStyle name="Normal 2 11 2 2 3 2 2 7" xfId="6716"/>
    <cellStyle name="Normal 2 11 2 2 3 2 2 7 2" xfId="6717"/>
    <cellStyle name="Normal 2 11 2 2 3 2 2 8" xfId="6718"/>
    <cellStyle name="Normal 2 11 2 2 3 2 2 8 2" xfId="6719"/>
    <cellStyle name="Normal 2 11 2 2 3 2 2 9" xfId="6720"/>
    <cellStyle name="Normal 2 11 2 2 3 2 2 9 2" xfId="6721"/>
    <cellStyle name="Normal 2 11 2 2 3 2 3" xfId="6722"/>
    <cellStyle name="Normal 2 11 2 2 3 2 3 2" xfId="6723"/>
    <cellStyle name="Normal 2 11 2 2 3 2 4" xfId="6724"/>
    <cellStyle name="Normal 2 11 2 2 3 2 4 2" xfId="6725"/>
    <cellStyle name="Normal 2 11 2 2 3 2 5" xfId="6726"/>
    <cellStyle name="Normal 2 11 2 2 3 2 5 2" xfId="6727"/>
    <cellStyle name="Normal 2 11 2 2 3 2 6" xfId="6728"/>
    <cellStyle name="Normal 2 11 2 2 3 2 6 2" xfId="6729"/>
    <cellStyle name="Normal 2 11 2 2 3 2 7" xfId="6730"/>
    <cellStyle name="Normal 2 11 2 2 3 2 7 2" xfId="6731"/>
    <cellStyle name="Normal 2 11 2 2 3 2 8" xfId="6732"/>
    <cellStyle name="Normal 2 11 2 2 3 2 8 2" xfId="6733"/>
    <cellStyle name="Normal 2 11 2 2 3 2 9" xfId="6734"/>
    <cellStyle name="Normal 2 11 2 2 3 2 9 2" xfId="6735"/>
    <cellStyle name="Normal 2 11 2 2 3 3" xfId="6736"/>
    <cellStyle name="Normal 2 11 2 2 3 3 10" xfId="6737"/>
    <cellStyle name="Normal 2 11 2 2 3 3 10 2" xfId="6738"/>
    <cellStyle name="Normal 2 11 2 2 3 3 11" xfId="6739"/>
    <cellStyle name="Normal 2 11 2 2 3 3 2" xfId="6740"/>
    <cellStyle name="Normal 2 11 2 2 3 3 2 2" xfId="6741"/>
    <cellStyle name="Normal 2 11 2 2 3 3 3" xfId="6742"/>
    <cellStyle name="Normal 2 11 2 2 3 3 3 2" xfId="6743"/>
    <cellStyle name="Normal 2 11 2 2 3 3 4" xfId="6744"/>
    <cellStyle name="Normal 2 11 2 2 3 3 4 2" xfId="6745"/>
    <cellStyle name="Normal 2 11 2 2 3 3 5" xfId="6746"/>
    <cellStyle name="Normal 2 11 2 2 3 3 5 2" xfId="6747"/>
    <cellStyle name="Normal 2 11 2 2 3 3 6" xfId="6748"/>
    <cellStyle name="Normal 2 11 2 2 3 3 6 2" xfId="6749"/>
    <cellStyle name="Normal 2 11 2 2 3 3 7" xfId="6750"/>
    <cellStyle name="Normal 2 11 2 2 3 3 7 2" xfId="6751"/>
    <cellStyle name="Normal 2 11 2 2 3 3 8" xfId="6752"/>
    <cellStyle name="Normal 2 11 2 2 3 3 8 2" xfId="6753"/>
    <cellStyle name="Normal 2 11 2 2 3 3 9" xfId="6754"/>
    <cellStyle name="Normal 2 11 2 2 3 3 9 2" xfId="6755"/>
    <cellStyle name="Normal 2 11 2 2 3 4" xfId="6756"/>
    <cellStyle name="Normal 2 11 2 2 3 4 2" xfId="6757"/>
    <cellStyle name="Normal 2 11 2 2 3 5" xfId="6758"/>
    <cellStyle name="Normal 2 11 2 2 3 5 2" xfId="6759"/>
    <cellStyle name="Normal 2 11 2 2 3 6" xfId="6760"/>
    <cellStyle name="Normal 2 11 2 2 3 6 2" xfId="6761"/>
    <cellStyle name="Normal 2 11 2 2 3 7" xfId="6762"/>
    <cellStyle name="Normal 2 11 2 2 3 7 2" xfId="6763"/>
    <cellStyle name="Normal 2 11 2 2 3 8" xfId="6764"/>
    <cellStyle name="Normal 2 11 2 2 3 8 2" xfId="6765"/>
    <cellStyle name="Normal 2 11 2 2 3 9" xfId="6766"/>
    <cellStyle name="Normal 2 11 2 2 3 9 2" xfId="6767"/>
    <cellStyle name="Normal 2 11 2 2 4" xfId="6768"/>
    <cellStyle name="Normal 2 11 2 2 4 10" xfId="6769"/>
    <cellStyle name="Normal 2 11 2 2 4 10 2" xfId="6770"/>
    <cellStyle name="Normal 2 11 2 2 4 11" xfId="6771"/>
    <cellStyle name="Normal 2 11 2 2 4 11 2" xfId="6772"/>
    <cellStyle name="Normal 2 11 2 2 4 12" xfId="6773"/>
    <cellStyle name="Normal 2 11 2 2 4 12 2" xfId="6774"/>
    <cellStyle name="Normal 2 11 2 2 4 13" xfId="6775"/>
    <cellStyle name="Normal 2 11 2 2 4 2" xfId="6776"/>
    <cellStyle name="Normal 2 11 2 2 4 2 10" xfId="6777"/>
    <cellStyle name="Normal 2 11 2 2 4 2 10 2" xfId="6778"/>
    <cellStyle name="Normal 2 11 2 2 4 2 11" xfId="6779"/>
    <cellStyle name="Normal 2 11 2 2 4 2 11 2" xfId="6780"/>
    <cellStyle name="Normal 2 11 2 2 4 2 12" xfId="6781"/>
    <cellStyle name="Normal 2 11 2 2 4 2 2" xfId="6782"/>
    <cellStyle name="Normal 2 11 2 2 4 2 2 10" xfId="6783"/>
    <cellStyle name="Normal 2 11 2 2 4 2 2 10 2" xfId="6784"/>
    <cellStyle name="Normal 2 11 2 2 4 2 2 11" xfId="6785"/>
    <cellStyle name="Normal 2 11 2 2 4 2 2 2" xfId="6786"/>
    <cellStyle name="Normal 2 11 2 2 4 2 2 2 2" xfId="6787"/>
    <cellStyle name="Normal 2 11 2 2 4 2 2 3" xfId="6788"/>
    <cellStyle name="Normal 2 11 2 2 4 2 2 3 2" xfId="6789"/>
    <cellStyle name="Normal 2 11 2 2 4 2 2 4" xfId="6790"/>
    <cellStyle name="Normal 2 11 2 2 4 2 2 4 2" xfId="6791"/>
    <cellStyle name="Normal 2 11 2 2 4 2 2 5" xfId="6792"/>
    <cellStyle name="Normal 2 11 2 2 4 2 2 5 2" xfId="6793"/>
    <cellStyle name="Normal 2 11 2 2 4 2 2 6" xfId="6794"/>
    <cellStyle name="Normal 2 11 2 2 4 2 2 6 2" xfId="6795"/>
    <cellStyle name="Normal 2 11 2 2 4 2 2 7" xfId="6796"/>
    <cellStyle name="Normal 2 11 2 2 4 2 2 7 2" xfId="6797"/>
    <cellStyle name="Normal 2 11 2 2 4 2 2 8" xfId="6798"/>
    <cellStyle name="Normal 2 11 2 2 4 2 2 8 2" xfId="6799"/>
    <cellStyle name="Normal 2 11 2 2 4 2 2 9" xfId="6800"/>
    <cellStyle name="Normal 2 11 2 2 4 2 2 9 2" xfId="6801"/>
    <cellStyle name="Normal 2 11 2 2 4 2 3" xfId="6802"/>
    <cellStyle name="Normal 2 11 2 2 4 2 3 2" xfId="6803"/>
    <cellStyle name="Normal 2 11 2 2 4 2 4" xfId="6804"/>
    <cellStyle name="Normal 2 11 2 2 4 2 4 2" xfId="6805"/>
    <cellStyle name="Normal 2 11 2 2 4 2 5" xfId="6806"/>
    <cellStyle name="Normal 2 11 2 2 4 2 5 2" xfId="6807"/>
    <cellStyle name="Normal 2 11 2 2 4 2 6" xfId="6808"/>
    <cellStyle name="Normal 2 11 2 2 4 2 6 2" xfId="6809"/>
    <cellStyle name="Normal 2 11 2 2 4 2 7" xfId="6810"/>
    <cellStyle name="Normal 2 11 2 2 4 2 7 2" xfId="6811"/>
    <cellStyle name="Normal 2 11 2 2 4 2 8" xfId="6812"/>
    <cellStyle name="Normal 2 11 2 2 4 2 8 2" xfId="6813"/>
    <cellStyle name="Normal 2 11 2 2 4 2 9" xfId="6814"/>
    <cellStyle name="Normal 2 11 2 2 4 2 9 2" xfId="6815"/>
    <cellStyle name="Normal 2 11 2 2 4 3" xfId="6816"/>
    <cellStyle name="Normal 2 11 2 2 4 3 10" xfId="6817"/>
    <cellStyle name="Normal 2 11 2 2 4 3 10 2" xfId="6818"/>
    <cellStyle name="Normal 2 11 2 2 4 3 11" xfId="6819"/>
    <cellStyle name="Normal 2 11 2 2 4 3 2" xfId="6820"/>
    <cellStyle name="Normal 2 11 2 2 4 3 2 2" xfId="6821"/>
    <cellStyle name="Normal 2 11 2 2 4 3 3" xfId="6822"/>
    <cellStyle name="Normal 2 11 2 2 4 3 3 2" xfId="6823"/>
    <cellStyle name="Normal 2 11 2 2 4 3 4" xfId="6824"/>
    <cellStyle name="Normal 2 11 2 2 4 3 4 2" xfId="6825"/>
    <cellStyle name="Normal 2 11 2 2 4 3 5" xfId="6826"/>
    <cellStyle name="Normal 2 11 2 2 4 3 5 2" xfId="6827"/>
    <cellStyle name="Normal 2 11 2 2 4 3 6" xfId="6828"/>
    <cellStyle name="Normal 2 11 2 2 4 3 6 2" xfId="6829"/>
    <cellStyle name="Normal 2 11 2 2 4 3 7" xfId="6830"/>
    <cellStyle name="Normal 2 11 2 2 4 3 7 2" xfId="6831"/>
    <cellStyle name="Normal 2 11 2 2 4 3 8" xfId="6832"/>
    <cellStyle name="Normal 2 11 2 2 4 3 8 2" xfId="6833"/>
    <cellStyle name="Normal 2 11 2 2 4 3 9" xfId="6834"/>
    <cellStyle name="Normal 2 11 2 2 4 3 9 2" xfId="6835"/>
    <cellStyle name="Normal 2 11 2 2 4 4" xfId="6836"/>
    <cellStyle name="Normal 2 11 2 2 4 4 2" xfId="6837"/>
    <cellStyle name="Normal 2 11 2 2 4 5" xfId="6838"/>
    <cellStyle name="Normal 2 11 2 2 4 5 2" xfId="6839"/>
    <cellStyle name="Normal 2 11 2 2 4 6" xfId="6840"/>
    <cellStyle name="Normal 2 11 2 2 4 6 2" xfId="6841"/>
    <cellStyle name="Normal 2 11 2 2 4 7" xfId="6842"/>
    <cellStyle name="Normal 2 11 2 2 4 7 2" xfId="6843"/>
    <cellStyle name="Normal 2 11 2 2 4 8" xfId="6844"/>
    <cellStyle name="Normal 2 11 2 2 4 8 2" xfId="6845"/>
    <cellStyle name="Normal 2 11 2 2 4 9" xfId="6846"/>
    <cellStyle name="Normal 2 11 2 2 4 9 2" xfId="6847"/>
    <cellStyle name="Normal 2 11 2 2 5" xfId="6848"/>
    <cellStyle name="Normal 2 11 2 2 5 10" xfId="6849"/>
    <cellStyle name="Normal 2 11 2 2 5 10 2" xfId="6850"/>
    <cellStyle name="Normal 2 11 2 2 5 11" xfId="6851"/>
    <cellStyle name="Normal 2 11 2 2 5 11 2" xfId="6852"/>
    <cellStyle name="Normal 2 11 2 2 5 12" xfId="6853"/>
    <cellStyle name="Normal 2 11 2 2 5 12 2" xfId="6854"/>
    <cellStyle name="Normal 2 11 2 2 5 13" xfId="6855"/>
    <cellStyle name="Normal 2 11 2 2 5 2" xfId="6856"/>
    <cellStyle name="Normal 2 11 2 2 5 2 10" xfId="6857"/>
    <cellStyle name="Normal 2 11 2 2 5 2 10 2" xfId="6858"/>
    <cellStyle name="Normal 2 11 2 2 5 2 11" xfId="6859"/>
    <cellStyle name="Normal 2 11 2 2 5 2 11 2" xfId="6860"/>
    <cellStyle name="Normal 2 11 2 2 5 2 12" xfId="6861"/>
    <cellStyle name="Normal 2 11 2 2 5 2 2" xfId="6862"/>
    <cellStyle name="Normal 2 11 2 2 5 2 2 10" xfId="6863"/>
    <cellStyle name="Normal 2 11 2 2 5 2 2 10 2" xfId="6864"/>
    <cellStyle name="Normal 2 11 2 2 5 2 2 11" xfId="6865"/>
    <cellStyle name="Normal 2 11 2 2 5 2 2 2" xfId="6866"/>
    <cellStyle name="Normal 2 11 2 2 5 2 2 2 2" xfId="6867"/>
    <cellStyle name="Normal 2 11 2 2 5 2 2 3" xfId="6868"/>
    <cellStyle name="Normal 2 11 2 2 5 2 2 3 2" xfId="6869"/>
    <cellStyle name="Normal 2 11 2 2 5 2 2 4" xfId="6870"/>
    <cellStyle name="Normal 2 11 2 2 5 2 2 4 2" xfId="6871"/>
    <cellStyle name="Normal 2 11 2 2 5 2 2 5" xfId="6872"/>
    <cellStyle name="Normal 2 11 2 2 5 2 2 5 2" xfId="6873"/>
    <cellStyle name="Normal 2 11 2 2 5 2 2 6" xfId="6874"/>
    <cellStyle name="Normal 2 11 2 2 5 2 2 6 2" xfId="6875"/>
    <cellStyle name="Normal 2 11 2 2 5 2 2 7" xfId="6876"/>
    <cellStyle name="Normal 2 11 2 2 5 2 2 7 2" xfId="6877"/>
    <cellStyle name="Normal 2 11 2 2 5 2 2 8" xfId="6878"/>
    <cellStyle name="Normal 2 11 2 2 5 2 2 8 2" xfId="6879"/>
    <cellStyle name="Normal 2 11 2 2 5 2 2 9" xfId="6880"/>
    <cellStyle name="Normal 2 11 2 2 5 2 2 9 2" xfId="6881"/>
    <cellStyle name="Normal 2 11 2 2 5 2 3" xfId="6882"/>
    <cellStyle name="Normal 2 11 2 2 5 2 3 2" xfId="6883"/>
    <cellStyle name="Normal 2 11 2 2 5 2 4" xfId="6884"/>
    <cellStyle name="Normal 2 11 2 2 5 2 4 2" xfId="6885"/>
    <cellStyle name="Normal 2 11 2 2 5 2 5" xfId="6886"/>
    <cellStyle name="Normal 2 11 2 2 5 2 5 2" xfId="6887"/>
    <cellStyle name="Normal 2 11 2 2 5 2 6" xfId="6888"/>
    <cellStyle name="Normal 2 11 2 2 5 2 6 2" xfId="6889"/>
    <cellStyle name="Normal 2 11 2 2 5 2 7" xfId="6890"/>
    <cellStyle name="Normal 2 11 2 2 5 2 7 2" xfId="6891"/>
    <cellStyle name="Normal 2 11 2 2 5 2 8" xfId="6892"/>
    <cellStyle name="Normal 2 11 2 2 5 2 8 2" xfId="6893"/>
    <cellStyle name="Normal 2 11 2 2 5 2 9" xfId="6894"/>
    <cellStyle name="Normal 2 11 2 2 5 2 9 2" xfId="6895"/>
    <cellStyle name="Normal 2 11 2 2 5 3" xfId="6896"/>
    <cellStyle name="Normal 2 11 2 2 5 3 10" xfId="6897"/>
    <cellStyle name="Normal 2 11 2 2 5 3 10 2" xfId="6898"/>
    <cellStyle name="Normal 2 11 2 2 5 3 11" xfId="6899"/>
    <cellStyle name="Normal 2 11 2 2 5 3 2" xfId="6900"/>
    <cellStyle name="Normal 2 11 2 2 5 3 2 2" xfId="6901"/>
    <cellStyle name="Normal 2 11 2 2 5 3 3" xfId="6902"/>
    <cellStyle name="Normal 2 11 2 2 5 3 3 2" xfId="6903"/>
    <cellStyle name="Normal 2 11 2 2 5 3 4" xfId="6904"/>
    <cellStyle name="Normal 2 11 2 2 5 3 4 2" xfId="6905"/>
    <cellStyle name="Normal 2 11 2 2 5 3 5" xfId="6906"/>
    <cellStyle name="Normal 2 11 2 2 5 3 5 2" xfId="6907"/>
    <cellStyle name="Normal 2 11 2 2 5 3 6" xfId="6908"/>
    <cellStyle name="Normal 2 11 2 2 5 3 6 2" xfId="6909"/>
    <cellStyle name="Normal 2 11 2 2 5 3 7" xfId="6910"/>
    <cellStyle name="Normal 2 11 2 2 5 3 7 2" xfId="6911"/>
    <cellStyle name="Normal 2 11 2 2 5 3 8" xfId="6912"/>
    <cellStyle name="Normal 2 11 2 2 5 3 8 2" xfId="6913"/>
    <cellStyle name="Normal 2 11 2 2 5 3 9" xfId="6914"/>
    <cellStyle name="Normal 2 11 2 2 5 3 9 2" xfId="6915"/>
    <cellStyle name="Normal 2 11 2 2 5 4" xfId="6916"/>
    <cellStyle name="Normal 2 11 2 2 5 4 2" xfId="6917"/>
    <cellStyle name="Normal 2 11 2 2 5 5" xfId="6918"/>
    <cellStyle name="Normal 2 11 2 2 5 5 2" xfId="6919"/>
    <cellStyle name="Normal 2 11 2 2 5 6" xfId="6920"/>
    <cellStyle name="Normal 2 11 2 2 5 6 2" xfId="6921"/>
    <cellStyle name="Normal 2 11 2 2 5 7" xfId="6922"/>
    <cellStyle name="Normal 2 11 2 2 5 7 2" xfId="6923"/>
    <cellStyle name="Normal 2 11 2 2 5 8" xfId="6924"/>
    <cellStyle name="Normal 2 11 2 2 5 8 2" xfId="6925"/>
    <cellStyle name="Normal 2 11 2 2 5 9" xfId="6926"/>
    <cellStyle name="Normal 2 11 2 2 5 9 2" xfId="6927"/>
    <cellStyle name="Normal 2 11 2 2 6" xfId="41769"/>
    <cellStyle name="Normal 2 11 2 3" xfId="6928"/>
    <cellStyle name="Normal 2 11 2 3 2" xfId="41770"/>
    <cellStyle name="Normal 2 11 2 4" xfId="6929"/>
    <cellStyle name="Normal 2 11 2 4 2" xfId="41771"/>
    <cellStyle name="Normal 2 11 2 5" xfId="6930"/>
    <cellStyle name="Normal 2 11 2 5 2" xfId="41772"/>
    <cellStyle name="Normal 2 11 2 6" xfId="6931"/>
    <cellStyle name="Normal 2 11 2 6 10" xfId="6932"/>
    <cellStyle name="Normal 2 11 2 6 10 2" xfId="6933"/>
    <cellStyle name="Normal 2 11 2 6 11" xfId="6934"/>
    <cellStyle name="Normal 2 11 2 6 11 2" xfId="6935"/>
    <cellStyle name="Normal 2 11 2 6 12" xfId="6936"/>
    <cellStyle name="Normal 2 11 2 6 2" xfId="6937"/>
    <cellStyle name="Normal 2 11 2 6 2 10" xfId="6938"/>
    <cellStyle name="Normal 2 11 2 6 2 10 2" xfId="6939"/>
    <cellStyle name="Normal 2 11 2 6 2 11" xfId="6940"/>
    <cellStyle name="Normal 2 11 2 6 2 2" xfId="6941"/>
    <cellStyle name="Normal 2 11 2 6 2 2 2" xfId="6942"/>
    <cellStyle name="Normal 2 11 2 6 2 3" xfId="6943"/>
    <cellStyle name="Normal 2 11 2 6 2 3 2" xfId="6944"/>
    <cellStyle name="Normal 2 11 2 6 2 4" xfId="6945"/>
    <cellStyle name="Normal 2 11 2 6 2 4 2" xfId="6946"/>
    <cellStyle name="Normal 2 11 2 6 2 5" xfId="6947"/>
    <cellStyle name="Normal 2 11 2 6 2 5 2" xfId="6948"/>
    <cellStyle name="Normal 2 11 2 6 2 6" xfId="6949"/>
    <cellStyle name="Normal 2 11 2 6 2 6 2" xfId="6950"/>
    <cellStyle name="Normal 2 11 2 6 2 7" xfId="6951"/>
    <cellStyle name="Normal 2 11 2 6 2 7 2" xfId="6952"/>
    <cellStyle name="Normal 2 11 2 6 2 8" xfId="6953"/>
    <cellStyle name="Normal 2 11 2 6 2 8 2" xfId="6954"/>
    <cellStyle name="Normal 2 11 2 6 2 9" xfId="6955"/>
    <cellStyle name="Normal 2 11 2 6 2 9 2" xfId="6956"/>
    <cellStyle name="Normal 2 11 2 6 3" xfId="6957"/>
    <cellStyle name="Normal 2 11 2 6 3 2" xfId="6958"/>
    <cellStyle name="Normal 2 11 2 6 4" xfId="6959"/>
    <cellStyle name="Normal 2 11 2 6 4 2" xfId="6960"/>
    <cellStyle name="Normal 2 11 2 6 5" xfId="6961"/>
    <cellStyle name="Normal 2 11 2 6 5 2" xfId="6962"/>
    <cellStyle name="Normal 2 11 2 6 6" xfId="6963"/>
    <cellStyle name="Normal 2 11 2 6 6 2" xfId="6964"/>
    <cellStyle name="Normal 2 11 2 6 7" xfId="6965"/>
    <cellStyle name="Normal 2 11 2 6 7 2" xfId="6966"/>
    <cellStyle name="Normal 2 11 2 6 8" xfId="6967"/>
    <cellStyle name="Normal 2 11 2 6 8 2" xfId="6968"/>
    <cellStyle name="Normal 2 11 2 6 9" xfId="6969"/>
    <cellStyle name="Normal 2 11 2 6 9 2" xfId="6970"/>
    <cellStyle name="Normal 2 11 2 7" xfId="6971"/>
    <cellStyle name="Normal 2 11 2 7 10" xfId="6972"/>
    <cellStyle name="Normal 2 11 2 7 10 2" xfId="6973"/>
    <cellStyle name="Normal 2 11 2 7 11" xfId="6974"/>
    <cellStyle name="Normal 2 11 2 7 2" xfId="6975"/>
    <cellStyle name="Normal 2 11 2 7 2 2" xfId="6976"/>
    <cellStyle name="Normal 2 11 2 7 3" xfId="6977"/>
    <cellStyle name="Normal 2 11 2 7 3 2" xfId="6978"/>
    <cellStyle name="Normal 2 11 2 7 4" xfId="6979"/>
    <cellStyle name="Normal 2 11 2 7 4 2" xfId="6980"/>
    <cellStyle name="Normal 2 11 2 7 5" xfId="6981"/>
    <cellStyle name="Normal 2 11 2 7 5 2" xfId="6982"/>
    <cellStyle name="Normal 2 11 2 7 6" xfId="6983"/>
    <cellStyle name="Normal 2 11 2 7 6 2" xfId="6984"/>
    <cellStyle name="Normal 2 11 2 7 7" xfId="6985"/>
    <cellStyle name="Normal 2 11 2 7 7 2" xfId="6986"/>
    <cellStyle name="Normal 2 11 2 7 8" xfId="6987"/>
    <cellStyle name="Normal 2 11 2 7 8 2" xfId="6988"/>
    <cellStyle name="Normal 2 11 2 7 9" xfId="6989"/>
    <cellStyle name="Normal 2 11 2 7 9 2" xfId="6990"/>
    <cellStyle name="Normal 2 11 2 8" xfId="6991"/>
    <cellStyle name="Normal 2 11 2 8 2" xfId="6992"/>
    <cellStyle name="Normal 2 11 2 9" xfId="6993"/>
    <cellStyle name="Normal 2 11 2 9 2" xfId="6994"/>
    <cellStyle name="Normal 2 11 3" xfId="6995"/>
    <cellStyle name="Normal 2 11 3 10" xfId="6996"/>
    <cellStyle name="Normal 2 11 3 10 2" xfId="6997"/>
    <cellStyle name="Normal 2 11 3 11" xfId="6998"/>
    <cellStyle name="Normal 2 11 3 11 2" xfId="6999"/>
    <cellStyle name="Normal 2 11 3 12" xfId="7000"/>
    <cellStyle name="Normal 2 11 3 12 2" xfId="7001"/>
    <cellStyle name="Normal 2 11 3 13" xfId="7002"/>
    <cellStyle name="Normal 2 11 3 2" xfId="7003"/>
    <cellStyle name="Normal 2 11 3 2 10" xfId="7004"/>
    <cellStyle name="Normal 2 11 3 2 10 2" xfId="7005"/>
    <cellStyle name="Normal 2 11 3 2 11" xfId="7006"/>
    <cellStyle name="Normal 2 11 3 2 11 2" xfId="7007"/>
    <cellStyle name="Normal 2 11 3 2 12" xfId="7008"/>
    <cellStyle name="Normal 2 11 3 2 2" xfId="7009"/>
    <cellStyle name="Normal 2 11 3 2 2 10" xfId="7010"/>
    <cellStyle name="Normal 2 11 3 2 2 10 2" xfId="7011"/>
    <cellStyle name="Normal 2 11 3 2 2 11" xfId="7012"/>
    <cellStyle name="Normal 2 11 3 2 2 2" xfId="7013"/>
    <cellStyle name="Normal 2 11 3 2 2 2 2" xfId="7014"/>
    <cellStyle name="Normal 2 11 3 2 2 3" xfId="7015"/>
    <cellStyle name="Normal 2 11 3 2 2 3 2" xfId="7016"/>
    <cellStyle name="Normal 2 11 3 2 2 4" xfId="7017"/>
    <cellStyle name="Normal 2 11 3 2 2 4 2" xfId="7018"/>
    <cellStyle name="Normal 2 11 3 2 2 5" xfId="7019"/>
    <cellStyle name="Normal 2 11 3 2 2 5 2" xfId="7020"/>
    <cellStyle name="Normal 2 11 3 2 2 6" xfId="7021"/>
    <cellStyle name="Normal 2 11 3 2 2 6 2" xfId="7022"/>
    <cellStyle name="Normal 2 11 3 2 2 7" xfId="7023"/>
    <cellStyle name="Normal 2 11 3 2 2 7 2" xfId="7024"/>
    <cellStyle name="Normal 2 11 3 2 2 8" xfId="7025"/>
    <cellStyle name="Normal 2 11 3 2 2 8 2" xfId="7026"/>
    <cellStyle name="Normal 2 11 3 2 2 9" xfId="7027"/>
    <cellStyle name="Normal 2 11 3 2 2 9 2" xfId="7028"/>
    <cellStyle name="Normal 2 11 3 2 3" xfId="7029"/>
    <cellStyle name="Normal 2 11 3 2 3 2" xfId="7030"/>
    <cellStyle name="Normal 2 11 3 2 4" xfId="7031"/>
    <cellStyle name="Normal 2 11 3 2 4 2" xfId="7032"/>
    <cellStyle name="Normal 2 11 3 2 5" xfId="7033"/>
    <cellStyle name="Normal 2 11 3 2 5 2" xfId="7034"/>
    <cellStyle name="Normal 2 11 3 2 6" xfId="7035"/>
    <cellStyle name="Normal 2 11 3 2 6 2" xfId="7036"/>
    <cellStyle name="Normal 2 11 3 2 7" xfId="7037"/>
    <cellStyle name="Normal 2 11 3 2 7 2" xfId="7038"/>
    <cellStyle name="Normal 2 11 3 2 8" xfId="7039"/>
    <cellStyle name="Normal 2 11 3 2 8 2" xfId="7040"/>
    <cellStyle name="Normal 2 11 3 2 9" xfId="7041"/>
    <cellStyle name="Normal 2 11 3 2 9 2" xfId="7042"/>
    <cellStyle name="Normal 2 11 3 3" xfId="7043"/>
    <cellStyle name="Normal 2 11 3 3 10" xfId="7044"/>
    <cellStyle name="Normal 2 11 3 3 10 2" xfId="7045"/>
    <cellStyle name="Normal 2 11 3 3 11" xfId="7046"/>
    <cellStyle name="Normal 2 11 3 3 2" xfId="7047"/>
    <cellStyle name="Normal 2 11 3 3 2 2" xfId="7048"/>
    <cellStyle name="Normal 2 11 3 3 3" xfId="7049"/>
    <cellStyle name="Normal 2 11 3 3 3 2" xfId="7050"/>
    <cellStyle name="Normal 2 11 3 3 4" xfId="7051"/>
    <cellStyle name="Normal 2 11 3 3 4 2" xfId="7052"/>
    <cellStyle name="Normal 2 11 3 3 5" xfId="7053"/>
    <cellStyle name="Normal 2 11 3 3 5 2" xfId="7054"/>
    <cellStyle name="Normal 2 11 3 3 6" xfId="7055"/>
    <cellStyle name="Normal 2 11 3 3 6 2" xfId="7056"/>
    <cellStyle name="Normal 2 11 3 3 7" xfId="7057"/>
    <cellStyle name="Normal 2 11 3 3 7 2" xfId="7058"/>
    <cellStyle name="Normal 2 11 3 3 8" xfId="7059"/>
    <cellStyle name="Normal 2 11 3 3 8 2" xfId="7060"/>
    <cellStyle name="Normal 2 11 3 3 9" xfId="7061"/>
    <cellStyle name="Normal 2 11 3 3 9 2" xfId="7062"/>
    <cellStyle name="Normal 2 11 3 4" xfId="7063"/>
    <cellStyle name="Normal 2 11 3 4 2" xfId="7064"/>
    <cellStyle name="Normal 2 11 3 5" xfId="7065"/>
    <cellStyle name="Normal 2 11 3 5 2" xfId="7066"/>
    <cellStyle name="Normal 2 11 3 6" xfId="7067"/>
    <cellStyle name="Normal 2 11 3 6 2" xfId="7068"/>
    <cellStyle name="Normal 2 11 3 7" xfId="7069"/>
    <cellStyle name="Normal 2 11 3 7 2" xfId="7070"/>
    <cellStyle name="Normal 2 11 3 8" xfId="7071"/>
    <cellStyle name="Normal 2 11 3 8 2" xfId="7072"/>
    <cellStyle name="Normal 2 11 3 9" xfId="7073"/>
    <cellStyle name="Normal 2 11 3 9 2" xfId="7074"/>
    <cellStyle name="Normal 2 11 4" xfId="7075"/>
    <cellStyle name="Normal 2 11 4 10" xfId="7076"/>
    <cellStyle name="Normal 2 11 4 10 2" xfId="7077"/>
    <cellStyle name="Normal 2 11 4 11" xfId="7078"/>
    <cellStyle name="Normal 2 11 4 11 2" xfId="7079"/>
    <cellStyle name="Normal 2 11 4 12" xfId="7080"/>
    <cellStyle name="Normal 2 11 4 12 2" xfId="7081"/>
    <cellStyle name="Normal 2 11 4 13" xfId="7082"/>
    <cellStyle name="Normal 2 11 4 2" xfId="7083"/>
    <cellStyle name="Normal 2 11 4 2 10" xfId="7084"/>
    <cellStyle name="Normal 2 11 4 2 10 2" xfId="7085"/>
    <cellStyle name="Normal 2 11 4 2 11" xfId="7086"/>
    <cellStyle name="Normal 2 11 4 2 11 2" xfId="7087"/>
    <cellStyle name="Normal 2 11 4 2 12" xfId="7088"/>
    <cellStyle name="Normal 2 11 4 2 2" xfId="7089"/>
    <cellStyle name="Normal 2 11 4 2 2 10" xfId="7090"/>
    <cellStyle name="Normal 2 11 4 2 2 10 2" xfId="7091"/>
    <cellStyle name="Normal 2 11 4 2 2 11" xfId="7092"/>
    <cellStyle name="Normal 2 11 4 2 2 2" xfId="7093"/>
    <cellStyle name="Normal 2 11 4 2 2 2 2" xfId="7094"/>
    <cellStyle name="Normal 2 11 4 2 2 3" xfId="7095"/>
    <cellStyle name="Normal 2 11 4 2 2 3 2" xfId="7096"/>
    <cellStyle name="Normal 2 11 4 2 2 4" xfId="7097"/>
    <cellStyle name="Normal 2 11 4 2 2 4 2" xfId="7098"/>
    <cellStyle name="Normal 2 11 4 2 2 5" xfId="7099"/>
    <cellStyle name="Normal 2 11 4 2 2 5 2" xfId="7100"/>
    <cellStyle name="Normal 2 11 4 2 2 6" xfId="7101"/>
    <cellStyle name="Normal 2 11 4 2 2 6 2" xfId="7102"/>
    <cellStyle name="Normal 2 11 4 2 2 7" xfId="7103"/>
    <cellStyle name="Normal 2 11 4 2 2 7 2" xfId="7104"/>
    <cellStyle name="Normal 2 11 4 2 2 8" xfId="7105"/>
    <cellStyle name="Normal 2 11 4 2 2 8 2" xfId="7106"/>
    <cellStyle name="Normal 2 11 4 2 2 9" xfId="7107"/>
    <cellStyle name="Normal 2 11 4 2 2 9 2" xfId="7108"/>
    <cellStyle name="Normal 2 11 4 2 3" xfId="7109"/>
    <cellStyle name="Normal 2 11 4 2 3 2" xfId="7110"/>
    <cellStyle name="Normal 2 11 4 2 4" xfId="7111"/>
    <cellStyle name="Normal 2 11 4 2 4 2" xfId="7112"/>
    <cellStyle name="Normal 2 11 4 2 5" xfId="7113"/>
    <cellStyle name="Normal 2 11 4 2 5 2" xfId="7114"/>
    <cellStyle name="Normal 2 11 4 2 6" xfId="7115"/>
    <cellStyle name="Normal 2 11 4 2 6 2" xfId="7116"/>
    <cellStyle name="Normal 2 11 4 2 7" xfId="7117"/>
    <cellStyle name="Normal 2 11 4 2 7 2" xfId="7118"/>
    <cellStyle name="Normal 2 11 4 2 8" xfId="7119"/>
    <cellStyle name="Normal 2 11 4 2 8 2" xfId="7120"/>
    <cellStyle name="Normal 2 11 4 2 9" xfId="7121"/>
    <cellStyle name="Normal 2 11 4 2 9 2" xfId="7122"/>
    <cellStyle name="Normal 2 11 4 3" xfId="7123"/>
    <cellStyle name="Normal 2 11 4 3 10" xfId="7124"/>
    <cellStyle name="Normal 2 11 4 3 10 2" xfId="7125"/>
    <cellStyle name="Normal 2 11 4 3 11" xfId="7126"/>
    <cellStyle name="Normal 2 11 4 3 2" xfId="7127"/>
    <cellStyle name="Normal 2 11 4 3 2 2" xfId="7128"/>
    <cellStyle name="Normal 2 11 4 3 3" xfId="7129"/>
    <cellStyle name="Normal 2 11 4 3 3 2" xfId="7130"/>
    <cellStyle name="Normal 2 11 4 3 4" xfId="7131"/>
    <cellStyle name="Normal 2 11 4 3 4 2" xfId="7132"/>
    <cellStyle name="Normal 2 11 4 3 5" xfId="7133"/>
    <cellStyle name="Normal 2 11 4 3 5 2" xfId="7134"/>
    <cellStyle name="Normal 2 11 4 3 6" xfId="7135"/>
    <cellStyle name="Normal 2 11 4 3 6 2" xfId="7136"/>
    <cellStyle name="Normal 2 11 4 3 7" xfId="7137"/>
    <cellStyle name="Normal 2 11 4 3 7 2" xfId="7138"/>
    <cellStyle name="Normal 2 11 4 3 8" xfId="7139"/>
    <cellStyle name="Normal 2 11 4 3 8 2" xfId="7140"/>
    <cellStyle name="Normal 2 11 4 3 9" xfId="7141"/>
    <cellStyle name="Normal 2 11 4 3 9 2" xfId="7142"/>
    <cellStyle name="Normal 2 11 4 4" xfId="7143"/>
    <cellStyle name="Normal 2 11 4 4 2" xfId="7144"/>
    <cellStyle name="Normal 2 11 4 5" xfId="7145"/>
    <cellStyle name="Normal 2 11 4 5 2" xfId="7146"/>
    <cellStyle name="Normal 2 11 4 6" xfId="7147"/>
    <cellStyle name="Normal 2 11 4 6 2" xfId="7148"/>
    <cellStyle name="Normal 2 11 4 7" xfId="7149"/>
    <cellStyle name="Normal 2 11 4 7 2" xfId="7150"/>
    <cellStyle name="Normal 2 11 4 8" xfId="7151"/>
    <cellStyle name="Normal 2 11 4 8 2" xfId="7152"/>
    <cellStyle name="Normal 2 11 4 9" xfId="7153"/>
    <cellStyle name="Normal 2 11 4 9 2" xfId="7154"/>
    <cellStyle name="Normal 2 11 5" xfId="7155"/>
    <cellStyle name="Normal 2 11 5 10" xfId="7156"/>
    <cellStyle name="Normal 2 11 5 10 2" xfId="7157"/>
    <cellStyle name="Normal 2 11 5 11" xfId="7158"/>
    <cellStyle name="Normal 2 11 5 11 2" xfId="7159"/>
    <cellStyle name="Normal 2 11 5 12" xfId="7160"/>
    <cellStyle name="Normal 2 11 5 12 2" xfId="7161"/>
    <cellStyle name="Normal 2 11 5 13" xfId="7162"/>
    <cellStyle name="Normal 2 11 5 2" xfId="7163"/>
    <cellStyle name="Normal 2 11 5 2 10" xfId="7164"/>
    <cellStyle name="Normal 2 11 5 2 10 2" xfId="7165"/>
    <cellStyle name="Normal 2 11 5 2 11" xfId="7166"/>
    <cellStyle name="Normal 2 11 5 2 11 2" xfId="7167"/>
    <cellStyle name="Normal 2 11 5 2 12" xfId="7168"/>
    <cellStyle name="Normal 2 11 5 2 2" xfId="7169"/>
    <cellStyle name="Normal 2 11 5 2 2 10" xfId="7170"/>
    <cellStyle name="Normal 2 11 5 2 2 10 2" xfId="7171"/>
    <cellStyle name="Normal 2 11 5 2 2 11" xfId="7172"/>
    <cellStyle name="Normal 2 11 5 2 2 2" xfId="7173"/>
    <cellStyle name="Normal 2 11 5 2 2 2 2" xfId="7174"/>
    <cellStyle name="Normal 2 11 5 2 2 3" xfId="7175"/>
    <cellStyle name="Normal 2 11 5 2 2 3 2" xfId="7176"/>
    <cellStyle name="Normal 2 11 5 2 2 4" xfId="7177"/>
    <cellStyle name="Normal 2 11 5 2 2 4 2" xfId="7178"/>
    <cellStyle name="Normal 2 11 5 2 2 5" xfId="7179"/>
    <cellStyle name="Normal 2 11 5 2 2 5 2" xfId="7180"/>
    <cellStyle name="Normal 2 11 5 2 2 6" xfId="7181"/>
    <cellStyle name="Normal 2 11 5 2 2 6 2" xfId="7182"/>
    <cellStyle name="Normal 2 11 5 2 2 7" xfId="7183"/>
    <cellStyle name="Normal 2 11 5 2 2 7 2" xfId="7184"/>
    <cellStyle name="Normal 2 11 5 2 2 8" xfId="7185"/>
    <cellStyle name="Normal 2 11 5 2 2 8 2" xfId="7186"/>
    <cellStyle name="Normal 2 11 5 2 2 9" xfId="7187"/>
    <cellStyle name="Normal 2 11 5 2 2 9 2" xfId="7188"/>
    <cellStyle name="Normal 2 11 5 2 3" xfId="7189"/>
    <cellStyle name="Normal 2 11 5 2 3 2" xfId="7190"/>
    <cellStyle name="Normal 2 11 5 2 4" xfId="7191"/>
    <cellStyle name="Normal 2 11 5 2 4 2" xfId="7192"/>
    <cellStyle name="Normal 2 11 5 2 5" xfId="7193"/>
    <cellStyle name="Normal 2 11 5 2 5 2" xfId="7194"/>
    <cellStyle name="Normal 2 11 5 2 6" xfId="7195"/>
    <cellStyle name="Normal 2 11 5 2 6 2" xfId="7196"/>
    <cellStyle name="Normal 2 11 5 2 7" xfId="7197"/>
    <cellStyle name="Normal 2 11 5 2 7 2" xfId="7198"/>
    <cellStyle name="Normal 2 11 5 2 8" xfId="7199"/>
    <cellStyle name="Normal 2 11 5 2 8 2" xfId="7200"/>
    <cellStyle name="Normal 2 11 5 2 9" xfId="7201"/>
    <cellStyle name="Normal 2 11 5 2 9 2" xfId="7202"/>
    <cellStyle name="Normal 2 11 5 3" xfId="7203"/>
    <cellStyle name="Normal 2 11 5 3 10" xfId="7204"/>
    <cellStyle name="Normal 2 11 5 3 10 2" xfId="7205"/>
    <cellStyle name="Normal 2 11 5 3 11" xfId="7206"/>
    <cellStyle name="Normal 2 11 5 3 2" xfId="7207"/>
    <cellStyle name="Normal 2 11 5 3 2 2" xfId="7208"/>
    <cellStyle name="Normal 2 11 5 3 3" xfId="7209"/>
    <cellStyle name="Normal 2 11 5 3 3 2" xfId="7210"/>
    <cellStyle name="Normal 2 11 5 3 4" xfId="7211"/>
    <cellStyle name="Normal 2 11 5 3 4 2" xfId="7212"/>
    <cellStyle name="Normal 2 11 5 3 5" xfId="7213"/>
    <cellStyle name="Normal 2 11 5 3 5 2" xfId="7214"/>
    <cellStyle name="Normal 2 11 5 3 6" xfId="7215"/>
    <cellStyle name="Normal 2 11 5 3 6 2" xfId="7216"/>
    <cellStyle name="Normal 2 11 5 3 7" xfId="7217"/>
    <cellStyle name="Normal 2 11 5 3 7 2" xfId="7218"/>
    <cellStyle name="Normal 2 11 5 3 8" xfId="7219"/>
    <cellStyle name="Normal 2 11 5 3 8 2" xfId="7220"/>
    <cellStyle name="Normal 2 11 5 3 9" xfId="7221"/>
    <cellStyle name="Normal 2 11 5 3 9 2" xfId="7222"/>
    <cellStyle name="Normal 2 11 5 4" xfId="7223"/>
    <cellStyle name="Normal 2 11 5 4 2" xfId="7224"/>
    <cellStyle name="Normal 2 11 5 5" xfId="7225"/>
    <cellStyle name="Normal 2 11 5 5 2" xfId="7226"/>
    <cellStyle name="Normal 2 11 5 6" xfId="7227"/>
    <cellStyle name="Normal 2 11 5 6 2" xfId="7228"/>
    <cellStyle name="Normal 2 11 5 7" xfId="7229"/>
    <cellStyle name="Normal 2 11 5 7 2" xfId="7230"/>
    <cellStyle name="Normal 2 11 5 8" xfId="7231"/>
    <cellStyle name="Normal 2 11 5 8 2" xfId="7232"/>
    <cellStyle name="Normal 2 11 5 9" xfId="7233"/>
    <cellStyle name="Normal 2 11 5 9 2" xfId="7234"/>
    <cellStyle name="Normal 2 11 6" xfId="7235"/>
    <cellStyle name="Normal 2 11 6 10" xfId="7236"/>
    <cellStyle name="Normal 2 11 6 10 2" xfId="7237"/>
    <cellStyle name="Normal 2 11 6 11" xfId="7238"/>
    <cellStyle name="Normal 2 11 6 11 2" xfId="7239"/>
    <cellStyle name="Normal 2 11 6 12" xfId="7240"/>
    <cellStyle name="Normal 2 11 6 12 2" xfId="7241"/>
    <cellStyle name="Normal 2 11 6 13" xfId="7242"/>
    <cellStyle name="Normal 2 11 6 2" xfId="7243"/>
    <cellStyle name="Normal 2 11 6 2 10" xfId="7244"/>
    <cellStyle name="Normal 2 11 6 2 10 2" xfId="7245"/>
    <cellStyle name="Normal 2 11 6 2 11" xfId="7246"/>
    <cellStyle name="Normal 2 11 6 2 11 2" xfId="7247"/>
    <cellStyle name="Normal 2 11 6 2 12" xfId="7248"/>
    <cellStyle name="Normal 2 11 6 2 2" xfId="7249"/>
    <cellStyle name="Normal 2 11 6 2 2 10" xfId="7250"/>
    <cellStyle name="Normal 2 11 6 2 2 10 2" xfId="7251"/>
    <cellStyle name="Normal 2 11 6 2 2 11" xfId="7252"/>
    <cellStyle name="Normal 2 11 6 2 2 2" xfId="7253"/>
    <cellStyle name="Normal 2 11 6 2 2 2 2" xfId="7254"/>
    <cellStyle name="Normal 2 11 6 2 2 3" xfId="7255"/>
    <cellStyle name="Normal 2 11 6 2 2 3 2" xfId="7256"/>
    <cellStyle name="Normal 2 11 6 2 2 4" xfId="7257"/>
    <cellStyle name="Normal 2 11 6 2 2 4 2" xfId="7258"/>
    <cellStyle name="Normal 2 11 6 2 2 5" xfId="7259"/>
    <cellStyle name="Normal 2 11 6 2 2 5 2" xfId="7260"/>
    <cellStyle name="Normal 2 11 6 2 2 6" xfId="7261"/>
    <cellStyle name="Normal 2 11 6 2 2 6 2" xfId="7262"/>
    <cellStyle name="Normal 2 11 6 2 2 7" xfId="7263"/>
    <cellStyle name="Normal 2 11 6 2 2 7 2" xfId="7264"/>
    <cellStyle name="Normal 2 11 6 2 2 8" xfId="7265"/>
    <cellStyle name="Normal 2 11 6 2 2 8 2" xfId="7266"/>
    <cellStyle name="Normal 2 11 6 2 2 9" xfId="7267"/>
    <cellStyle name="Normal 2 11 6 2 2 9 2" xfId="7268"/>
    <cellStyle name="Normal 2 11 6 2 3" xfId="7269"/>
    <cellStyle name="Normal 2 11 6 2 3 2" xfId="7270"/>
    <cellStyle name="Normal 2 11 6 2 4" xfId="7271"/>
    <cellStyle name="Normal 2 11 6 2 4 2" xfId="7272"/>
    <cellStyle name="Normal 2 11 6 2 5" xfId="7273"/>
    <cellStyle name="Normal 2 11 6 2 5 2" xfId="7274"/>
    <cellStyle name="Normal 2 11 6 2 6" xfId="7275"/>
    <cellStyle name="Normal 2 11 6 2 6 2" xfId="7276"/>
    <cellStyle name="Normal 2 11 6 2 7" xfId="7277"/>
    <cellStyle name="Normal 2 11 6 2 7 2" xfId="7278"/>
    <cellStyle name="Normal 2 11 6 2 8" xfId="7279"/>
    <cellStyle name="Normal 2 11 6 2 8 2" xfId="7280"/>
    <cellStyle name="Normal 2 11 6 2 9" xfId="7281"/>
    <cellStyle name="Normal 2 11 6 2 9 2" xfId="7282"/>
    <cellStyle name="Normal 2 11 6 3" xfId="7283"/>
    <cellStyle name="Normal 2 11 6 3 10" xfId="7284"/>
    <cellStyle name="Normal 2 11 6 3 10 2" xfId="7285"/>
    <cellStyle name="Normal 2 11 6 3 11" xfId="7286"/>
    <cellStyle name="Normal 2 11 6 3 2" xfId="7287"/>
    <cellStyle name="Normal 2 11 6 3 2 2" xfId="7288"/>
    <cellStyle name="Normal 2 11 6 3 3" xfId="7289"/>
    <cellStyle name="Normal 2 11 6 3 3 2" xfId="7290"/>
    <cellStyle name="Normal 2 11 6 3 4" xfId="7291"/>
    <cellStyle name="Normal 2 11 6 3 4 2" xfId="7292"/>
    <cellStyle name="Normal 2 11 6 3 5" xfId="7293"/>
    <cellStyle name="Normal 2 11 6 3 5 2" xfId="7294"/>
    <cellStyle name="Normal 2 11 6 3 6" xfId="7295"/>
    <cellStyle name="Normal 2 11 6 3 6 2" xfId="7296"/>
    <cellStyle name="Normal 2 11 6 3 7" xfId="7297"/>
    <cellStyle name="Normal 2 11 6 3 7 2" xfId="7298"/>
    <cellStyle name="Normal 2 11 6 3 8" xfId="7299"/>
    <cellStyle name="Normal 2 11 6 3 8 2" xfId="7300"/>
    <cellStyle name="Normal 2 11 6 3 9" xfId="7301"/>
    <cellStyle name="Normal 2 11 6 3 9 2" xfId="7302"/>
    <cellStyle name="Normal 2 11 6 4" xfId="7303"/>
    <cellStyle name="Normal 2 11 6 4 2" xfId="7304"/>
    <cellStyle name="Normal 2 11 6 5" xfId="7305"/>
    <cellStyle name="Normal 2 11 6 5 2" xfId="7306"/>
    <cellStyle name="Normal 2 11 6 6" xfId="7307"/>
    <cellStyle name="Normal 2 11 6 6 2" xfId="7308"/>
    <cellStyle name="Normal 2 11 6 7" xfId="7309"/>
    <cellStyle name="Normal 2 11 6 7 2" xfId="7310"/>
    <cellStyle name="Normal 2 11 6 8" xfId="7311"/>
    <cellStyle name="Normal 2 11 6 8 2" xfId="7312"/>
    <cellStyle name="Normal 2 11 6 9" xfId="7313"/>
    <cellStyle name="Normal 2 11 6 9 2" xfId="7314"/>
    <cellStyle name="Normal 2 11 7" xfId="41773"/>
    <cellStyle name="Normal 2 12" xfId="7315"/>
    <cellStyle name="Normal 2 12 10" xfId="7316"/>
    <cellStyle name="Normal 2 12 10 2" xfId="7317"/>
    <cellStyle name="Normal 2 12 11" xfId="7318"/>
    <cellStyle name="Normal 2 12 11 2" xfId="7319"/>
    <cellStyle name="Normal 2 12 12" xfId="7320"/>
    <cellStyle name="Normal 2 12 12 2" xfId="7321"/>
    <cellStyle name="Normal 2 12 13" xfId="7322"/>
    <cellStyle name="Normal 2 12 2" xfId="7323"/>
    <cellStyle name="Normal 2 12 2 10" xfId="7324"/>
    <cellStyle name="Normal 2 12 2 10 2" xfId="7325"/>
    <cellStyle name="Normal 2 12 2 11" xfId="7326"/>
    <cellStyle name="Normal 2 12 2 11 2" xfId="7327"/>
    <cellStyle name="Normal 2 12 2 12" xfId="7328"/>
    <cellStyle name="Normal 2 12 2 2" xfId="7329"/>
    <cellStyle name="Normal 2 12 2 2 10" xfId="7330"/>
    <cellStyle name="Normal 2 12 2 2 10 2" xfId="7331"/>
    <cellStyle name="Normal 2 12 2 2 11" xfId="7332"/>
    <cellStyle name="Normal 2 12 2 2 2" xfId="7333"/>
    <cellStyle name="Normal 2 12 2 2 2 2" xfId="7334"/>
    <cellStyle name="Normal 2 12 2 2 3" xfId="7335"/>
    <cellStyle name="Normal 2 12 2 2 3 2" xfId="7336"/>
    <cellStyle name="Normal 2 12 2 2 4" xfId="7337"/>
    <cellStyle name="Normal 2 12 2 2 4 2" xfId="7338"/>
    <cellStyle name="Normal 2 12 2 2 5" xfId="7339"/>
    <cellStyle name="Normal 2 12 2 2 5 2" xfId="7340"/>
    <cellStyle name="Normal 2 12 2 2 6" xfId="7341"/>
    <cellStyle name="Normal 2 12 2 2 6 2" xfId="7342"/>
    <cellStyle name="Normal 2 12 2 2 7" xfId="7343"/>
    <cellStyle name="Normal 2 12 2 2 7 2" xfId="7344"/>
    <cellStyle name="Normal 2 12 2 2 8" xfId="7345"/>
    <cellStyle name="Normal 2 12 2 2 8 2" xfId="7346"/>
    <cellStyle name="Normal 2 12 2 2 9" xfId="7347"/>
    <cellStyle name="Normal 2 12 2 2 9 2" xfId="7348"/>
    <cellStyle name="Normal 2 12 2 3" xfId="7349"/>
    <cellStyle name="Normal 2 12 2 3 2" xfId="7350"/>
    <cellStyle name="Normal 2 12 2 4" xfId="7351"/>
    <cellStyle name="Normal 2 12 2 4 2" xfId="7352"/>
    <cellStyle name="Normal 2 12 2 5" xfId="7353"/>
    <cellStyle name="Normal 2 12 2 5 2" xfId="7354"/>
    <cellStyle name="Normal 2 12 2 6" xfId="7355"/>
    <cellStyle name="Normal 2 12 2 6 2" xfId="7356"/>
    <cellStyle name="Normal 2 12 2 7" xfId="7357"/>
    <cellStyle name="Normal 2 12 2 7 2" xfId="7358"/>
    <cellStyle name="Normal 2 12 2 8" xfId="7359"/>
    <cellStyle name="Normal 2 12 2 8 2" xfId="7360"/>
    <cellStyle name="Normal 2 12 2 9" xfId="7361"/>
    <cellStyle name="Normal 2 12 2 9 2" xfId="7362"/>
    <cellStyle name="Normal 2 12 3" xfId="7363"/>
    <cellStyle name="Normal 2 12 3 10" xfId="7364"/>
    <cellStyle name="Normal 2 12 3 10 2" xfId="7365"/>
    <cellStyle name="Normal 2 12 3 11" xfId="7366"/>
    <cellStyle name="Normal 2 12 3 2" xfId="7367"/>
    <cellStyle name="Normal 2 12 3 2 2" xfId="7368"/>
    <cellStyle name="Normal 2 12 3 3" xfId="7369"/>
    <cellStyle name="Normal 2 12 3 3 2" xfId="7370"/>
    <cellStyle name="Normal 2 12 3 4" xfId="7371"/>
    <cellStyle name="Normal 2 12 3 4 2" xfId="7372"/>
    <cellStyle name="Normal 2 12 3 5" xfId="7373"/>
    <cellStyle name="Normal 2 12 3 5 2" xfId="7374"/>
    <cellStyle name="Normal 2 12 3 6" xfId="7375"/>
    <cellStyle name="Normal 2 12 3 6 2" xfId="7376"/>
    <cellStyle name="Normal 2 12 3 7" xfId="7377"/>
    <cellStyle name="Normal 2 12 3 7 2" xfId="7378"/>
    <cellStyle name="Normal 2 12 3 8" xfId="7379"/>
    <cellStyle name="Normal 2 12 3 8 2" xfId="7380"/>
    <cellStyle name="Normal 2 12 3 9" xfId="7381"/>
    <cellStyle name="Normal 2 12 3 9 2" xfId="7382"/>
    <cellStyle name="Normal 2 12 4" xfId="7383"/>
    <cellStyle name="Normal 2 12 4 2" xfId="7384"/>
    <cellStyle name="Normal 2 12 5" xfId="7385"/>
    <cellStyle name="Normal 2 12 5 2" xfId="7386"/>
    <cellStyle name="Normal 2 12 6" xfId="7387"/>
    <cellStyle name="Normal 2 12 6 2" xfId="7388"/>
    <cellStyle name="Normal 2 12 7" xfId="7389"/>
    <cellStyle name="Normal 2 12 7 2" xfId="7390"/>
    <cellStyle name="Normal 2 12 8" xfId="7391"/>
    <cellStyle name="Normal 2 12 8 2" xfId="7392"/>
    <cellStyle name="Normal 2 12 9" xfId="7393"/>
    <cellStyle name="Normal 2 12 9 2" xfId="7394"/>
    <cellStyle name="Normal 2 13" xfId="7395"/>
    <cellStyle name="Normal 2 13 10" xfId="7396"/>
    <cellStyle name="Normal 2 13 10 2" xfId="7397"/>
    <cellStyle name="Normal 2 13 11" xfId="7398"/>
    <cellStyle name="Normal 2 13 11 2" xfId="7399"/>
    <cellStyle name="Normal 2 13 12" xfId="7400"/>
    <cellStyle name="Normal 2 13 12 2" xfId="7401"/>
    <cellStyle name="Normal 2 13 13" xfId="7402"/>
    <cellStyle name="Normal 2 13 2" xfId="7403"/>
    <cellStyle name="Normal 2 13 2 10" xfId="7404"/>
    <cellStyle name="Normal 2 13 2 10 2" xfId="7405"/>
    <cellStyle name="Normal 2 13 2 11" xfId="7406"/>
    <cellStyle name="Normal 2 13 2 11 2" xfId="7407"/>
    <cellStyle name="Normal 2 13 2 12" xfId="7408"/>
    <cellStyle name="Normal 2 13 2 2" xfId="7409"/>
    <cellStyle name="Normal 2 13 2 2 10" xfId="7410"/>
    <cellStyle name="Normal 2 13 2 2 10 2" xfId="7411"/>
    <cellStyle name="Normal 2 13 2 2 11" xfId="7412"/>
    <cellStyle name="Normal 2 13 2 2 2" xfId="7413"/>
    <cellStyle name="Normal 2 13 2 2 2 2" xfId="7414"/>
    <cellStyle name="Normal 2 13 2 2 3" xfId="7415"/>
    <cellStyle name="Normal 2 13 2 2 3 2" xfId="7416"/>
    <cellStyle name="Normal 2 13 2 2 4" xfId="7417"/>
    <cellStyle name="Normal 2 13 2 2 4 2" xfId="7418"/>
    <cellStyle name="Normal 2 13 2 2 5" xfId="7419"/>
    <cellStyle name="Normal 2 13 2 2 5 2" xfId="7420"/>
    <cellStyle name="Normal 2 13 2 2 6" xfId="7421"/>
    <cellStyle name="Normal 2 13 2 2 6 2" xfId="7422"/>
    <cellStyle name="Normal 2 13 2 2 7" xfId="7423"/>
    <cellStyle name="Normal 2 13 2 2 7 2" xfId="7424"/>
    <cellStyle name="Normal 2 13 2 2 8" xfId="7425"/>
    <cellStyle name="Normal 2 13 2 2 8 2" xfId="7426"/>
    <cellStyle name="Normal 2 13 2 2 9" xfId="7427"/>
    <cellStyle name="Normal 2 13 2 2 9 2" xfId="7428"/>
    <cellStyle name="Normal 2 13 2 3" xfId="7429"/>
    <cellStyle name="Normal 2 13 2 3 2" xfId="7430"/>
    <cellStyle name="Normal 2 13 2 4" xfId="7431"/>
    <cellStyle name="Normal 2 13 2 4 2" xfId="7432"/>
    <cellStyle name="Normal 2 13 2 5" xfId="7433"/>
    <cellStyle name="Normal 2 13 2 5 2" xfId="7434"/>
    <cellStyle name="Normal 2 13 2 6" xfId="7435"/>
    <cellStyle name="Normal 2 13 2 6 2" xfId="7436"/>
    <cellStyle name="Normal 2 13 2 7" xfId="7437"/>
    <cellStyle name="Normal 2 13 2 7 2" xfId="7438"/>
    <cellStyle name="Normal 2 13 2 8" xfId="7439"/>
    <cellStyle name="Normal 2 13 2 8 2" xfId="7440"/>
    <cellStyle name="Normal 2 13 2 9" xfId="7441"/>
    <cellStyle name="Normal 2 13 2 9 2" xfId="7442"/>
    <cellStyle name="Normal 2 13 3" xfId="7443"/>
    <cellStyle name="Normal 2 13 3 10" xfId="7444"/>
    <cellStyle name="Normal 2 13 3 10 2" xfId="7445"/>
    <cellStyle name="Normal 2 13 3 11" xfId="7446"/>
    <cellStyle name="Normal 2 13 3 2" xfId="7447"/>
    <cellStyle name="Normal 2 13 3 2 2" xfId="7448"/>
    <cellStyle name="Normal 2 13 3 3" xfId="7449"/>
    <cellStyle name="Normal 2 13 3 3 2" xfId="7450"/>
    <cellStyle name="Normal 2 13 3 4" xfId="7451"/>
    <cellStyle name="Normal 2 13 3 4 2" xfId="7452"/>
    <cellStyle name="Normal 2 13 3 5" xfId="7453"/>
    <cellStyle name="Normal 2 13 3 5 2" xfId="7454"/>
    <cellStyle name="Normal 2 13 3 6" xfId="7455"/>
    <cellStyle name="Normal 2 13 3 6 2" xfId="7456"/>
    <cellStyle name="Normal 2 13 3 7" xfId="7457"/>
    <cellStyle name="Normal 2 13 3 7 2" xfId="7458"/>
    <cellStyle name="Normal 2 13 3 8" xfId="7459"/>
    <cellStyle name="Normal 2 13 3 8 2" xfId="7460"/>
    <cellStyle name="Normal 2 13 3 9" xfId="7461"/>
    <cellStyle name="Normal 2 13 3 9 2" xfId="7462"/>
    <cellStyle name="Normal 2 13 4" xfId="7463"/>
    <cellStyle name="Normal 2 13 4 2" xfId="7464"/>
    <cellStyle name="Normal 2 13 5" xfId="7465"/>
    <cellStyle name="Normal 2 13 5 2" xfId="7466"/>
    <cellStyle name="Normal 2 13 6" xfId="7467"/>
    <cellStyle name="Normal 2 13 6 2" xfId="7468"/>
    <cellStyle name="Normal 2 13 7" xfId="7469"/>
    <cellStyle name="Normal 2 13 7 2" xfId="7470"/>
    <cellStyle name="Normal 2 13 8" xfId="7471"/>
    <cellStyle name="Normal 2 13 8 2" xfId="7472"/>
    <cellStyle name="Normal 2 13 9" xfId="7473"/>
    <cellStyle name="Normal 2 13 9 2" xfId="7474"/>
    <cellStyle name="Normal 2 14" xfId="7475"/>
    <cellStyle name="Normal 2 14 10" xfId="7476"/>
    <cellStyle name="Normal 2 14 10 2" xfId="7477"/>
    <cellStyle name="Normal 2 14 11" xfId="7478"/>
    <cellStyle name="Normal 2 14 11 2" xfId="7479"/>
    <cellStyle name="Normal 2 14 12" xfId="7480"/>
    <cellStyle name="Normal 2 14 12 2" xfId="7481"/>
    <cellStyle name="Normal 2 14 13" xfId="7482"/>
    <cellStyle name="Normal 2 14 2" xfId="7483"/>
    <cellStyle name="Normal 2 14 2 10" xfId="7484"/>
    <cellStyle name="Normal 2 14 2 10 2" xfId="7485"/>
    <cellStyle name="Normal 2 14 2 11" xfId="7486"/>
    <cellStyle name="Normal 2 14 2 11 2" xfId="7487"/>
    <cellStyle name="Normal 2 14 2 12" xfId="7488"/>
    <cellStyle name="Normal 2 14 2 2" xfId="7489"/>
    <cellStyle name="Normal 2 14 2 2 10" xfId="7490"/>
    <cellStyle name="Normal 2 14 2 2 10 2" xfId="7491"/>
    <cellStyle name="Normal 2 14 2 2 11" xfId="7492"/>
    <cellStyle name="Normal 2 14 2 2 2" xfId="7493"/>
    <cellStyle name="Normal 2 14 2 2 2 2" xfId="7494"/>
    <cellStyle name="Normal 2 14 2 2 3" xfId="7495"/>
    <cellStyle name="Normal 2 14 2 2 3 2" xfId="7496"/>
    <cellStyle name="Normal 2 14 2 2 4" xfId="7497"/>
    <cellStyle name="Normal 2 14 2 2 4 2" xfId="7498"/>
    <cellStyle name="Normal 2 14 2 2 5" xfId="7499"/>
    <cellStyle name="Normal 2 14 2 2 5 2" xfId="7500"/>
    <cellStyle name="Normal 2 14 2 2 6" xfId="7501"/>
    <cellStyle name="Normal 2 14 2 2 6 2" xfId="7502"/>
    <cellStyle name="Normal 2 14 2 2 7" xfId="7503"/>
    <cellStyle name="Normal 2 14 2 2 7 2" xfId="7504"/>
    <cellStyle name="Normal 2 14 2 2 8" xfId="7505"/>
    <cellStyle name="Normal 2 14 2 2 8 2" xfId="7506"/>
    <cellStyle name="Normal 2 14 2 2 9" xfId="7507"/>
    <cellStyle name="Normal 2 14 2 2 9 2" xfId="7508"/>
    <cellStyle name="Normal 2 14 2 3" xfId="7509"/>
    <cellStyle name="Normal 2 14 2 3 2" xfId="7510"/>
    <cellStyle name="Normal 2 14 2 4" xfId="7511"/>
    <cellStyle name="Normal 2 14 2 4 2" xfId="7512"/>
    <cellStyle name="Normal 2 14 2 5" xfId="7513"/>
    <cellStyle name="Normal 2 14 2 5 2" xfId="7514"/>
    <cellStyle name="Normal 2 14 2 6" xfId="7515"/>
    <cellStyle name="Normal 2 14 2 6 2" xfId="7516"/>
    <cellStyle name="Normal 2 14 2 7" xfId="7517"/>
    <cellStyle name="Normal 2 14 2 7 2" xfId="7518"/>
    <cellStyle name="Normal 2 14 2 8" xfId="7519"/>
    <cellStyle name="Normal 2 14 2 8 2" xfId="7520"/>
    <cellStyle name="Normal 2 14 2 9" xfId="7521"/>
    <cellStyle name="Normal 2 14 2 9 2" xfId="7522"/>
    <cellStyle name="Normal 2 14 3" xfId="7523"/>
    <cellStyle name="Normal 2 14 3 10" xfId="7524"/>
    <cellStyle name="Normal 2 14 3 10 2" xfId="7525"/>
    <cellStyle name="Normal 2 14 3 11" xfId="7526"/>
    <cellStyle name="Normal 2 14 3 2" xfId="7527"/>
    <cellStyle name="Normal 2 14 3 2 2" xfId="7528"/>
    <cellStyle name="Normal 2 14 3 3" xfId="7529"/>
    <cellStyle name="Normal 2 14 3 3 2" xfId="7530"/>
    <cellStyle name="Normal 2 14 3 4" xfId="7531"/>
    <cellStyle name="Normal 2 14 3 4 2" xfId="7532"/>
    <cellStyle name="Normal 2 14 3 5" xfId="7533"/>
    <cellStyle name="Normal 2 14 3 5 2" xfId="7534"/>
    <cellStyle name="Normal 2 14 3 6" xfId="7535"/>
    <cellStyle name="Normal 2 14 3 6 2" xfId="7536"/>
    <cellStyle name="Normal 2 14 3 7" xfId="7537"/>
    <cellStyle name="Normal 2 14 3 7 2" xfId="7538"/>
    <cellStyle name="Normal 2 14 3 8" xfId="7539"/>
    <cellStyle name="Normal 2 14 3 8 2" xfId="7540"/>
    <cellStyle name="Normal 2 14 3 9" xfId="7541"/>
    <cellStyle name="Normal 2 14 3 9 2" xfId="7542"/>
    <cellStyle name="Normal 2 14 4" xfId="7543"/>
    <cellStyle name="Normal 2 14 4 2" xfId="7544"/>
    <cellStyle name="Normal 2 14 5" xfId="7545"/>
    <cellStyle name="Normal 2 14 5 2" xfId="7546"/>
    <cellStyle name="Normal 2 14 6" xfId="7547"/>
    <cellStyle name="Normal 2 14 6 2" xfId="7548"/>
    <cellStyle name="Normal 2 14 7" xfId="7549"/>
    <cellStyle name="Normal 2 14 7 2" xfId="7550"/>
    <cellStyle name="Normal 2 14 8" xfId="7551"/>
    <cellStyle name="Normal 2 14 8 2" xfId="7552"/>
    <cellStyle name="Normal 2 14 9" xfId="7553"/>
    <cellStyle name="Normal 2 14 9 2" xfId="7554"/>
    <cellStyle name="Normal 2 15" xfId="7555"/>
    <cellStyle name="Normal 2 15 2" xfId="7556"/>
    <cellStyle name="Normal 2 15 2 10" xfId="7557"/>
    <cellStyle name="Normal 2 15 2 10 2" xfId="7558"/>
    <cellStyle name="Normal 2 15 2 11" xfId="7559"/>
    <cellStyle name="Normal 2 15 2 11 2" xfId="7560"/>
    <cellStyle name="Normal 2 15 2 12" xfId="7561"/>
    <cellStyle name="Normal 2 15 2 12 2" xfId="7562"/>
    <cellStyle name="Normal 2 15 2 13" xfId="7563"/>
    <cellStyle name="Normal 2 15 2 2" xfId="7564"/>
    <cellStyle name="Normal 2 15 2 2 10" xfId="7565"/>
    <cellStyle name="Normal 2 15 2 2 10 2" xfId="7566"/>
    <cellStyle name="Normal 2 15 2 2 11" xfId="7567"/>
    <cellStyle name="Normal 2 15 2 2 11 2" xfId="7568"/>
    <cellStyle name="Normal 2 15 2 2 12" xfId="7569"/>
    <cellStyle name="Normal 2 15 2 2 2" xfId="7570"/>
    <cellStyle name="Normal 2 15 2 2 2 10" xfId="7571"/>
    <cellStyle name="Normal 2 15 2 2 2 10 2" xfId="7572"/>
    <cellStyle name="Normal 2 15 2 2 2 11" xfId="7573"/>
    <cellStyle name="Normal 2 15 2 2 2 2" xfId="7574"/>
    <cellStyle name="Normal 2 15 2 2 2 2 2" xfId="7575"/>
    <cellStyle name="Normal 2 15 2 2 2 3" xfId="7576"/>
    <cellStyle name="Normal 2 15 2 2 2 3 2" xfId="7577"/>
    <cellStyle name="Normal 2 15 2 2 2 4" xfId="7578"/>
    <cellStyle name="Normal 2 15 2 2 2 4 2" xfId="7579"/>
    <cellStyle name="Normal 2 15 2 2 2 5" xfId="7580"/>
    <cellStyle name="Normal 2 15 2 2 2 5 2" xfId="7581"/>
    <cellStyle name="Normal 2 15 2 2 2 6" xfId="7582"/>
    <cellStyle name="Normal 2 15 2 2 2 6 2" xfId="7583"/>
    <cellStyle name="Normal 2 15 2 2 2 7" xfId="7584"/>
    <cellStyle name="Normal 2 15 2 2 2 7 2" xfId="7585"/>
    <cellStyle name="Normal 2 15 2 2 2 8" xfId="7586"/>
    <cellStyle name="Normal 2 15 2 2 2 8 2" xfId="7587"/>
    <cellStyle name="Normal 2 15 2 2 2 9" xfId="7588"/>
    <cellStyle name="Normal 2 15 2 2 2 9 2" xfId="7589"/>
    <cellStyle name="Normal 2 15 2 2 3" xfId="7590"/>
    <cellStyle name="Normal 2 15 2 2 3 2" xfId="7591"/>
    <cellStyle name="Normal 2 15 2 2 4" xfId="7592"/>
    <cellStyle name="Normal 2 15 2 2 4 2" xfId="7593"/>
    <cellStyle name="Normal 2 15 2 2 5" xfId="7594"/>
    <cellStyle name="Normal 2 15 2 2 5 2" xfId="7595"/>
    <cellStyle name="Normal 2 15 2 2 6" xfId="7596"/>
    <cellStyle name="Normal 2 15 2 2 6 2" xfId="7597"/>
    <cellStyle name="Normal 2 15 2 2 7" xfId="7598"/>
    <cellStyle name="Normal 2 15 2 2 7 2" xfId="7599"/>
    <cellStyle name="Normal 2 15 2 2 8" xfId="7600"/>
    <cellStyle name="Normal 2 15 2 2 8 2" xfId="7601"/>
    <cellStyle name="Normal 2 15 2 2 9" xfId="7602"/>
    <cellStyle name="Normal 2 15 2 2 9 2" xfId="7603"/>
    <cellStyle name="Normal 2 15 2 3" xfId="7604"/>
    <cellStyle name="Normal 2 15 2 3 10" xfId="7605"/>
    <cellStyle name="Normal 2 15 2 3 10 2" xfId="7606"/>
    <cellStyle name="Normal 2 15 2 3 11" xfId="7607"/>
    <cellStyle name="Normal 2 15 2 3 2" xfId="7608"/>
    <cellStyle name="Normal 2 15 2 3 2 2" xfId="7609"/>
    <cellStyle name="Normal 2 15 2 3 3" xfId="7610"/>
    <cellStyle name="Normal 2 15 2 3 3 2" xfId="7611"/>
    <cellStyle name="Normal 2 15 2 3 4" xfId="7612"/>
    <cellStyle name="Normal 2 15 2 3 4 2" xfId="7613"/>
    <cellStyle name="Normal 2 15 2 3 5" xfId="7614"/>
    <cellStyle name="Normal 2 15 2 3 5 2" xfId="7615"/>
    <cellStyle name="Normal 2 15 2 3 6" xfId="7616"/>
    <cellStyle name="Normal 2 15 2 3 6 2" xfId="7617"/>
    <cellStyle name="Normal 2 15 2 3 7" xfId="7618"/>
    <cellStyle name="Normal 2 15 2 3 7 2" xfId="7619"/>
    <cellStyle name="Normal 2 15 2 3 8" xfId="7620"/>
    <cellStyle name="Normal 2 15 2 3 8 2" xfId="7621"/>
    <cellStyle name="Normal 2 15 2 3 9" xfId="7622"/>
    <cellStyle name="Normal 2 15 2 3 9 2" xfId="7623"/>
    <cellStyle name="Normal 2 15 2 4" xfId="7624"/>
    <cellStyle name="Normal 2 15 2 4 2" xfId="7625"/>
    <cellStyle name="Normal 2 15 2 5" xfId="7626"/>
    <cellStyle name="Normal 2 15 2 5 2" xfId="7627"/>
    <cellStyle name="Normal 2 15 2 6" xfId="7628"/>
    <cellStyle name="Normal 2 15 2 6 2" xfId="7629"/>
    <cellStyle name="Normal 2 15 2 7" xfId="7630"/>
    <cellStyle name="Normal 2 15 2 7 2" xfId="7631"/>
    <cellStyle name="Normal 2 15 2 8" xfId="7632"/>
    <cellStyle name="Normal 2 15 2 8 2" xfId="7633"/>
    <cellStyle name="Normal 2 15 2 9" xfId="7634"/>
    <cellStyle name="Normal 2 15 2 9 2" xfId="7635"/>
    <cellStyle name="Normal 2 15 3" xfId="7636"/>
    <cellStyle name="Normal 2 15 3 10" xfId="7637"/>
    <cellStyle name="Normal 2 15 3 10 2" xfId="7638"/>
    <cellStyle name="Normal 2 15 3 11" xfId="7639"/>
    <cellStyle name="Normal 2 15 3 11 2" xfId="7640"/>
    <cellStyle name="Normal 2 15 3 12" xfId="7641"/>
    <cellStyle name="Normal 2 15 3 12 2" xfId="7642"/>
    <cellStyle name="Normal 2 15 3 13" xfId="7643"/>
    <cellStyle name="Normal 2 15 3 2" xfId="7644"/>
    <cellStyle name="Normal 2 15 3 2 10" xfId="7645"/>
    <cellStyle name="Normal 2 15 3 2 10 2" xfId="7646"/>
    <cellStyle name="Normal 2 15 3 2 11" xfId="7647"/>
    <cellStyle name="Normal 2 15 3 2 11 2" xfId="7648"/>
    <cellStyle name="Normal 2 15 3 2 12" xfId="7649"/>
    <cellStyle name="Normal 2 15 3 2 2" xfId="7650"/>
    <cellStyle name="Normal 2 15 3 2 2 10" xfId="7651"/>
    <cellStyle name="Normal 2 15 3 2 2 10 2" xfId="7652"/>
    <cellStyle name="Normal 2 15 3 2 2 11" xfId="7653"/>
    <cellStyle name="Normal 2 15 3 2 2 2" xfId="7654"/>
    <cellStyle name="Normal 2 15 3 2 2 2 2" xfId="7655"/>
    <cellStyle name="Normal 2 15 3 2 2 3" xfId="7656"/>
    <cellStyle name="Normal 2 15 3 2 2 3 2" xfId="7657"/>
    <cellStyle name="Normal 2 15 3 2 2 4" xfId="7658"/>
    <cellStyle name="Normal 2 15 3 2 2 4 2" xfId="7659"/>
    <cellStyle name="Normal 2 15 3 2 2 5" xfId="7660"/>
    <cellStyle name="Normal 2 15 3 2 2 5 2" xfId="7661"/>
    <cellStyle name="Normal 2 15 3 2 2 6" xfId="7662"/>
    <cellStyle name="Normal 2 15 3 2 2 6 2" xfId="7663"/>
    <cellStyle name="Normal 2 15 3 2 2 7" xfId="7664"/>
    <cellStyle name="Normal 2 15 3 2 2 7 2" xfId="7665"/>
    <cellStyle name="Normal 2 15 3 2 2 8" xfId="7666"/>
    <cellStyle name="Normal 2 15 3 2 2 8 2" xfId="7667"/>
    <cellStyle name="Normal 2 15 3 2 2 9" xfId="7668"/>
    <cellStyle name="Normal 2 15 3 2 2 9 2" xfId="7669"/>
    <cellStyle name="Normal 2 15 3 2 3" xfId="7670"/>
    <cellStyle name="Normal 2 15 3 2 3 2" xfId="7671"/>
    <cellStyle name="Normal 2 15 3 2 4" xfId="7672"/>
    <cellStyle name="Normal 2 15 3 2 4 2" xfId="7673"/>
    <cellStyle name="Normal 2 15 3 2 5" xfId="7674"/>
    <cellStyle name="Normal 2 15 3 2 5 2" xfId="7675"/>
    <cellStyle name="Normal 2 15 3 2 6" xfId="7676"/>
    <cellStyle name="Normal 2 15 3 2 6 2" xfId="7677"/>
    <cellStyle name="Normal 2 15 3 2 7" xfId="7678"/>
    <cellStyle name="Normal 2 15 3 2 7 2" xfId="7679"/>
    <cellStyle name="Normal 2 15 3 2 8" xfId="7680"/>
    <cellStyle name="Normal 2 15 3 2 8 2" xfId="7681"/>
    <cellStyle name="Normal 2 15 3 2 9" xfId="7682"/>
    <cellStyle name="Normal 2 15 3 2 9 2" xfId="7683"/>
    <cellStyle name="Normal 2 15 3 3" xfId="7684"/>
    <cellStyle name="Normal 2 15 3 3 10" xfId="7685"/>
    <cellStyle name="Normal 2 15 3 3 10 2" xfId="7686"/>
    <cellStyle name="Normal 2 15 3 3 11" xfId="7687"/>
    <cellStyle name="Normal 2 15 3 3 2" xfId="7688"/>
    <cellStyle name="Normal 2 15 3 3 2 2" xfId="7689"/>
    <cellStyle name="Normal 2 15 3 3 3" xfId="7690"/>
    <cellStyle name="Normal 2 15 3 3 3 2" xfId="7691"/>
    <cellStyle name="Normal 2 15 3 3 4" xfId="7692"/>
    <cellStyle name="Normal 2 15 3 3 4 2" xfId="7693"/>
    <cellStyle name="Normal 2 15 3 3 5" xfId="7694"/>
    <cellStyle name="Normal 2 15 3 3 5 2" xfId="7695"/>
    <cellStyle name="Normal 2 15 3 3 6" xfId="7696"/>
    <cellStyle name="Normal 2 15 3 3 6 2" xfId="7697"/>
    <cellStyle name="Normal 2 15 3 3 7" xfId="7698"/>
    <cellStyle name="Normal 2 15 3 3 7 2" xfId="7699"/>
    <cellStyle name="Normal 2 15 3 3 8" xfId="7700"/>
    <cellStyle name="Normal 2 15 3 3 8 2" xfId="7701"/>
    <cellStyle name="Normal 2 15 3 3 9" xfId="7702"/>
    <cellStyle name="Normal 2 15 3 3 9 2" xfId="7703"/>
    <cellStyle name="Normal 2 15 3 4" xfId="7704"/>
    <cellStyle name="Normal 2 15 3 4 2" xfId="7705"/>
    <cellStyle name="Normal 2 15 3 5" xfId="7706"/>
    <cellStyle name="Normal 2 15 3 5 2" xfId="7707"/>
    <cellStyle name="Normal 2 15 3 6" xfId="7708"/>
    <cellStyle name="Normal 2 15 3 6 2" xfId="7709"/>
    <cellStyle name="Normal 2 15 3 7" xfId="7710"/>
    <cellStyle name="Normal 2 15 3 7 2" xfId="7711"/>
    <cellStyle name="Normal 2 15 3 8" xfId="7712"/>
    <cellStyle name="Normal 2 15 3 8 2" xfId="7713"/>
    <cellStyle name="Normal 2 15 3 9" xfId="7714"/>
    <cellStyle name="Normal 2 15 3 9 2" xfId="7715"/>
    <cellStyle name="Normal 2 15 4" xfId="7716"/>
    <cellStyle name="Normal 2 15 4 10" xfId="7717"/>
    <cellStyle name="Normal 2 15 4 10 2" xfId="7718"/>
    <cellStyle name="Normal 2 15 4 11" xfId="7719"/>
    <cellStyle name="Normal 2 15 4 11 2" xfId="7720"/>
    <cellStyle name="Normal 2 15 4 12" xfId="7721"/>
    <cellStyle name="Normal 2 15 4 12 2" xfId="7722"/>
    <cellStyle name="Normal 2 15 4 13" xfId="7723"/>
    <cellStyle name="Normal 2 15 4 2" xfId="7724"/>
    <cellStyle name="Normal 2 15 4 2 10" xfId="7725"/>
    <cellStyle name="Normal 2 15 4 2 10 2" xfId="7726"/>
    <cellStyle name="Normal 2 15 4 2 11" xfId="7727"/>
    <cellStyle name="Normal 2 15 4 2 11 2" xfId="7728"/>
    <cellStyle name="Normal 2 15 4 2 12" xfId="7729"/>
    <cellStyle name="Normal 2 15 4 2 2" xfId="7730"/>
    <cellStyle name="Normal 2 15 4 2 2 10" xfId="7731"/>
    <cellStyle name="Normal 2 15 4 2 2 10 2" xfId="7732"/>
    <cellStyle name="Normal 2 15 4 2 2 11" xfId="7733"/>
    <cellStyle name="Normal 2 15 4 2 2 2" xfId="7734"/>
    <cellStyle name="Normal 2 15 4 2 2 2 2" xfId="7735"/>
    <cellStyle name="Normal 2 15 4 2 2 3" xfId="7736"/>
    <cellStyle name="Normal 2 15 4 2 2 3 2" xfId="7737"/>
    <cellStyle name="Normal 2 15 4 2 2 4" xfId="7738"/>
    <cellStyle name="Normal 2 15 4 2 2 4 2" xfId="7739"/>
    <cellStyle name="Normal 2 15 4 2 2 5" xfId="7740"/>
    <cellStyle name="Normal 2 15 4 2 2 5 2" xfId="7741"/>
    <cellStyle name="Normal 2 15 4 2 2 6" xfId="7742"/>
    <cellStyle name="Normal 2 15 4 2 2 6 2" xfId="7743"/>
    <cellStyle name="Normal 2 15 4 2 2 7" xfId="7744"/>
    <cellStyle name="Normal 2 15 4 2 2 7 2" xfId="7745"/>
    <cellStyle name="Normal 2 15 4 2 2 8" xfId="7746"/>
    <cellStyle name="Normal 2 15 4 2 2 8 2" xfId="7747"/>
    <cellStyle name="Normal 2 15 4 2 2 9" xfId="7748"/>
    <cellStyle name="Normal 2 15 4 2 2 9 2" xfId="7749"/>
    <cellStyle name="Normal 2 15 4 2 3" xfId="7750"/>
    <cellStyle name="Normal 2 15 4 2 3 2" xfId="7751"/>
    <cellStyle name="Normal 2 15 4 2 4" xfId="7752"/>
    <cellStyle name="Normal 2 15 4 2 4 2" xfId="7753"/>
    <cellStyle name="Normal 2 15 4 2 5" xfId="7754"/>
    <cellStyle name="Normal 2 15 4 2 5 2" xfId="7755"/>
    <cellStyle name="Normal 2 15 4 2 6" xfId="7756"/>
    <cellStyle name="Normal 2 15 4 2 6 2" xfId="7757"/>
    <cellStyle name="Normal 2 15 4 2 7" xfId="7758"/>
    <cellStyle name="Normal 2 15 4 2 7 2" xfId="7759"/>
    <cellStyle name="Normal 2 15 4 2 8" xfId="7760"/>
    <cellStyle name="Normal 2 15 4 2 8 2" xfId="7761"/>
    <cellStyle name="Normal 2 15 4 2 9" xfId="7762"/>
    <cellStyle name="Normal 2 15 4 2 9 2" xfId="7763"/>
    <cellStyle name="Normal 2 15 4 3" xfId="7764"/>
    <cellStyle name="Normal 2 15 4 3 10" xfId="7765"/>
    <cellStyle name="Normal 2 15 4 3 10 2" xfId="7766"/>
    <cellStyle name="Normal 2 15 4 3 11" xfId="7767"/>
    <cellStyle name="Normal 2 15 4 3 2" xfId="7768"/>
    <cellStyle name="Normal 2 15 4 3 2 2" xfId="7769"/>
    <cellStyle name="Normal 2 15 4 3 3" xfId="7770"/>
    <cellStyle name="Normal 2 15 4 3 3 2" xfId="7771"/>
    <cellStyle name="Normal 2 15 4 3 4" xfId="7772"/>
    <cellStyle name="Normal 2 15 4 3 4 2" xfId="7773"/>
    <cellStyle name="Normal 2 15 4 3 5" xfId="7774"/>
    <cellStyle name="Normal 2 15 4 3 5 2" xfId="7775"/>
    <cellStyle name="Normal 2 15 4 3 6" xfId="7776"/>
    <cellStyle name="Normal 2 15 4 3 6 2" xfId="7777"/>
    <cellStyle name="Normal 2 15 4 3 7" xfId="7778"/>
    <cellStyle name="Normal 2 15 4 3 7 2" xfId="7779"/>
    <cellStyle name="Normal 2 15 4 3 8" xfId="7780"/>
    <cellStyle name="Normal 2 15 4 3 8 2" xfId="7781"/>
    <cellStyle name="Normal 2 15 4 3 9" xfId="7782"/>
    <cellStyle name="Normal 2 15 4 3 9 2" xfId="7783"/>
    <cellStyle name="Normal 2 15 4 4" xfId="7784"/>
    <cellStyle name="Normal 2 15 4 4 2" xfId="7785"/>
    <cellStyle name="Normal 2 15 4 5" xfId="7786"/>
    <cellStyle name="Normal 2 15 4 5 2" xfId="7787"/>
    <cellStyle name="Normal 2 15 4 6" xfId="7788"/>
    <cellStyle name="Normal 2 15 4 6 2" xfId="7789"/>
    <cellStyle name="Normal 2 15 4 7" xfId="7790"/>
    <cellStyle name="Normal 2 15 4 7 2" xfId="7791"/>
    <cellStyle name="Normal 2 15 4 8" xfId="7792"/>
    <cellStyle name="Normal 2 15 4 8 2" xfId="7793"/>
    <cellStyle name="Normal 2 15 4 9" xfId="7794"/>
    <cellStyle name="Normal 2 15 4 9 2" xfId="7795"/>
    <cellStyle name="Normal 2 15 5" xfId="7796"/>
    <cellStyle name="Normal 2 15 5 10" xfId="7797"/>
    <cellStyle name="Normal 2 15 5 10 2" xfId="7798"/>
    <cellStyle name="Normal 2 15 5 11" xfId="7799"/>
    <cellStyle name="Normal 2 15 5 11 2" xfId="7800"/>
    <cellStyle name="Normal 2 15 5 12" xfId="7801"/>
    <cellStyle name="Normal 2 15 5 12 2" xfId="7802"/>
    <cellStyle name="Normal 2 15 5 13" xfId="7803"/>
    <cellStyle name="Normal 2 15 5 2" xfId="7804"/>
    <cellStyle name="Normal 2 15 5 2 10" xfId="7805"/>
    <cellStyle name="Normal 2 15 5 2 10 2" xfId="7806"/>
    <cellStyle name="Normal 2 15 5 2 11" xfId="7807"/>
    <cellStyle name="Normal 2 15 5 2 11 2" xfId="7808"/>
    <cellStyle name="Normal 2 15 5 2 12" xfId="7809"/>
    <cellStyle name="Normal 2 15 5 2 2" xfId="7810"/>
    <cellStyle name="Normal 2 15 5 2 2 10" xfId="7811"/>
    <cellStyle name="Normal 2 15 5 2 2 10 2" xfId="7812"/>
    <cellStyle name="Normal 2 15 5 2 2 11" xfId="7813"/>
    <cellStyle name="Normal 2 15 5 2 2 2" xfId="7814"/>
    <cellStyle name="Normal 2 15 5 2 2 2 2" xfId="7815"/>
    <cellStyle name="Normal 2 15 5 2 2 3" xfId="7816"/>
    <cellStyle name="Normal 2 15 5 2 2 3 2" xfId="7817"/>
    <cellStyle name="Normal 2 15 5 2 2 4" xfId="7818"/>
    <cellStyle name="Normal 2 15 5 2 2 4 2" xfId="7819"/>
    <cellStyle name="Normal 2 15 5 2 2 5" xfId="7820"/>
    <cellStyle name="Normal 2 15 5 2 2 5 2" xfId="7821"/>
    <cellStyle name="Normal 2 15 5 2 2 6" xfId="7822"/>
    <cellStyle name="Normal 2 15 5 2 2 6 2" xfId="7823"/>
    <cellStyle name="Normal 2 15 5 2 2 7" xfId="7824"/>
    <cellStyle name="Normal 2 15 5 2 2 7 2" xfId="7825"/>
    <cellStyle name="Normal 2 15 5 2 2 8" xfId="7826"/>
    <cellStyle name="Normal 2 15 5 2 2 8 2" xfId="7827"/>
    <cellStyle name="Normal 2 15 5 2 2 9" xfId="7828"/>
    <cellStyle name="Normal 2 15 5 2 2 9 2" xfId="7829"/>
    <cellStyle name="Normal 2 15 5 2 3" xfId="7830"/>
    <cellStyle name="Normal 2 15 5 2 3 2" xfId="7831"/>
    <cellStyle name="Normal 2 15 5 2 4" xfId="7832"/>
    <cellStyle name="Normal 2 15 5 2 4 2" xfId="7833"/>
    <cellStyle name="Normal 2 15 5 2 5" xfId="7834"/>
    <cellStyle name="Normal 2 15 5 2 5 2" xfId="7835"/>
    <cellStyle name="Normal 2 15 5 2 6" xfId="7836"/>
    <cellStyle name="Normal 2 15 5 2 6 2" xfId="7837"/>
    <cellStyle name="Normal 2 15 5 2 7" xfId="7838"/>
    <cellStyle name="Normal 2 15 5 2 7 2" xfId="7839"/>
    <cellStyle name="Normal 2 15 5 2 8" xfId="7840"/>
    <cellStyle name="Normal 2 15 5 2 8 2" xfId="7841"/>
    <cellStyle name="Normal 2 15 5 2 9" xfId="7842"/>
    <cellStyle name="Normal 2 15 5 2 9 2" xfId="7843"/>
    <cellStyle name="Normal 2 15 5 3" xfId="7844"/>
    <cellStyle name="Normal 2 15 5 3 10" xfId="7845"/>
    <cellStyle name="Normal 2 15 5 3 10 2" xfId="7846"/>
    <cellStyle name="Normal 2 15 5 3 11" xfId="7847"/>
    <cellStyle name="Normal 2 15 5 3 2" xfId="7848"/>
    <cellStyle name="Normal 2 15 5 3 2 2" xfId="7849"/>
    <cellStyle name="Normal 2 15 5 3 3" xfId="7850"/>
    <cellStyle name="Normal 2 15 5 3 3 2" xfId="7851"/>
    <cellStyle name="Normal 2 15 5 3 4" xfId="7852"/>
    <cellStyle name="Normal 2 15 5 3 4 2" xfId="7853"/>
    <cellStyle name="Normal 2 15 5 3 5" xfId="7854"/>
    <cellStyle name="Normal 2 15 5 3 5 2" xfId="7855"/>
    <cellStyle name="Normal 2 15 5 3 6" xfId="7856"/>
    <cellStyle name="Normal 2 15 5 3 6 2" xfId="7857"/>
    <cellStyle name="Normal 2 15 5 3 7" xfId="7858"/>
    <cellStyle name="Normal 2 15 5 3 7 2" xfId="7859"/>
    <cellStyle name="Normal 2 15 5 3 8" xfId="7860"/>
    <cellStyle name="Normal 2 15 5 3 8 2" xfId="7861"/>
    <cellStyle name="Normal 2 15 5 3 9" xfId="7862"/>
    <cellStyle name="Normal 2 15 5 3 9 2" xfId="7863"/>
    <cellStyle name="Normal 2 15 5 4" xfId="7864"/>
    <cellStyle name="Normal 2 15 5 4 2" xfId="7865"/>
    <cellStyle name="Normal 2 15 5 5" xfId="7866"/>
    <cellStyle name="Normal 2 15 5 5 2" xfId="7867"/>
    <cellStyle name="Normal 2 15 5 6" xfId="7868"/>
    <cellStyle name="Normal 2 15 5 6 2" xfId="7869"/>
    <cellStyle name="Normal 2 15 5 7" xfId="7870"/>
    <cellStyle name="Normal 2 15 5 7 2" xfId="7871"/>
    <cellStyle name="Normal 2 15 5 8" xfId="7872"/>
    <cellStyle name="Normal 2 15 5 8 2" xfId="7873"/>
    <cellStyle name="Normal 2 15 5 9" xfId="7874"/>
    <cellStyle name="Normal 2 15 5 9 2" xfId="7875"/>
    <cellStyle name="Normal 2 15 6" xfId="41774"/>
    <cellStyle name="Normal 2 16" xfId="7876"/>
    <cellStyle name="Normal 2 16 2" xfId="41775"/>
    <cellStyle name="Normal 2 17" xfId="7877"/>
    <cellStyle name="Normal 2 17 2" xfId="41776"/>
    <cellStyle name="Normal 2 18" xfId="7878"/>
    <cellStyle name="Normal 2 18 2" xfId="41777"/>
    <cellStyle name="Normal 2 19" xfId="7879"/>
    <cellStyle name="Normal 2 2" xfId="7880"/>
    <cellStyle name="Normal 2 2 10" xfId="7881"/>
    <cellStyle name="Normal 2 2 10 2" xfId="41778"/>
    <cellStyle name="Normal 2 2 11" xfId="7882"/>
    <cellStyle name="Normal 2 2 11 10" xfId="7883"/>
    <cellStyle name="Normal 2 2 11 10 2" xfId="7884"/>
    <cellStyle name="Normal 2 2 11 11" xfId="7885"/>
    <cellStyle name="Normal 2 2 11 11 2" xfId="7886"/>
    <cellStyle name="Normal 2 2 11 12" xfId="7887"/>
    <cellStyle name="Normal 2 2 11 12 2" xfId="7888"/>
    <cellStyle name="Normal 2 2 11 13" xfId="7889"/>
    <cellStyle name="Normal 2 2 11 13 2" xfId="7890"/>
    <cellStyle name="Normal 2 2 11 14" xfId="7891"/>
    <cellStyle name="Normal 2 2 11 14 2" xfId="7892"/>
    <cellStyle name="Normal 2 2 11 15" xfId="7893"/>
    <cellStyle name="Normal 2 2 11 15 2" xfId="7894"/>
    <cellStyle name="Normal 2 2 11 16" xfId="7895"/>
    <cellStyle name="Normal 2 2 11 16 2" xfId="7896"/>
    <cellStyle name="Normal 2 2 11 17" xfId="7897"/>
    <cellStyle name="Normal 2 2 11 17 2" xfId="7898"/>
    <cellStyle name="Normal 2 2 11 18" xfId="7899"/>
    <cellStyle name="Normal 2 2 11 2" xfId="7900"/>
    <cellStyle name="Normal 2 2 11 2 2" xfId="7901"/>
    <cellStyle name="Normal 2 2 11 2 2 10" xfId="7902"/>
    <cellStyle name="Normal 2 2 11 2 2 10 2" xfId="7903"/>
    <cellStyle name="Normal 2 2 11 2 2 11" xfId="7904"/>
    <cellStyle name="Normal 2 2 11 2 2 11 2" xfId="7905"/>
    <cellStyle name="Normal 2 2 11 2 2 12" xfId="7906"/>
    <cellStyle name="Normal 2 2 11 2 2 12 2" xfId="7907"/>
    <cellStyle name="Normal 2 2 11 2 2 13" xfId="7908"/>
    <cellStyle name="Normal 2 2 11 2 2 13 2" xfId="7909"/>
    <cellStyle name="Normal 2 2 11 2 2 14" xfId="7910"/>
    <cellStyle name="Normal 2 2 11 2 2 14 2" xfId="7911"/>
    <cellStyle name="Normal 2 2 11 2 2 15" xfId="7912"/>
    <cellStyle name="Normal 2 2 11 2 2 15 2" xfId="7913"/>
    <cellStyle name="Normal 2 2 11 2 2 16" xfId="7914"/>
    <cellStyle name="Normal 2 2 11 2 2 16 2" xfId="7915"/>
    <cellStyle name="Normal 2 2 11 2 2 17" xfId="7916"/>
    <cellStyle name="Normal 2 2 11 2 2 2" xfId="7917"/>
    <cellStyle name="Normal 2 2 11 2 2 2 2" xfId="41779"/>
    <cellStyle name="Normal 2 2 11 2 2 3" xfId="7918"/>
    <cellStyle name="Normal 2 2 11 2 2 3 2" xfId="41780"/>
    <cellStyle name="Normal 2 2 11 2 2 4" xfId="7919"/>
    <cellStyle name="Normal 2 2 11 2 2 4 2" xfId="41781"/>
    <cellStyle name="Normal 2 2 11 2 2 5" xfId="7920"/>
    <cellStyle name="Normal 2 2 11 2 2 5 2" xfId="41782"/>
    <cellStyle name="Normal 2 2 11 2 2 6" xfId="7921"/>
    <cellStyle name="Normal 2 2 11 2 2 6 10" xfId="7922"/>
    <cellStyle name="Normal 2 2 11 2 2 6 10 2" xfId="7923"/>
    <cellStyle name="Normal 2 2 11 2 2 6 11" xfId="7924"/>
    <cellStyle name="Normal 2 2 11 2 2 6 11 2" xfId="7925"/>
    <cellStyle name="Normal 2 2 11 2 2 6 12" xfId="7926"/>
    <cellStyle name="Normal 2 2 11 2 2 6 2" xfId="7927"/>
    <cellStyle name="Normal 2 2 11 2 2 6 2 10" xfId="7928"/>
    <cellStyle name="Normal 2 2 11 2 2 6 2 10 2" xfId="7929"/>
    <cellStyle name="Normal 2 2 11 2 2 6 2 11" xfId="7930"/>
    <cellStyle name="Normal 2 2 11 2 2 6 2 2" xfId="7931"/>
    <cellStyle name="Normal 2 2 11 2 2 6 2 2 2" xfId="7932"/>
    <cellStyle name="Normal 2 2 11 2 2 6 2 3" xfId="7933"/>
    <cellStyle name="Normal 2 2 11 2 2 6 2 3 2" xfId="7934"/>
    <cellStyle name="Normal 2 2 11 2 2 6 2 4" xfId="7935"/>
    <cellStyle name="Normal 2 2 11 2 2 6 2 4 2" xfId="7936"/>
    <cellStyle name="Normal 2 2 11 2 2 6 2 5" xfId="7937"/>
    <cellStyle name="Normal 2 2 11 2 2 6 2 5 2" xfId="7938"/>
    <cellStyle name="Normal 2 2 11 2 2 6 2 6" xfId="7939"/>
    <cellStyle name="Normal 2 2 11 2 2 6 2 6 2" xfId="7940"/>
    <cellStyle name="Normal 2 2 11 2 2 6 2 7" xfId="7941"/>
    <cellStyle name="Normal 2 2 11 2 2 6 2 7 2" xfId="7942"/>
    <cellStyle name="Normal 2 2 11 2 2 6 2 8" xfId="7943"/>
    <cellStyle name="Normal 2 2 11 2 2 6 2 8 2" xfId="7944"/>
    <cellStyle name="Normal 2 2 11 2 2 6 2 9" xfId="7945"/>
    <cellStyle name="Normal 2 2 11 2 2 6 2 9 2" xfId="7946"/>
    <cellStyle name="Normal 2 2 11 2 2 6 3" xfId="7947"/>
    <cellStyle name="Normal 2 2 11 2 2 6 3 2" xfId="7948"/>
    <cellStyle name="Normal 2 2 11 2 2 6 4" xfId="7949"/>
    <cellStyle name="Normal 2 2 11 2 2 6 4 2" xfId="7950"/>
    <cellStyle name="Normal 2 2 11 2 2 6 5" xfId="7951"/>
    <cellStyle name="Normal 2 2 11 2 2 6 5 2" xfId="7952"/>
    <cellStyle name="Normal 2 2 11 2 2 6 6" xfId="7953"/>
    <cellStyle name="Normal 2 2 11 2 2 6 6 2" xfId="7954"/>
    <cellStyle name="Normal 2 2 11 2 2 6 7" xfId="7955"/>
    <cellStyle name="Normal 2 2 11 2 2 6 7 2" xfId="7956"/>
    <cellStyle name="Normal 2 2 11 2 2 6 8" xfId="7957"/>
    <cellStyle name="Normal 2 2 11 2 2 6 8 2" xfId="7958"/>
    <cellStyle name="Normal 2 2 11 2 2 6 9" xfId="7959"/>
    <cellStyle name="Normal 2 2 11 2 2 6 9 2" xfId="7960"/>
    <cellStyle name="Normal 2 2 11 2 2 7" xfId="7961"/>
    <cellStyle name="Normal 2 2 11 2 2 7 10" xfId="7962"/>
    <cellStyle name="Normal 2 2 11 2 2 7 10 2" xfId="7963"/>
    <cellStyle name="Normal 2 2 11 2 2 7 11" xfId="7964"/>
    <cellStyle name="Normal 2 2 11 2 2 7 2" xfId="7965"/>
    <cellStyle name="Normal 2 2 11 2 2 7 2 2" xfId="7966"/>
    <cellStyle name="Normal 2 2 11 2 2 7 3" xfId="7967"/>
    <cellStyle name="Normal 2 2 11 2 2 7 3 2" xfId="7968"/>
    <cellStyle name="Normal 2 2 11 2 2 7 4" xfId="7969"/>
    <cellStyle name="Normal 2 2 11 2 2 7 4 2" xfId="7970"/>
    <cellStyle name="Normal 2 2 11 2 2 7 5" xfId="7971"/>
    <cellStyle name="Normal 2 2 11 2 2 7 5 2" xfId="7972"/>
    <cellStyle name="Normal 2 2 11 2 2 7 6" xfId="7973"/>
    <cellStyle name="Normal 2 2 11 2 2 7 6 2" xfId="7974"/>
    <cellStyle name="Normal 2 2 11 2 2 7 7" xfId="7975"/>
    <cellStyle name="Normal 2 2 11 2 2 7 7 2" xfId="7976"/>
    <cellStyle name="Normal 2 2 11 2 2 7 8" xfId="7977"/>
    <cellStyle name="Normal 2 2 11 2 2 7 8 2" xfId="7978"/>
    <cellStyle name="Normal 2 2 11 2 2 7 9" xfId="7979"/>
    <cellStyle name="Normal 2 2 11 2 2 7 9 2" xfId="7980"/>
    <cellStyle name="Normal 2 2 11 2 2 8" xfId="7981"/>
    <cellStyle name="Normal 2 2 11 2 2 8 2" xfId="7982"/>
    <cellStyle name="Normal 2 2 11 2 2 9" xfId="7983"/>
    <cellStyle name="Normal 2 2 11 2 2 9 2" xfId="7984"/>
    <cellStyle name="Normal 2 2 11 2 3" xfId="7985"/>
    <cellStyle name="Normal 2 2 11 2 3 10" xfId="7986"/>
    <cellStyle name="Normal 2 2 11 2 3 10 2" xfId="7987"/>
    <cellStyle name="Normal 2 2 11 2 3 11" xfId="7988"/>
    <cellStyle name="Normal 2 2 11 2 3 11 2" xfId="7989"/>
    <cellStyle name="Normal 2 2 11 2 3 12" xfId="7990"/>
    <cellStyle name="Normal 2 2 11 2 3 12 2" xfId="7991"/>
    <cellStyle name="Normal 2 2 11 2 3 13" xfId="7992"/>
    <cellStyle name="Normal 2 2 11 2 3 2" xfId="7993"/>
    <cellStyle name="Normal 2 2 11 2 3 2 10" xfId="7994"/>
    <cellStyle name="Normal 2 2 11 2 3 2 10 2" xfId="7995"/>
    <cellStyle name="Normal 2 2 11 2 3 2 11" xfId="7996"/>
    <cellStyle name="Normal 2 2 11 2 3 2 11 2" xfId="7997"/>
    <cellStyle name="Normal 2 2 11 2 3 2 12" xfId="7998"/>
    <cellStyle name="Normal 2 2 11 2 3 2 2" xfId="7999"/>
    <cellStyle name="Normal 2 2 11 2 3 2 2 10" xfId="8000"/>
    <cellStyle name="Normal 2 2 11 2 3 2 2 10 2" xfId="8001"/>
    <cellStyle name="Normal 2 2 11 2 3 2 2 11" xfId="8002"/>
    <cellStyle name="Normal 2 2 11 2 3 2 2 2" xfId="8003"/>
    <cellStyle name="Normal 2 2 11 2 3 2 2 2 2" xfId="8004"/>
    <cellStyle name="Normal 2 2 11 2 3 2 2 3" xfId="8005"/>
    <cellStyle name="Normal 2 2 11 2 3 2 2 3 2" xfId="8006"/>
    <cellStyle name="Normal 2 2 11 2 3 2 2 4" xfId="8007"/>
    <cellStyle name="Normal 2 2 11 2 3 2 2 4 2" xfId="8008"/>
    <cellStyle name="Normal 2 2 11 2 3 2 2 5" xfId="8009"/>
    <cellStyle name="Normal 2 2 11 2 3 2 2 5 2" xfId="8010"/>
    <cellStyle name="Normal 2 2 11 2 3 2 2 6" xfId="8011"/>
    <cellStyle name="Normal 2 2 11 2 3 2 2 6 2" xfId="8012"/>
    <cellStyle name="Normal 2 2 11 2 3 2 2 7" xfId="8013"/>
    <cellStyle name="Normal 2 2 11 2 3 2 2 7 2" xfId="8014"/>
    <cellStyle name="Normal 2 2 11 2 3 2 2 8" xfId="8015"/>
    <cellStyle name="Normal 2 2 11 2 3 2 2 8 2" xfId="8016"/>
    <cellStyle name="Normal 2 2 11 2 3 2 2 9" xfId="8017"/>
    <cellStyle name="Normal 2 2 11 2 3 2 2 9 2" xfId="8018"/>
    <cellStyle name="Normal 2 2 11 2 3 2 3" xfId="8019"/>
    <cellStyle name="Normal 2 2 11 2 3 2 3 2" xfId="8020"/>
    <cellStyle name="Normal 2 2 11 2 3 2 4" xfId="8021"/>
    <cellStyle name="Normal 2 2 11 2 3 2 4 2" xfId="8022"/>
    <cellStyle name="Normal 2 2 11 2 3 2 5" xfId="8023"/>
    <cellStyle name="Normal 2 2 11 2 3 2 5 2" xfId="8024"/>
    <cellStyle name="Normal 2 2 11 2 3 2 6" xfId="8025"/>
    <cellStyle name="Normal 2 2 11 2 3 2 6 2" xfId="8026"/>
    <cellStyle name="Normal 2 2 11 2 3 2 7" xfId="8027"/>
    <cellStyle name="Normal 2 2 11 2 3 2 7 2" xfId="8028"/>
    <cellStyle name="Normal 2 2 11 2 3 2 8" xfId="8029"/>
    <cellStyle name="Normal 2 2 11 2 3 2 8 2" xfId="8030"/>
    <cellStyle name="Normal 2 2 11 2 3 2 9" xfId="8031"/>
    <cellStyle name="Normal 2 2 11 2 3 2 9 2" xfId="8032"/>
    <cellStyle name="Normal 2 2 11 2 3 3" xfId="8033"/>
    <cellStyle name="Normal 2 2 11 2 3 3 10" xfId="8034"/>
    <cellStyle name="Normal 2 2 11 2 3 3 10 2" xfId="8035"/>
    <cellStyle name="Normal 2 2 11 2 3 3 11" xfId="8036"/>
    <cellStyle name="Normal 2 2 11 2 3 3 2" xfId="8037"/>
    <cellStyle name="Normal 2 2 11 2 3 3 2 2" xfId="8038"/>
    <cellStyle name="Normal 2 2 11 2 3 3 3" xfId="8039"/>
    <cellStyle name="Normal 2 2 11 2 3 3 3 2" xfId="8040"/>
    <cellStyle name="Normal 2 2 11 2 3 3 4" xfId="8041"/>
    <cellStyle name="Normal 2 2 11 2 3 3 4 2" xfId="8042"/>
    <cellStyle name="Normal 2 2 11 2 3 3 5" xfId="8043"/>
    <cellStyle name="Normal 2 2 11 2 3 3 5 2" xfId="8044"/>
    <cellStyle name="Normal 2 2 11 2 3 3 6" xfId="8045"/>
    <cellStyle name="Normal 2 2 11 2 3 3 6 2" xfId="8046"/>
    <cellStyle name="Normal 2 2 11 2 3 3 7" xfId="8047"/>
    <cellStyle name="Normal 2 2 11 2 3 3 7 2" xfId="8048"/>
    <cellStyle name="Normal 2 2 11 2 3 3 8" xfId="8049"/>
    <cellStyle name="Normal 2 2 11 2 3 3 8 2" xfId="8050"/>
    <cellStyle name="Normal 2 2 11 2 3 3 9" xfId="8051"/>
    <cellStyle name="Normal 2 2 11 2 3 3 9 2" xfId="8052"/>
    <cellStyle name="Normal 2 2 11 2 3 4" xfId="8053"/>
    <cellStyle name="Normal 2 2 11 2 3 4 2" xfId="8054"/>
    <cellStyle name="Normal 2 2 11 2 3 5" xfId="8055"/>
    <cellStyle name="Normal 2 2 11 2 3 5 2" xfId="8056"/>
    <cellStyle name="Normal 2 2 11 2 3 6" xfId="8057"/>
    <cellStyle name="Normal 2 2 11 2 3 6 2" xfId="8058"/>
    <cellStyle name="Normal 2 2 11 2 3 7" xfId="8059"/>
    <cellStyle name="Normal 2 2 11 2 3 7 2" xfId="8060"/>
    <cellStyle name="Normal 2 2 11 2 3 8" xfId="8061"/>
    <cellStyle name="Normal 2 2 11 2 3 8 2" xfId="8062"/>
    <cellStyle name="Normal 2 2 11 2 3 9" xfId="8063"/>
    <cellStyle name="Normal 2 2 11 2 3 9 2" xfId="8064"/>
    <cellStyle name="Normal 2 2 11 2 4" xfId="8065"/>
    <cellStyle name="Normal 2 2 11 2 4 10" xfId="8066"/>
    <cellStyle name="Normal 2 2 11 2 4 10 2" xfId="8067"/>
    <cellStyle name="Normal 2 2 11 2 4 11" xfId="8068"/>
    <cellStyle name="Normal 2 2 11 2 4 11 2" xfId="8069"/>
    <cellStyle name="Normal 2 2 11 2 4 12" xfId="8070"/>
    <cellStyle name="Normal 2 2 11 2 4 12 2" xfId="8071"/>
    <cellStyle name="Normal 2 2 11 2 4 13" xfId="8072"/>
    <cellStyle name="Normal 2 2 11 2 4 2" xfId="8073"/>
    <cellStyle name="Normal 2 2 11 2 4 2 10" xfId="8074"/>
    <cellStyle name="Normal 2 2 11 2 4 2 10 2" xfId="8075"/>
    <cellStyle name="Normal 2 2 11 2 4 2 11" xfId="8076"/>
    <cellStyle name="Normal 2 2 11 2 4 2 11 2" xfId="8077"/>
    <cellStyle name="Normal 2 2 11 2 4 2 12" xfId="8078"/>
    <cellStyle name="Normal 2 2 11 2 4 2 2" xfId="8079"/>
    <cellStyle name="Normal 2 2 11 2 4 2 2 10" xfId="8080"/>
    <cellStyle name="Normal 2 2 11 2 4 2 2 10 2" xfId="8081"/>
    <cellStyle name="Normal 2 2 11 2 4 2 2 11" xfId="8082"/>
    <cellStyle name="Normal 2 2 11 2 4 2 2 2" xfId="8083"/>
    <cellStyle name="Normal 2 2 11 2 4 2 2 2 2" xfId="8084"/>
    <cellStyle name="Normal 2 2 11 2 4 2 2 3" xfId="8085"/>
    <cellStyle name="Normal 2 2 11 2 4 2 2 3 2" xfId="8086"/>
    <cellStyle name="Normal 2 2 11 2 4 2 2 4" xfId="8087"/>
    <cellStyle name="Normal 2 2 11 2 4 2 2 4 2" xfId="8088"/>
    <cellStyle name="Normal 2 2 11 2 4 2 2 5" xfId="8089"/>
    <cellStyle name="Normal 2 2 11 2 4 2 2 5 2" xfId="8090"/>
    <cellStyle name="Normal 2 2 11 2 4 2 2 6" xfId="8091"/>
    <cellStyle name="Normal 2 2 11 2 4 2 2 6 2" xfId="8092"/>
    <cellStyle name="Normal 2 2 11 2 4 2 2 7" xfId="8093"/>
    <cellStyle name="Normal 2 2 11 2 4 2 2 7 2" xfId="8094"/>
    <cellStyle name="Normal 2 2 11 2 4 2 2 8" xfId="8095"/>
    <cellStyle name="Normal 2 2 11 2 4 2 2 8 2" xfId="8096"/>
    <cellStyle name="Normal 2 2 11 2 4 2 2 9" xfId="8097"/>
    <cellStyle name="Normal 2 2 11 2 4 2 2 9 2" xfId="8098"/>
    <cellStyle name="Normal 2 2 11 2 4 2 3" xfId="8099"/>
    <cellStyle name="Normal 2 2 11 2 4 2 3 2" xfId="8100"/>
    <cellStyle name="Normal 2 2 11 2 4 2 4" xfId="8101"/>
    <cellStyle name="Normal 2 2 11 2 4 2 4 2" xfId="8102"/>
    <cellStyle name="Normal 2 2 11 2 4 2 5" xfId="8103"/>
    <cellStyle name="Normal 2 2 11 2 4 2 5 2" xfId="8104"/>
    <cellStyle name="Normal 2 2 11 2 4 2 6" xfId="8105"/>
    <cellStyle name="Normal 2 2 11 2 4 2 6 2" xfId="8106"/>
    <cellStyle name="Normal 2 2 11 2 4 2 7" xfId="8107"/>
    <cellStyle name="Normal 2 2 11 2 4 2 7 2" xfId="8108"/>
    <cellStyle name="Normal 2 2 11 2 4 2 8" xfId="8109"/>
    <cellStyle name="Normal 2 2 11 2 4 2 8 2" xfId="8110"/>
    <cellStyle name="Normal 2 2 11 2 4 2 9" xfId="8111"/>
    <cellStyle name="Normal 2 2 11 2 4 2 9 2" xfId="8112"/>
    <cellStyle name="Normal 2 2 11 2 4 3" xfId="8113"/>
    <cellStyle name="Normal 2 2 11 2 4 3 10" xfId="8114"/>
    <cellStyle name="Normal 2 2 11 2 4 3 10 2" xfId="8115"/>
    <cellStyle name="Normal 2 2 11 2 4 3 11" xfId="8116"/>
    <cellStyle name="Normal 2 2 11 2 4 3 2" xfId="8117"/>
    <cellStyle name="Normal 2 2 11 2 4 3 2 2" xfId="8118"/>
    <cellStyle name="Normal 2 2 11 2 4 3 3" xfId="8119"/>
    <cellStyle name="Normal 2 2 11 2 4 3 3 2" xfId="8120"/>
    <cellStyle name="Normal 2 2 11 2 4 3 4" xfId="8121"/>
    <cellStyle name="Normal 2 2 11 2 4 3 4 2" xfId="8122"/>
    <cellStyle name="Normal 2 2 11 2 4 3 5" xfId="8123"/>
    <cellStyle name="Normal 2 2 11 2 4 3 5 2" xfId="8124"/>
    <cellStyle name="Normal 2 2 11 2 4 3 6" xfId="8125"/>
    <cellStyle name="Normal 2 2 11 2 4 3 6 2" xfId="8126"/>
    <cellStyle name="Normal 2 2 11 2 4 3 7" xfId="8127"/>
    <cellStyle name="Normal 2 2 11 2 4 3 7 2" xfId="8128"/>
    <cellStyle name="Normal 2 2 11 2 4 3 8" xfId="8129"/>
    <cellStyle name="Normal 2 2 11 2 4 3 8 2" xfId="8130"/>
    <cellStyle name="Normal 2 2 11 2 4 3 9" xfId="8131"/>
    <cellStyle name="Normal 2 2 11 2 4 3 9 2" xfId="8132"/>
    <cellStyle name="Normal 2 2 11 2 4 4" xfId="8133"/>
    <cellStyle name="Normal 2 2 11 2 4 4 2" xfId="8134"/>
    <cellStyle name="Normal 2 2 11 2 4 5" xfId="8135"/>
    <cellStyle name="Normal 2 2 11 2 4 5 2" xfId="8136"/>
    <cellStyle name="Normal 2 2 11 2 4 6" xfId="8137"/>
    <cellStyle name="Normal 2 2 11 2 4 6 2" xfId="8138"/>
    <cellStyle name="Normal 2 2 11 2 4 7" xfId="8139"/>
    <cellStyle name="Normal 2 2 11 2 4 7 2" xfId="8140"/>
    <cellStyle name="Normal 2 2 11 2 4 8" xfId="8141"/>
    <cellStyle name="Normal 2 2 11 2 4 8 2" xfId="8142"/>
    <cellStyle name="Normal 2 2 11 2 4 9" xfId="8143"/>
    <cellStyle name="Normal 2 2 11 2 4 9 2" xfId="8144"/>
    <cellStyle name="Normal 2 2 11 2 5" xfId="8145"/>
    <cellStyle name="Normal 2 2 11 2 5 10" xfId="8146"/>
    <cellStyle name="Normal 2 2 11 2 5 10 2" xfId="8147"/>
    <cellStyle name="Normal 2 2 11 2 5 11" xfId="8148"/>
    <cellStyle name="Normal 2 2 11 2 5 11 2" xfId="8149"/>
    <cellStyle name="Normal 2 2 11 2 5 12" xfId="8150"/>
    <cellStyle name="Normal 2 2 11 2 5 12 2" xfId="8151"/>
    <cellStyle name="Normal 2 2 11 2 5 13" xfId="8152"/>
    <cellStyle name="Normal 2 2 11 2 5 2" xfId="8153"/>
    <cellStyle name="Normal 2 2 11 2 5 2 10" xfId="8154"/>
    <cellStyle name="Normal 2 2 11 2 5 2 10 2" xfId="8155"/>
    <cellStyle name="Normal 2 2 11 2 5 2 11" xfId="8156"/>
    <cellStyle name="Normal 2 2 11 2 5 2 11 2" xfId="8157"/>
    <cellStyle name="Normal 2 2 11 2 5 2 12" xfId="8158"/>
    <cellStyle name="Normal 2 2 11 2 5 2 2" xfId="8159"/>
    <cellStyle name="Normal 2 2 11 2 5 2 2 10" xfId="8160"/>
    <cellStyle name="Normal 2 2 11 2 5 2 2 10 2" xfId="8161"/>
    <cellStyle name="Normal 2 2 11 2 5 2 2 11" xfId="8162"/>
    <cellStyle name="Normal 2 2 11 2 5 2 2 2" xfId="8163"/>
    <cellStyle name="Normal 2 2 11 2 5 2 2 2 2" xfId="8164"/>
    <cellStyle name="Normal 2 2 11 2 5 2 2 3" xfId="8165"/>
    <cellStyle name="Normal 2 2 11 2 5 2 2 3 2" xfId="8166"/>
    <cellStyle name="Normal 2 2 11 2 5 2 2 4" xfId="8167"/>
    <cellStyle name="Normal 2 2 11 2 5 2 2 4 2" xfId="8168"/>
    <cellStyle name="Normal 2 2 11 2 5 2 2 5" xfId="8169"/>
    <cellStyle name="Normal 2 2 11 2 5 2 2 5 2" xfId="8170"/>
    <cellStyle name="Normal 2 2 11 2 5 2 2 6" xfId="8171"/>
    <cellStyle name="Normal 2 2 11 2 5 2 2 6 2" xfId="8172"/>
    <cellStyle name="Normal 2 2 11 2 5 2 2 7" xfId="8173"/>
    <cellStyle name="Normal 2 2 11 2 5 2 2 7 2" xfId="8174"/>
    <cellStyle name="Normal 2 2 11 2 5 2 2 8" xfId="8175"/>
    <cellStyle name="Normal 2 2 11 2 5 2 2 8 2" xfId="8176"/>
    <cellStyle name="Normal 2 2 11 2 5 2 2 9" xfId="8177"/>
    <cellStyle name="Normal 2 2 11 2 5 2 2 9 2" xfId="8178"/>
    <cellStyle name="Normal 2 2 11 2 5 2 3" xfId="8179"/>
    <cellStyle name="Normal 2 2 11 2 5 2 3 2" xfId="8180"/>
    <cellStyle name="Normal 2 2 11 2 5 2 4" xfId="8181"/>
    <cellStyle name="Normal 2 2 11 2 5 2 4 2" xfId="8182"/>
    <cellStyle name="Normal 2 2 11 2 5 2 5" xfId="8183"/>
    <cellStyle name="Normal 2 2 11 2 5 2 5 2" xfId="8184"/>
    <cellStyle name="Normal 2 2 11 2 5 2 6" xfId="8185"/>
    <cellStyle name="Normal 2 2 11 2 5 2 6 2" xfId="8186"/>
    <cellStyle name="Normal 2 2 11 2 5 2 7" xfId="8187"/>
    <cellStyle name="Normal 2 2 11 2 5 2 7 2" xfId="8188"/>
    <cellStyle name="Normal 2 2 11 2 5 2 8" xfId="8189"/>
    <cellStyle name="Normal 2 2 11 2 5 2 8 2" xfId="8190"/>
    <cellStyle name="Normal 2 2 11 2 5 2 9" xfId="8191"/>
    <cellStyle name="Normal 2 2 11 2 5 2 9 2" xfId="8192"/>
    <cellStyle name="Normal 2 2 11 2 5 3" xfId="8193"/>
    <cellStyle name="Normal 2 2 11 2 5 3 10" xfId="8194"/>
    <cellStyle name="Normal 2 2 11 2 5 3 10 2" xfId="8195"/>
    <cellStyle name="Normal 2 2 11 2 5 3 11" xfId="8196"/>
    <cellStyle name="Normal 2 2 11 2 5 3 2" xfId="8197"/>
    <cellStyle name="Normal 2 2 11 2 5 3 2 2" xfId="8198"/>
    <cellStyle name="Normal 2 2 11 2 5 3 3" xfId="8199"/>
    <cellStyle name="Normal 2 2 11 2 5 3 3 2" xfId="8200"/>
    <cellStyle name="Normal 2 2 11 2 5 3 4" xfId="8201"/>
    <cellStyle name="Normal 2 2 11 2 5 3 4 2" xfId="8202"/>
    <cellStyle name="Normal 2 2 11 2 5 3 5" xfId="8203"/>
    <cellStyle name="Normal 2 2 11 2 5 3 5 2" xfId="8204"/>
    <cellStyle name="Normal 2 2 11 2 5 3 6" xfId="8205"/>
    <cellStyle name="Normal 2 2 11 2 5 3 6 2" xfId="8206"/>
    <cellStyle name="Normal 2 2 11 2 5 3 7" xfId="8207"/>
    <cellStyle name="Normal 2 2 11 2 5 3 7 2" xfId="8208"/>
    <cellStyle name="Normal 2 2 11 2 5 3 8" xfId="8209"/>
    <cellStyle name="Normal 2 2 11 2 5 3 8 2" xfId="8210"/>
    <cellStyle name="Normal 2 2 11 2 5 3 9" xfId="8211"/>
    <cellStyle name="Normal 2 2 11 2 5 3 9 2" xfId="8212"/>
    <cellStyle name="Normal 2 2 11 2 5 4" xfId="8213"/>
    <cellStyle name="Normal 2 2 11 2 5 4 2" xfId="8214"/>
    <cellStyle name="Normal 2 2 11 2 5 5" xfId="8215"/>
    <cellStyle name="Normal 2 2 11 2 5 5 2" xfId="8216"/>
    <cellStyle name="Normal 2 2 11 2 5 6" xfId="8217"/>
    <cellStyle name="Normal 2 2 11 2 5 6 2" xfId="8218"/>
    <cellStyle name="Normal 2 2 11 2 5 7" xfId="8219"/>
    <cellStyle name="Normal 2 2 11 2 5 7 2" xfId="8220"/>
    <cellStyle name="Normal 2 2 11 2 5 8" xfId="8221"/>
    <cellStyle name="Normal 2 2 11 2 5 8 2" xfId="8222"/>
    <cellStyle name="Normal 2 2 11 2 5 9" xfId="8223"/>
    <cellStyle name="Normal 2 2 11 2 5 9 2" xfId="8224"/>
    <cellStyle name="Normal 2 2 11 2 6" xfId="41783"/>
    <cellStyle name="Normal 2 2 11 3" xfId="8225"/>
    <cellStyle name="Normal 2 2 11 3 2" xfId="41784"/>
    <cellStyle name="Normal 2 2 11 4" xfId="8226"/>
    <cellStyle name="Normal 2 2 11 4 2" xfId="41785"/>
    <cellStyle name="Normal 2 2 11 5" xfId="8227"/>
    <cellStyle name="Normal 2 2 11 5 2" xfId="41786"/>
    <cellStyle name="Normal 2 2 11 6" xfId="8228"/>
    <cellStyle name="Normal 2 2 11 6 2" xfId="41787"/>
    <cellStyle name="Normal 2 2 11 7" xfId="8229"/>
    <cellStyle name="Normal 2 2 11 7 10" xfId="8230"/>
    <cellStyle name="Normal 2 2 11 7 10 2" xfId="8231"/>
    <cellStyle name="Normal 2 2 11 7 11" xfId="8232"/>
    <cellStyle name="Normal 2 2 11 7 11 2" xfId="8233"/>
    <cellStyle name="Normal 2 2 11 7 12" xfId="8234"/>
    <cellStyle name="Normal 2 2 11 7 2" xfId="8235"/>
    <cellStyle name="Normal 2 2 11 7 2 10" xfId="8236"/>
    <cellStyle name="Normal 2 2 11 7 2 10 2" xfId="8237"/>
    <cellStyle name="Normal 2 2 11 7 2 11" xfId="8238"/>
    <cellStyle name="Normal 2 2 11 7 2 2" xfId="8239"/>
    <cellStyle name="Normal 2 2 11 7 2 2 2" xfId="8240"/>
    <cellStyle name="Normal 2 2 11 7 2 3" xfId="8241"/>
    <cellStyle name="Normal 2 2 11 7 2 3 2" xfId="8242"/>
    <cellStyle name="Normal 2 2 11 7 2 4" xfId="8243"/>
    <cellStyle name="Normal 2 2 11 7 2 4 2" xfId="8244"/>
    <cellStyle name="Normal 2 2 11 7 2 5" xfId="8245"/>
    <cellStyle name="Normal 2 2 11 7 2 5 2" xfId="8246"/>
    <cellStyle name="Normal 2 2 11 7 2 6" xfId="8247"/>
    <cellStyle name="Normal 2 2 11 7 2 6 2" xfId="8248"/>
    <cellStyle name="Normal 2 2 11 7 2 7" xfId="8249"/>
    <cellStyle name="Normal 2 2 11 7 2 7 2" xfId="8250"/>
    <cellStyle name="Normal 2 2 11 7 2 8" xfId="8251"/>
    <cellStyle name="Normal 2 2 11 7 2 8 2" xfId="8252"/>
    <cellStyle name="Normal 2 2 11 7 2 9" xfId="8253"/>
    <cellStyle name="Normal 2 2 11 7 2 9 2" xfId="8254"/>
    <cellStyle name="Normal 2 2 11 7 3" xfId="8255"/>
    <cellStyle name="Normal 2 2 11 7 3 2" xfId="8256"/>
    <cellStyle name="Normal 2 2 11 7 4" xfId="8257"/>
    <cellStyle name="Normal 2 2 11 7 4 2" xfId="8258"/>
    <cellStyle name="Normal 2 2 11 7 5" xfId="8259"/>
    <cellStyle name="Normal 2 2 11 7 5 2" xfId="8260"/>
    <cellStyle name="Normal 2 2 11 7 6" xfId="8261"/>
    <cellStyle name="Normal 2 2 11 7 6 2" xfId="8262"/>
    <cellStyle name="Normal 2 2 11 7 7" xfId="8263"/>
    <cellStyle name="Normal 2 2 11 7 7 2" xfId="8264"/>
    <cellStyle name="Normal 2 2 11 7 8" xfId="8265"/>
    <cellStyle name="Normal 2 2 11 7 8 2" xfId="8266"/>
    <cellStyle name="Normal 2 2 11 7 9" xfId="8267"/>
    <cellStyle name="Normal 2 2 11 7 9 2" xfId="8268"/>
    <cellStyle name="Normal 2 2 11 8" xfId="8269"/>
    <cellStyle name="Normal 2 2 11 8 10" xfId="8270"/>
    <cellStyle name="Normal 2 2 11 8 10 2" xfId="8271"/>
    <cellStyle name="Normal 2 2 11 8 11" xfId="8272"/>
    <cellStyle name="Normal 2 2 11 8 2" xfId="8273"/>
    <cellStyle name="Normal 2 2 11 8 2 2" xfId="8274"/>
    <cellStyle name="Normal 2 2 11 8 3" xfId="8275"/>
    <cellStyle name="Normal 2 2 11 8 3 2" xfId="8276"/>
    <cellStyle name="Normal 2 2 11 8 4" xfId="8277"/>
    <cellStyle name="Normal 2 2 11 8 4 2" xfId="8278"/>
    <cellStyle name="Normal 2 2 11 8 5" xfId="8279"/>
    <cellStyle name="Normal 2 2 11 8 5 2" xfId="8280"/>
    <cellStyle name="Normal 2 2 11 8 6" xfId="8281"/>
    <cellStyle name="Normal 2 2 11 8 6 2" xfId="8282"/>
    <cellStyle name="Normal 2 2 11 8 7" xfId="8283"/>
    <cellStyle name="Normal 2 2 11 8 7 2" xfId="8284"/>
    <cellStyle name="Normal 2 2 11 8 8" xfId="8285"/>
    <cellStyle name="Normal 2 2 11 8 8 2" xfId="8286"/>
    <cellStyle name="Normal 2 2 11 8 9" xfId="8287"/>
    <cellStyle name="Normal 2 2 11 8 9 2" xfId="8288"/>
    <cellStyle name="Normal 2 2 11 9" xfId="8289"/>
    <cellStyle name="Normal 2 2 11 9 2" xfId="8290"/>
    <cellStyle name="Normal 2 2 12" xfId="8291"/>
    <cellStyle name="Normal 2 2 12 2" xfId="41788"/>
    <cellStyle name="Normal 2 2 13" xfId="8292"/>
    <cellStyle name="Normal 2 2 13 2" xfId="41789"/>
    <cellStyle name="Normal 2 2 14" xfId="8293"/>
    <cellStyle name="Normal 2 2 14 2" xfId="41790"/>
    <cellStyle name="Normal 2 2 15" xfId="8294"/>
    <cellStyle name="Normal 2 2 15 10" xfId="8295"/>
    <cellStyle name="Normal 2 2 15 10 2" xfId="8296"/>
    <cellStyle name="Normal 2 2 15 11" xfId="8297"/>
    <cellStyle name="Normal 2 2 15 11 2" xfId="8298"/>
    <cellStyle name="Normal 2 2 15 12" xfId="8299"/>
    <cellStyle name="Normal 2 2 15 12 2" xfId="8300"/>
    <cellStyle name="Normal 2 2 15 13" xfId="8301"/>
    <cellStyle name="Normal 2 2 15 13 2" xfId="8302"/>
    <cellStyle name="Normal 2 2 15 14" xfId="8303"/>
    <cellStyle name="Normal 2 2 15 14 2" xfId="8304"/>
    <cellStyle name="Normal 2 2 15 15" xfId="8305"/>
    <cellStyle name="Normal 2 2 15 15 2" xfId="8306"/>
    <cellStyle name="Normal 2 2 15 16" xfId="8307"/>
    <cellStyle name="Normal 2 2 15 16 2" xfId="8308"/>
    <cellStyle name="Normal 2 2 15 17" xfId="8309"/>
    <cellStyle name="Normal 2 2 15 2" xfId="8310"/>
    <cellStyle name="Normal 2 2 15 2 2" xfId="41791"/>
    <cellStyle name="Normal 2 2 15 3" xfId="8311"/>
    <cellStyle name="Normal 2 2 15 3 2" xfId="41792"/>
    <cellStyle name="Normal 2 2 15 4" xfId="8312"/>
    <cellStyle name="Normal 2 2 15 4 2" xfId="41793"/>
    <cellStyle name="Normal 2 2 15 5" xfId="8313"/>
    <cellStyle name="Normal 2 2 15 5 2" xfId="41794"/>
    <cellStyle name="Normal 2 2 15 6" xfId="8314"/>
    <cellStyle name="Normal 2 2 15 6 10" xfId="8315"/>
    <cellStyle name="Normal 2 2 15 6 10 2" xfId="8316"/>
    <cellStyle name="Normal 2 2 15 6 11" xfId="8317"/>
    <cellStyle name="Normal 2 2 15 6 11 2" xfId="8318"/>
    <cellStyle name="Normal 2 2 15 6 12" xfId="8319"/>
    <cellStyle name="Normal 2 2 15 6 2" xfId="8320"/>
    <cellStyle name="Normal 2 2 15 6 2 10" xfId="8321"/>
    <cellStyle name="Normal 2 2 15 6 2 10 2" xfId="8322"/>
    <cellStyle name="Normal 2 2 15 6 2 11" xfId="8323"/>
    <cellStyle name="Normal 2 2 15 6 2 2" xfId="8324"/>
    <cellStyle name="Normal 2 2 15 6 2 2 2" xfId="8325"/>
    <cellStyle name="Normal 2 2 15 6 2 3" xfId="8326"/>
    <cellStyle name="Normal 2 2 15 6 2 3 2" xfId="8327"/>
    <cellStyle name="Normal 2 2 15 6 2 4" xfId="8328"/>
    <cellStyle name="Normal 2 2 15 6 2 4 2" xfId="8329"/>
    <cellStyle name="Normal 2 2 15 6 2 5" xfId="8330"/>
    <cellStyle name="Normal 2 2 15 6 2 5 2" xfId="8331"/>
    <cellStyle name="Normal 2 2 15 6 2 6" xfId="8332"/>
    <cellStyle name="Normal 2 2 15 6 2 6 2" xfId="8333"/>
    <cellStyle name="Normal 2 2 15 6 2 7" xfId="8334"/>
    <cellStyle name="Normal 2 2 15 6 2 7 2" xfId="8335"/>
    <cellStyle name="Normal 2 2 15 6 2 8" xfId="8336"/>
    <cellStyle name="Normal 2 2 15 6 2 8 2" xfId="8337"/>
    <cellStyle name="Normal 2 2 15 6 2 9" xfId="8338"/>
    <cellStyle name="Normal 2 2 15 6 2 9 2" xfId="8339"/>
    <cellStyle name="Normal 2 2 15 6 3" xfId="8340"/>
    <cellStyle name="Normal 2 2 15 6 3 2" xfId="8341"/>
    <cellStyle name="Normal 2 2 15 6 4" xfId="8342"/>
    <cellStyle name="Normal 2 2 15 6 4 2" xfId="8343"/>
    <cellStyle name="Normal 2 2 15 6 5" xfId="8344"/>
    <cellStyle name="Normal 2 2 15 6 5 2" xfId="8345"/>
    <cellStyle name="Normal 2 2 15 6 6" xfId="8346"/>
    <cellStyle name="Normal 2 2 15 6 6 2" xfId="8347"/>
    <cellStyle name="Normal 2 2 15 6 7" xfId="8348"/>
    <cellStyle name="Normal 2 2 15 6 7 2" xfId="8349"/>
    <cellStyle name="Normal 2 2 15 6 8" xfId="8350"/>
    <cellStyle name="Normal 2 2 15 6 8 2" xfId="8351"/>
    <cellStyle name="Normal 2 2 15 6 9" xfId="8352"/>
    <cellStyle name="Normal 2 2 15 6 9 2" xfId="8353"/>
    <cellStyle name="Normal 2 2 15 7" xfId="8354"/>
    <cellStyle name="Normal 2 2 15 7 10" xfId="8355"/>
    <cellStyle name="Normal 2 2 15 7 10 2" xfId="8356"/>
    <cellStyle name="Normal 2 2 15 7 11" xfId="8357"/>
    <cellStyle name="Normal 2 2 15 7 2" xfId="8358"/>
    <cellStyle name="Normal 2 2 15 7 2 2" xfId="8359"/>
    <cellStyle name="Normal 2 2 15 7 3" xfId="8360"/>
    <cellStyle name="Normal 2 2 15 7 3 2" xfId="8361"/>
    <cellStyle name="Normal 2 2 15 7 4" xfId="8362"/>
    <cellStyle name="Normal 2 2 15 7 4 2" xfId="8363"/>
    <cellStyle name="Normal 2 2 15 7 5" xfId="8364"/>
    <cellStyle name="Normal 2 2 15 7 5 2" xfId="8365"/>
    <cellStyle name="Normal 2 2 15 7 6" xfId="8366"/>
    <cellStyle name="Normal 2 2 15 7 6 2" xfId="8367"/>
    <cellStyle name="Normal 2 2 15 7 7" xfId="8368"/>
    <cellStyle name="Normal 2 2 15 7 7 2" xfId="8369"/>
    <cellStyle name="Normal 2 2 15 7 8" xfId="8370"/>
    <cellStyle name="Normal 2 2 15 7 8 2" xfId="8371"/>
    <cellStyle name="Normal 2 2 15 7 9" xfId="8372"/>
    <cellStyle name="Normal 2 2 15 7 9 2" xfId="8373"/>
    <cellStyle name="Normal 2 2 15 8" xfId="8374"/>
    <cellStyle name="Normal 2 2 15 8 2" xfId="8375"/>
    <cellStyle name="Normal 2 2 15 9" xfId="8376"/>
    <cellStyle name="Normal 2 2 15 9 2" xfId="8377"/>
    <cellStyle name="Normal 2 2 16" xfId="8378"/>
    <cellStyle name="Normal 2 2 16 10" xfId="8379"/>
    <cellStyle name="Normal 2 2 16 10 2" xfId="8380"/>
    <cellStyle name="Normal 2 2 16 11" xfId="8381"/>
    <cellStyle name="Normal 2 2 16 11 2" xfId="8382"/>
    <cellStyle name="Normal 2 2 16 12" xfId="8383"/>
    <cellStyle name="Normal 2 2 16 12 2" xfId="8384"/>
    <cellStyle name="Normal 2 2 16 13" xfId="8385"/>
    <cellStyle name="Normal 2 2 16 2" xfId="8386"/>
    <cellStyle name="Normal 2 2 16 2 10" xfId="8387"/>
    <cellStyle name="Normal 2 2 16 2 10 2" xfId="8388"/>
    <cellStyle name="Normal 2 2 16 2 11" xfId="8389"/>
    <cellStyle name="Normal 2 2 16 2 11 2" xfId="8390"/>
    <cellStyle name="Normal 2 2 16 2 12" xfId="8391"/>
    <cellStyle name="Normal 2 2 16 2 2" xfId="8392"/>
    <cellStyle name="Normal 2 2 16 2 2 10" xfId="8393"/>
    <cellStyle name="Normal 2 2 16 2 2 10 2" xfId="8394"/>
    <cellStyle name="Normal 2 2 16 2 2 11" xfId="8395"/>
    <cellStyle name="Normal 2 2 16 2 2 2" xfId="8396"/>
    <cellStyle name="Normal 2 2 16 2 2 2 2" xfId="8397"/>
    <cellStyle name="Normal 2 2 16 2 2 3" xfId="8398"/>
    <cellStyle name="Normal 2 2 16 2 2 3 2" xfId="8399"/>
    <cellStyle name="Normal 2 2 16 2 2 4" xfId="8400"/>
    <cellStyle name="Normal 2 2 16 2 2 4 2" xfId="8401"/>
    <cellStyle name="Normal 2 2 16 2 2 5" xfId="8402"/>
    <cellStyle name="Normal 2 2 16 2 2 5 2" xfId="8403"/>
    <cellStyle name="Normal 2 2 16 2 2 6" xfId="8404"/>
    <cellStyle name="Normal 2 2 16 2 2 6 2" xfId="8405"/>
    <cellStyle name="Normal 2 2 16 2 2 7" xfId="8406"/>
    <cellStyle name="Normal 2 2 16 2 2 7 2" xfId="8407"/>
    <cellStyle name="Normal 2 2 16 2 2 8" xfId="8408"/>
    <cellStyle name="Normal 2 2 16 2 2 8 2" xfId="8409"/>
    <cellStyle name="Normal 2 2 16 2 2 9" xfId="8410"/>
    <cellStyle name="Normal 2 2 16 2 2 9 2" xfId="8411"/>
    <cellStyle name="Normal 2 2 16 2 3" xfId="8412"/>
    <cellStyle name="Normal 2 2 16 2 3 2" xfId="8413"/>
    <cellStyle name="Normal 2 2 16 2 4" xfId="8414"/>
    <cellStyle name="Normal 2 2 16 2 4 2" xfId="8415"/>
    <cellStyle name="Normal 2 2 16 2 5" xfId="8416"/>
    <cellStyle name="Normal 2 2 16 2 5 2" xfId="8417"/>
    <cellStyle name="Normal 2 2 16 2 6" xfId="8418"/>
    <cellStyle name="Normal 2 2 16 2 6 2" xfId="8419"/>
    <cellStyle name="Normal 2 2 16 2 7" xfId="8420"/>
    <cellStyle name="Normal 2 2 16 2 7 2" xfId="8421"/>
    <cellStyle name="Normal 2 2 16 2 8" xfId="8422"/>
    <cellStyle name="Normal 2 2 16 2 8 2" xfId="8423"/>
    <cellStyle name="Normal 2 2 16 2 9" xfId="8424"/>
    <cellStyle name="Normal 2 2 16 2 9 2" xfId="8425"/>
    <cellStyle name="Normal 2 2 16 3" xfId="8426"/>
    <cellStyle name="Normal 2 2 16 3 10" xfId="8427"/>
    <cellStyle name="Normal 2 2 16 3 10 2" xfId="8428"/>
    <cellStyle name="Normal 2 2 16 3 11" xfId="8429"/>
    <cellStyle name="Normal 2 2 16 3 2" xfId="8430"/>
    <cellStyle name="Normal 2 2 16 3 2 2" xfId="8431"/>
    <cellStyle name="Normal 2 2 16 3 3" xfId="8432"/>
    <cellStyle name="Normal 2 2 16 3 3 2" xfId="8433"/>
    <cellStyle name="Normal 2 2 16 3 4" xfId="8434"/>
    <cellStyle name="Normal 2 2 16 3 4 2" xfId="8435"/>
    <cellStyle name="Normal 2 2 16 3 5" xfId="8436"/>
    <cellStyle name="Normal 2 2 16 3 5 2" xfId="8437"/>
    <cellStyle name="Normal 2 2 16 3 6" xfId="8438"/>
    <cellStyle name="Normal 2 2 16 3 6 2" xfId="8439"/>
    <cellStyle name="Normal 2 2 16 3 7" xfId="8440"/>
    <cellStyle name="Normal 2 2 16 3 7 2" xfId="8441"/>
    <cellStyle name="Normal 2 2 16 3 8" xfId="8442"/>
    <cellStyle name="Normal 2 2 16 3 8 2" xfId="8443"/>
    <cellStyle name="Normal 2 2 16 3 9" xfId="8444"/>
    <cellStyle name="Normal 2 2 16 3 9 2" xfId="8445"/>
    <cellStyle name="Normal 2 2 16 4" xfId="8446"/>
    <cellStyle name="Normal 2 2 16 4 2" xfId="8447"/>
    <cellStyle name="Normal 2 2 16 5" xfId="8448"/>
    <cellStyle name="Normal 2 2 16 5 2" xfId="8449"/>
    <cellStyle name="Normal 2 2 16 6" xfId="8450"/>
    <cellStyle name="Normal 2 2 16 6 2" xfId="8451"/>
    <cellStyle name="Normal 2 2 16 7" xfId="8452"/>
    <cellStyle name="Normal 2 2 16 7 2" xfId="8453"/>
    <cellStyle name="Normal 2 2 16 8" xfId="8454"/>
    <cellStyle name="Normal 2 2 16 8 2" xfId="8455"/>
    <cellStyle name="Normal 2 2 16 9" xfId="8456"/>
    <cellStyle name="Normal 2 2 16 9 2" xfId="8457"/>
    <cellStyle name="Normal 2 2 17" xfId="8458"/>
    <cellStyle name="Normal 2 2 17 10" xfId="8459"/>
    <cellStyle name="Normal 2 2 17 10 2" xfId="8460"/>
    <cellStyle name="Normal 2 2 17 11" xfId="8461"/>
    <cellStyle name="Normal 2 2 17 11 2" xfId="8462"/>
    <cellStyle name="Normal 2 2 17 12" xfId="8463"/>
    <cellStyle name="Normal 2 2 17 12 2" xfId="8464"/>
    <cellStyle name="Normal 2 2 17 13" xfId="8465"/>
    <cellStyle name="Normal 2 2 17 2" xfId="8466"/>
    <cellStyle name="Normal 2 2 17 2 10" xfId="8467"/>
    <cellStyle name="Normal 2 2 17 2 10 2" xfId="8468"/>
    <cellStyle name="Normal 2 2 17 2 11" xfId="8469"/>
    <cellStyle name="Normal 2 2 17 2 11 2" xfId="8470"/>
    <cellStyle name="Normal 2 2 17 2 12" xfId="8471"/>
    <cellStyle name="Normal 2 2 17 2 2" xfId="8472"/>
    <cellStyle name="Normal 2 2 17 2 2 10" xfId="8473"/>
    <cellStyle name="Normal 2 2 17 2 2 10 2" xfId="8474"/>
    <cellStyle name="Normal 2 2 17 2 2 11" xfId="8475"/>
    <cellStyle name="Normal 2 2 17 2 2 2" xfId="8476"/>
    <cellStyle name="Normal 2 2 17 2 2 2 2" xfId="8477"/>
    <cellStyle name="Normal 2 2 17 2 2 3" xfId="8478"/>
    <cellStyle name="Normal 2 2 17 2 2 3 2" xfId="8479"/>
    <cellStyle name="Normal 2 2 17 2 2 4" xfId="8480"/>
    <cellStyle name="Normal 2 2 17 2 2 4 2" xfId="8481"/>
    <cellStyle name="Normal 2 2 17 2 2 5" xfId="8482"/>
    <cellStyle name="Normal 2 2 17 2 2 5 2" xfId="8483"/>
    <cellStyle name="Normal 2 2 17 2 2 6" xfId="8484"/>
    <cellStyle name="Normal 2 2 17 2 2 6 2" xfId="8485"/>
    <cellStyle name="Normal 2 2 17 2 2 7" xfId="8486"/>
    <cellStyle name="Normal 2 2 17 2 2 7 2" xfId="8487"/>
    <cellStyle name="Normal 2 2 17 2 2 8" xfId="8488"/>
    <cellStyle name="Normal 2 2 17 2 2 8 2" xfId="8489"/>
    <cellStyle name="Normal 2 2 17 2 2 9" xfId="8490"/>
    <cellStyle name="Normal 2 2 17 2 2 9 2" xfId="8491"/>
    <cellStyle name="Normal 2 2 17 2 3" xfId="8492"/>
    <cellStyle name="Normal 2 2 17 2 3 2" xfId="8493"/>
    <cellStyle name="Normal 2 2 17 2 4" xfId="8494"/>
    <cellStyle name="Normal 2 2 17 2 4 2" xfId="8495"/>
    <cellStyle name="Normal 2 2 17 2 5" xfId="8496"/>
    <cellStyle name="Normal 2 2 17 2 5 2" xfId="8497"/>
    <cellStyle name="Normal 2 2 17 2 6" xfId="8498"/>
    <cellStyle name="Normal 2 2 17 2 6 2" xfId="8499"/>
    <cellStyle name="Normal 2 2 17 2 7" xfId="8500"/>
    <cellStyle name="Normal 2 2 17 2 7 2" xfId="8501"/>
    <cellStyle name="Normal 2 2 17 2 8" xfId="8502"/>
    <cellStyle name="Normal 2 2 17 2 8 2" xfId="8503"/>
    <cellStyle name="Normal 2 2 17 2 9" xfId="8504"/>
    <cellStyle name="Normal 2 2 17 2 9 2" xfId="8505"/>
    <cellStyle name="Normal 2 2 17 3" xfId="8506"/>
    <cellStyle name="Normal 2 2 17 3 10" xfId="8507"/>
    <cellStyle name="Normal 2 2 17 3 10 2" xfId="8508"/>
    <cellStyle name="Normal 2 2 17 3 11" xfId="8509"/>
    <cellStyle name="Normal 2 2 17 3 2" xfId="8510"/>
    <cellStyle name="Normal 2 2 17 3 2 2" xfId="8511"/>
    <cellStyle name="Normal 2 2 17 3 3" xfId="8512"/>
    <cellStyle name="Normal 2 2 17 3 3 2" xfId="8513"/>
    <cellStyle name="Normal 2 2 17 3 4" xfId="8514"/>
    <cellStyle name="Normal 2 2 17 3 4 2" xfId="8515"/>
    <cellStyle name="Normal 2 2 17 3 5" xfId="8516"/>
    <cellStyle name="Normal 2 2 17 3 5 2" xfId="8517"/>
    <cellStyle name="Normal 2 2 17 3 6" xfId="8518"/>
    <cellStyle name="Normal 2 2 17 3 6 2" xfId="8519"/>
    <cellStyle name="Normal 2 2 17 3 7" xfId="8520"/>
    <cellStyle name="Normal 2 2 17 3 7 2" xfId="8521"/>
    <cellStyle name="Normal 2 2 17 3 8" xfId="8522"/>
    <cellStyle name="Normal 2 2 17 3 8 2" xfId="8523"/>
    <cellStyle name="Normal 2 2 17 3 9" xfId="8524"/>
    <cellStyle name="Normal 2 2 17 3 9 2" xfId="8525"/>
    <cellStyle name="Normal 2 2 17 4" xfId="8526"/>
    <cellStyle name="Normal 2 2 17 4 2" xfId="8527"/>
    <cellStyle name="Normal 2 2 17 5" xfId="8528"/>
    <cellStyle name="Normal 2 2 17 5 2" xfId="8529"/>
    <cellStyle name="Normal 2 2 17 6" xfId="8530"/>
    <cellStyle name="Normal 2 2 17 6 2" xfId="8531"/>
    <cellStyle name="Normal 2 2 17 7" xfId="8532"/>
    <cellStyle name="Normal 2 2 17 7 2" xfId="8533"/>
    <cellStyle name="Normal 2 2 17 8" xfId="8534"/>
    <cellStyle name="Normal 2 2 17 8 2" xfId="8535"/>
    <cellStyle name="Normal 2 2 17 9" xfId="8536"/>
    <cellStyle name="Normal 2 2 17 9 2" xfId="8537"/>
    <cellStyle name="Normal 2 2 18" xfId="8538"/>
    <cellStyle name="Normal 2 2 18 10" xfId="8539"/>
    <cellStyle name="Normal 2 2 18 10 2" xfId="8540"/>
    <cellStyle name="Normal 2 2 18 11" xfId="8541"/>
    <cellStyle name="Normal 2 2 18 11 2" xfId="8542"/>
    <cellStyle name="Normal 2 2 18 12" xfId="8543"/>
    <cellStyle name="Normal 2 2 18 12 2" xfId="8544"/>
    <cellStyle name="Normal 2 2 18 13" xfId="8545"/>
    <cellStyle name="Normal 2 2 18 2" xfId="8546"/>
    <cellStyle name="Normal 2 2 18 2 10" xfId="8547"/>
    <cellStyle name="Normal 2 2 18 2 10 2" xfId="8548"/>
    <cellStyle name="Normal 2 2 18 2 11" xfId="8549"/>
    <cellStyle name="Normal 2 2 18 2 11 2" xfId="8550"/>
    <cellStyle name="Normal 2 2 18 2 12" xfId="8551"/>
    <cellStyle name="Normal 2 2 18 2 2" xfId="8552"/>
    <cellStyle name="Normal 2 2 18 2 2 10" xfId="8553"/>
    <cellStyle name="Normal 2 2 18 2 2 10 2" xfId="8554"/>
    <cellStyle name="Normal 2 2 18 2 2 11" xfId="8555"/>
    <cellStyle name="Normal 2 2 18 2 2 2" xfId="8556"/>
    <cellStyle name="Normal 2 2 18 2 2 2 2" xfId="8557"/>
    <cellStyle name="Normal 2 2 18 2 2 3" xfId="8558"/>
    <cellStyle name="Normal 2 2 18 2 2 3 2" xfId="8559"/>
    <cellStyle name="Normal 2 2 18 2 2 4" xfId="8560"/>
    <cellStyle name="Normal 2 2 18 2 2 4 2" xfId="8561"/>
    <cellStyle name="Normal 2 2 18 2 2 5" xfId="8562"/>
    <cellStyle name="Normal 2 2 18 2 2 5 2" xfId="8563"/>
    <cellStyle name="Normal 2 2 18 2 2 6" xfId="8564"/>
    <cellStyle name="Normal 2 2 18 2 2 6 2" xfId="8565"/>
    <cellStyle name="Normal 2 2 18 2 2 7" xfId="8566"/>
    <cellStyle name="Normal 2 2 18 2 2 7 2" xfId="8567"/>
    <cellStyle name="Normal 2 2 18 2 2 8" xfId="8568"/>
    <cellStyle name="Normal 2 2 18 2 2 8 2" xfId="8569"/>
    <cellStyle name="Normal 2 2 18 2 2 9" xfId="8570"/>
    <cellStyle name="Normal 2 2 18 2 2 9 2" xfId="8571"/>
    <cellStyle name="Normal 2 2 18 2 3" xfId="8572"/>
    <cellStyle name="Normal 2 2 18 2 3 2" xfId="8573"/>
    <cellStyle name="Normal 2 2 18 2 4" xfId="8574"/>
    <cellStyle name="Normal 2 2 18 2 4 2" xfId="8575"/>
    <cellStyle name="Normal 2 2 18 2 5" xfId="8576"/>
    <cellStyle name="Normal 2 2 18 2 5 2" xfId="8577"/>
    <cellStyle name="Normal 2 2 18 2 6" xfId="8578"/>
    <cellStyle name="Normal 2 2 18 2 6 2" xfId="8579"/>
    <cellStyle name="Normal 2 2 18 2 7" xfId="8580"/>
    <cellStyle name="Normal 2 2 18 2 7 2" xfId="8581"/>
    <cellStyle name="Normal 2 2 18 2 8" xfId="8582"/>
    <cellStyle name="Normal 2 2 18 2 8 2" xfId="8583"/>
    <cellStyle name="Normal 2 2 18 2 9" xfId="8584"/>
    <cellStyle name="Normal 2 2 18 2 9 2" xfId="8585"/>
    <cellStyle name="Normal 2 2 18 3" xfId="8586"/>
    <cellStyle name="Normal 2 2 18 3 10" xfId="8587"/>
    <cellStyle name="Normal 2 2 18 3 10 2" xfId="8588"/>
    <cellStyle name="Normal 2 2 18 3 11" xfId="8589"/>
    <cellStyle name="Normal 2 2 18 3 2" xfId="8590"/>
    <cellStyle name="Normal 2 2 18 3 2 2" xfId="8591"/>
    <cellStyle name="Normal 2 2 18 3 3" xfId="8592"/>
    <cellStyle name="Normal 2 2 18 3 3 2" xfId="8593"/>
    <cellStyle name="Normal 2 2 18 3 4" xfId="8594"/>
    <cellStyle name="Normal 2 2 18 3 4 2" xfId="8595"/>
    <cellStyle name="Normal 2 2 18 3 5" xfId="8596"/>
    <cellStyle name="Normal 2 2 18 3 5 2" xfId="8597"/>
    <cellStyle name="Normal 2 2 18 3 6" xfId="8598"/>
    <cellStyle name="Normal 2 2 18 3 6 2" xfId="8599"/>
    <cellStyle name="Normal 2 2 18 3 7" xfId="8600"/>
    <cellStyle name="Normal 2 2 18 3 7 2" xfId="8601"/>
    <cellStyle name="Normal 2 2 18 3 8" xfId="8602"/>
    <cellStyle name="Normal 2 2 18 3 8 2" xfId="8603"/>
    <cellStyle name="Normal 2 2 18 3 9" xfId="8604"/>
    <cellStyle name="Normal 2 2 18 3 9 2" xfId="8605"/>
    <cellStyle name="Normal 2 2 18 4" xfId="8606"/>
    <cellStyle name="Normal 2 2 18 4 2" xfId="8607"/>
    <cellStyle name="Normal 2 2 18 5" xfId="8608"/>
    <cellStyle name="Normal 2 2 18 5 2" xfId="8609"/>
    <cellStyle name="Normal 2 2 18 6" xfId="8610"/>
    <cellStyle name="Normal 2 2 18 6 2" xfId="8611"/>
    <cellStyle name="Normal 2 2 18 7" xfId="8612"/>
    <cellStyle name="Normal 2 2 18 7 2" xfId="8613"/>
    <cellStyle name="Normal 2 2 18 8" xfId="8614"/>
    <cellStyle name="Normal 2 2 18 8 2" xfId="8615"/>
    <cellStyle name="Normal 2 2 18 9" xfId="8616"/>
    <cellStyle name="Normal 2 2 18 9 2" xfId="8617"/>
    <cellStyle name="Normal 2 2 19" xfId="8618"/>
    <cellStyle name="Normal 2 2 2" xfId="8619"/>
    <cellStyle name="Normal 2 2 2 10" xfId="8620"/>
    <cellStyle name="Normal 2 2 2 10 10" xfId="8621"/>
    <cellStyle name="Normal 2 2 2 10 10 2" xfId="8622"/>
    <cellStyle name="Normal 2 2 2 10 11" xfId="8623"/>
    <cellStyle name="Normal 2 2 2 10 11 2" xfId="8624"/>
    <cellStyle name="Normal 2 2 2 10 12" xfId="8625"/>
    <cellStyle name="Normal 2 2 2 10 12 2" xfId="8626"/>
    <cellStyle name="Normal 2 2 2 10 13" xfId="8627"/>
    <cellStyle name="Normal 2 2 2 10 2" xfId="8628"/>
    <cellStyle name="Normal 2 2 2 10 2 10" xfId="8629"/>
    <cellStyle name="Normal 2 2 2 10 2 10 2" xfId="8630"/>
    <cellStyle name="Normal 2 2 2 10 2 11" xfId="8631"/>
    <cellStyle name="Normal 2 2 2 10 2 11 2" xfId="8632"/>
    <cellStyle name="Normal 2 2 2 10 2 12" xfId="8633"/>
    <cellStyle name="Normal 2 2 2 10 2 2" xfId="8634"/>
    <cellStyle name="Normal 2 2 2 10 2 2 10" xfId="8635"/>
    <cellStyle name="Normal 2 2 2 10 2 2 10 2" xfId="8636"/>
    <cellStyle name="Normal 2 2 2 10 2 2 11" xfId="8637"/>
    <cellStyle name="Normal 2 2 2 10 2 2 2" xfId="8638"/>
    <cellStyle name="Normal 2 2 2 10 2 2 2 2" xfId="8639"/>
    <cellStyle name="Normal 2 2 2 10 2 2 3" xfId="8640"/>
    <cellStyle name="Normal 2 2 2 10 2 2 3 2" xfId="8641"/>
    <cellStyle name="Normal 2 2 2 10 2 2 4" xfId="8642"/>
    <cellStyle name="Normal 2 2 2 10 2 2 4 2" xfId="8643"/>
    <cellStyle name="Normal 2 2 2 10 2 2 5" xfId="8644"/>
    <cellStyle name="Normal 2 2 2 10 2 2 5 2" xfId="8645"/>
    <cellStyle name="Normal 2 2 2 10 2 2 6" xfId="8646"/>
    <cellStyle name="Normal 2 2 2 10 2 2 6 2" xfId="8647"/>
    <cellStyle name="Normal 2 2 2 10 2 2 7" xfId="8648"/>
    <cellStyle name="Normal 2 2 2 10 2 2 7 2" xfId="8649"/>
    <cellStyle name="Normal 2 2 2 10 2 2 8" xfId="8650"/>
    <cellStyle name="Normal 2 2 2 10 2 2 8 2" xfId="8651"/>
    <cellStyle name="Normal 2 2 2 10 2 2 9" xfId="8652"/>
    <cellStyle name="Normal 2 2 2 10 2 2 9 2" xfId="8653"/>
    <cellStyle name="Normal 2 2 2 10 2 3" xfId="8654"/>
    <cellStyle name="Normal 2 2 2 10 2 3 2" xfId="8655"/>
    <cellStyle name="Normal 2 2 2 10 2 4" xfId="8656"/>
    <cellStyle name="Normal 2 2 2 10 2 4 2" xfId="8657"/>
    <cellStyle name="Normal 2 2 2 10 2 5" xfId="8658"/>
    <cellStyle name="Normal 2 2 2 10 2 5 2" xfId="8659"/>
    <cellStyle name="Normal 2 2 2 10 2 6" xfId="8660"/>
    <cellStyle name="Normal 2 2 2 10 2 6 2" xfId="8661"/>
    <cellStyle name="Normal 2 2 2 10 2 7" xfId="8662"/>
    <cellStyle name="Normal 2 2 2 10 2 7 2" xfId="8663"/>
    <cellStyle name="Normal 2 2 2 10 2 8" xfId="8664"/>
    <cellStyle name="Normal 2 2 2 10 2 8 2" xfId="8665"/>
    <cellStyle name="Normal 2 2 2 10 2 9" xfId="8666"/>
    <cellStyle name="Normal 2 2 2 10 2 9 2" xfId="8667"/>
    <cellStyle name="Normal 2 2 2 10 3" xfId="8668"/>
    <cellStyle name="Normal 2 2 2 10 3 10" xfId="8669"/>
    <cellStyle name="Normal 2 2 2 10 3 10 2" xfId="8670"/>
    <cellStyle name="Normal 2 2 2 10 3 11" xfId="8671"/>
    <cellStyle name="Normal 2 2 2 10 3 2" xfId="8672"/>
    <cellStyle name="Normal 2 2 2 10 3 2 2" xfId="8673"/>
    <cellStyle name="Normal 2 2 2 10 3 3" xfId="8674"/>
    <cellStyle name="Normal 2 2 2 10 3 3 2" xfId="8675"/>
    <cellStyle name="Normal 2 2 2 10 3 4" xfId="8676"/>
    <cellStyle name="Normal 2 2 2 10 3 4 2" xfId="8677"/>
    <cellStyle name="Normal 2 2 2 10 3 5" xfId="8678"/>
    <cellStyle name="Normal 2 2 2 10 3 5 2" xfId="8679"/>
    <cellStyle name="Normal 2 2 2 10 3 6" xfId="8680"/>
    <cellStyle name="Normal 2 2 2 10 3 6 2" xfId="8681"/>
    <cellStyle name="Normal 2 2 2 10 3 7" xfId="8682"/>
    <cellStyle name="Normal 2 2 2 10 3 7 2" xfId="8683"/>
    <cellStyle name="Normal 2 2 2 10 3 8" xfId="8684"/>
    <cellStyle name="Normal 2 2 2 10 3 8 2" xfId="8685"/>
    <cellStyle name="Normal 2 2 2 10 3 9" xfId="8686"/>
    <cellStyle name="Normal 2 2 2 10 3 9 2" xfId="8687"/>
    <cellStyle name="Normal 2 2 2 10 4" xfId="8688"/>
    <cellStyle name="Normal 2 2 2 10 4 2" xfId="8689"/>
    <cellStyle name="Normal 2 2 2 10 5" xfId="8690"/>
    <cellStyle name="Normal 2 2 2 10 5 2" xfId="8691"/>
    <cellStyle name="Normal 2 2 2 10 6" xfId="8692"/>
    <cellStyle name="Normal 2 2 2 10 6 2" xfId="8693"/>
    <cellStyle name="Normal 2 2 2 10 7" xfId="8694"/>
    <cellStyle name="Normal 2 2 2 10 7 2" xfId="8695"/>
    <cellStyle name="Normal 2 2 2 10 8" xfId="8696"/>
    <cellStyle name="Normal 2 2 2 10 8 2" xfId="8697"/>
    <cellStyle name="Normal 2 2 2 10 9" xfId="8698"/>
    <cellStyle name="Normal 2 2 2 10 9 2" xfId="8699"/>
    <cellStyle name="Normal 2 2 2 11" xfId="8700"/>
    <cellStyle name="Normal 2 2 2 11 10" xfId="8701"/>
    <cellStyle name="Normal 2 2 2 11 10 2" xfId="8702"/>
    <cellStyle name="Normal 2 2 2 11 11" xfId="8703"/>
    <cellStyle name="Normal 2 2 2 11 11 2" xfId="8704"/>
    <cellStyle name="Normal 2 2 2 11 12" xfId="8705"/>
    <cellStyle name="Normal 2 2 2 11 12 2" xfId="8706"/>
    <cellStyle name="Normal 2 2 2 11 13" xfId="8707"/>
    <cellStyle name="Normal 2 2 2 11 2" xfId="8708"/>
    <cellStyle name="Normal 2 2 2 11 2 10" xfId="8709"/>
    <cellStyle name="Normal 2 2 2 11 2 10 2" xfId="8710"/>
    <cellStyle name="Normal 2 2 2 11 2 11" xfId="8711"/>
    <cellStyle name="Normal 2 2 2 11 2 11 2" xfId="8712"/>
    <cellStyle name="Normal 2 2 2 11 2 12" xfId="8713"/>
    <cellStyle name="Normal 2 2 2 11 2 2" xfId="8714"/>
    <cellStyle name="Normal 2 2 2 11 2 2 10" xfId="8715"/>
    <cellStyle name="Normal 2 2 2 11 2 2 10 2" xfId="8716"/>
    <cellStyle name="Normal 2 2 2 11 2 2 11" xfId="8717"/>
    <cellStyle name="Normal 2 2 2 11 2 2 2" xfId="8718"/>
    <cellStyle name="Normal 2 2 2 11 2 2 2 2" xfId="8719"/>
    <cellStyle name="Normal 2 2 2 11 2 2 3" xfId="8720"/>
    <cellStyle name="Normal 2 2 2 11 2 2 3 2" xfId="8721"/>
    <cellStyle name="Normal 2 2 2 11 2 2 4" xfId="8722"/>
    <cellStyle name="Normal 2 2 2 11 2 2 4 2" xfId="8723"/>
    <cellStyle name="Normal 2 2 2 11 2 2 5" xfId="8724"/>
    <cellStyle name="Normal 2 2 2 11 2 2 5 2" xfId="8725"/>
    <cellStyle name="Normal 2 2 2 11 2 2 6" xfId="8726"/>
    <cellStyle name="Normal 2 2 2 11 2 2 6 2" xfId="8727"/>
    <cellStyle name="Normal 2 2 2 11 2 2 7" xfId="8728"/>
    <cellStyle name="Normal 2 2 2 11 2 2 7 2" xfId="8729"/>
    <cellStyle name="Normal 2 2 2 11 2 2 8" xfId="8730"/>
    <cellStyle name="Normal 2 2 2 11 2 2 8 2" xfId="8731"/>
    <cellStyle name="Normal 2 2 2 11 2 2 9" xfId="8732"/>
    <cellStyle name="Normal 2 2 2 11 2 2 9 2" xfId="8733"/>
    <cellStyle name="Normal 2 2 2 11 2 3" xfId="8734"/>
    <cellStyle name="Normal 2 2 2 11 2 3 2" xfId="8735"/>
    <cellStyle name="Normal 2 2 2 11 2 4" xfId="8736"/>
    <cellStyle name="Normal 2 2 2 11 2 4 2" xfId="8737"/>
    <cellStyle name="Normal 2 2 2 11 2 5" xfId="8738"/>
    <cellStyle name="Normal 2 2 2 11 2 5 2" xfId="8739"/>
    <cellStyle name="Normal 2 2 2 11 2 6" xfId="8740"/>
    <cellStyle name="Normal 2 2 2 11 2 6 2" xfId="8741"/>
    <cellStyle name="Normal 2 2 2 11 2 7" xfId="8742"/>
    <cellStyle name="Normal 2 2 2 11 2 7 2" xfId="8743"/>
    <cellStyle name="Normal 2 2 2 11 2 8" xfId="8744"/>
    <cellStyle name="Normal 2 2 2 11 2 8 2" xfId="8745"/>
    <cellStyle name="Normal 2 2 2 11 2 9" xfId="8746"/>
    <cellStyle name="Normal 2 2 2 11 2 9 2" xfId="8747"/>
    <cellStyle name="Normal 2 2 2 11 3" xfId="8748"/>
    <cellStyle name="Normal 2 2 2 11 3 10" xfId="8749"/>
    <cellStyle name="Normal 2 2 2 11 3 10 2" xfId="8750"/>
    <cellStyle name="Normal 2 2 2 11 3 11" xfId="8751"/>
    <cellStyle name="Normal 2 2 2 11 3 2" xfId="8752"/>
    <cellStyle name="Normal 2 2 2 11 3 2 2" xfId="8753"/>
    <cellStyle name="Normal 2 2 2 11 3 3" xfId="8754"/>
    <cellStyle name="Normal 2 2 2 11 3 3 2" xfId="8755"/>
    <cellStyle name="Normal 2 2 2 11 3 4" xfId="8756"/>
    <cellStyle name="Normal 2 2 2 11 3 4 2" xfId="8757"/>
    <cellStyle name="Normal 2 2 2 11 3 5" xfId="8758"/>
    <cellStyle name="Normal 2 2 2 11 3 5 2" xfId="8759"/>
    <cellStyle name="Normal 2 2 2 11 3 6" xfId="8760"/>
    <cellStyle name="Normal 2 2 2 11 3 6 2" xfId="8761"/>
    <cellStyle name="Normal 2 2 2 11 3 7" xfId="8762"/>
    <cellStyle name="Normal 2 2 2 11 3 7 2" xfId="8763"/>
    <cellStyle name="Normal 2 2 2 11 3 8" xfId="8764"/>
    <cellStyle name="Normal 2 2 2 11 3 8 2" xfId="8765"/>
    <cellStyle name="Normal 2 2 2 11 3 9" xfId="8766"/>
    <cellStyle name="Normal 2 2 2 11 3 9 2" xfId="8767"/>
    <cellStyle name="Normal 2 2 2 11 4" xfId="8768"/>
    <cellStyle name="Normal 2 2 2 11 4 2" xfId="8769"/>
    <cellStyle name="Normal 2 2 2 11 5" xfId="8770"/>
    <cellStyle name="Normal 2 2 2 11 5 2" xfId="8771"/>
    <cellStyle name="Normal 2 2 2 11 6" xfId="8772"/>
    <cellStyle name="Normal 2 2 2 11 6 2" xfId="8773"/>
    <cellStyle name="Normal 2 2 2 11 7" xfId="8774"/>
    <cellStyle name="Normal 2 2 2 11 7 2" xfId="8775"/>
    <cellStyle name="Normal 2 2 2 11 8" xfId="8776"/>
    <cellStyle name="Normal 2 2 2 11 8 2" xfId="8777"/>
    <cellStyle name="Normal 2 2 2 11 9" xfId="8778"/>
    <cellStyle name="Normal 2 2 2 11 9 2" xfId="8779"/>
    <cellStyle name="Normal 2 2 2 12" xfId="8780"/>
    <cellStyle name="Normal 2 2 2 12 10" xfId="8781"/>
    <cellStyle name="Normal 2 2 2 12 10 2" xfId="8782"/>
    <cellStyle name="Normal 2 2 2 12 11" xfId="8783"/>
    <cellStyle name="Normal 2 2 2 12 11 2" xfId="8784"/>
    <cellStyle name="Normal 2 2 2 12 12" xfId="8785"/>
    <cellStyle name="Normal 2 2 2 12 12 2" xfId="8786"/>
    <cellStyle name="Normal 2 2 2 12 13" xfId="8787"/>
    <cellStyle name="Normal 2 2 2 12 2" xfId="8788"/>
    <cellStyle name="Normal 2 2 2 12 2 10" xfId="8789"/>
    <cellStyle name="Normal 2 2 2 12 2 10 2" xfId="8790"/>
    <cellStyle name="Normal 2 2 2 12 2 11" xfId="8791"/>
    <cellStyle name="Normal 2 2 2 12 2 11 2" xfId="8792"/>
    <cellStyle name="Normal 2 2 2 12 2 12" xfId="8793"/>
    <cellStyle name="Normal 2 2 2 12 2 2" xfId="8794"/>
    <cellStyle name="Normal 2 2 2 12 2 2 10" xfId="8795"/>
    <cellStyle name="Normal 2 2 2 12 2 2 10 2" xfId="8796"/>
    <cellStyle name="Normal 2 2 2 12 2 2 11" xfId="8797"/>
    <cellStyle name="Normal 2 2 2 12 2 2 2" xfId="8798"/>
    <cellStyle name="Normal 2 2 2 12 2 2 2 2" xfId="8799"/>
    <cellStyle name="Normal 2 2 2 12 2 2 3" xfId="8800"/>
    <cellStyle name="Normal 2 2 2 12 2 2 3 2" xfId="8801"/>
    <cellStyle name="Normal 2 2 2 12 2 2 4" xfId="8802"/>
    <cellStyle name="Normal 2 2 2 12 2 2 4 2" xfId="8803"/>
    <cellStyle name="Normal 2 2 2 12 2 2 5" xfId="8804"/>
    <cellStyle name="Normal 2 2 2 12 2 2 5 2" xfId="8805"/>
    <cellStyle name="Normal 2 2 2 12 2 2 6" xfId="8806"/>
    <cellStyle name="Normal 2 2 2 12 2 2 6 2" xfId="8807"/>
    <cellStyle name="Normal 2 2 2 12 2 2 7" xfId="8808"/>
    <cellStyle name="Normal 2 2 2 12 2 2 7 2" xfId="8809"/>
    <cellStyle name="Normal 2 2 2 12 2 2 8" xfId="8810"/>
    <cellStyle name="Normal 2 2 2 12 2 2 8 2" xfId="8811"/>
    <cellStyle name="Normal 2 2 2 12 2 2 9" xfId="8812"/>
    <cellStyle name="Normal 2 2 2 12 2 2 9 2" xfId="8813"/>
    <cellStyle name="Normal 2 2 2 12 2 3" xfId="8814"/>
    <cellStyle name="Normal 2 2 2 12 2 3 2" xfId="8815"/>
    <cellStyle name="Normal 2 2 2 12 2 4" xfId="8816"/>
    <cellStyle name="Normal 2 2 2 12 2 4 2" xfId="8817"/>
    <cellStyle name="Normal 2 2 2 12 2 5" xfId="8818"/>
    <cellStyle name="Normal 2 2 2 12 2 5 2" xfId="8819"/>
    <cellStyle name="Normal 2 2 2 12 2 6" xfId="8820"/>
    <cellStyle name="Normal 2 2 2 12 2 6 2" xfId="8821"/>
    <cellStyle name="Normal 2 2 2 12 2 7" xfId="8822"/>
    <cellStyle name="Normal 2 2 2 12 2 7 2" xfId="8823"/>
    <cellStyle name="Normal 2 2 2 12 2 8" xfId="8824"/>
    <cellStyle name="Normal 2 2 2 12 2 8 2" xfId="8825"/>
    <cellStyle name="Normal 2 2 2 12 2 9" xfId="8826"/>
    <cellStyle name="Normal 2 2 2 12 2 9 2" xfId="8827"/>
    <cellStyle name="Normal 2 2 2 12 3" xfId="8828"/>
    <cellStyle name="Normal 2 2 2 12 3 10" xfId="8829"/>
    <cellStyle name="Normal 2 2 2 12 3 10 2" xfId="8830"/>
    <cellStyle name="Normal 2 2 2 12 3 11" xfId="8831"/>
    <cellStyle name="Normal 2 2 2 12 3 2" xfId="8832"/>
    <cellStyle name="Normal 2 2 2 12 3 2 2" xfId="8833"/>
    <cellStyle name="Normal 2 2 2 12 3 3" xfId="8834"/>
    <cellStyle name="Normal 2 2 2 12 3 3 2" xfId="8835"/>
    <cellStyle name="Normal 2 2 2 12 3 4" xfId="8836"/>
    <cellStyle name="Normal 2 2 2 12 3 4 2" xfId="8837"/>
    <cellStyle name="Normal 2 2 2 12 3 5" xfId="8838"/>
    <cellStyle name="Normal 2 2 2 12 3 5 2" xfId="8839"/>
    <cellStyle name="Normal 2 2 2 12 3 6" xfId="8840"/>
    <cellStyle name="Normal 2 2 2 12 3 6 2" xfId="8841"/>
    <cellStyle name="Normal 2 2 2 12 3 7" xfId="8842"/>
    <cellStyle name="Normal 2 2 2 12 3 7 2" xfId="8843"/>
    <cellStyle name="Normal 2 2 2 12 3 8" xfId="8844"/>
    <cellStyle name="Normal 2 2 2 12 3 8 2" xfId="8845"/>
    <cellStyle name="Normal 2 2 2 12 3 9" xfId="8846"/>
    <cellStyle name="Normal 2 2 2 12 3 9 2" xfId="8847"/>
    <cellStyle name="Normal 2 2 2 12 4" xfId="8848"/>
    <cellStyle name="Normal 2 2 2 12 4 2" xfId="8849"/>
    <cellStyle name="Normal 2 2 2 12 5" xfId="8850"/>
    <cellStyle name="Normal 2 2 2 12 5 2" xfId="8851"/>
    <cellStyle name="Normal 2 2 2 12 6" xfId="8852"/>
    <cellStyle name="Normal 2 2 2 12 6 2" xfId="8853"/>
    <cellStyle name="Normal 2 2 2 12 7" xfId="8854"/>
    <cellStyle name="Normal 2 2 2 12 7 2" xfId="8855"/>
    <cellStyle name="Normal 2 2 2 12 8" xfId="8856"/>
    <cellStyle name="Normal 2 2 2 12 8 2" xfId="8857"/>
    <cellStyle name="Normal 2 2 2 12 9" xfId="8858"/>
    <cellStyle name="Normal 2 2 2 12 9 2" xfId="8859"/>
    <cellStyle name="Normal 2 2 2 13" xfId="8860"/>
    <cellStyle name="Normal 2 2 2 13 2" xfId="8861"/>
    <cellStyle name="Normal 2 2 2 13 2 10" xfId="8862"/>
    <cellStyle name="Normal 2 2 2 13 2 10 2" xfId="8863"/>
    <cellStyle name="Normal 2 2 2 13 2 11" xfId="8864"/>
    <cellStyle name="Normal 2 2 2 13 2 11 2" xfId="8865"/>
    <cellStyle name="Normal 2 2 2 13 2 12" xfId="8866"/>
    <cellStyle name="Normal 2 2 2 13 2 12 2" xfId="8867"/>
    <cellStyle name="Normal 2 2 2 13 2 13" xfId="8868"/>
    <cellStyle name="Normal 2 2 2 13 2 2" xfId="8869"/>
    <cellStyle name="Normal 2 2 2 13 2 2 10" xfId="8870"/>
    <cellStyle name="Normal 2 2 2 13 2 2 10 2" xfId="8871"/>
    <cellStyle name="Normal 2 2 2 13 2 2 11" xfId="8872"/>
    <cellStyle name="Normal 2 2 2 13 2 2 11 2" xfId="8873"/>
    <cellStyle name="Normal 2 2 2 13 2 2 12" xfId="8874"/>
    <cellStyle name="Normal 2 2 2 13 2 2 2" xfId="8875"/>
    <cellStyle name="Normal 2 2 2 13 2 2 2 10" xfId="8876"/>
    <cellStyle name="Normal 2 2 2 13 2 2 2 10 2" xfId="8877"/>
    <cellStyle name="Normal 2 2 2 13 2 2 2 11" xfId="8878"/>
    <cellStyle name="Normal 2 2 2 13 2 2 2 2" xfId="8879"/>
    <cellStyle name="Normal 2 2 2 13 2 2 2 2 2" xfId="8880"/>
    <cellStyle name="Normal 2 2 2 13 2 2 2 3" xfId="8881"/>
    <cellStyle name="Normal 2 2 2 13 2 2 2 3 2" xfId="8882"/>
    <cellStyle name="Normal 2 2 2 13 2 2 2 4" xfId="8883"/>
    <cellStyle name="Normal 2 2 2 13 2 2 2 4 2" xfId="8884"/>
    <cellStyle name="Normal 2 2 2 13 2 2 2 5" xfId="8885"/>
    <cellStyle name="Normal 2 2 2 13 2 2 2 5 2" xfId="8886"/>
    <cellStyle name="Normal 2 2 2 13 2 2 2 6" xfId="8887"/>
    <cellStyle name="Normal 2 2 2 13 2 2 2 6 2" xfId="8888"/>
    <cellStyle name="Normal 2 2 2 13 2 2 2 7" xfId="8889"/>
    <cellStyle name="Normal 2 2 2 13 2 2 2 7 2" xfId="8890"/>
    <cellStyle name="Normal 2 2 2 13 2 2 2 8" xfId="8891"/>
    <cellStyle name="Normal 2 2 2 13 2 2 2 8 2" xfId="8892"/>
    <cellStyle name="Normal 2 2 2 13 2 2 2 9" xfId="8893"/>
    <cellStyle name="Normal 2 2 2 13 2 2 2 9 2" xfId="8894"/>
    <cellStyle name="Normal 2 2 2 13 2 2 3" xfId="8895"/>
    <cellStyle name="Normal 2 2 2 13 2 2 3 2" xfId="8896"/>
    <cellStyle name="Normal 2 2 2 13 2 2 4" xfId="8897"/>
    <cellStyle name="Normal 2 2 2 13 2 2 4 2" xfId="8898"/>
    <cellStyle name="Normal 2 2 2 13 2 2 5" xfId="8899"/>
    <cellStyle name="Normal 2 2 2 13 2 2 5 2" xfId="8900"/>
    <cellStyle name="Normal 2 2 2 13 2 2 6" xfId="8901"/>
    <cellStyle name="Normal 2 2 2 13 2 2 6 2" xfId="8902"/>
    <cellStyle name="Normal 2 2 2 13 2 2 7" xfId="8903"/>
    <cellStyle name="Normal 2 2 2 13 2 2 7 2" xfId="8904"/>
    <cellStyle name="Normal 2 2 2 13 2 2 8" xfId="8905"/>
    <cellStyle name="Normal 2 2 2 13 2 2 8 2" xfId="8906"/>
    <cellStyle name="Normal 2 2 2 13 2 2 9" xfId="8907"/>
    <cellStyle name="Normal 2 2 2 13 2 2 9 2" xfId="8908"/>
    <cellStyle name="Normal 2 2 2 13 2 3" xfId="8909"/>
    <cellStyle name="Normal 2 2 2 13 2 3 10" xfId="8910"/>
    <cellStyle name="Normal 2 2 2 13 2 3 10 2" xfId="8911"/>
    <cellStyle name="Normal 2 2 2 13 2 3 11" xfId="8912"/>
    <cellStyle name="Normal 2 2 2 13 2 3 2" xfId="8913"/>
    <cellStyle name="Normal 2 2 2 13 2 3 2 2" xfId="8914"/>
    <cellStyle name="Normal 2 2 2 13 2 3 3" xfId="8915"/>
    <cellStyle name="Normal 2 2 2 13 2 3 3 2" xfId="8916"/>
    <cellStyle name="Normal 2 2 2 13 2 3 4" xfId="8917"/>
    <cellStyle name="Normal 2 2 2 13 2 3 4 2" xfId="8918"/>
    <cellStyle name="Normal 2 2 2 13 2 3 5" xfId="8919"/>
    <cellStyle name="Normal 2 2 2 13 2 3 5 2" xfId="8920"/>
    <cellStyle name="Normal 2 2 2 13 2 3 6" xfId="8921"/>
    <cellStyle name="Normal 2 2 2 13 2 3 6 2" xfId="8922"/>
    <cellStyle name="Normal 2 2 2 13 2 3 7" xfId="8923"/>
    <cellStyle name="Normal 2 2 2 13 2 3 7 2" xfId="8924"/>
    <cellStyle name="Normal 2 2 2 13 2 3 8" xfId="8925"/>
    <cellStyle name="Normal 2 2 2 13 2 3 8 2" xfId="8926"/>
    <cellStyle name="Normal 2 2 2 13 2 3 9" xfId="8927"/>
    <cellStyle name="Normal 2 2 2 13 2 3 9 2" xfId="8928"/>
    <cellStyle name="Normal 2 2 2 13 2 4" xfId="8929"/>
    <cellStyle name="Normal 2 2 2 13 2 4 2" xfId="8930"/>
    <cellStyle name="Normal 2 2 2 13 2 5" xfId="8931"/>
    <cellStyle name="Normal 2 2 2 13 2 5 2" xfId="8932"/>
    <cellStyle name="Normal 2 2 2 13 2 6" xfId="8933"/>
    <cellStyle name="Normal 2 2 2 13 2 6 2" xfId="8934"/>
    <cellStyle name="Normal 2 2 2 13 2 7" xfId="8935"/>
    <cellStyle name="Normal 2 2 2 13 2 7 2" xfId="8936"/>
    <cellStyle name="Normal 2 2 2 13 2 8" xfId="8937"/>
    <cellStyle name="Normal 2 2 2 13 2 8 2" xfId="8938"/>
    <cellStyle name="Normal 2 2 2 13 2 9" xfId="8939"/>
    <cellStyle name="Normal 2 2 2 13 2 9 2" xfId="8940"/>
    <cellStyle name="Normal 2 2 2 13 3" xfId="8941"/>
    <cellStyle name="Normal 2 2 2 13 3 10" xfId="8942"/>
    <cellStyle name="Normal 2 2 2 13 3 10 2" xfId="8943"/>
    <cellStyle name="Normal 2 2 2 13 3 11" xfId="8944"/>
    <cellStyle name="Normal 2 2 2 13 3 11 2" xfId="8945"/>
    <cellStyle name="Normal 2 2 2 13 3 12" xfId="8946"/>
    <cellStyle name="Normal 2 2 2 13 3 12 2" xfId="8947"/>
    <cellStyle name="Normal 2 2 2 13 3 13" xfId="8948"/>
    <cellStyle name="Normal 2 2 2 13 3 2" xfId="8949"/>
    <cellStyle name="Normal 2 2 2 13 3 2 10" xfId="8950"/>
    <cellStyle name="Normal 2 2 2 13 3 2 10 2" xfId="8951"/>
    <cellStyle name="Normal 2 2 2 13 3 2 11" xfId="8952"/>
    <cellStyle name="Normal 2 2 2 13 3 2 11 2" xfId="8953"/>
    <cellStyle name="Normal 2 2 2 13 3 2 12" xfId="8954"/>
    <cellStyle name="Normal 2 2 2 13 3 2 2" xfId="8955"/>
    <cellStyle name="Normal 2 2 2 13 3 2 2 10" xfId="8956"/>
    <cellStyle name="Normal 2 2 2 13 3 2 2 10 2" xfId="8957"/>
    <cellStyle name="Normal 2 2 2 13 3 2 2 11" xfId="8958"/>
    <cellStyle name="Normal 2 2 2 13 3 2 2 2" xfId="8959"/>
    <cellStyle name="Normal 2 2 2 13 3 2 2 2 2" xfId="8960"/>
    <cellStyle name="Normal 2 2 2 13 3 2 2 3" xfId="8961"/>
    <cellStyle name="Normal 2 2 2 13 3 2 2 3 2" xfId="8962"/>
    <cellStyle name="Normal 2 2 2 13 3 2 2 4" xfId="8963"/>
    <cellStyle name="Normal 2 2 2 13 3 2 2 4 2" xfId="8964"/>
    <cellStyle name="Normal 2 2 2 13 3 2 2 5" xfId="8965"/>
    <cellStyle name="Normal 2 2 2 13 3 2 2 5 2" xfId="8966"/>
    <cellStyle name="Normal 2 2 2 13 3 2 2 6" xfId="8967"/>
    <cellStyle name="Normal 2 2 2 13 3 2 2 6 2" xfId="8968"/>
    <cellStyle name="Normal 2 2 2 13 3 2 2 7" xfId="8969"/>
    <cellStyle name="Normal 2 2 2 13 3 2 2 7 2" xfId="8970"/>
    <cellStyle name="Normal 2 2 2 13 3 2 2 8" xfId="8971"/>
    <cellStyle name="Normal 2 2 2 13 3 2 2 8 2" xfId="8972"/>
    <cellStyle name="Normal 2 2 2 13 3 2 2 9" xfId="8973"/>
    <cellStyle name="Normal 2 2 2 13 3 2 2 9 2" xfId="8974"/>
    <cellStyle name="Normal 2 2 2 13 3 2 3" xfId="8975"/>
    <cellStyle name="Normal 2 2 2 13 3 2 3 2" xfId="8976"/>
    <cellStyle name="Normal 2 2 2 13 3 2 4" xfId="8977"/>
    <cellStyle name="Normal 2 2 2 13 3 2 4 2" xfId="8978"/>
    <cellStyle name="Normal 2 2 2 13 3 2 5" xfId="8979"/>
    <cellStyle name="Normal 2 2 2 13 3 2 5 2" xfId="8980"/>
    <cellStyle name="Normal 2 2 2 13 3 2 6" xfId="8981"/>
    <cellStyle name="Normal 2 2 2 13 3 2 6 2" xfId="8982"/>
    <cellStyle name="Normal 2 2 2 13 3 2 7" xfId="8983"/>
    <cellStyle name="Normal 2 2 2 13 3 2 7 2" xfId="8984"/>
    <cellStyle name="Normal 2 2 2 13 3 2 8" xfId="8985"/>
    <cellStyle name="Normal 2 2 2 13 3 2 8 2" xfId="8986"/>
    <cellStyle name="Normal 2 2 2 13 3 2 9" xfId="8987"/>
    <cellStyle name="Normal 2 2 2 13 3 2 9 2" xfId="8988"/>
    <cellStyle name="Normal 2 2 2 13 3 3" xfId="8989"/>
    <cellStyle name="Normal 2 2 2 13 3 3 10" xfId="8990"/>
    <cellStyle name="Normal 2 2 2 13 3 3 10 2" xfId="8991"/>
    <cellStyle name="Normal 2 2 2 13 3 3 11" xfId="8992"/>
    <cellStyle name="Normal 2 2 2 13 3 3 2" xfId="8993"/>
    <cellStyle name="Normal 2 2 2 13 3 3 2 2" xfId="8994"/>
    <cellStyle name="Normal 2 2 2 13 3 3 3" xfId="8995"/>
    <cellStyle name="Normal 2 2 2 13 3 3 3 2" xfId="8996"/>
    <cellStyle name="Normal 2 2 2 13 3 3 4" xfId="8997"/>
    <cellStyle name="Normal 2 2 2 13 3 3 4 2" xfId="8998"/>
    <cellStyle name="Normal 2 2 2 13 3 3 5" xfId="8999"/>
    <cellStyle name="Normal 2 2 2 13 3 3 5 2" xfId="9000"/>
    <cellStyle name="Normal 2 2 2 13 3 3 6" xfId="9001"/>
    <cellStyle name="Normal 2 2 2 13 3 3 6 2" xfId="9002"/>
    <cellStyle name="Normal 2 2 2 13 3 3 7" xfId="9003"/>
    <cellStyle name="Normal 2 2 2 13 3 3 7 2" xfId="9004"/>
    <cellStyle name="Normal 2 2 2 13 3 3 8" xfId="9005"/>
    <cellStyle name="Normal 2 2 2 13 3 3 8 2" xfId="9006"/>
    <cellStyle name="Normal 2 2 2 13 3 3 9" xfId="9007"/>
    <cellStyle name="Normal 2 2 2 13 3 3 9 2" xfId="9008"/>
    <cellStyle name="Normal 2 2 2 13 3 4" xfId="9009"/>
    <cellStyle name="Normal 2 2 2 13 3 4 2" xfId="9010"/>
    <cellStyle name="Normal 2 2 2 13 3 5" xfId="9011"/>
    <cellStyle name="Normal 2 2 2 13 3 5 2" xfId="9012"/>
    <cellStyle name="Normal 2 2 2 13 3 6" xfId="9013"/>
    <cellStyle name="Normal 2 2 2 13 3 6 2" xfId="9014"/>
    <cellStyle name="Normal 2 2 2 13 3 7" xfId="9015"/>
    <cellStyle name="Normal 2 2 2 13 3 7 2" xfId="9016"/>
    <cellStyle name="Normal 2 2 2 13 3 8" xfId="9017"/>
    <cellStyle name="Normal 2 2 2 13 3 8 2" xfId="9018"/>
    <cellStyle name="Normal 2 2 2 13 3 9" xfId="9019"/>
    <cellStyle name="Normal 2 2 2 13 3 9 2" xfId="9020"/>
    <cellStyle name="Normal 2 2 2 13 4" xfId="9021"/>
    <cellStyle name="Normal 2 2 2 13 4 10" xfId="9022"/>
    <cellStyle name="Normal 2 2 2 13 4 10 2" xfId="9023"/>
    <cellStyle name="Normal 2 2 2 13 4 11" xfId="9024"/>
    <cellStyle name="Normal 2 2 2 13 4 11 2" xfId="9025"/>
    <cellStyle name="Normal 2 2 2 13 4 12" xfId="9026"/>
    <cellStyle name="Normal 2 2 2 13 4 12 2" xfId="9027"/>
    <cellStyle name="Normal 2 2 2 13 4 13" xfId="9028"/>
    <cellStyle name="Normal 2 2 2 13 4 2" xfId="9029"/>
    <cellStyle name="Normal 2 2 2 13 4 2 10" xfId="9030"/>
    <cellStyle name="Normal 2 2 2 13 4 2 10 2" xfId="9031"/>
    <cellStyle name="Normal 2 2 2 13 4 2 11" xfId="9032"/>
    <cellStyle name="Normal 2 2 2 13 4 2 11 2" xfId="9033"/>
    <cellStyle name="Normal 2 2 2 13 4 2 12" xfId="9034"/>
    <cellStyle name="Normal 2 2 2 13 4 2 2" xfId="9035"/>
    <cellStyle name="Normal 2 2 2 13 4 2 2 10" xfId="9036"/>
    <cellStyle name="Normal 2 2 2 13 4 2 2 10 2" xfId="9037"/>
    <cellStyle name="Normal 2 2 2 13 4 2 2 11" xfId="9038"/>
    <cellStyle name="Normal 2 2 2 13 4 2 2 2" xfId="9039"/>
    <cellStyle name="Normal 2 2 2 13 4 2 2 2 2" xfId="9040"/>
    <cellStyle name="Normal 2 2 2 13 4 2 2 3" xfId="9041"/>
    <cellStyle name="Normal 2 2 2 13 4 2 2 3 2" xfId="9042"/>
    <cellStyle name="Normal 2 2 2 13 4 2 2 4" xfId="9043"/>
    <cellStyle name="Normal 2 2 2 13 4 2 2 4 2" xfId="9044"/>
    <cellStyle name="Normal 2 2 2 13 4 2 2 5" xfId="9045"/>
    <cellStyle name="Normal 2 2 2 13 4 2 2 5 2" xfId="9046"/>
    <cellStyle name="Normal 2 2 2 13 4 2 2 6" xfId="9047"/>
    <cellStyle name="Normal 2 2 2 13 4 2 2 6 2" xfId="9048"/>
    <cellStyle name="Normal 2 2 2 13 4 2 2 7" xfId="9049"/>
    <cellStyle name="Normal 2 2 2 13 4 2 2 7 2" xfId="9050"/>
    <cellStyle name="Normal 2 2 2 13 4 2 2 8" xfId="9051"/>
    <cellStyle name="Normal 2 2 2 13 4 2 2 8 2" xfId="9052"/>
    <cellStyle name="Normal 2 2 2 13 4 2 2 9" xfId="9053"/>
    <cellStyle name="Normal 2 2 2 13 4 2 2 9 2" xfId="9054"/>
    <cellStyle name="Normal 2 2 2 13 4 2 3" xfId="9055"/>
    <cellStyle name="Normal 2 2 2 13 4 2 3 2" xfId="9056"/>
    <cellStyle name="Normal 2 2 2 13 4 2 4" xfId="9057"/>
    <cellStyle name="Normal 2 2 2 13 4 2 4 2" xfId="9058"/>
    <cellStyle name="Normal 2 2 2 13 4 2 5" xfId="9059"/>
    <cellStyle name="Normal 2 2 2 13 4 2 5 2" xfId="9060"/>
    <cellStyle name="Normal 2 2 2 13 4 2 6" xfId="9061"/>
    <cellStyle name="Normal 2 2 2 13 4 2 6 2" xfId="9062"/>
    <cellStyle name="Normal 2 2 2 13 4 2 7" xfId="9063"/>
    <cellStyle name="Normal 2 2 2 13 4 2 7 2" xfId="9064"/>
    <cellStyle name="Normal 2 2 2 13 4 2 8" xfId="9065"/>
    <cellStyle name="Normal 2 2 2 13 4 2 8 2" xfId="9066"/>
    <cellStyle name="Normal 2 2 2 13 4 2 9" xfId="9067"/>
    <cellStyle name="Normal 2 2 2 13 4 2 9 2" xfId="9068"/>
    <cellStyle name="Normal 2 2 2 13 4 3" xfId="9069"/>
    <cellStyle name="Normal 2 2 2 13 4 3 10" xfId="9070"/>
    <cellStyle name="Normal 2 2 2 13 4 3 10 2" xfId="9071"/>
    <cellStyle name="Normal 2 2 2 13 4 3 11" xfId="9072"/>
    <cellStyle name="Normal 2 2 2 13 4 3 2" xfId="9073"/>
    <cellStyle name="Normal 2 2 2 13 4 3 2 2" xfId="9074"/>
    <cellStyle name="Normal 2 2 2 13 4 3 3" xfId="9075"/>
    <cellStyle name="Normal 2 2 2 13 4 3 3 2" xfId="9076"/>
    <cellStyle name="Normal 2 2 2 13 4 3 4" xfId="9077"/>
    <cellStyle name="Normal 2 2 2 13 4 3 4 2" xfId="9078"/>
    <cellStyle name="Normal 2 2 2 13 4 3 5" xfId="9079"/>
    <cellStyle name="Normal 2 2 2 13 4 3 5 2" xfId="9080"/>
    <cellStyle name="Normal 2 2 2 13 4 3 6" xfId="9081"/>
    <cellStyle name="Normal 2 2 2 13 4 3 6 2" xfId="9082"/>
    <cellStyle name="Normal 2 2 2 13 4 3 7" xfId="9083"/>
    <cellStyle name="Normal 2 2 2 13 4 3 7 2" xfId="9084"/>
    <cellStyle name="Normal 2 2 2 13 4 3 8" xfId="9085"/>
    <cellStyle name="Normal 2 2 2 13 4 3 8 2" xfId="9086"/>
    <cellStyle name="Normal 2 2 2 13 4 3 9" xfId="9087"/>
    <cellStyle name="Normal 2 2 2 13 4 3 9 2" xfId="9088"/>
    <cellStyle name="Normal 2 2 2 13 4 4" xfId="9089"/>
    <cellStyle name="Normal 2 2 2 13 4 4 2" xfId="9090"/>
    <cellStyle name="Normal 2 2 2 13 4 5" xfId="9091"/>
    <cellStyle name="Normal 2 2 2 13 4 5 2" xfId="9092"/>
    <cellStyle name="Normal 2 2 2 13 4 6" xfId="9093"/>
    <cellStyle name="Normal 2 2 2 13 4 6 2" xfId="9094"/>
    <cellStyle name="Normal 2 2 2 13 4 7" xfId="9095"/>
    <cellStyle name="Normal 2 2 2 13 4 7 2" xfId="9096"/>
    <cellStyle name="Normal 2 2 2 13 4 8" xfId="9097"/>
    <cellStyle name="Normal 2 2 2 13 4 8 2" xfId="9098"/>
    <cellStyle name="Normal 2 2 2 13 4 9" xfId="9099"/>
    <cellStyle name="Normal 2 2 2 13 4 9 2" xfId="9100"/>
    <cellStyle name="Normal 2 2 2 13 5" xfId="9101"/>
    <cellStyle name="Normal 2 2 2 13 5 10" xfId="9102"/>
    <cellStyle name="Normal 2 2 2 13 5 10 2" xfId="9103"/>
    <cellStyle name="Normal 2 2 2 13 5 11" xfId="9104"/>
    <cellStyle name="Normal 2 2 2 13 5 11 2" xfId="9105"/>
    <cellStyle name="Normal 2 2 2 13 5 12" xfId="9106"/>
    <cellStyle name="Normal 2 2 2 13 5 12 2" xfId="9107"/>
    <cellStyle name="Normal 2 2 2 13 5 13" xfId="9108"/>
    <cellStyle name="Normal 2 2 2 13 5 2" xfId="9109"/>
    <cellStyle name="Normal 2 2 2 13 5 2 10" xfId="9110"/>
    <cellStyle name="Normal 2 2 2 13 5 2 10 2" xfId="9111"/>
    <cellStyle name="Normal 2 2 2 13 5 2 11" xfId="9112"/>
    <cellStyle name="Normal 2 2 2 13 5 2 11 2" xfId="9113"/>
    <cellStyle name="Normal 2 2 2 13 5 2 12" xfId="9114"/>
    <cellStyle name="Normal 2 2 2 13 5 2 2" xfId="9115"/>
    <cellStyle name="Normal 2 2 2 13 5 2 2 10" xfId="9116"/>
    <cellStyle name="Normal 2 2 2 13 5 2 2 10 2" xfId="9117"/>
    <cellStyle name="Normal 2 2 2 13 5 2 2 11" xfId="9118"/>
    <cellStyle name="Normal 2 2 2 13 5 2 2 2" xfId="9119"/>
    <cellStyle name="Normal 2 2 2 13 5 2 2 2 2" xfId="9120"/>
    <cellStyle name="Normal 2 2 2 13 5 2 2 3" xfId="9121"/>
    <cellStyle name="Normal 2 2 2 13 5 2 2 3 2" xfId="9122"/>
    <cellStyle name="Normal 2 2 2 13 5 2 2 4" xfId="9123"/>
    <cellStyle name="Normal 2 2 2 13 5 2 2 4 2" xfId="9124"/>
    <cellStyle name="Normal 2 2 2 13 5 2 2 5" xfId="9125"/>
    <cellStyle name="Normal 2 2 2 13 5 2 2 5 2" xfId="9126"/>
    <cellStyle name="Normal 2 2 2 13 5 2 2 6" xfId="9127"/>
    <cellStyle name="Normal 2 2 2 13 5 2 2 6 2" xfId="9128"/>
    <cellStyle name="Normal 2 2 2 13 5 2 2 7" xfId="9129"/>
    <cellStyle name="Normal 2 2 2 13 5 2 2 7 2" xfId="9130"/>
    <cellStyle name="Normal 2 2 2 13 5 2 2 8" xfId="9131"/>
    <cellStyle name="Normal 2 2 2 13 5 2 2 8 2" xfId="9132"/>
    <cellStyle name="Normal 2 2 2 13 5 2 2 9" xfId="9133"/>
    <cellStyle name="Normal 2 2 2 13 5 2 2 9 2" xfId="9134"/>
    <cellStyle name="Normal 2 2 2 13 5 2 3" xfId="9135"/>
    <cellStyle name="Normal 2 2 2 13 5 2 3 2" xfId="9136"/>
    <cellStyle name="Normal 2 2 2 13 5 2 4" xfId="9137"/>
    <cellStyle name="Normal 2 2 2 13 5 2 4 2" xfId="9138"/>
    <cellStyle name="Normal 2 2 2 13 5 2 5" xfId="9139"/>
    <cellStyle name="Normal 2 2 2 13 5 2 5 2" xfId="9140"/>
    <cellStyle name="Normal 2 2 2 13 5 2 6" xfId="9141"/>
    <cellStyle name="Normal 2 2 2 13 5 2 6 2" xfId="9142"/>
    <cellStyle name="Normal 2 2 2 13 5 2 7" xfId="9143"/>
    <cellStyle name="Normal 2 2 2 13 5 2 7 2" xfId="9144"/>
    <cellStyle name="Normal 2 2 2 13 5 2 8" xfId="9145"/>
    <cellStyle name="Normal 2 2 2 13 5 2 8 2" xfId="9146"/>
    <cellStyle name="Normal 2 2 2 13 5 2 9" xfId="9147"/>
    <cellStyle name="Normal 2 2 2 13 5 2 9 2" xfId="9148"/>
    <cellStyle name="Normal 2 2 2 13 5 3" xfId="9149"/>
    <cellStyle name="Normal 2 2 2 13 5 3 10" xfId="9150"/>
    <cellStyle name="Normal 2 2 2 13 5 3 10 2" xfId="9151"/>
    <cellStyle name="Normal 2 2 2 13 5 3 11" xfId="9152"/>
    <cellStyle name="Normal 2 2 2 13 5 3 2" xfId="9153"/>
    <cellStyle name="Normal 2 2 2 13 5 3 2 2" xfId="9154"/>
    <cellStyle name="Normal 2 2 2 13 5 3 3" xfId="9155"/>
    <cellStyle name="Normal 2 2 2 13 5 3 3 2" xfId="9156"/>
    <cellStyle name="Normal 2 2 2 13 5 3 4" xfId="9157"/>
    <cellStyle name="Normal 2 2 2 13 5 3 4 2" xfId="9158"/>
    <cellStyle name="Normal 2 2 2 13 5 3 5" xfId="9159"/>
    <cellStyle name="Normal 2 2 2 13 5 3 5 2" xfId="9160"/>
    <cellStyle name="Normal 2 2 2 13 5 3 6" xfId="9161"/>
    <cellStyle name="Normal 2 2 2 13 5 3 6 2" xfId="9162"/>
    <cellStyle name="Normal 2 2 2 13 5 3 7" xfId="9163"/>
    <cellStyle name="Normal 2 2 2 13 5 3 7 2" xfId="9164"/>
    <cellStyle name="Normal 2 2 2 13 5 3 8" xfId="9165"/>
    <cellStyle name="Normal 2 2 2 13 5 3 8 2" xfId="9166"/>
    <cellStyle name="Normal 2 2 2 13 5 3 9" xfId="9167"/>
    <cellStyle name="Normal 2 2 2 13 5 3 9 2" xfId="9168"/>
    <cellStyle name="Normal 2 2 2 13 5 4" xfId="9169"/>
    <cellStyle name="Normal 2 2 2 13 5 4 2" xfId="9170"/>
    <cellStyle name="Normal 2 2 2 13 5 5" xfId="9171"/>
    <cellStyle name="Normal 2 2 2 13 5 5 2" xfId="9172"/>
    <cellStyle name="Normal 2 2 2 13 5 6" xfId="9173"/>
    <cellStyle name="Normal 2 2 2 13 5 6 2" xfId="9174"/>
    <cellStyle name="Normal 2 2 2 13 5 7" xfId="9175"/>
    <cellStyle name="Normal 2 2 2 13 5 7 2" xfId="9176"/>
    <cellStyle name="Normal 2 2 2 13 5 8" xfId="9177"/>
    <cellStyle name="Normal 2 2 2 13 5 8 2" xfId="9178"/>
    <cellStyle name="Normal 2 2 2 13 5 9" xfId="9179"/>
    <cellStyle name="Normal 2 2 2 13 5 9 2" xfId="9180"/>
    <cellStyle name="Normal 2 2 2 13 6" xfId="41795"/>
    <cellStyle name="Normal 2 2 2 14" xfId="9181"/>
    <cellStyle name="Normal 2 2 2 14 2" xfId="41796"/>
    <cellStyle name="Normal 2 2 2 15" xfId="9182"/>
    <cellStyle name="Normal 2 2 2 15 2" xfId="41797"/>
    <cellStyle name="Normal 2 2 2 16" xfId="9183"/>
    <cellStyle name="Normal 2 2 2 16 2" xfId="41798"/>
    <cellStyle name="Normal 2 2 2 17" xfId="9184"/>
    <cellStyle name="Normal 2 2 2 17 10" xfId="9185"/>
    <cellStyle name="Normal 2 2 2 17 10 2" xfId="9186"/>
    <cellStyle name="Normal 2 2 2 17 11" xfId="9187"/>
    <cellStyle name="Normal 2 2 2 17 11 2" xfId="9188"/>
    <cellStyle name="Normal 2 2 2 17 12" xfId="9189"/>
    <cellStyle name="Normal 2 2 2 17 12 2" xfId="9190"/>
    <cellStyle name="Normal 2 2 2 17 13" xfId="9191"/>
    <cellStyle name="Normal 2 2 2 17 2" xfId="9192"/>
    <cellStyle name="Normal 2 2 2 17 2 10" xfId="9193"/>
    <cellStyle name="Normal 2 2 2 17 2 10 2" xfId="9194"/>
    <cellStyle name="Normal 2 2 2 17 2 11" xfId="9195"/>
    <cellStyle name="Normal 2 2 2 17 2 11 2" xfId="9196"/>
    <cellStyle name="Normal 2 2 2 17 2 12" xfId="9197"/>
    <cellStyle name="Normal 2 2 2 17 2 2" xfId="9198"/>
    <cellStyle name="Normal 2 2 2 17 2 2 10" xfId="9199"/>
    <cellStyle name="Normal 2 2 2 17 2 2 10 2" xfId="9200"/>
    <cellStyle name="Normal 2 2 2 17 2 2 11" xfId="9201"/>
    <cellStyle name="Normal 2 2 2 17 2 2 2" xfId="9202"/>
    <cellStyle name="Normal 2 2 2 17 2 2 2 2" xfId="9203"/>
    <cellStyle name="Normal 2 2 2 17 2 2 3" xfId="9204"/>
    <cellStyle name="Normal 2 2 2 17 2 2 3 2" xfId="9205"/>
    <cellStyle name="Normal 2 2 2 17 2 2 4" xfId="9206"/>
    <cellStyle name="Normal 2 2 2 17 2 2 4 2" xfId="9207"/>
    <cellStyle name="Normal 2 2 2 17 2 2 5" xfId="9208"/>
    <cellStyle name="Normal 2 2 2 17 2 2 5 2" xfId="9209"/>
    <cellStyle name="Normal 2 2 2 17 2 2 6" xfId="9210"/>
    <cellStyle name="Normal 2 2 2 17 2 2 6 2" xfId="9211"/>
    <cellStyle name="Normal 2 2 2 17 2 2 7" xfId="9212"/>
    <cellStyle name="Normal 2 2 2 17 2 2 7 2" xfId="9213"/>
    <cellStyle name="Normal 2 2 2 17 2 2 8" xfId="9214"/>
    <cellStyle name="Normal 2 2 2 17 2 2 8 2" xfId="9215"/>
    <cellStyle name="Normal 2 2 2 17 2 2 9" xfId="9216"/>
    <cellStyle name="Normal 2 2 2 17 2 2 9 2" xfId="9217"/>
    <cellStyle name="Normal 2 2 2 17 2 3" xfId="9218"/>
    <cellStyle name="Normal 2 2 2 17 2 3 2" xfId="9219"/>
    <cellStyle name="Normal 2 2 2 17 2 4" xfId="9220"/>
    <cellStyle name="Normal 2 2 2 17 2 4 2" xfId="9221"/>
    <cellStyle name="Normal 2 2 2 17 2 5" xfId="9222"/>
    <cellStyle name="Normal 2 2 2 17 2 5 2" xfId="9223"/>
    <cellStyle name="Normal 2 2 2 17 2 6" xfId="9224"/>
    <cellStyle name="Normal 2 2 2 17 2 6 2" xfId="9225"/>
    <cellStyle name="Normal 2 2 2 17 2 7" xfId="9226"/>
    <cellStyle name="Normal 2 2 2 17 2 7 2" xfId="9227"/>
    <cellStyle name="Normal 2 2 2 17 2 8" xfId="9228"/>
    <cellStyle name="Normal 2 2 2 17 2 8 2" xfId="9229"/>
    <cellStyle name="Normal 2 2 2 17 2 9" xfId="9230"/>
    <cellStyle name="Normal 2 2 2 17 2 9 2" xfId="9231"/>
    <cellStyle name="Normal 2 2 2 17 3" xfId="9232"/>
    <cellStyle name="Normal 2 2 2 17 3 10" xfId="9233"/>
    <cellStyle name="Normal 2 2 2 17 3 10 2" xfId="9234"/>
    <cellStyle name="Normal 2 2 2 17 3 11" xfId="9235"/>
    <cellStyle name="Normal 2 2 2 17 3 2" xfId="9236"/>
    <cellStyle name="Normal 2 2 2 17 3 2 2" xfId="9237"/>
    <cellStyle name="Normal 2 2 2 17 3 3" xfId="9238"/>
    <cellStyle name="Normal 2 2 2 17 3 3 2" xfId="9239"/>
    <cellStyle name="Normal 2 2 2 17 3 4" xfId="9240"/>
    <cellStyle name="Normal 2 2 2 17 3 4 2" xfId="9241"/>
    <cellStyle name="Normal 2 2 2 17 3 5" xfId="9242"/>
    <cellStyle name="Normal 2 2 2 17 3 5 2" xfId="9243"/>
    <cellStyle name="Normal 2 2 2 17 3 6" xfId="9244"/>
    <cellStyle name="Normal 2 2 2 17 3 6 2" xfId="9245"/>
    <cellStyle name="Normal 2 2 2 17 3 7" xfId="9246"/>
    <cellStyle name="Normal 2 2 2 17 3 7 2" xfId="9247"/>
    <cellStyle name="Normal 2 2 2 17 3 8" xfId="9248"/>
    <cellStyle name="Normal 2 2 2 17 3 8 2" xfId="9249"/>
    <cellStyle name="Normal 2 2 2 17 3 9" xfId="9250"/>
    <cellStyle name="Normal 2 2 2 17 3 9 2" xfId="9251"/>
    <cellStyle name="Normal 2 2 2 17 4" xfId="9252"/>
    <cellStyle name="Normal 2 2 2 17 4 2" xfId="9253"/>
    <cellStyle name="Normal 2 2 2 17 5" xfId="9254"/>
    <cellStyle name="Normal 2 2 2 17 5 2" xfId="9255"/>
    <cellStyle name="Normal 2 2 2 17 6" xfId="9256"/>
    <cellStyle name="Normal 2 2 2 17 6 2" xfId="9257"/>
    <cellStyle name="Normal 2 2 2 17 7" xfId="9258"/>
    <cellStyle name="Normal 2 2 2 17 7 2" xfId="9259"/>
    <cellStyle name="Normal 2 2 2 17 8" xfId="9260"/>
    <cellStyle name="Normal 2 2 2 17 8 2" xfId="9261"/>
    <cellStyle name="Normal 2 2 2 17 9" xfId="9262"/>
    <cellStyle name="Normal 2 2 2 17 9 2" xfId="9263"/>
    <cellStyle name="Normal 2 2 2 2" xfId="9264"/>
    <cellStyle name="Normal 2 2 2 2 10" xfId="9265"/>
    <cellStyle name="Normal 2 2 2 2 10 2" xfId="41799"/>
    <cellStyle name="Normal 2 2 2 2 11" xfId="9266"/>
    <cellStyle name="Normal 2 2 2 2 11 2" xfId="41800"/>
    <cellStyle name="Normal 2 2 2 2 12" xfId="9267"/>
    <cellStyle name="Normal 2 2 2 2 12 2" xfId="41801"/>
    <cellStyle name="Normal 2 2 2 2 13" xfId="9268"/>
    <cellStyle name="Normal 2 2 2 2 13 10" xfId="9269"/>
    <cellStyle name="Normal 2 2 2 2 13 10 2" xfId="9270"/>
    <cellStyle name="Normal 2 2 2 2 13 11" xfId="9271"/>
    <cellStyle name="Normal 2 2 2 2 13 11 2" xfId="9272"/>
    <cellStyle name="Normal 2 2 2 2 13 12" xfId="9273"/>
    <cellStyle name="Normal 2 2 2 2 13 12 2" xfId="9274"/>
    <cellStyle name="Normal 2 2 2 2 13 13" xfId="9275"/>
    <cellStyle name="Normal 2 2 2 2 13 13 2" xfId="9276"/>
    <cellStyle name="Normal 2 2 2 2 13 14" xfId="9277"/>
    <cellStyle name="Normal 2 2 2 2 13 14 2" xfId="9278"/>
    <cellStyle name="Normal 2 2 2 2 13 15" xfId="9279"/>
    <cellStyle name="Normal 2 2 2 2 13 15 2" xfId="9280"/>
    <cellStyle name="Normal 2 2 2 2 13 16" xfId="9281"/>
    <cellStyle name="Normal 2 2 2 2 13 16 2" xfId="9282"/>
    <cellStyle name="Normal 2 2 2 2 13 17" xfId="9283"/>
    <cellStyle name="Normal 2 2 2 2 13 2" xfId="9284"/>
    <cellStyle name="Normal 2 2 2 2 13 2 2" xfId="41802"/>
    <cellStyle name="Normal 2 2 2 2 13 3" xfId="9285"/>
    <cellStyle name="Normal 2 2 2 2 13 3 2" xfId="41803"/>
    <cellStyle name="Normal 2 2 2 2 13 4" xfId="9286"/>
    <cellStyle name="Normal 2 2 2 2 13 4 2" xfId="41804"/>
    <cellStyle name="Normal 2 2 2 2 13 5" xfId="9287"/>
    <cellStyle name="Normal 2 2 2 2 13 5 2" xfId="41805"/>
    <cellStyle name="Normal 2 2 2 2 13 6" xfId="9288"/>
    <cellStyle name="Normal 2 2 2 2 13 6 10" xfId="9289"/>
    <cellStyle name="Normal 2 2 2 2 13 6 10 2" xfId="9290"/>
    <cellStyle name="Normal 2 2 2 2 13 6 11" xfId="9291"/>
    <cellStyle name="Normal 2 2 2 2 13 6 11 2" xfId="9292"/>
    <cellStyle name="Normal 2 2 2 2 13 6 12" xfId="9293"/>
    <cellStyle name="Normal 2 2 2 2 13 6 2" xfId="9294"/>
    <cellStyle name="Normal 2 2 2 2 13 6 2 10" xfId="9295"/>
    <cellStyle name="Normal 2 2 2 2 13 6 2 10 2" xfId="9296"/>
    <cellStyle name="Normal 2 2 2 2 13 6 2 11" xfId="9297"/>
    <cellStyle name="Normal 2 2 2 2 13 6 2 2" xfId="9298"/>
    <cellStyle name="Normal 2 2 2 2 13 6 2 2 2" xfId="9299"/>
    <cellStyle name="Normal 2 2 2 2 13 6 2 3" xfId="9300"/>
    <cellStyle name="Normal 2 2 2 2 13 6 2 3 2" xfId="9301"/>
    <cellStyle name="Normal 2 2 2 2 13 6 2 4" xfId="9302"/>
    <cellStyle name="Normal 2 2 2 2 13 6 2 4 2" xfId="9303"/>
    <cellStyle name="Normal 2 2 2 2 13 6 2 5" xfId="9304"/>
    <cellStyle name="Normal 2 2 2 2 13 6 2 5 2" xfId="9305"/>
    <cellStyle name="Normal 2 2 2 2 13 6 2 6" xfId="9306"/>
    <cellStyle name="Normal 2 2 2 2 13 6 2 6 2" xfId="9307"/>
    <cellStyle name="Normal 2 2 2 2 13 6 2 7" xfId="9308"/>
    <cellStyle name="Normal 2 2 2 2 13 6 2 7 2" xfId="9309"/>
    <cellStyle name="Normal 2 2 2 2 13 6 2 8" xfId="9310"/>
    <cellStyle name="Normal 2 2 2 2 13 6 2 8 2" xfId="9311"/>
    <cellStyle name="Normal 2 2 2 2 13 6 2 9" xfId="9312"/>
    <cellStyle name="Normal 2 2 2 2 13 6 2 9 2" xfId="9313"/>
    <cellStyle name="Normal 2 2 2 2 13 6 3" xfId="9314"/>
    <cellStyle name="Normal 2 2 2 2 13 6 3 2" xfId="9315"/>
    <cellStyle name="Normal 2 2 2 2 13 6 4" xfId="9316"/>
    <cellStyle name="Normal 2 2 2 2 13 6 4 2" xfId="9317"/>
    <cellStyle name="Normal 2 2 2 2 13 6 5" xfId="9318"/>
    <cellStyle name="Normal 2 2 2 2 13 6 5 2" xfId="9319"/>
    <cellStyle name="Normal 2 2 2 2 13 6 6" xfId="9320"/>
    <cellStyle name="Normal 2 2 2 2 13 6 6 2" xfId="9321"/>
    <cellStyle name="Normal 2 2 2 2 13 6 7" xfId="9322"/>
    <cellStyle name="Normal 2 2 2 2 13 6 7 2" xfId="9323"/>
    <cellStyle name="Normal 2 2 2 2 13 6 8" xfId="9324"/>
    <cellStyle name="Normal 2 2 2 2 13 6 8 2" xfId="9325"/>
    <cellStyle name="Normal 2 2 2 2 13 6 9" xfId="9326"/>
    <cellStyle name="Normal 2 2 2 2 13 6 9 2" xfId="9327"/>
    <cellStyle name="Normal 2 2 2 2 13 7" xfId="9328"/>
    <cellStyle name="Normal 2 2 2 2 13 7 10" xfId="9329"/>
    <cellStyle name="Normal 2 2 2 2 13 7 10 2" xfId="9330"/>
    <cellStyle name="Normal 2 2 2 2 13 7 11" xfId="9331"/>
    <cellStyle name="Normal 2 2 2 2 13 7 2" xfId="9332"/>
    <cellStyle name="Normal 2 2 2 2 13 7 2 2" xfId="9333"/>
    <cellStyle name="Normal 2 2 2 2 13 7 3" xfId="9334"/>
    <cellStyle name="Normal 2 2 2 2 13 7 3 2" xfId="9335"/>
    <cellStyle name="Normal 2 2 2 2 13 7 4" xfId="9336"/>
    <cellStyle name="Normal 2 2 2 2 13 7 4 2" xfId="9337"/>
    <cellStyle name="Normal 2 2 2 2 13 7 5" xfId="9338"/>
    <cellStyle name="Normal 2 2 2 2 13 7 5 2" xfId="9339"/>
    <cellStyle name="Normal 2 2 2 2 13 7 6" xfId="9340"/>
    <cellStyle name="Normal 2 2 2 2 13 7 6 2" xfId="9341"/>
    <cellStyle name="Normal 2 2 2 2 13 7 7" xfId="9342"/>
    <cellStyle name="Normal 2 2 2 2 13 7 7 2" xfId="9343"/>
    <cellStyle name="Normal 2 2 2 2 13 7 8" xfId="9344"/>
    <cellStyle name="Normal 2 2 2 2 13 7 8 2" xfId="9345"/>
    <cellStyle name="Normal 2 2 2 2 13 7 9" xfId="9346"/>
    <cellStyle name="Normal 2 2 2 2 13 7 9 2" xfId="9347"/>
    <cellStyle name="Normal 2 2 2 2 13 8" xfId="9348"/>
    <cellStyle name="Normal 2 2 2 2 13 8 2" xfId="9349"/>
    <cellStyle name="Normal 2 2 2 2 13 9" xfId="9350"/>
    <cellStyle name="Normal 2 2 2 2 13 9 2" xfId="9351"/>
    <cellStyle name="Normal 2 2 2 2 14" xfId="9352"/>
    <cellStyle name="Normal 2 2 2 2 14 10" xfId="9353"/>
    <cellStyle name="Normal 2 2 2 2 14 10 2" xfId="9354"/>
    <cellStyle name="Normal 2 2 2 2 14 11" xfId="9355"/>
    <cellStyle name="Normal 2 2 2 2 14 11 2" xfId="9356"/>
    <cellStyle name="Normal 2 2 2 2 14 12" xfId="9357"/>
    <cellStyle name="Normal 2 2 2 2 14 12 2" xfId="9358"/>
    <cellStyle name="Normal 2 2 2 2 14 13" xfId="9359"/>
    <cellStyle name="Normal 2 2 2 2 14 2" xfId="9360"/>
    <cellStyle name="Normal 2 2 2 2 14 2 10" xfId="9361"/>
    <cellStyle name="Normal 2 2 2 2 14 2 10 2" xfId="9362"/>
    <cellStyle name="Normal 2 2 2 2 14 2 11" xfId="9363"/>
    <cellStyle name="Normal 2 2 2 2 14 2 11 2" xfId="9364"/>
    <cellStyle name="Normal 2 2 2 2 14 2 12" xfId="9365"/>
    <cellStyle name="Normal 2 2 2 2 14 2 2" xfId="9366"/>
    <cellStyle name="Normal 2 2 2 2 14 2 2 10" xfId="9367"/>
    <cellStyle name="Normal 2 2 2 2 14 2 2 10 2" xfId="9368"/>
    <cellStyle name="Normal 2 2 2 2 14 2 2 11" xfId="9369"/>
    <cellStyle name="Normal 2 2 2 2 14 2 2 2" xfId="9370"/>
    <cellStyle name="Normal 2 2 2 2 14 2 2 2 2" xfId="9371"/>
    <cellStyle name="Normal 2 2 2 2 14 2 2 3" xfId="9372"/>
    <cellStyle name="Normal 2 2 2 2 14 2 2 3 2" xfId="9373"/>
    <cellStyle name="Normal 2 2 2 2 14 2 2 4" xfId="9374"/>
    <cellStyle name="Normal 2 2 2 2 14 2 2 4 2" xfId="9375"/>
    <cellStyle name="Normal 2 2 2 2 14 2 2 5" xfId="9376"/>
    <cellStyle name="Normal 2 2 2 2 14 2 2 5 2" xfId="9377"/>
    <cellStyle name="Normal 2 2 2 2 14 2 2 6" xfId="9378"/>
    <cellStyle name="Normal 2 2 2 2 14 2 2 6 2" xfId="9379"/>
    <cellStyle name="Normal 2 2 2 2 14 2 2 7" xfId="9380"/>
    <cellStyle name="Normal 2 2 2 2 14 2 2 7 2" xfId="9381"/>
    <cellStyle name="Normal 2 2 2 2 14 2 2 8" xfId="9382"/>
    <cellStyle name="Normal 2 2 2 2 14 2 2 8 2" xfId="9383"/>
    <cellStyle name="Normal 2 2 2 2 14 2 2 9" xfId="9384"/>
    <cellStyle name="Normal 2 2 2 2 14 2 2 9 2" xfId="9385"/>
    <cellStyle name="Normal 2 2 2 2 14 2 3" xfId="9386"/>
    <cellStyle name="Normal 2 2 2 2 14 2 3 2" xfId="9387"/>
    <cellStyle name="Normal 2 2 2 2 14 2 4" xfId="9388"/>
    <cellStyle name="Normal 2 2 2 2 14 2 4 2" xfId="9389"/>
    <cellStyle name="Normal 2 2 2 2 14 2 5" xfId="9390"/>
    <cellStyle name="Normal 2 2 2 2 14 2 5 2" xfId="9391"/>
    <cellStyle name="Normal 2 2 2 2 14 2 6" xfId="9392"/>
    <cellStyle name="Normal 2 2 2 2 14 2 6 2" xfId="9393"/>
    <cellStyle name="Normal 2 2 2 2 14 2 7" xfId="9394"/>
    <cellStyle name="Normal 2 2 2 2 14 2 7 2" xfId="9395"/>
    <cellStyle name="Normal 2 2 2 2 14 2 8" xfId="9396"/>
    <cellStyle name="Normal 2 2 2 2 14 2 8 2" xfId="9397"/>
    <cellStyle name="Normal 2 2 2 2 14 2 9" xfId="9398"/>
    <cellStyle name="Normal 2 2 2 2 14 2 9 2" xfId="9399"/>
    <cellStyle name="Normal 2 2 2 2 14 3" xfId="9400"/>
    <cellStyle name="Normal 2 2 2 2 14 3 10" xfId="9401"/>
    <cellStyle name="Normal 2 2 2 2 14 3 10 2" xfId="9402"/>
    <cellStyle name="Normal 2 2 2 2 14 3 11" xfId="9403"/>
    <cellStyle name="Normal 2 2 2 2 14 3 2" xfId="9404"/>
    <cellStyle name="Normal 2 2 2 2 14 3 2 2" xfId="9405"/>
    <cellStyle name="Normal 2 2 2 2 14 3 3" xfId="9406"/>
    <cellStyle name="Normal 2 2 2 2 14 3 3 2" xfId="9407"/>
    <cellStyle name="Normal 2 2 2 2 14 3 4" xfId="9408"/>
    <cellStyle name="Normal 2 2 2 2 14 3 4 2" xfId="9409"/>
    <cellStyle name="Normal 2 2 2 2 14 3 5" xfId="9410"/>
    <cellStyle name="Normal 2 2 2 2 14 3 5 2" xfId="9411"/>
    <cellStyle name="Normal 2 2 2 2 14 3 6" xfId="9412"/>
    <cellStyle name="Normal 2 2 2 2 14 3 6 2" xfId="9413"/>
    <cellStyle name="Normal 2 2 2 2 14 3 7" xfId="9414"/>
    <cellStyle name="Normal 2 2 2 2 14 3 7 2" xfId="9415"/>
    <cellStyle name="Normal 2 2 2 2 14 3 8" xfId="9416"/>
    <cellStyle name="Normal 2 2 2 2 14 3 8 2" xfId="9417"/>
    <cellStyle name="Normal 2 2 2 2 14 3 9" xfId="9418"/>
    <cellStyle name="Normal 2 2 2 2 14 3 9 2" xfId="9419"/>
    <cellStyle name="Normal 2 2 2 2 14 4" xfId="9420"/>
    <cellStyle name="Normal 2 2 2 2 14 4 2" xfId="9421"/>
    <cellStyle name="Normal 2 2 2 2 14 5" xfId="9422"/>
    <cellStyle name="Normal 2 2 2 2 14 5 2" xfId="9423"/>
    <cellStyle name="Normal 2 2 2 2 14 6" xfId="9424"/>
    <cellStyle name="Normal 2 2 2 2 14 6 2" xfId="9425"/>
    <cellStyle name="Normal 2 2 2 2 14 7" xfId="9426"/>
    <cellStyle name="Normal 2 2 2 2 14 7 2" xfId="9427"/>
    <cellStyle name="Normal 2 2 2 2 14 8" xfId="9428"/>
    <cellStyle name="Normal 2 2 2 2 14 8 2" xfId="9429"/>
    <cellStyle name="Normal 2 2 2 2 14 9" xfId="9430"/>
    <cellStyle name="Normal 2 2 2 2 14 9 2" xfId="9431"/>
    <cellStyle name="Normal 2 2 2 2 15" xfId="9432"/>
    <cellStyle name="Normal 2 2 2 2 15 10" xfId="9433"/>
    <cellStyle name="Normal 2 2 2 2 15 10 2" xfId="9434"/>
    <cellStyle name="Normal 2 2 2 2 15 11" xfId="9435"/>
    <cellStyle name="Normal 2 2 2 2 15 11 2" xfId="9436"/>
    <cellStyle name="Normal 2 2 2 2 15 12" xfId="9437"/>
    <cellStyle name="Normal 2 2 2 2 15 12 2" xfId="9438"/>
    <cellStyle name="Normal 2 2 2 2 15 13" xfId="9439"/>
    <cellStyle name="Normal 2 2 2 2 15 2" xfId="9440"/>
    <cellStyle name="Normal 2 2 2 2 15 2 10" xfId="9441"/>
    <cellStyle name="Normal 2 2 2 2 15 2 10 2" xfId="9442"/>
    <cellStyle name="Normal 2 2 2 2 15 2 11" xfId="9443"/>
    <cellStyle name="Normal 2 2 2 2 15 2 11 2" xfId="9444"/>
    <cellStyle name="Normal 2 2 2 2 15 2 12" xfId="9445"/>
    <cellStyle name="Normal 2 2 2 2 15 2 2" xfId="9446"/>
    <cellStyle name="Normal 2 2 2 2 15 2 2 10" xfId="9447"/>
    <cellStyle name="Normal 2 2 2 2 15 2 2 10 2" xfId="9448"/>
    <cellStyle name="Normal 2 2 2 2 15 2 2 11" xfId="9449"/>
    <cellStyle name="Normal 2 2 2 2 15 2 2 2" xfId="9450"/>
    <cellStyle name="Normal 2 2 2 2 15 2 2 2 2" xfId="9451"/>
    <cellStyle name="Normal 2 2 2 2 15 2 2 3" xfId="9452"/>
    <cellStyle name="Normal 2 2 2 2 15 2 2 3 2" xfId="9453"/>
    <cellStyle name="Normal 2 2 2 2 15 2 2 4" xfId="9454"/>
    <cellStyle name="Normal 2 2 2 2 15 2 2 4 2" xfId="9455"/>
    <cellStyle name="Normal 2 2 2 2 15 2 2 5" xfId="9456"/>
    <cellStyle name="Normal 2 2 2 2 15 2 2 5 2" xfId="9457"/>
    <cellStyle name="Normal 2 2 2 2 15 2 2 6" xfId="9458"/>
    <cellStyle name="Normal 2 2 2 2 15 2 2 6 2" xfId="9459"/>
    <cellStyle name="Normal 2 2 2 2 15 2 2 7" xfId="9460"/>
    <cellStyle name="Normal 2 2 2 2 15 2 2 7 2" xfId="9461"/>
    <cellStyle name="Normal 2 2 2 2 15 2 2 8" xfId="9462"/>
    <cellStyle name="Normal 2 2 2 2 15 2 2 8 2" xfId="9463"/>
    <cellStyle name="Normal 2 2 2 2 15 2 2 9" xfId="9464"/>
    <cellStyle name="Normal 2 2 2 2 15 2 2 9 2" xfId="9465"/>
    <cellStyle name="Normal 2 2 2 2 15 2 3" xfId="9466"/>
    <cellStyle name="Normal 2 2 2 2 15 2 3 2" xfId="9467"/>
    <cellStyle name="Normal 2 2 2 2 15 2 4" xfId="9468"/>
    <cellStyle name="Normal 2 2 2 2 15 2 4 2" xfId="9469"/>
    <cellStyle name="Normal 2 2 2 2 15 2 5" xfId="9470"/>
    <cellStyle name="Normal 2 2 2 2 15 2 5 2" xfId="9471"/>
    <cellStyle name="Normal 2 2 2 2 15 2 6" xfId="9472"/>
    <cellStyle name="Normal 2 2 2 2 15 2 6 2" xfId="9473"/>
    <cellStyle name="Normal 2 2 2 2 15 2 7" xfId="9474"/>
    <cellStyle name="Normal 2 2 2 2 15 2 7 2" xfId="9475"/>
    <cellStyle name="Normal 2 2 2 2 15 2 8" xfId="9476"/>
    <cellStyle name="Normal 2 2 2 2 15 2 8 2" xfId="9477"/>
    <cellStyle name="Normal 2 2 2 2 15 2 9" xfId="9478"/>
    <cellStyle name="Normal 2 2 2 2 15 2 9 2" xfId="9479"/>
    <cellStyle name="Normal 2 2 2 2 15 3" xfId="9480"/>
    <cellStyle name="Normal 2 2 2 2 15 3 10" xfId="9481"/>
    <cellStyle name="Normal 2 2 2 2 15 3 10 2" xfId="9482"/>
    <cellStyle name="Normal 2 2 2 2 15 3 11" xfId="9483"/>
    <cellStyle name="Normal 2 2 2 2 15 3 2" xfId="9484"/>
    <cellStyle name="Normal 2 2 2 2 15 3 2 2" xfId="9485"/>
    <cellStyle name="Normal 2 2 2 2 15 3 3" xfId="9486"/>
    <cellStyle name="Normal 2 2 2 2 15 3 3 2" xfId="9487"/>
    <cellStyle name="Normal 2 2 2 2 15 3 4" xfId="9488"/>
    <cellStyle name="Normal 2 2 2 2 15 3 4 2" xfId="9489"/>
    <cellStyle name="Normal 2 2 2 2 15 3 5" xfId="9490"/>
    <cellStyle name="Normal 2 2 2 2 15 3 5 2" xfId="9491"/>
    <cellStyle name="Normal 2 2 2 2 15 3 6" xfId="9492"/>
    <cellStyle name="Normal 2 2 2 2 15 3 6 2" xfId="9493"/>
    <cellStyle name="Normal 2 2 2 2 15 3 7" xfId="9494"/>
    <cellStyle name="Normal 2 2 2 2 15 3 7 2" xfId="9495"/>
    <cellStyle name="Normal 2 2 2 2 15 3 8" xfId="9496"/>
    <cellStyle name="Normal 2 2 2 2 15 3 8 2" xfId="9497"/>
    <cellStyle name="Normal 2 2 2 2 15 3 9" xfId="9498"/>
    <cellStyle name="Normal 2 2 2 2 15 3 9 2" xfId="9499"/>
    <cellStyle name="Normal 2 2 2 2 15 4" xfId="9500"/>
    <cellStyle name="Normal 2 2 2 2 15 4 2" xfId="9501"/>
    <cellStyle name="Normal 2 2 2 2 15 5" xfId="9502"/>
    <cellStyle name="Normal 2 2 2 2 15 5 2" xfId="9503"/>
    <cellStyle name="Normal 2 2 2 2 15 6" xfId="9504"/>
    <cellStyle name="Normal 2 2 2 2 15 6 2" xfId="9505"/>
    <cellStyle name="Normal 2 2 2 2 15 7" xfId="9506"/>
    <cellStyle name="Normal 2 2 2 2 15 7 2" xfId="9507"/>
    <cellStyle name="Normal 2 2 2 2 15 8" xfId="9508"/>
    <cellStyle name="Normal 2 2 2 2 15 8 2" xfId="9509"/>
    <cellStyle name="Normal 2 2 2 2 15 9" xfId="9510"/>
    <cellStyle name="Normal 2 2 2 2 15 9 2" xfId="9511"/>
    <cellStyle name="Normal 2 2 2 2 16" xfId="9512"/>
    <cellStyle name="Normal 2 2 2 2 16 10" xfId="9513"/>
    <cellStyle name="Normal 2 2 2 2 16 10 2" xfId="9514"/>
    <cellStyle name="Normal 2 2 2 2 16 11" xfId="9515"/>
    <cellStyle name="Normal 2 2 2 2 16 11 2" xfId="9516"/>
    <cellStyle name="Normal 2 2 2 2 16 12" xfId="9517"/>
    <cellStyle name="Normal 2 2 2 2 16 12 2" xfId="9518"/>
    <cellStyle name="Normal 2 2 2 2 16 13" xfId="9519"/>
    <cellStyle name="Normal 2 2 2 2 16 2" xfId="9520"/>
    <cellStyle name="Normal 2 2 2 2 16 2 10" xfId="9521"/>
    <cellStyle name="Normal 2 2 2 2 16 2 10 2" xfId="9522"/>
    <cellStyle name="Normal 2 2 2 2 16 2 11" xfId="9523"/>
    <cellStyle name="Normal 2 2 2 2 16 2 11 2" xfId="9524"/>
    <cellStyle name="Normal 2 2 2 2 16 2 12" xfId="9525"/>
    <cellStyle name="Normal 2 2 2 2 16 2 2" xfId="9526"/>
    <cellStyle name="Normal 2 2 2 2 16 2 2 10" xfId="9527"/>
    <cellStyle name="Normal 2 2 2 2 16 2 2 10 2" xfId="9528"/>
    <cellStyle name="Normal 2 2 2 2 16 2 2 11" xfId="9529"/>
    <cellStyle name="Normal 2 2 2 2 16 2 2 2" xfId="9530"/>
    <cellStyle name="Normal 2 2 2 2 16 2 2 2 2" xfId="9531"/>
    <cellStyle name="Normal 2 2 2 2 16 2 2 3" xfId="9532"/>
    <cellStyle name="Normal 2 2 2 2 16 2 2 3 2" xfId="9533"/>
    <cellStyle name="Normal 2 2 2 2 16 2 2 4" xfId="9534"/>
    <cellStyle name="Normal 2 2 2 2 16 2 2 4 2" xfId="9535"/>
    <cellStyle name="Normal 2 2 2 2 16 2 2 5" xfId="9536"/>
    <cellStyle name="Normal 2 2 2 2 16 2 2 5 2" xfId="9537"/>
    <cellStyle name="Normal 2 2 2 2 16 2 2 6" xfId="9538"/>
    <cellStyle name="Normal 2 2 2 2 16 2 2 6 2" xfId="9539"/>
    <cellStyle name="Normal 2 2 2 2 16 2 2 7" xfId="9540"/>
    <cellStyle name="Normal 2 2 2 2 16 2 2 7 2" xfId="9541"/>
    <cellStyle name="Normal 2 2 2 2 16 2 2 8" xfId="9542"/>
    <cellStyle name="Normal 2 2 2 2 16 2 2 8 2" xfId="9543"/>
    <cellStyle name="Normal 2 2 2 2 16 2 2 9" xfId="9544"/>
    <cellStyle name="Normal 2 2 2 2 16 2 2 9 2" xfId="9545"/>
    <cellStyle name="Normal 2 2 2 2 16 2 3" xfId="9546"/>
    <cellStyle name="Normal 2 2 2 2 16 2 3 2" xfId="9547"/>
    <cellStyle name="Normal 2 2 2 2 16 2 4" xfId="9548"/>
    <cellStyle name="Normal 2 2 2 2 16 2 4 2" xfId="9549"/>
    <cellStyle name="Normal 2 2 2 2 16 2 5" xfId="9550"/>
    <cellStyle name="Normal 2 2 2 2 16 2 5 2" xfId="9551"/>
    <cellStyle name="Normal 2 2 2 2 16 2 6" xfId="9552"/>
    <cellStyle name="Normal 2 2 2 2 16 2 6 2" xfId="9553"/>
    <cellStyle name="Normal 2 2 2 2 16 2 7" xfId="9554"/>
    <cellStyle name="Normal 2 2 2 2 16 2 7 2" xfId="9555"/>
    <cellStyle name="Normal 2 2 2 2 16 2 8" xfId="9556"/>
    <cellStyle name="Normal 2 2 2 2 16 2 8 2" xfId="9557"/>
    <cellStyle name="Normal 2 2 2 2 16 2 9" xfId="9558"/>
    <cellStyle name="Normal 2 2 2 2 16 2 9 2" xfId="9559"/>
    <cellStyle name="Normal 2 2 2 2 16 3" xfId="9560"/>
    <cellStyle name="Normal 2 2 2 2 16 3 10" xfId="9561"/>
    <cellStyle name="Normal 2 2 2 2 16 3 10 2" xfId="9562"/>
    <cellStyle name="Normal 2 2 2 2 16 3 11" xfId="9563"/>
    <cellStyle name="Normal 2 2 2 2 16 3 2" xfId="9564"/>
    <cellStyle name="Normal 2 2 2 2 16 3 2 2" xfId="9565"/>
    <cellStyle name="Normal 2 2 2 2 16 3 3" xfId="9566"/>
    <cellStyle name="Normal 2 2 2 2 16 3 3 2" xfId="9567"/>
    <cellStyle name="Normal 2 2 2 2 16 3 4" xfId="9568"/>
    <cellStyle name="Normal 2 2 2 2 16 3 4 2" xfId="9569"/>
    <cellStyle name="Normal 2 2 2 2 16 3 5" xfId="9570"/>
    <cellStyle name="Normal 2 2 2 2 16 3 5 2" xfId="9571"/>
    <cellStyle name="Normal 2 2 2 2 16 3 6" xfId="9572"/>
    <cellStyle name="Normal 2 2 2 2 16 3 6 2" xfId="9573"/>
    <cellStyle name="Normal 2 2 2 2 16 3 7" xfId="9574"/>
    <cellStyle name="Normal 2 2 2 2 16 3 7 2" xfId="9575"/>
    <cellStyle name="Normal 2 2 2 2 16 3 8" xfId="9576"/>
    <cellStyle name="Normal 2 2 2 2 16 3 8 2" xfId="9577"/>
    <cellStyle name="Normal 2 2 2 2 16 3 9" xfId="9578"/>
    <cellStyle name="Normal 2 2 2 2 16 3 9 2" xfId="9579"/>
    <cellStyle name="Normal 2 2 2 2 16 4" xfId="9580"/>
    <cellStyle name="Normal 2 2 2 2 16 4 2" xfId="9581"/>
    <cellStyle name="Normal 2 2 2 2 16 5" xfId="9582"/>
    <cellStyle name="Normal 2 2 2 2 16 5 2" xfId="9583"/>
    <cellStyle name="Normal 2 2 2 2 16 6" xfId="9584"/>
    <cellStyle name="Normal 2 2 2 2 16 6 2" xfId="9585"/>
    <cellStyle name="Normal 2 2 2 2 16 7" xfId="9586"/>
    <cellStyle name="Normal 2 2 2 2 16 7 2" xfId="9587"/>
    <cellStyle name="Normal 2 2 2 2 16 8" xfId="9588"/>
    <cellStyle name="Normal 2 2 2 2 16 8 2" xfId="9589"/>
    <cellStyle name="Normal 2 2 2 2 16 9" xfId="9590"/>
    <cellStyle name="Normal 2 2 2 2 16 9 2" xfId="9591"/>
    <cellStyle name="Normal 2 2 2 2 17" xfId="41806"/>
    <cellStyle name="Normal 2 2 2 2 2" xfId="9592"/>
    <cellStyle name="Normal 2 2 2 2 2 10" xfId="9593"/>
    <cellStyle name="Normal 2 2 2 2 2 10 10" xfId="9594"/>
    <cellStyle name="Normal 2 2 2 2 2 10 10 2" xfId="9595"/>
    <cellStyle name="Normal 2 2 2 2 2 10 11" xfId="9596"/>
    <cellStyle name="Normal 2 2 2 2 2 10 11 2" xfId="9597"/>
    <cellStyle name="Normal 2 2 2 2 2 10 12" xfId="9598"/>
    <cellStyle name="Normal 2 2 2 2 2 10 2" xfId="9599"/>
    <cellStyle name="Normal 2 2 2 2 2 10 2 10" xfId="9600"/>
    <cellStyle name="Normal 2 2 2 2 2 10 2 10 2" xfId="9601"/>
    <cellStyle name="Normal 2 2 2 2 2 10 2 11" xfId="9602"/>
    <cellStyle name="Normal 2 2 2 2 2 10 2 2" xfId="9603"/>
    <cellStyle name="Normal 2 2 2 2 2 10 2 2 2" xfId="9604"/>
    <cellStyle name="Normal 2 2 2 2 2 10 2 3" xfId="9605"/>
    <cellStyle name="Normal 2 2 2 2 2 10 2 3 2" xfId="9606"/>
    <cellStyle name="Normal 2 2 2 2 2 10 2 4" xfId="9607"/>
    <cellStyle name="Normal 2 2 2 2 2 10 2 4 2" xfId="9608"/>
    <cellStyle name="Normal 2 2 2 2 2 10 2 5" xfId="9609"/>
    <cellStyle name="Normal 2 2 2 2 2 10 2 5 2" xfId="9610"/>
    <cellStyle name="Normal 2 2 2 2 2 10 2 6" xfId="9611"/>
    <cellStyle name="Normal 2 2 2 2 2 10 2 6 2" xfId="9612"/>
    <cellStyle name="Normal 2 2 2 2 2 10 2 7" xfId="9613"/>
    <cellStyle name="Normal 2 2 2 2 2 10 2 7 2" xfId="9614"/>
    <cellStyle name="Normal 2 2 2 2 2 10 2 8" xfId="9615"/>
    <cellStyle name="Normal 2 2 2 2 2 10 2 8 2" xfId="9616"/>
    <cellStyle name="Normal 2 2 2 2 2 10 2 9" xfId="9617"/>
    <cellStyle name="Normal 2 2 2 2 2 10 2 9 2" xfId="9618"/>
    <cellStyle name="Normal 2 2 2 2 2 10 3" xfId="9619"/>
    <cellStyle name="Normal 2 2 2 2 2 10 3 2" xfId="9620"/>
    <cellStyle name="Normal 2 2 2 2 2 10 4" xfId="9621"/>
    <cellStyle name="Normal 2 2 2 2 2 10 4 2" xfId="9622"/>
    <cellStyle name="Normal 2 2 2 2 2 10 5" xfId="9623"/>
    <cellStyle name="Normal 2 2 2 2 2 10 5 2" xfId="9624"/>
    <cellStyle name="Normal 2 2 2 2 2 10 6" xfId="9625"/>
    <cellStyle name="Normal 2 2 2 2 2 10 6 2" xfId="9626"/>
    <cellStyle name="Normal 2 2 2 2 2 10 7" xfId="9627"/>
    <cellStyle name="Normal 2 2 2 2 2 10 7 2" xfId="9628"/>
    <cellStyle name="Normal 2 2 2 2 2 10 8" xfId="9629"/>
    <cellStyle name="Normal 2 2 2 2 2 10 8 2" xfId="9630"/>
    <cellStyle name="Normal 2 2 2 2 2 10 9" xfId="9631"/>
    <cellStyle name="Normal 2 2 2 2 2 10 9 2" xfId="9632"/>
    <cellStyle name="Normal 2 2 2 2 2 11" xfId="9633"/>
    <cellStyle name="Normal 2 2 2 2 2 11 10" xfId="9634"/>
    <cellStyle name="Normal 2 2 2 2 2 11 10 2" xfId="9635"/>
    <cellStyle name="Normal 2 2 2 2 2 11 11" xfId="9636"/>
    <cellStyle name="Normal 2 2 2 2 2 11 2" xfId="9637"/>
    <cellStyle name="Normal 2 2 2 2 2 11 2 2" xfId="9638"/>
    <cellStyle name="Normal 2 2 2 2 2 11 3" xfId="9639"/>
    <cellStyle name="Normal 2 2 2 2 2 11 3 2" xfId="9640"/>
    <cellStyle name="Normal 2 2 2 2 2 11 4" xfId="9641"/>
    <cellStyle name="Normal 2 2 2 2 2 11 4 2" xfId="9642"/>
    <cellStyle name="Normal 2 2 2 2 2 11 5" xfId="9643"/>
    <cellStyle name="Normal 2 2 2 2 2 11 5 2" xfId="9644"/>
    <cellStyle name="Normal 2 2 2 2 2 11 6" xfId="9645"/>
    <cellStyle name="Normal 2 2 2 2 2 11 6 2" xfId="9646"/>
    <cellStyle name="Normal 2 2 2 2 2 11 7" xfId="9647"/>
    <cellStyle name="Normal 2 2 2 2 2 11 7 2" xfId="9648"/>
    <cellStyle name="Normal 2 2 2 2 2 11 8" xfId="9649"/>
    <cellStyle name="Normal 2 2 2 2 2 11 8 2" xfId="9650"/>
    <cellStyle name="Normal 2 2 2 2 2 11 9" xfId="9651"/>
    <cellStyle name="Normal 2 2 2 2 2 11 9 2" xfId="9652"/>
    <cellStyle name="Normal 2 2 2 2 2 12" xfId="9653"/>
    <cellStyle name="Normal 2 2 2 2 2 12 2" xfId="9654"/>
    <cellStyle name="Normal 2 2 2 2 2 13" xfId="9655"/>
    <cellStyle name="Normal 2 2 2 2 2 13 2" xfId="9656"/>
    <cellStyle name="Normal 2 2 2 2 2 14" xfId="9657"/>
    <cellStyle name="Normal 2 2 2 2 2 14 2" xfId="9658"/>
    <cellStyle name="Normal 2 2 2 2 2 15" xfId="9659"/>
    <cellStyle name="Normal 2 2 2 2 2 15 2" xfId="9660"/>
    <cellStyle name="Normal 2 2 2 2 2 16" xfId="9661"/>
    <cellStyle name="Normal 2 2 2 2 2 16 2" xfId="9662"/>
    <cellStyle name="Normal 2 2 2 2 2 17" xfId="9663"/>
    <cellStyle name="Normal 2 2 2 2 2 17 2" xfId="9664"/>
    <cellStyle name="Normal 2 2 2 2 2 18" xfId="9665"/>
    <cellStyle name="Normal 2 2 2 2 2 18 2" xfId="9666"/>
    <cellStyle name="Normal 2 2 2 2 2 19" xfId="9667"/>
    <cellStyle name="Normal 2 2 2 2 2 19 2" xfId="9668"/>
    <cellStyle name="Normal 2 2 2 2 2 2" xfId="9669"/>
    <cellStyle name="Normal 2 2 2 2 2 2 10" xfId="41807"/>
    <cellStyle name="Normal 2 2 2 2 2 2 2" xfId="9670"/>
    <cellStyle name="Normal 2 2 2 2 2 2 2 10" xfId="9671"/>
    <cellStyle name="Normal 2 2 2 2 2 2 2 10 2" xfId="9672"/>
    <cellStyle name="Normal 2 2 2 2 2 2 2 11" xfId="9673"/>
    <cellStyle name="Normal 2 2 2 2 2 2 2 11 2" xfId="9674"/>
    <cellStyle name="Normal 2 2 2 2 2 2 2 12" xfId="9675"/>
    <cellStyle name="Normal 2 2 2 2 2 2 2 12 2" xfId="9676"/>
    <cellStyle name="Normal 2 2 2 2 2 2 2 13" xfId="9677"/>
    <cellStyle name="Normal 2 2 2 2 2 2 2 13 2" xfId="9678"/>
    <cellStyle name="Normal 2 2 2 2 2 2 2 14" xfId="9679"/>
    <cellStyle name="Normal 2 2 2 2 2 2 2 14 2" xfId="9680"/>
    <cellStyle name="Normal 2 2 2 2 2 2 2 15" xfId="9681"/>
    <cellStyle name="Normal 2 2 2 2 2 2 2 15 2" xfId="9682"/>
    <cellStyle name="Normal 2 2 2 2 2 2 2 16" xfId="9683"/>
    <cellStyle name="Normal 2 2 2 2 2 2 2 16 2" xfId="9684"/>
    <cellStyle name="Normal 2 2 2 2 2 2 2 17" xfId="9685"/>
    <cellStyle name="Normal 2 2 2 2 2 2 2 17 2" xfId="9686"/>
    <cellStyle name="Normal 2 2 2 2 2 2 2 18" xfId="9687"/>
    <cellStyle name="Normal 2 2 2 2 2 2 2 2" xfId="9688"/>
    <cellStyle name="Normal 2 2 2 2 2 2 2 2 2" xfId="9689"/>
    <cellStyle name="Normal 2 2 2 2 2 2 2 2 2 10" xfId="9690"/>
    <cellStyle name="Normal 2 2 2 2 2 2 2 2 2 10 2" xfId="9691"/>
    <cellStyle name="Normal 2 2 2 2 2 2 2 2 2 11" xfId="9692"/>
    <cellStyle name="Normal 2 2 2 2 2 2 2 2 2 11 2" xfId="9693"/>
    <cellStyle name="Normal 2 2 2 2 2 2 2 2 2 12" xfId="9694"/>
    <cellStyle name="Normal 2 2 2 2 2 2 2 2 2 12 2" xfId="9695"/>
    <cellStyle name="Normal 2 2 2 2 2 2 2 2 2 13" xfId="9696"/>
    <cellStyle name="Normal 2 2 2 2 2 2 2 2 2 13 2" xfId="9697"/>
    <cellStyle name="Normal 2 2 2 2 2 2 2 2 2 14" xfId="9698"/>
    <cellStyle name="Normal 2 2 2 2 2 2 2 2 2 14 2" xfId="9699"/>
    <cellStyle name="Normal 2 2 2 2 2 2 2 2 2 15" xfId="9700"/>
    <cellStyle name="Normal 2 2 2 2 2 2 2 2 2 15 2" xfId="9701"/>
    <cellStyle name="Normal 2 2 2 2 2 2 2 2 2 16" xfId="9702"/>
    <cellStyle name="Normal 2 2 2 2 2 2 2 2 2 16 2" xfId="9703"/>
    <cellStyle name="Normal 2 2 2 2 2 2 2 2 2 17" xfId="9704"/>
    <cellStyle name="Normal 2 2 2 2 2 2 2 2 2 2" xfId="9705"/>
    <cellStyle name="Normal 2 2 2 2 2 2 2 2 2 2 2" xfId="41808"/>
    <cellStyle name="Normal 2 2 2 2 2 2 2 2 2 3" xfId="9706"/>
    <cellStyle name="Normal 2 2 2 2 2 2 2 2 2 3 2" xfId="41809"/>
    <cellStyle name="Normal 2 2 2 2 2 2 2 2 2 4" xfId="9707"/>
    <cellStyle name="Normal 2 2 2 2 2 2 2 2 2 4 2" xfId="41810"/>
    <cellStyle name="Normal 2 2 2 2 2 2 2 2 2 5" xfId="9708"/>
    <cellStyle name="Normal 2 2 2 2 2 2 2 2 2 5 2" xfId="41811"/>
    <cellStyle name="Normal 2 2 2 2 2 2 2 2 2 6" xfId="9709"/>
    <cellStyle name="Normal 2 2 2 2 2 2 2 2 2 6 10" xfId="9710"/>
    <cellStyle name="Normal 2 2 2 2 2 2 2 2 2 6 10 2" xfId="9711"/>
    <cellStyle name="Normal 2 2 2 2 2 2 2 2 2 6 11" xfId="9712"/>
    <cellStyle name="Normal 2 2 2 2 2 2 2 2 2 6 11 2" xfId="9713"/>
    <cellStyle name="Normal 2 2 2 2 2 2 2 2 2 6 12" xfId="9714"/>
    <cellStyle name="Normal 2 2 2 2 2 2 2 2 2 6 2" xfId="9715"/>
    <cellStyle name="Normal 2 2 2 2 2 2 2 2 2 6 2 10" xfId="9716"/>
    <cellStyle name="Normal 2 2 2 2 2 2 2 2 2 6 2 10 2" xfId="9717"/>
    <cellStyle name="Normal 2 2 2 2 2 2 2 2 2 6 2 11" xfId="9718"/>
    <cellStyle name="Normal 2 2 2 2 2 2 2 2 2 6 2 2" xfId="9719"/>
    <cellStyle name="Normal 2 2 2 2 2 2 2 2 2 6 2 2 2" xfId="9720"/>
    <cellStyle name="Normal 2 2 2 2 2 2 2 2 2 6 2 3" xfId="9721"/>
    <cellStyle name="Normal 2 2 2 2 2 2 2 2 2 6 2 3 2" xfId="9722"/>
    <cellStyle name="Normal 2 2 2 2 2 2 2 2 2 6 2 4" xfId="9723"/>
    <cellStyle name="Normal 2 2 2 2 2 2 2 2 2 6 2 4 2" xfId="9724"/>
    <cellStyle name="Normal 2 2 2 2 2 2 2 2 2 6 2 5" xfId="9725"/>
    <cellStyle name="Normal 2 2 2 2 2 2 2 2 2 6 2 5 2" xfId="9726"/>
    <cellStyle name="Normal 2 2 2 2 2 2 2 2 2 6 2 6" xfId="9727"/>
    <cellStyle name="Normal 2 2 2 2 2 2 2 2 2 6 2 6 2" xfId="9728"/>
    <cellStyle name="Normal 2 2 2 2 2 2 2 2 2 6 2 7" xfId="9729"/>
    <cellStyle name="Normal 2 2 2 2 2 2 2 2 2 6 2 7 2" xfId="9730"/>
    <cellStyle name="Normal 2 2 2 2 2 2 2 2 2 6 2 8" xfId="9731"/>
    <cellStyle name="Normal 2 2 2 2 2 2 2 2 2 6 2 8 2" xfId="9732"/>
    <cellStyle name="Normal 2 2 2 2 2 2 2 2 2 6 2 9" xfId="9733"/>
    <cellStyle name="Normal 2 2 2 2 2 2 2 2 2 6 2 9 2" xfId="9734"/>
    <cellStyle name="Normal 2 2 2 2 2 2 2 2 2 6 3" xfId="9735"/>
    <cellStyle name="Normal 2 2 2 2 2 2 2 2 2 6 3 2" xfId="9736"/>
    <cellStyle name="Normal 2 2 2 2 2 2 2 2 2 6 4" xfId="9737"/>
    <cellStyle name="Normal 2 2 2 2 2 2 2 2 2 6 4 2" xfId="9738"/>
    <cellStyle name="Normal 2 2 2 2 2 2 2 2 2 6 5" xfId="9739"/>
    <cellStyle name="Normal 2 2 2 2 2 2 2 2 2 6 5 2" xfId="9740"/>
    <cellStyle name="Normal 2 2 2 2 2 2 2 2 2 6 6" xfId="9741"/>
    <cellStyle name="Normal 2 2 2 2 2 2 2 2 2 6 6 2" xfId="9742"/>
    <cellStyle name="Normal 2 2 2 2 2 2 2 2 2 6 7" xfId="9743"/>
    <cellStyle name="Normal 2 2 2 2 2 2 2 2 2 6 7 2" xfId="9744"/>
    <cellStyle name="Normal 2 2 2 2 2 2 2 2 2 6 8" xfId="9745"/>
    <cellStyle name="Normal 2 2 2 2 2 2 2 2 2 6 8 2" xfId="9746"/>
    <cellStyle name="Normal 2 2 2 2 2 2 2 2 2 6 9" xfId="9747"/>
    <cellStyle name="Normal 2 2 2 2 2 2 2 2 2 6 9 2" xfId="9748"/>
    <cellStyle name="Normal 2 2 2 2 2 2 2 2 2 7" xfId="9749"/>
    <cellStyle name="Normal 2 2 2 2 2 2 2 2 2 7 10" xfId="9750"/>
    <cellStyle name="Normal 2 2 2 2 2 2 2 2 2 7 10 2" xfId="9751"/>
    <cellStyle name="Normal 2 2 2 2 2 2 2 2 2 7 11" xfId="9752"/>
    <cellStyle name="Normal 2 2 2 2 2 2 2 2 2 7 2" xfId="9753"/>
    <cellStyle name="Normal 2 2 2 2 2 2 2 2 2 7 2 2" xfId="9754"/>
    <cellStyle name="Normal 2 2 2 2 2 2 2 2 2 7 3" xfId="9755"/>
    <cellStyle name="Normal 2 2 2 2 2 2 2 2 2 7 3 2" xfId="9756"/>
    <cellStyle name="Normal 2 2 2 2 2 2 2 2 2 7 4" xfId="9757"/>
    <cellStyle name="Normal 2 2 2 2 2 2 2 2 2 7 4 2" xfId="9758"/>
    <cellStyle name="Normal 2 2 2 2 2 2 2 2 2 7 5" xfId="9759"/>
    <cellStyle name="Normal 2 2 2 2 2 2 2 2 2 7 5 2" xfId="9760"/>
    <cellStyle name="Normal 2 2 2 2 2 2 2 2 2 7 6" xfId="9761"/>
    <cellStyle name="Normal 2 2 2 2 2 2 2 2 2 7 6 2" xfId="9762"/>
    <cellStyle name="Normal 2 2 2 2 2 2 2 2 2 7 7" xfId="9763"/>
    <cellStyle name="Normal 2 2 2 2 2 2 2 2 2 7 7 2" xfId="9764"/>
    <cellStyle name="Normal 2 2 2 2 2 2 2 2 2 7 8" xfId="9765"/>
    <cellStyle name="Normal 2 2 2 2 2 2 2 2 2 7 8 2" xfId="9766"/>
    <cellStyle name="Normal 2 2 2 2 2 2 2 2 2 7 9" xfId="9767"/>
    <cellStyle name="Normal 2 2 2 2 2 2 2 2 2 7 9 2" xfId="9768"/>
    <cellStyle name="Normal 2 2 2 2 2 2 2 2 2 8" xfId="9769"/>
    <cellStyle name="Normal 2 2 2 2 2 2 2 2 2 8 2" xfId="9770"/>
    <cellStyle name="Normal 2 2 2 2 2 2 2 2 2 9" xfId="9771"/>
    <cellStyle name="Normal 2 2 2 2 2 2 2 2 2 9 2" xfId="9772"/>
    <cellStyle name="Normal 2 2 2 2 2 2 2 2 3" xfId="9773"/>
    <cellStyle name="Normal 2 2 2 2 2 2 2 2 3 10" xfId="9774"/>
    <cellStyle name="Normal 2 2 2 2 2 2 2 2 3 10 2" xfId="9775"/>
    <cellStyle name="Normal 2 2 2 2 2 2 2 2 3 11" xfId="9776"/>
    <cellStyle name="Normal 2 2 2 2 2 2 2 2 3 11 2" xfId="9777"/>
    <cellStyle name="Normal 2 2 2 2 2 2 2 2 3 12" xfId="9778"/>
    <cellStyle name="Normal 2 2 2 2 2 2 2 2 3 12 2" xfId="9779"/>
    <cellStyle name="Normal 2 2 2 2 2 2 2 2 3 13" xfId="9780"/>
    <cellStyle name="Normal 2 2 2 2 2 2 2 2 3 2" xfId="9781"/>
    <cellStyle name="Normal 2 2 2 2 2 2 2 2 3 2 10" xfId="9782"/>
    <cellStyle name="Normal 2 2 2 2 2 2 2 2 3 2 10 2" xfId="9783"/>
    <cellStyle name="Normal 2 2 2 2 2 2 2 2 3 2 11" xfId="9784"/>
    <cellStyle name="Normal 2 2 2 2 2 2 2 2 3 2 11 2" xfId="9785"/>
    <cellStyle name="Normal 2 2 2 2 2 2 2 2 3 2 12" xfId="9786"/>
    <cellStyle name="Normal 2 2 2 2 2 2 2 2 3 2 2" xfId="9787"/>
    <cellStyle name="Normal 2 2 2 2 2 2 2 2 3 2 2 10" xfId="9788"/>
    <cellStyle name="Normal 2 2 2 2 2 2 2 2 3 2 2 10 2" xfId="9789"/>
    <cellStyle name="Normal 2 2 2 2 2 2 2 2 3 2 2 11" xfId="9790"/>
    <cellStyle name="Normal 2 2 2 2 2 2 2 2 3 2 2 2" xfId="9791"/>
    <cellStyle name="Normal 2 2 2 2 2 2 2 2 3 2 2 2 2" xfId="9792"/>
    <cellStyle name="Normal 2 2 2 2 2 2 2 2 3 2 2 3" xfId="9793"/>
    <cellStyle name="Normal 2 2 2 2 2 2 2 2 3 2 2 3 2" xfId="9794"/>
    <cellStyle name="Normal 2 2 2 2 2 2 2 2 3 2 2 4" xfId="9795"/>
    <cellStyle name="Normal 2 2 2 2 2 2 2 2 3 2 2 4 2" xfId="9796"/>
    <cellStyle name="Normal 2 2 2 2 2 2 2 2 3 2 2 5" xfId="9797"/>
    <cellStyle name="Normal 2 2 2 2 2 2 2 2 3 2 2 5 2" xfId="9798"/>
    <cellStyle name="Normal 2 2 2 2 2 2 2 2 3 2 2 6" xfId="9799"/>
    <cellStyle name="Normal 2 2 2 2 2 2 2 2 3 2 2 6 2" xfId="9800"/>
    <cellStyle name="Normal 2 2 2 2 2 2 2 2 3 2 2 7" xfId="9801"/>
    <cellStyle name="Normal 2 2 2 2 2 2 2 2 3 2 2 7 2" xfId="9802"/>
    <cellStyle name="Normal 2 2 2 2 2 2 2 2 3 2 2 8" xfId="9803"/>
    <cellStyle name="Normal 2 2 2 2 2 2 2 2 3 2 2 8 2" xfId="9804"/>
    <cellStyle name="Normal 2 2 2 2 2 2 2 2 3 2 2 9" xfId="9805"/>
    <cellStyle name="Normal 2 2 2 2 2 2 2 2 3 2 2 9 2" xfId="9806"/>
    <cellStyle name="Normal 2 2 2 2 2 2 2 2 3 2 3" xfId="9807"/>
    <cellStyle name="Normal 2 2 2 2 2 2 2 2 3 2 3 2" xfId="9808"/>
    <cellStyle name="Normal 2 2 2 2 2 2 2 2 3 2 4" xfId="9809"/>
    <cellStyle name="Normal 2 2 2 2 2 2 2 2 3 2 4 2" xfId="9810"/>
    <cellStyle name="Normal 2 2 2 2 2 2 2 2 3 2 5" xfId="9811"/>
    <cellStyle name="Normal 2 2 2 2 2 2 2 2 3 2 5 2" xfId="9812"/>
    <cellStyle name="Normal 2 2 2 2 2 2 2 2 3 2 6" xfId="9813"/>
    <cellStyle name="Normal 2 2 2 2 2 2 2 2 3 2 6 2" xfId="9814"/>
    <cellStyle name="Normal 2 2 2 2 2 2 2 2 3 2 7" xfId="9815"/>
    <cellStyle name="Normal 2 2 2 2 2 2 2 2 3 2 7 2" xfId="9816"/>
    <cellStyle name="Normal 2 2 2 2 2 2 2 2 3 2 8" xfId="9817"/>
    <cellStyle name="Normal 2 2 2 2 2 2 2 2 3 2 8 2" xfId="9818"/>
    <cellStyle name="Normal 2 2 2 2 2 2 2 2 3 2 9" xfId="9819"/>
    <cellStyle name="Normal 2 2 2 2 2 2 2 2 3 2 9 2" xfId="9820"/>
    <cellStyle name="Normal 2 2 2 2 2 2 2 2 3 3" xfId="9821"/>
    <cellStyle name="Normal 2 2 2 2 2 2 2 2 3 3 10" xfId="9822"/>
    <cellStyle name="Normal 2 2 2 2 2 2 2 2 3 3 10 2" xfId="9823"/>
    <cellStyle name="Normal 2 2 2 2 2 2 2 2 3 3 11" xfId="9824"/>
    <cellStyle name="Normal 2 2 2 2 2 2 2 2 3 3 2" xfId="9825"/>
    <cellStyle name="Normal 2 2 2 2 2 2 2 2 3 3 2 2" xfId="9826"/>
    <cellStyle name="Normal 2 2 2 2 2 2 2 2 3 3 3" xfId="9827"/>
    <cellStyle name="Normal 2 2 2 2 2 2 2 2 3 3 3 2" xfId="9828"/>
    <cellStyle name="Normal 2 2 2 2 2 2 2 2 3 3 4" xfId="9829"/>
    <cellStyle name="Normal 2 2 2 2 2 2 2 2 3 3 4 2" xfId="9830"/>
    <cellStyle name="Normal 2 2 2 2 2 2 2 2 3 3 5" xfId="9831"/>
    <cellStyle name="Normal 2 2 2 2 2 2 2 2 3 3 5 2" xfId="9832"/>
    <cellStyle name="Normal 2 2 2 2 2 2 2 2 3 3 6" xfId="9833"/>
    <cellStyle name="Normal 2 2 2 2 2 2 2 2 3 3 6 2" xfId="9834"/>
    <cellStyle name="Normal 2 2 2 2 2 2 2 2 3 3 7" xfId="9835"/>
    <cellStyle name="Normal 2 2 2 2 2 2 2 2 3 3 7 2" xfId="9836"/>
    <cellStyle name="Normal 2 2 2 2 2 2 2 2 3 3 8" xfId="9837"/>
    <cellStyle name="Normal 2 2 2 2 2 2 2 2 3 3 8 2" xfId="9838"/>
    <cellStyle name="Normal 2 2 2 2 2 2 2 2 3 3 9" xfId="9839"/>
    <cellStyle name="Normal 2 2 2 2 2 2 2 2 3 3 9 2" xfId="9840"/>
    <cellStyle name="Normal 2 2 2 2 2 2 2 2 3 4" xfId="9841"/>
    <cellStyle name="Normal 2 2 2 2 2 2 2 2 3 4 2" xfId="9842"/>
    <cellStyle name="Normal 2 2 2 2 2 2 2 2 3 5" xfId="9843"/>
    <cellStyle name="Normal 2 2 2 2 2 2 2 2 3 5 2" xfId="9844"/>
    <cellStyle name="Normal 2 2 2 2 2 2 2 2 3 6" xfId="9845"/>
    <cellStyle name="Normal 2 2 2 2 2 2 2 2 3 6 2" xfId="9846"/>
    <cellStyle name="Normal 2 2 2 2 2 2 2 2 3 7" xfId="9847"/>
    <cellStyle name="Normal 2 2 2 2 2 2 2 2 3 7 2" xfId="9848"/>
    <cellStyle name="Normal 2 2 2 2 2 2 2 2 3 8" xfId="9849"/>
    <cellStyle name="Normal 2 2 2 2 2 2 2 2 3 8 2" xfId="9850"/>
    <cellStyle name="Normal 2 2 2 2 2 2 2 2 3 9" xfId="9851"/>
    <cellStyle name="Normal 2 2 2 2 2 2 2 2 3 9 2" xfId="9852"/>
    <cellStyle name="Normal 2 2 2 2 2 2 2 2 4" xfId="9853"/>
    <cellStyle name="Normal 2 2 2 2 2 2 2 2 4 10" xfId="9854"/>
    <cellStyle name="Normal 2 2 2 2 2 2 2 2 4 10 2" xfId="9855"/>
    <cellStyle name="Normal 2 2 2 2 2 2 2 2 4 11" xfId="9856"/>
    <cellStyle name="Normal 2 2 2 2 2 2 2 2 4 11 2" xfId="9857"/>
    <cellStyle name="Normal 2 2 2 2 2 2 2 2 4 12" xfId="9858"/>
    <cellStyle name="Normal 2 2 2 2 2 2 2 2 4 12 2" xfId="9859"/>
    <cellStyle name="Normal 2 2 2 2 2 2 2 2 4 13" xfId="9860"/>
    <cellStyle name="Normal 2 2 2 2 2 2 2 2 4 2" xfId="9861"/>
    <cellStyle name="Normal 2 2 2 2 2 2 2 2 4 2 10" xfId="9862"/>
    <cellStyle name="Normal 2 2 2 2 2 2 2 2 4 2 10 2" xfId="9863"/>
    <cellStyle name="Normal 2 2 2 2 2 2 2 2 4 2 11" xfId="9864"/>
    <cellStyle name="Normal 2 2 2 2 2 2 2 2 4 2 11 2" xfId="9865"/>
    <cellStyle name="Normal 2 2 2 2 2 2 2 2 4 2 12" xfId="9866"/>
    <cellStyle name="Normal 2 2 2 2 2 2 2 2 4 2 2" xfId="9867"/>
    <cellStyle name="Normal 2 2 2 2 2 2 2 2 4 2 2 10" xfId="9868"/>
    <cellStyle name="Normal 2 2 2 2 2 2 2 2 4 2 2 10 2" xfId="9869"/>
    <cellStyle name="Normal 2 2 2 2 2 2 2 2 4 2 2 11" xfId="9870"/>
    <cellStyle name="Normal 2 2 2 2 2 2 2 2 4 2 2 2" xfId="9871"/>
    <cellStyle name="Normal 2 2 2 2 2 2 2 2 4 2 2 2 2" xfId="9872"/>
    <cellStyle name="Normal 2 2 2 2 2 2 2 2 4 2 2 3" xfId="9873"/>
    <cellStyle name="Normal 2 2 2 2 2 2 2 2 4 2 2 3 2" xfId="9874"/>
    <cellStyle name="Normal 2 2 2 2 2 2 2 2 4 2 2 4" xfId="9875"/>
    <cellStyle name="Normal 2 2 2 2 2 2 2 2 4 2 2 4 2" xfId="9876"/>
    <cellStyle name="Normal 2 2 2 2 2 2 2 2 4 2 2 5" xfId="9877"/>
    <cellStyle name="Normal 2 2 2 2 2 2 2 2 4 2 2 5 2" xfId="9878"/>
    <cellStyle name="Normal 2 2 2 2 2 2 2 2 4 2 2 6" xfId="9879"/>
    <cellStyle name="Normal 2 2 2 2 2 2 2 2 4 2 2 6 2" xfId="9880"/>
    <cellStyle name="Normal 2 2 2 2 2 2 2 2 4 2 2 7" xfId="9881"/>
    <cellStyle name="Normal 2 2 2 2 2 2 2 2 4 2 2 7 2" xfId="9882"/>
    <cellStyle name="Normal 2 2 2 2 2 2 2 2 4 2 2 8" xfId="9883"/>
    <cellStyle name="Normal 2 2 2 2 2 2 2 2 4 2 2 8 2" xfId="9884"/>
    <cellStyle name="Normal 2 2 2 2 2 2 2 2 4 2 2 9" xfId="9885"/>
    <cellStyle name="Normal 2 2 2 2 2 2 2 2 4 2 2 9 2" xfId="9886"/>
    <cellStyle name="Normal 2 2 2 2 2 2 2 2 4 2 3" xfId="9887"/>
    <cellStyle name="Normal 2 2 2 2 2 2 2 2 4 2 3 2" xfId="9888"/>
    <cellStyle name="Normal 2 2 2 2 2 2 2 2 4 2 4" xfId="9889"/>
    <cellStyle name="Normal 2 2 2 2 2 2 2 2 4 2 4 2" xfId="9890"/>
    <cellStyle name="Normal 2 2 2 2 2 2 2 2 4 2 5" xfId="9891"/>
    <cellStyle name="Normal 2 2 2 2 2 2 2 2 4 2 5 2" xfId="9892"/>
    <cellStyle name="Normal 2 2 2 2 2 2 2 2 4 2 6" xfId="9893"/>
    <cellStyle name="Normal 2 2 2 2 2 2 2 2 4 2 6 2" xfId="9894"/>
    <cellStyle name="Normal 2 2 2 2 2 2 2 2 4 2 7" xfId="9895"/>
    <cellStyle name="Normal 2 2 2 2 2 2 2 2 4 2 7 2" xfId="9896"/>
    <cellStyle name="Normal 2 2 2 2 2 2 2 2 4 2 8" xfId="9897"/>
    <cellStyle name="Normal 2 2 2 2 2 2 2 2 4 2 8 2" xfId="9898"/>
    <cellStyle name="Normal 2 2 2 2 2 2 2 2 4 2 9" xfId="9899"/>
    <cellStyle name="Normal 2 2 2 2 2 2 2 2 4 2 9 2" xfId="9900"/>
    <cellStyle name="Normal 2 2 2 2 2 2 2 2 4 3" xfId="9901"/>
    <cellStyle name="Normal 2 2 2 2 2 2 2 2 4 3 10" xfId="9902"/>
    <cellStyle name="Normal 2 2 2 2 2 2 2 2 4 3 10 2" xfId="9903"/>
    <cellStyle name="Normal 2 2 2 2 2 2 2 2 4 3 11" xfId="9904"/>
    <cellStyle name="Normal 2 2 2 2 2 2 2 2 4 3 2" xfId="9905"/>
    <cellStyle name="Normal 2 2 2 2 2 2 2 2 4 3 2 2" xfId="9906"/>
    <cellStyle name="Normal 2 2 2 2 2 2 2 2 4 3 3" xfId="9907"/>
    <cellStyle name="Normal 2 2 2 2 2 2 2 2 4 3 3 2" xfId="9908"/>
    <cellStyle name="Normal 2 2 2 2 2 2 2 2 4 3 4" xfId="9909"/>
    <cellStyle name="Normal 2 2 2 2 2 2 2 2 4 3 4 2" xfId="9910"/>
    <cellStyle name="Normal 2 2 2 2 2 2 2 2 4 3 5" xfId="9911"/>
    <cellStyle name="Normal 2 2 2 2 2 2 2 2 4 3 5 2" xfId="9912"/>
    <cellStyle name="Normal 2 2 2 2 2 2 2 2 4 3 6" xfId="9913"/>
    <cellStyle name="Normal 2 2 2 2 2 2 2 2 4 3 6 2" xfId="9914"/>
    <cellStyle name="Normal 2 2 2 2 2 2 2 2 4 3 7" xfId="9915"/>
    <cellStyle name="Normal 2 2 2 2 2 2 2 2 4 3 7 2" xfId="9916"/>
    <cellStyle name="Normal 2 2 2 2 2 2 2 2 4 3 8" xfId="9917"/>
    <cellStyle name="Normal 2 2 2 2 2 2 2 2 4 3 8 2" xfId="9918"/>
    <cellStyle name="Normal 2 2 2 2 2 2 2 2 4 3 9" xfId="9919"/>
    <cellStyle name="Normal 2 2 2 2 2 2 2 2 4 3 9 2" xfId="9920"/>
    <cellStyle name="Normal 2 2 2 2 2 2 2 2 4 4" xfId="9921"/>
    <cellStyle name="Normal 2 2 2 2 2 2 2 2 4 4 2" xfId="9922"/>
    <cellStyle name="Normal 2 2 2 2 2 2 2 2 4 5" xfId="9923"/>
    <cellStyle name="Normal 2 2 2 2 2 2 2 2 4 5 2" xfId="9924"/>
    <cellStyle name="Normal 2 2 2 2 2 2 2 2 4 6" xfId="9925"/>
    <cellStyle name="Normal 2 2 2 2 2 2 2 2 4 6 2" xfId="9926"/>
    <cellStyle name="Normal 2 2 2 2 2 2 2 2 4 7" xfId="9927"/>
    <cellStyle name="Normal 2 2 2 2 2 2 2 2 4 7 2" xfId="9928"/>
    <cellStyle name="Normal 2 2 2 2 2 2 2 2 4 8" xfId="9929"/>
    <cellStyle name="Normal 2 2 2 2 2 2 2 2 4 8 2" xfId="9930"/>
    <cellStyle name="Normal 2 2 2 2 2 2 2 2 4 9" xfId="9931"/>
    <cellStyle name="Normal 2 2 2 2 2 2 2 2 4 9 2" xfId="9932"/>
    <cellStyle name="Normal 2 2 2 2 2 2 2 2 5" xfId="9933"/>
    <cellStyle name="Normal 2 2 2 2 2 2 2 2 5 10" xfId="9934"/>
    <cellStyle name="Normal 2 2 2 2 2 2 2 2 5 10 2" xfId="9935"/>
    <cellStyle name="Normal 2 2 2 2 2 2 2 2 5 11" xfId="9936"/>
    <cellStyle name="Normal 2 2 2 2 2 2 2 2 5 11 2" xfId="9937"/>
    <cellStyle name="Normal 2 2 2 2 2 2 2 2 5 12" xfId="9938"/>
    <cellStyle name="Normal 2 2 2 2 2 2 2 2 5 12 2" xfId="9939"/>
    <cellStyle name="Normal 2 2 2 2 2 2 2 2 5 13" xfId="9940"/>
    <cellStyle name="Normal 2 2 2 2 2 2 2 2 5 2" xfId="9941"/>
    <cellStyle name="Normal 2 2 2 2 2 2 2 2 5 2 10" xfId="9942"/>
    <cellStyle name="Normal 2 2 2 2 2 2 2 2 5 2 10 2" xfId="9943"/>
    <cellStyle name="Normal 2 2 2 2 2 2 2 2 5 2 11" xfId="9944"/>
    <cellStyle name="Normal 2 2 2 2 2 2 2 2 5 2 11 2" xfId="9945"/>
    <cellStyle name="Normal 2 2 2 2 2 2 2 2 5 2 12" xfId="9946"/>
    <cellStyle name="Normal 2 2 2 2 2 2 2 2 5 2 2" xfId="9947"/>
    <cellStyle name="Normal 2 2 2 2 2 2 2 2 5 2 2 10" xfId="9948"/>
    <cellStyle name="Normal 2 2 2 2 2 2 2 2 5 2 2 10 2" xfId="9949"/>
    <cellStyle name="Normal 2 2 2 2 2 2 2 2 5 2 2 11" xfId="9950"/>
    <cellStyle name="Normal 2 2 2 2 2 2 2 2 5 2 2 2" xfId="9951"/>
    <cellStyle name="Normal 2 2 2 2 2 2 2 2 5 2 2 2 2" xfId="9952"/>
    <cellStyle name="Normal 2 2 2 2 2 2 2 2 5 2 2 3" xfId="9953"/>
    <cellStyle name="Normal 2 2 2 2 2 2 2 2 5 2 2 3 2" xfId="9954"/>
    <cellStyle name="Normal 2 2 2 2 2 2 2 2 5 2 2 4" xfId="9955"/>
    <cellStyle name="Normal 2 2 2 2 2 2 2 2 5 2 2 4 2" xfId="9956"/>
    <cellStyle name="Normal 2 2 2 2 2 2 2 2 5 2 2 5" xfId="9957"/>
    <cellStyle name="Normal 2 2 2 2 2 2 2 2 5 2 2 5 2" xfId="9958"/>
    <cellStyle name="Normal 2 2 2 2 2 2 2 2 5 2 2 6" xfId="9959"/>
    <cellStyle name="Normal 2 2 2 2 2 2 2 2 5 2 2 6 2" xfId="9960"/>
    <cellStyle name="Normal 2 2 2 2 2 2 2 2 5 2 2 7" xfId="9961"/>
    <cellStyle name="Normal 2 2 2 2 2 2 2 2 5 2 2 7 2" xfId="9962"/>
    <cellStyle name="Normal 2 2 2 2 2 2 2 2 5 2 2 8" xfId="9963"/>
    <cellStyle name="Normal 2 2 2 2 2 2 2 2 5 2 2 8 2" xfId="9964"/>
    <cellStyle name="Normal 2 2 2 2 2 2 2 2 5 2 2 9" xfId="9965"/>
    <cellStyle name="Normal 2 2 2 2 2 2 2 2 5 2 2 9 2" xfId="9966"/>
    <cellStyle name="Normal 2 2 2 2 2 2 2 2 5 2 3" xfId="9967"/>
    <cellStyle name="Normal 2 2 2 2 2 2 2 2 5 2 3 2" xfId="9968"/>
    <cellStyle name="Normal 2 2 2 2 2 2 2 2 5 2 4" xfId="9969"/>
    <cellStyle name="Normal 2 2 2 2 2 2 2 2 5 2 4 2" xfId="9970"/>
    <cellStyle name="Normal 2 2 2 2 2 2 2 2 5 2 5" xfId="9971"/>
    <cellStyle name="Normal 2 2 2 2 2 2 2 2 5 2 5 2" xfId="9972"/>
    <cellStyle name="Normal 2 2 2 2 2 2 2 2 5 2 6" xfId="9973"/>
    <cellStyle name="Normal 2 2 2 2 2 2 2 2 5 2 6 2" xfId="9974"/>
    <cellStyle name="Normal 2 2 2 2 2 2 2 2 5 2 7" xfId="9975"/>
    <cellStyle name="Normal 2 2 2 2 2 2 2 2 5 2 7 2" xfId="9976"/>
    <cellStyle name="Normal 2 2 2 2 2 2 2 2 5 2 8" xfId="9977"/>
    <cellStyle name="Normal 2 2 2 2 2 2 2 2 5 2 8 2" xfId="9978"/>
    <cellStyle name="Normal 2 2 2 2 2 2 2 2 5 2 9" xfId="9979"/>
    <cellStyle name="Normal 2 2 2 2 2 2 2 2 5 2 9 2" xfId="9980"/>
    <cellStyle name="Normal 2 2 2 2 2 2 2 2 5 3" xfId="9981"/>
    <cellStyle name="Normal 2 2 2 2 2 2 2 2 5 3 10" xfId="9982"/>
    <cellStyle name="Normal 2 2 2 2 2 2 2 2 5 3 10 2" xfId="9983"/>
    <cellStyle name="Normal 2 2 2 2 2 2 2 2 5 3 11" xfId="9984"/>
    <cellStyle name="Normal 2 2 2 2 2 2 2 2 5 3 2" xfId="9985"/>
    <cellStyle name="Normal 2 2 2 2 2 2 2 2 5 3 2 2" xfId="9986"/>
    <cellStyle name="Normal 2 2 2 2 2 2 2 2 5 3 3" xfId="9987"/>
    <cellStyle name="Normal 2 2 2 2 2 2 2 2 5 3 3 2" xfId="9988"/>
    <cellStyle name="Normal 2 2 2 2 2 2 2 2 5 3 4" xfId="9989"/>
    <cellStyle name="Normal 2 2 2 2 2 2 2 2 5 3 4 2" xfId="9990"/>
    <cellStyle name="Normal 2 2 2 2 2 2 2 2 5 3 5" xfId="9991"/>
    <cellStyle name="Normal 2 2 2 2 2 2 2 2 5 3 5 2" xfId="9992"/>
    <cellStyle name="Normal 2 2 2 2 2 2 2 2 5 3 6" xfId="9993"/>
    <cellStyle name="Normal 2 2 2 2 2 2 2 2 5 3 6 2" xfId="9994"/>
    <cellStyle name="Normal 2 2 2 2 2 2 2 2 5 3 7" xfId="9995"/>
    <cellStyle name="Normal 2 2 2 2 2 2 2 2 5 3 7 2" xfId="9996"/>
    <cellStyle name="Normal 2 2 2 2 2 2 2 2 5 3 8" xfId="9997"/>
    <cellStyle name="Normal 2 2 2 2 2 2 2 2 5 3 8 2" xfId="9998"/>
    <cellStyle name="Normal 2 2 2 2 2 2 2 2 5 3 9" xfId="9999"/>
    <cellStyle name="Normal 2 2 2 2 2 2 2 2 5 3 9 2" xfId="10000"/>
    <cellStyle name="Normal 2 2 2 2 2 2 2 2 5 4" xfId="10001"/>
    <cellStyle name="Normal 2 2 2 2 2 2 2 2 5 4 2" xfId="10002"/>
    <cellStyle name="Normal 2 2 2 2 2 2 2 2 5 5" xfId="10003"/>
    <cellStyle name="Normal 2 2 2 2 2 2 2 2 5 5 2" xfId="10004"/>
    <cellStyle name="Normal 2 2 2 2 2 2 2 2 5 6" xfId="10005"/>
    <cellStyle name="Normal 2 2 2 2 2 2 2 2 5 6 2" xfId="10006"/>
    <cellStyle name="Normal 2 2 2 2 2 2 2 2 5 7" xfId="10007"/>
    <cellStyle name="Normal 2 2 2 2 2 2 2 2 5 7 2" xfId="10008"/>
    <cellStyle name="Normal 2 2 2 2 2 2 2 2 5 8" xfId="10009"/>
    <cellStyle name="Normal 2 2 2 2 2 2 2 2 5 8 2" xfId="10010"/>
    <cellStyle name="Normal 2 2 2 2 2 2 2 2 5 9" xfId="10011"/>
    <cellStyle name="Normal 2 2 2 2 2 2 2 2 5 9 2" xfId="10012"/>
    <cellStyle name="Normal 2 2 2 2 2 2 2 2 6" xfId="41812"/>
    <cellStyle name="Normal 2 2 2 2 2 2 2 3" xfId="10013"/>
    <cellStyle name="Normal 2 2 2 2 2 2 2 3 2" xfId="41813"/>
    <cellStyle name="Normal 2 2 2 2 2 2 2 4" xfId="10014"/>
    <cellStyle name="Normal 2 2 2 2 2 2 2 4 2" xfId="41814"/>
    <cellStyle name="Normal 2 2 2 2 2 2 2 5" xfId="10015"/>
    <cellStyle name="Normal 2 2 2 2 2 2 2 5 2" xfId="41815"/>
    <cellStyle name="Normal 2 2 2 2 2 2 2 6" xfId="10016"/>
    <cellStyle name="Normal 2 2 2 2 2 2 2 6 2" xfId="41816"/>
    <cellStyle name="Normal 2 2 2 2 2 2 2 7" xfId="10017"/>
    <cellStyle name="Normal 2 2 2 2 2 2 2 7 10" xfId="10018"/>
    <cellStyle name="Normal 2 2 2 2 2 2 2 7 10 2" xfId="10019"/>
    <cellStyle name="Normal 2 2 2 2 2 2 2 7 11" xfId="10020"/>
    <cellStyle name="Normal 2 2 2 2 2 2 2 7 11 2" xfId="10021"/>
    <cellStyle name="Normal 2 2 2 2 2 2 2 7 12" xfId="10022"/>
    <cellStyle name="Normal 2 2 2 2 2 2 2 7 2" xfId="10023"/>
    <cellStyle name="Normal 2 2 2 2 2 2 2 7 2 10" xfId="10024"/>
    <cellStyle name="Normal 2 2 2 2 2 2 2 7 2 10 2" xfId="10025"/>
    <cellStyle name="Normal 2 2 2 2 2 2 2 7 2 11" xfId="10026"/>
    <cellStyle name="Normal 2 2 2 2 2 2 2 7 2 2" xfId="10027"/>
    <cellStyle name="Normal 2 2 2 2 2 2 2 7 2 2 2" xfId="10028"/>
    <cellStyle name="Normal 2 2 2 2 2 2 2 7 2 3" xfId="10029"/>
    <cellStyle name="Normal 2 2 2 2 2 2 2 7 2 3 2" xfId="10030"/>
    <cellStyle name="Normal 2 2 2 2 2 2 2 7 2 4" xfId="10031"/>
    <cellStyle name="Normal 2 2 2 2 2 2 2 7 2 4 2" xfId="10032"/>
    <cellStyle name="Normal 2 2 2 2 2 2 2 7 2 5" xfId="10033"/>
    <cellStyle name="Normal 2 2 2 2 2 2 2 7 2 5 2" xfId="10034"/>
    <cellStyle name="Normal 2 2 2 2 2 2 2 7 2 6" xfId="10035"/>
    <cellStyle name="Normal 2 2 2 2 2 2 2 7 2 6 2" xfId="10036"/>
    <cellStyle name="Normal 2 2 2 2 2 2 2 7 2 7" xfId="10037"/>
    <cellStyle name="Normal 2 2 2 2 2 2 2 7 2 7 2" xfId="10038"/>
    <cellStyle name="Normal 2 2 2 2 2 2 2 7 2 8" xfId="10039"/>
    <cellStyle name="Normal 2 2 2 2 2 2 2 7 2 8 2" xfId="10040"/>
    <cellStyle name="Normal 2 2 2 2 2 2 2 7 2 9" xfId="10041"/>
    <cellStyle name="Normal 2 2 2 2 2 2 2 7 2 9 2" xfId="10042"/>
    <cellStyle name="Normal 2 2 2 2 2 2 2 7 3" xfId="10043"/>
    <cellStyle name="Normal 2 2 2 2 2 2 2 7 3 2" xfId="10044"/>
    <cellStyle name="Normal 2 2 2 2 2 2 2 7 4" xfId="10045"/>
    <cellStyle name="Normal 2 2 2 2 2 2 2 7 4 2" xfId="10046"/>
    <cellStyle name="Normal 2 2 2 2 2 2 2 7 5" xfId="10047"/>
    <cellStyle name="Normal 2 2 2 2 2 2 2 7 5 2" xfId="10048"/>
    <cellStyle name="Normal 2 2 2 2 2 2 2 7 6" xfId="10049"/>
    <cellStyle name="Normal 2 2 2 2 2 2 2 7 6 2" xfId="10050"/>
    <cellStyle name="Normal 2 2 2 2 2 2 2 7 7" xfId="10051"/>
    <cellStyle name="Normal 2 2 2 2 2 2 2 7 7 2" xfId="10052"/>
    <cellStyle name="Normal 2 2 2 2 2 2 2 7 8" xfId="10053"/>
    <cellStyle name="Normal 2 2 2 2 2 2 2 7 8 2" xfId="10054"/>
    <cellStyle name="Normal 2 2 2 2 2 2 2 7 9" xfId="10055"/>
    <cellStyle name="Normal 2 2 2 2 2 2 2 7 9 2" xfId="10056"/>
    <cellStyle name="Normal 2 2 2 2 2 2 2 8" xfId="10057"/>
    <cellStyle name="Normal 2 2 2 2 2 2 2 8 10" xfId="10058"/>
    <cellStyle name="Normal 2 2 2 2 2 2 2 8 10 2" xfId="10059"/>
    <cellStyle name="Normal 2 2 2 2 2 2 2 8 11" xfId="10060"/>
    <cellStyle name="Normal 2 2 2 2 2 2 2 8 2" xfId="10061"/>
    <cellStyle name="Normal 2 2 2 2 2 2 2 8 2 2" xfId="10062"/>
    <cellStyle name="Normal 2 2 2 2 2 2 2 8 3" xfId="10063"/>
    <cellStyle name="Normal 2 2 2 2 2 2 2 8 3 2" xfId="10064"/>
    <cellStyle name="Normal 2 2 2 2 2 2 2 8 4" xfId="10065"/>
    <cellStyle name="Normal 2 2 2 2 2 2 2 8 4 2" xfId="10066"/>
    <cellStyle name="Normal 2 2 2 2 2 2 2 8 5" xfId="10067"/>
    <cellStyle name="Normal 2 2 2 2 2 2 2 8 5 2" xfId="10068"/>
    <cellStyle name="Normal 2 2 2 2 2 2 2 8 6" xfId="10069"/>
    <cellStyle name="Normal 2 2 2 2 2 2 2 8 6 2" xfId="10070"/>
    <cellStyle name="Normal 2 2 2 2 2 2 2 8 7" xfId="10071"/>
    <cellStyle name="Normal 2 2 2 2 2 2 2 8 7 2" xfId="10072"/>
    <cellStyle name="Normal 2 2 2 2 2 2 2 8 8" xfId="10073"/>
    <cellStyle name="Normal 2 2 2 2 2 2 2 8 8 2" xfId="10074"/>
    <cellStyle name="Normal 2 2 2 2 2 2 2 8 9" xfId="10075"/>
    <cellStyle name="Normal 2 2 2 2 2 2 2 8 9 2" xfId="10076"/>
    <cellStyle name="Normal 2 2 2 2 2 2 2 9" xfId="10077"/>
    <cellStyle name="Normal 2 2 2 2 2 2 2 9 2" xfId="10078"/>
    <cellStyle name="Normal 2 2 2 2 2 2 3" xfId="10079"/>
    <cellStyle name="Normal 2 2 2 2 2 2 3 2" xfId="41817"/>
    <cellStyle name="Normal 2 2 2 2 2 2 4" xfId="10080"/>
    <cellStyle name="Normal 2 2 2 2 2 2 4 2" xfId="41818"/>
    <cellStyle name="Normal 2 2 2 2 2 2 5" xfId="10081"/>
    <cellStyle name="Normal 2 2 2 2 2 2 5 2" xfId="41819"/>
    <cellStyle name="Normal 2 2 2 2 2 2 6" xfId="10082"/>
    <cellStyle name="Normal 2 2 2 2 2 2 6 10" xfId="10083"/>
    <cellStyle name="Normal 2 2 2 2 2 2 6 10 2" xfId="10084"/>
    <cellStyle name="Normal 2 2 2 2 2 2 6 11" xfId="10085"/>
    <cellStyle name="Normal 2 2 2 2 2 2 6 11 2" xfId="10086"/>
    <cellStyle name="Normal 2 2 2 2 2 2 6 12" xfId="10087"/>
    <cellStyle name="Normal 2 2 2 2 2 2 6 12 2" xfId="10088"/>
    <cellStyle name="Normal 2 2 2 2 2 2 6 13" xfId="10089"/>
    <cellStyle name="Normal 2 2 2 2 2 2 6 13 2" xfId="10090"/>
    <cellStyle name="Normal 2 2 2 2 2 2 6 14" xfId="10091"/>
    <cellStyle name="Normal 2 2 2 2 2 2 6 14 2" xfId="10092"/>
    <cellStyle name="Normal 2 2 2 2 2 2 6 15" xfId="10093"/>
    <cellStyle name="Normal 2 2 2 2 2 2 6 15 2" xfId="10094"/>
    <cellStyle name="Normal 2 2 2 2 2 2 6 16" xfId="10095"/>
    <cellStyle name="Normal 2 2 2 2 2 2 6 16 2" xfId="10096"/>
    <cellStyle name="Normal 2 2 2 2 2 2 6 17" xfId="10097"/>
    <cellStyle name="Normal 2 2 2 2 2 2 6 2" xfId="10098"/>
    <cellStyle name="Normal 2 2 2 2 2 2 6 2 2" xfId="41820"/>
    <cellStyle name="Normal 2 2 2 2 2 2 6 3" xfId="10099"/>
    <cellStyle name="Normal 2 2 2 2 2 2 6 3 2" xfId="41821"/>
    <cellStyle name="Normal 2 2 2 2 2 2 6 4" xfId="10100"/>
    <cellStyle name="Normal 2 2 2 2 2 2 6 4 2" xfId="41822"/>
    <cellStyle name="Normal 2 2 2 2 2 2 6 5" xfId="10101"/>
    <cellStyle name="Normal 2 2 2 2 2 2 6 5 2" xfId="41823"/>
    <cellStyle name="Normal 2 2 2 2 2 2 6 6" xfId="10102"/>
    <cellStyle name="Normal 2 2 2 2 2 2 6 6 10" xfId="10103"/>
    <cellStyle name="Normal 2 2 2 2 2 2 6 6 10 2" xfId="10104"/>
    <cellStyle name="Normal 2 2 2 2 2 2 6 6 11" xfId="10105"/>
    <cellStyle name="Normal 2 2 2 2 2 2 6 6 11 2" xfId="10106"/>
    <cellStyle name="Normal 2 2 2 2 2 2 6 6 12" xfId="10107"/>
    <cellStyle name="Normal 2 2 2 2 2 2 6 6 2" xfId="10108"/>
    <cellStyle name="Normal 2 2 2 2 2 2 6 6 2 10" xfId="10109"/>
    <cellStyle name="Normal 2 2 2 2 2 2 6 6 2 10 2" xfId="10110"/>
    <cellStyle name="Normal 2 2 2 2 2 2 6 6 2 11" xfId="10111"/>
    <cellStyle name="Normal 2 2 2 2 2 2 6 6 2 2" xfId="10112"/>
    <cellStyle name="Normal 2 2 2 2 2 2 6 6 2 2 2" xfId="10113"/>
    <cellStyle name="Normal 2 2 2 2 2 2 6 6 2 3" xfId="10114"/>
    <cellStyle name="Normal 2 2 2 2 2 2 6 6 2 3 2" xfId="10115"/>
    <cellStyle name="Normal 2 2 2 2 2 2 6 6 2 4" xfId="10116"/>
    <cellStyle name="Normal 2 2 2 2 2 2 6 6 2 4 2" xfId="10117"/>
    <cellStyle name="Normal 2 2 2 2 2 2 6 6 2 5" xfId="10118"/>
    <cellStyle name="Normal 2 2 2 2 2 2 6 6 2 5 2" xfId="10119"/>
    <cellStyle name="Normal 2 2 2 2 2 2 6 6 2 6" xfId="10120"/>
    <cellStyle name="Normal 2 2 2 2 2 2 6 6 2 6 2" xfId="10121"/>
    <cellStyle name="Normal 2 2 2 2 2 2 6 6 2 7" xfId="10122"/>
    <cellStyle name="Normal 2 2 2 2 2 2 6 6 2 7 2" xfId="10123"/>
    <cellStyle name="Normal 2 2 2 2 2 2 6 6 2 8" xfId="10124"/>
    <cellStyle name="Normal 2 2 2 2 2 2 6 6 2 8 2" xfId="10125"/>
    <cellStyle name="Normal 2 2 2 2 2 2 6 6 2 9" xfId="10126"/>
    <cellStyle name="Normal 2 2 2 2 2 2 6 6 2 9 2" xfId="10127"/>
    <cellStyle name="Normal 2 2 2 2 2 2 6 6 3" xfId="10128"/>
    <cellStyle name="Normal 2 2 2 2 2 2 6 6 3 2" xfId="10129"/>
    <cellStyle name="Normal 2 2 2 2 2 2 6 6 4" xfId="10130"/>
    <cellStyle name="Normal 2 2 2 2 2 2 6 6 4 2" xfId="10131"/>
    <cellStyle name="Normal 2 2 2 2 2 2 6 6 5" xfId="10132"/>
    <cellStyle name="Normal 2 2 2 2 2 2 6 6 5 2" xfId="10133"/>
    <cellStyle name="Normal 2 2 2 2 2 2 6 6 6" xfId="10134"/>
    <cellStyle name="Normal 2 2 2 2 2 2 6 6 6 2" xfId="10135"/>
    <cellStyle name="Normal 2 2 2 2 2 2 6 6 7" xfId="10136"/>
    <cellStyle name="Normal 2 2 2 2 2 2 6 6 7 2" xfId="10137"/>
    <cellStyle name="Normal 2 2 2 2 2 2 6 6 8" xfId="10138"/>
    <cellStyle name="Normal 2 2 2 2 2 2 6 6 8 2" xfId="10139"/>
    <cellStyle name="Normal 2 2 2 2 2 2 6 6 9" xfId="10140"/>
    <cellStyle name="Normal 2 2 2 2 2 2 6 6 9 2" xfId="10141"/>
    <cellStyle name="Normal 2 2 2 2 2 2 6 7" xfId="10142"/>
    <cellStyle name="Normal 2 2 2 2 2 2 6 7 10" xfId="10143"/>
    <cellStyle name="Normal 2 2 2 2 2 2 6 7 10 2" xfId="10144"/>
    <cellStyle name="Normal 2 2 2 2 2 2 6 7 11" xfId="10145"/>
    <cellStyle name="Normal 2 2 2 2 2 2 6 7 2" xfId="10146"/>
    <cellStyle name="Normal 2 2 2 2 2 2 6 7 2 2" xfId="10147"/>
    <cellStyle name="Normal 2 2 2 2 2 2 6 7 3" xfId="10148"/>
    <cellStyle name="Normal 2 2 2 2 2 2 6 7 3 2" xfId="10149"/>
    <cellStyle name="Normal 2 2 2 2 2 2 6 7 4" xfId="10150"/>
    <cellStyle name="Normal 2 2 2 2 2 2 6 7 4 2" xfId="10151"/>
    <cellStyle name="Normal 2 2 2 2 2 2 6 7 5" xfId="10152"/>
    <cellStyle name="Normal 2 2 2 2 2 2 6 7 5 2" xfId="10153"/>
    <cellStyle name="Normal 2 2 2 2 2 2 6 7 6" xfId="10154"/>
    <cellStyle name="Normal 2 2 2 2 2 2 6 7 6 2" xfId="10155"/>
    <cellStyle name="Normal 2 2 2 2 2 2 6 7 7" xfId="10156"/>
    <cellStyle name="Normal 2 2 2 2 2 2 6 7 7 2" xfId="10157"/>
    <cellStyle name="Normal 2 2 2 2 2 2 6 7 8" xfId="10158"/>
    <cellStyle name="Normal 2 2 2 2 2 2 6 7 8 2" xfId="10159"/>
    <cellStyle name="Normal 2 2 2 2 2 2 6 7 9" xfId="10160"/>
    <cellStyle name="Normal 2 2 2 2 2 2 6 7 9 2" xfId="10161"/>
    <cellStyle name="Normal 2 2 2 2 2 2 6 8" xfId="10162"/>
    <cellStyle name="Normal 2 2 2 2 2 2 6 8 2" xfId="10163"/>
    <cellStyle name="Normal 2 2 2 2 2 2 6 9" xfId="10164"/>
    <cellStyle name="Normal 2 2 2 2 2 2 6 9 2" xfId="10165"/>
    <cellStyle name="Normal 2 2 2 2 2 2 7" xfId="10166"/>
    <cellStyle name="Normal 2 2 2 2 2 2 7 10" xfId="10167"/>
    <cellStyle name="Normal 2 2 2 2 2 2 7 10 2" xfId="10168"/>
    <cellStyle name="Normal 2 2 2 2 2 2 7 11" xfId="10169"/>
    <cellStyle name="Normal 2 2 2 2 2 2 7 11 2" xfId="10170"/>
    <cellStyle name="Normal 2 2 2 2 2 2 7 12" xfId="10171"/>
    <cellStyle name="Normal 2 2 2 2 2 2 7 12 2" xfId="10172"/>
    <cellStyle name="Normal 2 2 2 2 2 2 7 13" xfId="10173"/>
    <cellStyle name="Normal 2 2 2 2 2 2 7 2" xfId="10174"/>
    <cellStyle name="Normal 2 2 2 2 2 2 7 2 10" xfId="10175"/>
    <cellStyle name="Normal 2 2 2 2 2 2 7 2 10 2" xfId="10176"/>
    <cellStyle name="Normal 2 2 2 2 2 2 7 2 11" xfId="10177"/>
    <cellStyle name="Normal 2 2 2 2 2 2 7 2 11 2" xfId="10178"/>
    <cellStyle name="Normal 2 2 2 2 2 2 7 2 12" xfId="10179"/>
    <cellStyle name="Normal 2 2 2 2 2 2 7 2 2" xfId="10180"/>
    <cellStyle name="Normal 2 2 2 2 2 2 7 2 2 10" xfId="10181"/>
    <cellStyle name="Normal 2 2 2 2 2 2 7 2 2 10 2" xfId="10182"/>
    <cellStyle name="Normal 2 2 2 2 2 2 7 2 2 11" xfId="10183"/>
    <cellStyle name="Normal 2 2 2 2 2 2 7 2 2 2" xfId="10184"/>
    <cellStyle name="Normal 2 2 2 2 2 2 7 2 2 2 2" xfId="10185"/>
    <cellStyle name="Normal 2 2 2 2 2 2 7 2 2 3" xfId="10186"/>
    <cellStyle name="Normal 2 2 2 2 2 2 7 2 2 3 2" xfId="10187"/>
    <cellStyle name="Normal 2 2 2 2 2 2 7 2 2 4" xfId="10188"/>
    <cellStyle name="Normal 2 2 2 2 2 2 7 2 2 4 2" xfId="10189"/>
    <cellStyle name="Normal 2 2 2 2 2 2 7 2 2 5" xfId="10190"/>
    <cellStyle name="Normal 2 2 2 2 2 2 7 2 2 5 2" xfId="10191"/>
    <cellStyle name="Normal 2 2 2 2 2 2 7 2 2 6" xfId="10192"/>
    <cellStyle name="Normal 2 2 2 2 2 2 7 2 2 6 2" xfId="10193"/>
    <cellStyle name="Normal 2 2 2 2 2 2 7 2 2 7" xfId="10194"/>
    <cellStyle name="Normal 2 2 2 2 2 2 7 2 2 7 2" xfId="10195"/>
    <cellStyle name="Normal 2 2 2 2 2 2 7 2 2 8" xfId="10196"/>
    <cellStyle name="Normal 2 2 2 2 2 2 7 2 2 8 2" xfId="10197"/>
    <cellStyle name="Normal 2 2 2 2 2 2 7 2 2 9" xfId="10198"/>
    <cellStyle name="Normal 2 2 2 2 2 2 7 2 2 9 2" xfId="10199"/>
    <cellStyle name="Normal 2 2 2 2 2 2 7 2 3" xfId="10200"/>
    <cellStyle name="Normal 2 2 2 2 2 2 7 2 3 2" xfId="10201"/>
    <cellStyle name="Normal 2 2 2 2 2 2 7 2 4" xfId="10202"/>
    <cellStyle name="Normal 2 2 2 2 2 2 7 2 4 2" xfId="10203"/>
    <cellStyle name="Normal 2 2 2 2 2 2 7 2 5" xfId="10204"/>
    <cellStyle name="Normal 2 2 2 2 2 2 7 2 5 2" xfId="10205"/>
    <cellStyle name="Normal 2 2 2 2 2 2 7 2 6" xfId="10206"/>
    <cellStyle name="Normal 2 2 2 2 2 2 7 2 6 2" xfId="10207"/>
    <cellStyle name="Normal 2 2 2 2 2 2 7 2 7" xfId="10208"/>
    <cellStyle name="Normal 2 2 2 2 2 2 7 2 7 2" xfId="10209"/>
    <cellStyle name="Normal 2 2 2 2 2 2 7 2 8" xfId="10210"/>
    <cellStyle name="Normal 2 2 2 2 2 2 7 2 8 2" xfId="10211"/>
    <cellStyle name="Normal 2 2 2 2 2 2 7 2 9" xfId="10212"/>
    <cellStyle name="Normal 2 2 2 2 2 2 7 2 9 2" xfId="10213"/>
    <cellStyle name="Normal 2 2 2 2 2 2 7 3" xfId="10214"/>
    <cellStyle name="Normal 2 2 2 2 2 2 7 3 10" xfId="10215"/>
    <cellStyle name="Normal 2 2 2 2 2 2 7 3 10 2" xfId="10216"/>
    <cellStyle name="Normal 2 2 2 2 2 2 7 3 11" xfId="10217"/>
    <cellStyle name="Normal 2 2 2 2 2 2 7 3 2" xfId="10218"/>
    <cellStyle name="Normal 2 2 2 2 2 2 7 3 2 2" xfId="10219"/>
    <cellStyle name="Normal 2 2 2 2 2 2 7 3 3" xfId="10220"/>
    <cellStyle name="Normal 2 2 2 2 2 2 7 3 3 2" xfId="10221"/>
    <cellStyle name="Normal 2 2 2 2 2 2 7 3 4" xfId="10222"/>
    <cellStyle name="Normal 2 2 2 2 2 2 7 3 4 2" xfId="10223"/>
    <cellStyle name="Normal 2 2 2 2 2 2 7 3 5" xfId="10224"/>
    <cellStyle name="Normal 2 2 2 2 2 2 7 3 5 2" xfId="10225"/>
    <cellStyle name="Normal 2 2 2 2 2 2 7 3 6" xfId="10226"/>
    <cellStyle name="Normal 2 2 2 2 2 2 7 3 6 2" xfId="10227"/>
    <cellStyle name="Normal 2 2 2 2 2 2 7 3 7" xfId="10228"/>
    <cellStyle name="Normal 2 2 2 2 2 2 7 3 7 2" xfId="10229"/>
    <cellStyle name="Normal 2 2 2 2 2 2 7 3 8" xfId="10230"/>
    <cellStyle name="Normal 2 2 2 2 2 2 7 3 8 2" xfId="10231"/>
    <cellStyle name="Normal 2 2 2 2 2 2 7 3 9" xfId="10232"/>
    <cellStyle name="Normal 2 2 2 2 2 2 7 3 9 2" xfId="10233"/>
    <cellStyle name="Normal 2 2 2 2 2 2 7 4" xfId="10234"/>
    <cellStyle name="Normal 2 2 2 2 2 2 7 4 2" xfId="10235"/>
    <cellStyle name="Normal 2 2 2 2 2 2 7 5" xfId="10236"/>
    <cellStyle name="Normal 2 2 2 2 2 2 7 5 2" xfId="10237"/>
    <cellStyle name="Normal 2 2 2 2 2 2 7 6" xfId="10238"/>
    <cellStyle name="Normal 2 2 2 2 2 2 7 6 2" xfId="10239"/>
    <cellStyle name="Normal 2 2 2 2 2 2 7 7" xfId="10240"/>
    <cellStyle name="Normal 2 2 2 2 2 2 7 7 2" xfId="10241"/>
    <cellStyle name="Normal 2 2 2 2 2 2 7 8" xfId="10242"/>
    <cellStyle name="Normal 2 2 2 2 2 2 7 8 2" xfId="10243"/>
    <cellStyle name="Normal 2 2 2 2 2 2 7 9" xfId="10244"/>
    <cellStyle name="Normal 2 2 2 2 2 2 7 9 2" xfId="10245"/>
    <cellStyle name="Normal 2 2 2 2 2 2 8" xfId="10246"/>
    <cellStyle name="Normal 2 2 2 2 2 2 8 10" xfId="10247"/>
    <cellStyle name="Normal 2 2 2 2 2 2 8 10 2" xfId="10248"/>
    <cellStyle name="Normal 2 2 2 2 2 2 8 11" xfId="10249"/>
    <cellStyle name="Normal 2 2 2 2 2 2 8 11 2" xfId="10250"/>
    <cellStyle name="Normal 2 2 2 2 2 2 8 12" xfId="10251"/>
    <cellStyle name="Normal 2 2 2 2 2 2 8 12 2" xfId="10252"/>
    <cellStyle name="Normal 2 2 2 2 2 2 8 13" xfId="10253"/>
    <cellStyle name="Normal 2 2 2 2 2 2 8 2" xfId="10254"/>
    <cellStyle name="Normal 2 2 2 2 2 2 8 2 10" xfId="10255"/>
    <cellStyle name="Normal 2 2 2 2 2 2 8 2 10 2" xfId="10256"/>
    <cellStyle name="Normal 2 2 2 2 2 2 8 2 11" xfId="10257"/>
    <cellStyle name="Normal 2 2 2 2 2 2 8 2 11 2" xfId="10258"/>
    <cellStyle name="Normal 2 2 2 2 2 2 8 2 12" xfId="10259"/>
    <cellStyle name="Normal 2 2 2 2 2 2 8 2 2" xfId="10260"/>
    <cellStyle name="Normal 2 2 2 2 2 2 8 2 2 10" xfId="10261"/>
    <cellStyle name="Normal 2 2 2 2 2 2 8 2 2 10 2" xfId="10262"/>
    <cellStyle name="Normal 2 2 2 2 2 2 8 2 2 11" xfId="10263"/>
    <cellStyle name="Normal 2 2 2 2 2 2 8 2 2 2" xfId="10264"/>
    <cellStyle name="Normal 2 2 2 2 2 2 8 2 2 2 2" xfId="10265"/>
    <cellStyle name="Normal 2 2 2 2 2 2 8 2 2 3" xfId="10266"/>
    <cellStyle name="Normal 2 2 2 2 2 2 8 2 2 3 2" xfId="10267"/>
    <cellStyle name="Normal 2 2 2 2 2 2 8 2 2 4" xfId="10268"/>
    <cellStyle name="Normal 2 2 2 2 2 2 8 2 2 4 2" xfId="10269"/>
    <cellStyle name="Normal 2 2 2 2 2 2 8 2 2 5" xfId="10270"/>
    <cellStyle name="Normal 2 2 2 2 2 2 8 2 2 5 2" xfId="10271"/>
    <cellStyle name="Normal 2 2 2 2 2 2 8 2 2 6" xfId="10272"/>
    <cellStyle name="Normal 2 2 2 2 2 2 8 2 2 6 2" xfId="10273"/>
    <cellStyle name="Normal 2 2 2 2 2 2 8 2 2 7" xfId="10274"/>
    <cellStyle name="Normal 2 2 2 2 2 2 8 2 2 7 2" xfId="10275"/>
    <cellStyle name="Normal 2 2 2 2 2 2 8 2 2 8" xfId="10276"/>
    <cellStyle name="Normal 2 2 2 2 2 2 8 2 2 8 2" xfId="10277"/>
    <cellStyle name="Normal 2 2 2 2 2 2 8 2 2 9" xfId="10278"/>
    <cellStyle name="Normal 2 2 2 2 2 2 8 2 2 9 2" xfId="10279"/>
    <cellStyle name="Normal 2 2 2 2 2 2 8 2 3" xfId="10280"/>
    <cellStyle name="Normal 2 2 2 2 2 2 8 2 3 2" xfId="10281"/>
    <cellStyle name="Normal 2 2 2 2 2 2 8 2 4" xfId="10282"/>
    <cellStyle name="Normal 2 2 2 2 2 2 8 2 4 2" xfId="10283"/>
    <cellStyle name="Normal 2 2 2 2 2 2 8 2 5" xfId="10284"/>
    <cellStyle name="Normal 2 2 2 2 2 2 8 2 5 2" xfId="10285"/>
    <cellStyle name="Normal 2 2 2 2 2 2 8 2 6" xfId="10286"/>
    <cellStyle name="Normal 2 2 2 2 2 2 8 2 6 2" xfId="10287"/>
    <cellStyle name="Normal 2 2 2 2 2 2 8 2 7" xfId="10288"/>
    <cellStyle name="Normal 2 2 2 2 2 2 8 2 7 2" xfId="10289"/>
    <cellStyle name="Normal 2 2 2 2 2 2 8 2 8" xfId="10290"/>
    <cellStyle name="Normal 2 2 2 2 2 2 8 2 8 2" xfId="10291"/>
    <cellStyle name="Normal 2 2 2 2 2 2 8 2 9" xfId="10292"/>
    <cellStyle name="Normal 2 2 2 2 2 2 8 2 9 2" xfId="10293"/>
    <cellStyle name="Normal 2 2 2 2 2 2 8 3" xfId="10294"/>
    <cellStyle name="Normal 2 2 2 2 2 2 8 3 10" xfId="10295"/>
    <cellStyle name="Normal 2 2 2 2 2 2 8 3 10 2" xfId="10296"/>
    <cellStyle name="Normal 2 2 2 2 2 2 8 3 11" xfId="10297"/>
    <cellStyle name="Normal 2 2 2 2 2 2 8 3 2" xfId="10298"/>
    <cellStyle name="Normal 2 2 2 2 2 2 8 3 2 2" xfId="10299"/>
    <cellStyle name="Normal 2 2 2 2 2 2 8 3 3" xfId="10300"/>
    <cellStyle name="Normal 2 2 2 2 2 2 8 3 3 2" xfId="10301"/>
    <cellStyle name="Normal 2 2 2 2 2 2 8 3 4" xfId="10302"/>
    <cellStyle name="Normal 2 2 2 2 2 2 8 3 4 2" xfId="10303"/>
    <cellStyle name="Normal 2 2 2 2 2 2 8 3 5" xfId="10304"/>
    <cellStyle name="Normal 2 2 2 2 2 2 8 3 5 2" xfId="10305"/>
    <cellStyle name="Normal 2 2 2 2 2 2 8 3 6" xfId="10306"/>
    <cellStyle name="Normal 2 2 2 2 2 2 8 3 6 2" xfId="10307"/>
    <cellStyle name="Normal 2 2 2 2 2 2 8 3 7" xfId="10308"/>
    <cellStyle name="Normal 2 2 2 2 2 2 8 3 7 2" xfId="10309"/>
    <cellStyle name="Normal 2 2 2 2 2 2 8 3 8" xfId="10310"/>
    <cellStyle name="Normal 2 2 2 2 2 2 8 3 8 2" xfId="10311"/>
    <cellStyle name="Normal 2 2 2 2 2 2 8 3 9" xfId="10312"/>
    <cellStyle name="Normal 2 2 2 2 2 2 8 3 9 2" xfId="10313"/>
    <cellStyle name="Normal 2 2 2 2 2 2 8 4" xfId="10314"/>
    <cellStyle name="Normal 2 2 2 2 2 2 8 4 2" xfId="10315"/>
    <cellStyle name="Normal 2 2 2 2 2 2 8 5" xfId="10316"/>
    <cellStyle name="Normal 2 2 2 2 2 2 8 5 2" xfId="10317"/>
    <cellStyle name="Normal 2 2 2 2 2 2 8 6" xfId="10318"/>
    <cellStyle name="Normal 2 2 2 2 2 2 8 6 2" xfId="10319"/>
    <cellStyle name="Normal 2 2 2 2 2 2 8 7" xfId="10320"/>
    <cellStyle name="Normal 2 2 2 2 2 2 8 7 2" xfId="10321"/>
    <cellStyle name="Normal 2 2 2 2 2 2 8 8" xfId="10322"/>
    <cellStyle name="Normal 2 2 2 2 2 2 8 8 2" xfId="10323"/>
    <cellStyle name="Normal 2 2 2 2 2 2 8 9" xfId="10324"/>
    <cellStyle name="Normal 2 2 2 2 2 2 8 9 2" xfId="10325"/>
    <cellStyle name="Normal 2 2 2 2 2 2 9" xfId="10326"/>
    <cellStyle name="Normal 2 2 2 2 2 2 9 10" xfId="10327"/>
    <cellStyle name="Normal 2 2 2 2 2 2 9 10 2" xfId="10328"/>
    <cellStyle name="Normal 2 2 2 2 2 2 9 11" xfId="10329"/>
    <cellStyle name="Normal 2 2 2 2 2 2 9 11 2" xfId="10330"/>
    <cellStyle name="Normal 2 2 2 2 2 2 9 12" xfId="10331"/>
    <cellStyle name="Normal 2 2 2 2 2 2 9 12 2" xfId="10332"/>
    <cellStyle name="Normal 2 2 2 2 2 2 9 13" xfId="10333"/>
    <cellStyle name="Normal 2 2 2 2 2 2 9 2" xfId="10334"/>
    <cellStyle name="Normal 2 2 2 2 2 2 9 2 10" xfId="10335"/>
    <cellStyle name="Normal 2 2 2 2 2 2 9 2 10 2" xfId="10336"/>
    <cellStyle name="Normal 2 2 2 2 2 2 9 2 11" xfId="10337"/>
    <cellStyle name="Normal 2 2 2 2 2 2 9 2 11 2" xfId="10338"/>
    <cellStyle name="Normal 2 2 2 2 2 2 9 2 12" xfId="10339"/>
    <cellStyle name="Normal 2 2 2 2 2 2 9 2 2" xfId="10340"/>
    <cellStyle name="Normal 2 2 2 2 2 2 9 2 2 10" xfId="10341"/>
    <cellStyle name="Normal 2 2 2 2 2 2 9 2 2 10 2" xfId="10342"/>
    <cellStyle name="Normal 2 2 2 2 2 2 9 2 2 11" xfId="10343"/>
    <cellStyle name="Normal 2 2 2 2 2 2 9 2 2 2" xfId="10344"/>
    <cellStyle name="Normal 2 2 2 2 2 2 9 2 2 2 2" xfId="10345"/>
    <cellStyle name="Normal 2 2 2 2 2 2 9 2 2 3" xfId="10346"/>
    <cellStyle name="Normal 2 2 2 2 2 2 9 2 2 3 2" xfId="10347"/>
    <cellStyle name="Normal 2 2 2 2 2 2 9 2 2 4" xfId="10348"/>
    <cellStyle name="Normal 2 2 2 2 2 2 9 2 2 4 2" xfId="10349"/>
    <cellStyle name="Normal 2 2 2 2 2 2 9 2 2 5" xfId="10350"/>
    <cellStyle name="Normal 2 2 2 2 2 2 9 2 2 5 2" xfId="10351"/>
    <cellStyle name="Normal 2 2 2 2 2 2 9 2 2 6" xfId="10352"/>
    <cellStyle name="Normal 2 2 2 2 2 2 9 2 2 6 2" xfId="10353"/>
    <cellStyle name="Normal 2 2 2 2 2 2 9 2 2 7" xfId="10354"/>
    <cellStyle name="Normal 2 2 2 2 2 2 9 2 2 7 2" xfId="10355"/>
    <cellStyle name="Normal 2 2 2 2 2 2 9 2 2 8" xfId="10356"/>
    <cellStyle name="Normal 2 2 2 2 2 2 9 2 2 8 2" xfId="10357"/>
    <cellStyle name="Normal 2 2 2 2 2 2 9 2 2 9" xfId="10358"/>
    <cellStyle name="Normal 2 2 2 2 2 2 9 2 2 9 2" xfId="10359"/>
    <cellStyle name="Normal 2 2 2 2 2 2 9 2 3" xfId="10360"/>
    <cellStyle name="Normal 2 2 2 2 2 2 9 2 3 2" xfId="10361"/>
    <cellStyle name="Normal 2 2 2 2 2 2 9 2 4" xfId="10362"/>
    <cellStyle name="Normal 2 2 2 2 2 2 9 2 4 2" xfId="10363"/>
    <cellStyle name="Normal 2 2 2 2 2 2 9 2 5" xfId="10364"/>
    <cellStyle name="Normal 2 2 2 2 2 2 9 2 5 2" xfId="10365"/>
    <cellStyle name="Normal 2 2 2 2 2 2 9 2 6" xfId="10366"/>
    <cellStyle name="Normal 2 2 2 2 2 2 9 2 6 2" xfId="10367"/>
    <cellStyle name="Normal 2 2 2 2 2 2 9 2 7" xfId="10368"/>
    <cellStyle name="Normal 2 2 2 2 2 2 9 2 7 2" xfId="10369"/>
    <cellStyle name="Normal 2 2 2 2 2 2 9 2 8" xfId="10370"/>
    <cellStyle name="Normal 2 2 2 2 2 2 9 2 8 2" xfId="10371"/>
    <cellStyle name="Normal 2 2 2 2 2 2 9 2 9" xfId="10372"/>
    <cellStyle name="Normal 2 2 2 2 2 2 9 2 9 2" xfId="10373"/>
    <cellStyle name="Normal 2 2 2 2 2 2 9 3" xfId="10374"/>
    <cellStyle name="Normal 2 2 2 2 2 2 9 3 10" xfId="10375"/>
    <cellStyle name="Normal 2 2 2 2 2 2 9 3 10 2" xfId="10376"/>
    <cellStyle name="Normal 2 2 2 2 2 2 9 3 11" xfId="10377"/>
    <cellStyle name="Normal 2 2 2 2 2 2 9 3 2" xfId="10378"/>
    <cellStyle name="Normal 2 2 2 2 2 2 9 3 2 2" xfId="10379"/>
    <cellStyle name="Normal 2 2 2 2 2 2 9 3 3" xfId="10380"/>
    <cellStyle name="Normal 2 2 2 2 2 2 9 3 3 2" xfId="10381"/>
    <cellStyle name="Normal 2 2 2 2 2 2 9 3 4" xfId="10382"/>
    <cellStyle name="Normal 2 2 2 2 2 2 9 3 4 2" xfId="10383"/>
    <cellStyle name="Normal 2 2 2 2 2 2 9 3 5" xfId="10384"/>
    <cellStyle name="Normal 2 2 2 2 2 2 9 3 5 2" xfId="10385"/>
    <cellStyle name="Normal 2 2 2 2 2 2 9 3 6" xfId="10386"/>
    <cellStyle name="Normal 2 2 2 2 2 2 9 3 6 2" xfId="10387"/>
    <cellStyle name="Normal 2 2 2 2 2 2 9 3 7" xfId="10388"/>
    <cellStyle name="Normal 2 2 2 2 2 2 9 3 7 2" xfId="10389"/>
    <cellStyle name="Normal 2 2 2 2 2 2 9 3 8" xfId="10390"/>
    <cellStyle name="Normal 2 2 2 2 2 2 9 3 8 2" xfId="10391"/>
    <cellStyle name="Normal 2 2 2 2 2 2 9 3 9" xfId="10392"/>
    <cellStyle name="Normal 2 2 2 2 2 2 9 3 9 2" xfId="10393"/>
    <cellStyle name="Normal 2 2 2 2 2 2 9 4" xfId="10394"/>
    <cellStyle name="Normal 2 2 2 2 2 2 9 4 2" xfId="10395"/>
    <cellStyle name="Normal 2 2 2 2 2 2 9 5" xfId="10396"/>
    <cellStyle name="Normal 2 2 2 2 2 2 9 5 2" xfId="10397"/>
    <cellStyle name="Normal 2 2 2 2 2 2 9 6" xfId="10398"/>
    <cellStyle name="Normal 2 2 2 2 2 2 9 6 2" xfId="10399"/>
    <cellStyle name="Normal 2 2 2 2 2 2 9 7" xfId="10400"/>
    <cellStyle name="Normal 2 2 2 2 2 2 9 7 2" xfId="10401"/>
    <cellStyle name="Normal 2 2 2 2 2 2 9 8" xfId="10402"/>
    <cellStyle name="Normal 2 2 2 2 2 2 9 8 2" xfId="10403"/>
    <cellStyle name="Normal 2 2 2 2 2 2 9 9" xfId="10404"/>
    <cellStyle name="Normal 2 2 2 2 2 2 9 9 2" xfId="10405"/>
    <cellStyle name="Normal 2 2 2 2 2 20" xfId="10406"/>
    <cellStyle name="Normal 2 2 2 2 2 20 2" xfId="10407"/>
    <cellStyle name="Normal 2 2 2 2 2 21" xfId="10408"/>
    <cellStyle name="Normal 2 2 2 2 2 3" xfId="10409"/>
    <cellStyle name="Normal 2 2 2 2 2 3 2" xfId="10410"/>
    <cellStyle name="Normal 2 2 2 2 2 3 2 10" xfId="10411"/>
    <cellStyle name="Normal 2 2 2 2 2 3 2 10 2" xfId="10412"/>
    <cellStyle name="Normal 2 2 2 2 2 3 2 11" xfId="10413"/>
    <cellStyle name="Normal 2 2 2 2 2 3 2 11 2" xfId="10414"/>
    <cellStyle name="Normal 2 2 2 2 2 3 2 12" xfId="10415"/>
    <cellStyle name="Normal 2 2 2 2 2 3 2 12 2" xfId="10416"/>
    <cellStyle name="Normal 2 2 2 2 2 3 2 13" xfId="10417"/>
    <cellStyle name="Normal 2 2 2 2 2 3 2 13 2" xfId="10418"/>
    <cellStyle name="Normal 2 2 2 2 2 3 2 14" xfId="10419"/>
    <cellStyle name="Normal 2 2 2 2 2 3 2 14 2" xfId="10420"/>
    <cellStyle name="Normal 2 2 2 2 2 3 2 15" xfId="10421"/>
    <cellStyle name="Normal 2 2 2 2 2 3 2 15 2" xfId="10422"/>
    <cellStyle name="Normal 2 2 2 2 2 3 2 16" xfId="10423"/>
    <cellStyle name="Normal 2 2 2 2 2 3 2 16 2" xfId="10424"/>
    <cellStyle name="Normal 2 2 2 2 2 3 2 17" xfId="10425"/>
    <cellStyle name="Normal 2 2 2 2 2 3 2 2" xfId="10426"/>
    <cellStyle name="Normal 2 2 2 2 2 3 2 2 2" xfId="10427"/>
    <cellStyle name="Normal 2 2 2 2 2 3 2 2 2 10" xfId="10428"/>
    <cellStyle name="Normal 2 2 2 2 2 3 2 2 2 10 2" xfId="10429"/>
    <cellStyle name="Normal 2 2 2 2 2 3 2 2 2 11" xfId="10430"/>
    <cellStyle name="Normal 2 2 2 2 2 3 2 2 2 11 2" xfId="10431"/>
    <cellStyle name="Normal 2 2 2 2 2 3 2 2 2 12" xfId="10432"/>
    <cellStyle name="Normal 2 2 2 2 2 3 2 2 2 12 2" xfId="10433"/>
    <cellStyle name="Normal 2 2 2 2 2 3 2 2 2 13" xfId="10434"/>
    <cellStyle name="Normal 2 2 2 2 2 3 2 2 2 2" xfId="10435"/>
    <cellStyle name="Normal 2 2 2 2 2 3 2 2 2 2 10" xfId="10436"/>
    <cellStyle name="Normal 2 2 2 2 2 3 2 2 2 2 10 2" xfId="10437"/>
    <cellStyle name="Normal 2 2 2 2 2 3 2 2 2 2 11" xfId="10438"/>
    <cellStyle name="Normal 2 2 2 2 2 3 2 2 2 2 11 2" xfId="10439"/>
    <cellStyle name="Normal 2 2 2 2 2 3 2 2 2 2 12" xfId="10440"/>
    <cellStyle name="Normal 2 2 2 2 2 3 2 2 2 2 2" xfId="10441"/>
    <cellStyle name="Normal 2 2 2 2 2 3 2 2 2 2 2 10" xfId="10442"/>
    <cellStyle name="Normal 2 2 2 2 2 3 2 2 2 2 2 10 2" xfId="10443"/>
    <cellStyle name="Normal 2 2 2 2 2 3 2 2 2 2 2 11" xfId="10444"/>
    <cellStyle name="Normal 2 2 2 2 2 3 2 2 2 2 2 2" xfId="10445"/>
    <cellStyle name="Normal 2 2 2 2 2 3 2 2 2 2 2 2 2" xfId="10446"/>
    <cellStyle name="Normal 2 2 2 2 2 3 2 2 2 2 2 3" xfId="10447"/>
    <cellStyle name="Normal 2 2 2 2 2 3 2 2 2 2 2 3 2" xfId="10448"/>
    <cellStyle name="Normal 2 2 2 2 2 3 2 2 2 2 2 4" xfId="10449"/>
    <cellStyle name="Normal 2 2 2 2 2 3 2 2 2 2 2 4 2" xfId="10450"/>
    <cellStyle name="Normal 2 2 2 2 2 3 2 2 2 2 2 5" xfId="10451"/>
    <cellStyle name="Normal 2 2 2 2 2 3 2 2 2 2 2 5 2" xfId="10452"/>
    <cellStyle name="Normal 2 2 2 2 2 3 2 2 2 2 2 6" xfId="10453"/>
    <cellStyle name="Normal 2 2 2 2 2 3 2 2 2 2 2 6 2" xfId="10454"/>
    <cellStyle name="Normal 2 2 2 2 2 3 2 2 2 2 2 7" xfId="10455"/>
    <cellStyle name="Normal 2 2 2 2 2 3 2 2 2 2 2 7 2" xfId="10456"/>
    <cellStyle name="Normal 2 2 2 2 2 3 2 2 2 2 2 8" xfId="10457"/>
    <cellStyle name="Normal 2 2 2 2 2 3 2 2 2 2 2 8 2" xfId="10458"/>
    <cellStyle name="Normal 2 2 2 2 2 3 2 2 2 2 2 9" xfId="10459"/>
    <cellStyle name="Normal 2 2 2 2 2 3 2 2 2 2 2 9 2" xfId="10460"/>
    <cellStyle name="Normal 2 2 2 2 2 3 2 2 2 2 3" xfId="10461"/>
    <cellStyle name="Normal 2 2 2 2 2 3 2 2 2 2 3 2" xfId="10462"/>
    <cellStyle name="Normal 2 2 2 2 2 3 2 2 2 2 4" xfId="10463"/>
    <cellStyle name="Normal 2 2 2 2 2 3 2 2 2 2 4 2" xfId="10464"/>
    <cellStyle name="Normal 2 2 2 2 2 3 2 2 2 2 5" xfId="10465"/>
    <cellStyle name="Normal 2 2 2 2 2 3 2 2 2 2 5 2" xfId="10466"/>
    <cellStyle name="Normal 2 2 2 2 2 3 2 2 2 2 6" xfId="10467"/>
    <cellStyle name="Normal 2 2 2 2 2 3 2 2 2 2 6 2" xfId="10468"/>
    <cellStyle name="Normal 2 2 2 2 2 3 2 2 2 2 7" xfId="10469"/>
    <cellStyle name="Normal 2 2 2 2 2 3 2 2 2 2 7 2" xfId="10470"/>
    <cellStyle name="Normal 2 2 2 2 2 3 2 2 2 2 8" xfId="10471"/>
    <cellStyle name="Normal 2 2 2 2 2 3 2 2 2 2 8 2" xfId="10472"/>
    <cellStyle name="Normal 2 2 2 2 2 3 2 2 2 2 9" xfId="10473"/>
    <cellStyle name="Normal 2 2 2 2 2 3 2 2 2 2 9 2" xfId="10474"/>
    <cellStyle name="Normal 2 2 2 2 2 3 2 2 2 3" xfId="10475"/>
    <cellStyle name="Normal 2 2 2 2 2 3 2 2 2 3 10" xfId="10476"/>
    <cellStyle name="Normal 2 2 2 2 2 3 2 2 2 3 10 2" xfId="10477"/>
    <cellStyle name="Normal 2 2 2 2 2 3 2 2 2 3 11" xfId="10478"/>
    <cellStyle name="Normal 2 2 2 2 2 3 2 2 2 3 2" xfId="10479"/>
    <cellStyle name="Normal 2 2 2 2 2 3 2 2 2 3 2 2" xfId="10480"/>
    <cellStyle name="Normal 2 2 2 2 2 3 2 2 2 3 3" xfId="10481"/>
    <cellStyle name="Normal 2 2 2 2 2 3 2 2 2 3 3 2" xfId="10482"/>
    <cellStyle name="Normal 2 2 2 2 2 3 2 2 2 3 4" xfId="10483"/>
    <cellStyle name="Normal 2 2 2 2 2 3 2 2 2 3 4 2" xfId="10484"/>
    <cellStyle name="Normal 2 2 2 2 2 3 2 2 2 3 5" xfId="10485"/>
    <cellStyle name="Normal 2 2 2 2 2 3 2 2 2 3 5 2" xfId="10486"/>
    <cellStyle name="Normal 2 2 2 2 2 3 2 2 2 3 6" xfId="10487"/>
    <cellStyle name="Normal 2 2 2 2 2 3 2 2 2 3 6 2" xfId="10488"/>
    <cellStyle name="Normal 2 2 2 2 2 3 2 2 2 3 7" xfId="10489"/>
    <cellStyle name="Normal 2 2 2 2 2 3 2 2 2 3 7 2" xfId="10490"/>
    <cellStyle name="Normal 2 2 2 2 2 3 2 2 2 3 8" xfId="10491"/>
    <cellStyle name="Normal 2 2 2 2 2 3 2 2 2 3 8 2" xfId="10492"/>
    <cellStyle name="Normal 2 2 2 2 2 3 2 2 2 3 9" xfId="10493"/>
    <cellStyle name="Normal 2 2 2 2 2 3 2 2 2 3 9 2" xfId="10494"/>
    <cellStyle name="Normal 2 2 2 2 2 3 2 2 2 4" xfId="10495"/>
    <cellStyle name="Normal 2 2 2 2 2 3 2 2 2 4 2" xfId="10496"/>
    <cellStyle name="Normal 2 2 2 2 2 3 2 2 2 5" xfId="10497"/>
    <cellStyle name="Normal 2 2 2 2 2 3 2 2 2 5 2" xfId="10498"/>
    <cellStyle name="Normal 2 2 2 2 2 3 2 2 2 6" xfId="10499"/>
    <cellStyle name="Normal 2 2 2 2 2 3 2 2 2 6 2" xfId="10500"/>
    <cellStyle name="Normal 2 2 2 2 2 3 2 2 2 7" xfId="10501"/>
    <cellStyle name="Normal 2 2 2 2 2 3 2 2 2 7 2" xfId="10502"/>
    <cellStyle name="Normal 2 2 2 2 2 3 2 2 2 8" xfId="10503"/>
    <cellStyle name="Normal 2 2 2 2 2 3 2 2 2 8 2" xfId="10504"/>
    <cellStyle name="Normal 2 2 2 2 2 3 2 2 2 9" xfId="10505"/>
    <cellStyle name="Normal 2 2 2 2 2 3 2 2 2 9 2" xfId="10506"/>
    <cellStyle name="Normal 2 2 2 2 2 3 2 2 3" xfId="10507"/>
    <cellStyle name="Normal 2 2 2 2 2 3 2 2 3 10" xfId="10508"/>
    <cellStyle name="Normal 2 2 2 2 2 3 2 2 3 10 2" xfId="10509"/>
    <cellStyle name="Normal 2 2 2 2 2 3 2 2 3 11" xfId="10510"/>
    <cellStyle name="Normal 2 2 2 2 2 3 2 2 3 11 2" xfId="10511"/>
    <cellStyle name="Normal 2 2 2 2 2 3 2 2 3 12" xfId="10512"/>
    <cellStyle name="Normal 2 2 2 2 2 3 2 2 3 12 2" xfId="10513"/>
    <cellStyle name="Normal 2 2 2 2 2 3 2 2 3 13" xfId="10514"/>
    <cellStyle name="Normal 2 2 2 2 2 3 2 2 3 2" xfId="10515"/>
    <cellStyle name="Normal 2 2 2 2 2 3 2 2 3 2 10" xfId="10516"/>
    <cellStyle name="Normal 2 2 2 2 2 3 2 2 3 2 10 2" xfId="10517"/>
    <cellStyle name="Normal 2 2 2 2 2 3 2 2 3 2 11" xfId="10518"/>
    <cellStyle name="Normal 2 2 2 2 2 3 2 2 3 2 11 2" xfId="10519"/>
    <cellStyle name="Normal 2 2 2 2 2 3 2 2 3 2 12" xfId="10520"/>
    <cellStyle name="Normal 2 2 2 2 2 3 2 2 3 2 2" xfId="10521"/>
    <cellStyle name="Normal 2 2 2 2 2 3 2 2 3 2 2 10" xfId="10522"/>
    <cellStyle name="Normal 2 2 2 2 2 3 2 2 3 2 2 10 2" xfId="10523"/>
    <cellStyle name="Normal 2 2 2 2 2 3 2 2 3 2 2 11" xfId="10524"/>
    <cellStyle name="Normal 2 2 2 2 2 3 2 2 3 2 2 2" xfId="10525"/>
    <cellStyle name="Normal 2 2 2 2 2 3 2 2 3 2 2 2 2" xfId="10526"/>
    <cellStyle name="Normal 2 2 2 2 2 3 2 2 3 2 2 3" xfId="10527"/>
    <cellStyle name="Normal 2 2 2 2 2 3 2 2 3 2 2 3 2" xfId="10528"/>
    <cellStyle name="Normal 2 2 2 2 2 3 2 2 3 2 2 4" xfId="10529"/>
    <cellStyle name="Normal 2 2 2 2 2 3 2 2 3 2 2 4 2" xfId="10530"/>
    <cellStyle name="Normal 2 2 2 2 2 3 2 2 3 2 2 5" xfId="10531"/>
    <cellStyle name="Normal 2 2 2 2 2 3 2 2 3 2 2 5 2" xfId="10532"/>
    <cellStyle name="Normal 2 2 2 2 2 3 2 2 3 2 2 6" xfId="10533"/>
    <cellStyle name="Normal 2 2 2 2 2 3 2 2 3 2 2 6 2" xfId="10534"/>
    <cellStyle name="Normal 2 2 2 2 2 3 2 2 3 2 2 7" xfId="10535"/>
    <cellStyle name="Normal 2 2 2 2 2 3 2 2 3 2 2 7 2" xfId="10536"/>
    <cellStyle name="Normal 2 2 2 2 2 3 2 2 3 2 2 8" xfId="10537"/>
    <cellStyle name="Normal 2 2 2 2 2 3 2 2 3 2 2 8 2" xfId="10538"/>
    <cellStyle name="Normal 2 2 2 2 2 3 2 2 3 2 2 9" xfId="10539"/>
    <cellStyle name="Normal 2 2 2 2 2 3 2 2 3 2 2 9 2" xfId="10540"/>
    <cellStyle name="Normal 2 2 2 2 2 3 2 2 3 2 3" xfId="10541"/>
    <cellStyle name="Normal 2 2 2 2 2 3 2 2 3 2 3 2" xfId="10542"/>
    <cellStyle name="Normal 2 2 2 2 2 3 2 2 3 2 4" xfId="10543"/>
    <cellStyle name="Normal 2 2 2 2 2 3 2 2 3 2 4 2" xfId="10544"/>
    <cellStyle name="Normal 2 2 2 2 2 3 2 2 3 2 5" xfId="10545"/>
    <cellStyle name="Normal 2 2 2 2 2 3 2 2 3 2 5 2" xfId="10546"/>
    <cellStyle name="Normal 2 2 2 2 2 3 2 2 3 2 6" xfId="10547"/>
    <cellStyle name="Normal 2 2 2 2 2 3 2 2 3 2 6 2" xfId="10548"/>
    <cellStyle name="Normal 2 2 2 2 2 3 2 2 3 2 7" xfId="10549"/>
    <cellStyle name="Normal 2 2 2 2 2 3 2 2 3 2 7 2" xfId="10550"/>
    <cellStyle name="Normal 2 2 2 2 2 3 2 2 3 2 8" xfId="10551"/>
    <cellStyle name="Normal 2 2 2 2 2 3 2 2 3 2 8 2" xfId="10552"/>
    <cellStyle name="Normal 2 2 2 2 2 3 2 2 3 2 9" xfId="10553"/>
    <cellStyle name="Normal 2 2 2 2 2 3 2 2 3 2 9 2" xfId="10554"/>
    <cellStyle name="Normal 2 2 2 2 2 3 2 2 3 3" xfId="10555"/>
    <cellStyle name="Normal 2 2 2 2 2 3 2 2 3 3 10" xfId="10556"/>
    <cellStyle name="Normal 2 2 2 2 2 3 2 2 3 3 10 2" xfId="10557"/>
    <cellStyle name="Normal 2 2 2 2 2 3 2 2 3 3 11" xfId="10558"/>
    <cellStyle name="Normal 2 2 2 2 2 3 2 2 3 3 2" xfId="10559"/>
    <cellStyle name="Normal 2 2 2 2 2 3 2 2 3 3 2 2" xfId="10560"/>
    <cellStyle name="Normal 2 2 2 2 2 3 2 2 3 3 3" xfId="10561"/>
    <cellStyle name="Normal 2 2 2 2 2 3 2 2 3 3 3 2" xfId="10562"/>
    <cellStyle name="Normal 2 2 2 2 2 3 2 2 3 3 4" xfId="10563"/>
    <cellStyle name="Normal 2 2 2 2 2 3 2 2 3 3 4 2" xfId="10564"/>
    <cellStyle name="Normal 2 2 2 2 2 3 2 2 3 3 5" xfId="10565"/>
    <cellStyle name="Normal 2 2 2 2 2 3 2 2 3 3 5 2" xfId="10566"/>
    <cellStyle name="Normal 2 2 2 2 2 3 2 2 3 3 6" xfId="10567"/>
    <cellStyle name="Normal 2 2 2 2 2 3 2 2 3 3 6 2" xfId="10568"/>
    <cellStyle name="Normal 2 2 2 2 2 3 2 2 3 3 7" xfId="10569"/>
    <cellStyle name="Normal 2 2 2 2 2 3 2 2 3 3 7 2" xfId="10570"/>
    <cellStyle name="Normal 2 2 2 2 2 3 2 2 3 3 8" xfId="10571"/>
    <cellStyle name="Normal 2 2 2 2 2 3 2 2 3 3 8 2" xfId="10572"/>
    <cellStyle name="Normal 2 2 2 2 2 3 2 2 3 3 9" xfId="10573"/>
    <cellStyle name="Normal 2 2 2 2 2 3 2 2 3 3 9 2" xfId="10574"/>
    <cellStyle name="Normal 2 2 2 2 2 3 2 2 3 4" xfId="10575"/>
    <cellStyle name="Normal 2 2 2 2 2 3 2 2 3 4 2" xfId="10576"/>
    <cellStyle name="Normal 2 2 2 2 2 3 2 2 3 5" xfId="10577"/>
    <cellStyle name="Normal 2 2 2 2 2 3 2 2 3 5 2" xfId="10578"/>
    <cellStyle name="Normal 2 2 2 2 2 3 2 2 3 6" xfId="10579"/>
    <cellStyle name="Normal 2 2 2 2 2 3 2 2 3 6 2" xfId="10580"/>
    <cellStyle name="Normal 2 2 2 2 2 3 2 2 3 7" xfId="10581"/>
    <cellStyle name="Normal 2 2 2 2 2 3 2 2 3 7 2" xfId="10582"/>
    <cellStyle name="Normal 2 2 2 2 2 3 2 2 3 8" xfId="10583"/>
    <cellStyle name="Normal 2 2 2 2 2 3 2 2 3 8 2" xfId="10584"/>
    <cellStyle name="Normal 2 2 2 2 2 3 2 2 3 9" xfId="10585"/>
    <cellStyle name="Normal 2 2 2 2 2 3 2 2 3 9 2" xfId="10586"/>
    <cellStyle name="Normal 2 2 2 2 2 3 2 2 4" xfId="10587"/>
    <cellStyle name="Normal 2 2 2 2 2 3 2 2 4 10" xfId="10588"/>
    <cellStyle name="Normal 2 2 2 2 2 3 2 2 4 10 2" xfId="10589"/>
    <cellStyle name="Normal 2 2 2 2 2 3 2 2 4 11" xfId="10590"/>
    <cellStyle name="Normal 2 2 2 2 2 3 2 2 4 11 2" xfId="10591"/>
    <cellStyle name="Normal 2 2 2 2 2 3 2 2 4 12" xfId="10592"/>
    <cellStyle name="Normal 2 2 2 2 2 3 2 2 4 12 2" xfId="10593"/>
    <cellStyle name="Normal 2 2 2 2 2 3 2 2 4 13" xfId="10594"/>
    <cellStyle name="Normal 2 2 2 2 2 3 2 2 4 2" xfId="10595"/>
    <cellStyle name="Normal 2 2 2 2 2 3 2 2 4 2 10" xfId="10596"/>
    <cellStyle name="Normal 2 2 2 2 2 3 2 2 4 2 10 2" xfId="10597"/>
    <cellStyle name="Normal 2 2 2 2 2 3 2 2 4 2 11" xfId="10598"/>
    <cellStyle name="Normal 2 2 2 2 2 3 2 2 4 2 11 2" xfId="10599"/>
    <cellStyle name="Normal 2 2 2 2 2 3 2 2 4 2 12" xfId="10600"/>
    <cellStyle name="Normal 2 2 2 2 2 3 2 2 4 2 2" xfId="10601"/>
    <cellStyle name="Normal 2 2 2 2 2 3 2 2 4 2 2 10" xfId="10602"/>
    <cellStyle name="Normal 2 2 2 2 2 3 2 2 4 2 2 10 2" xfId="10603"/>
    <cellStyle name="Normal 2 2 2 2 2 3 2 2 4 2 2 11" xfId="10604"/>
    <cellStyle name="Normal 2 2 2 2 2 3 2 2 4 2 2 2" xfId="10605"/>
    <cellStyle name="Normal 2 2 2 2 2 3 2 2 4 2 2 2 2" xfId="10606"/>
    <cellStyle name="Normal 2 2 2 2 2 3 2 2 4 2 2 3" xfId="10607"/>
    <cellStyle name="Normal 2 2 2 2 2 3 2 2 4 2 2 3 2" xfId="10608"/>
    <cellStyle name="Normal 2 2 2 2 2 3 2 2 4 2 2 4" xfId="10609"/>
    <cellStyle name="Normal 2 2 2 2 2 3 2 2 4 2 2 4 2" xfId="10610"/>
    <cellStyle name="Normal 2 2 2 2 2 3 2 2 4 2 2 5" xfId="10611"/>
    <cellStyle name="Normal 2 2 2 2 2 3 2 2 4 2 2 5 2" xfId="10612"/>
    <cellStyle name="Normal 2 2 2 2 2 3 2 2 4 2 2 6" xfId="10613"/>
    <cellStyle name="Normal 2 2 2 2 2 3 2 2 4 2 2 6 2" xfId="10614"/>
    <cellStyle name="Normal 2 2 2 2 2 3 2 2 4 2 2 7" xfId="10615"/>
    <cellStyle name="Normal 2 2 2 2 2 3 2 2 4 2 2 7 2" xfId="10616"/>
    <cellStyle name="Normal 2 2 2 2 2 3 2 2 4 2 2 8" xfId="10617"/>
    <cellStyle name="Normal 2 2 2 2 2 3 2 2 4 2 2 8 2" xfId="10618"/>
    <cellStyle name="Normal 2 2 2 2 2 3 2 2 4 2 2 9" xfId="10619"/>
    <cellStyle name="Normal 2 2 2 2 2 3 2 2 4 2 2 9 2" xfId="10620"/>
    <cellStyle name="Normal 2 2 2 2 2 3 2 2 4 2 3" xfId="10621"/>
    <cellStyle name="Normal 2 2 2 2 2 3 2 2 4 2 3 2" xfId="10622"/>
    <cellStyle name="Normal 2 2 2 2 2 3 2 2 4 2 4" xfId="10623"/>
    <cellStyle name="Normal 2 2 2 2 2 3 2 2 4 2 4 2" xfId="10624"/>
    <cellStyle name="Normal 2 2 2 2 2 3 2 2 4 2 5" xfId="10625"/>
    <cellStyle name="Normal 2 2 2 2 2 3 2 2 4 2 5 2" xfId="10626"/>
    <cellStyle name="Normal 2 2 2 2 2 3 2 2 4 2 6" xfId="10627"/>
    <cellStyle name="Normal 2 2 2 2 2 3 2 2 4 2 6 2" xfId="10628"/>
    <cellStyle name="Normal 2 2 2 2 2 3 2 2 4 2 7" xfId="10629"/>
    <cellStyle name="Normal 2 2 2 2 2 3 2 2 4 2 7 2" xfId="10630"/>
    <cellStyle name="Normal 2 2 2 2 2 3 2 2 4 2 8" xfId="10631"/>
    <cellStyle name="Normal 2 2 2 2 2 3 2 2 4 2 8 2" xfId="10632"/>
    <cellStyle name="Normal 2 2 2 2 2 3 2 2 4 2 9" xfId="10633"/>
    <cellStyle name="Normal 2 2 2 2 2 3 2 2 4 2 9 2" xfId="10634"/>
    <cellStyle name="Normal 2 2 2 2 2 3 2 2 4 3" xfId="10635"/>
    <cellStyle name="Normal 2 2 2 2 2 3 2 2 4 3 10" xfId="10636"/>
    <cellStyle name="Normal 2 2 2 2 2 3 2 2 4 3 10 2" xfId="10637"/>
    <cellStyle name="Normal 2 2 2 2 2 3 2 2 4 3 11" xfId="10638"/>
    <cellStyle name="Normal 2 2 2 2 2 3 2 2 4 3 2" xfId="10639"/>
    <cellStyle name="Normal 2 2 2 2 2 3 2 2 4 3 2 2" xfId="10640"/>
    <cellStyle name="Normal 2 2 2 2 2 3 2 2 4 3 3" xfId="10641"/>
    <cellStyle name="Normal 2 2 2 2 2 3 2 2 4 3 3 2" xfId="10642"/>
    <cellStyle name="Normal 2 2 2 2 2 3 2 2 4 3 4" xfId="10643"/>
    <cellStyle name="Normal 2 2 2 2 2 3 2 2 4 3 4 2" xfId="10644"/>
    <cellStyle name="Normal 2 2 2 2 2 3 2 2 4 3 5" xfId="10645"/>
    <cellStyle name="Normal 2 2 2 2 2 3 2 2 4 3 5 2" xfId="10646"/>
    <cellStyle name="Normal 2 2 2 2 2 3 2 2 4 3 6" xfId="10647"/>
    <cellStyle name="Normal 2 2 2 2 2 3 2 2 4 3 6 2" xfId="10648"/>
    <cellStyle name="Normal 2 2 2 2 2 3 2 2 4 3 7" xfId="10649"/>
    <cellStyle name="Normal 2 2 2 2 2 3 2 2 4 3 7 2" xfId="10650"/>
    <cellStyle name="Normal 2 2 2 2 2 3 2 2 4 3 8" xfId="10651"/>
    <cellStyle name="Normal 2 2 2 2 2 3 2 2 4 3 8 2" xfId="10652"/>
    <cellStyle name="Normal 2 2 2 2 2 3 2 2 4 3 9" xfId="10653"/>
    <cellStyle name="Normal 2 2 2 2 2 3 2 2 4 3 9 2" xfId="10654"/>
    <cellStyle name="Normal 2 2 2 2 2 3 2 2 4 4" xfId="10655"/>
    <cellStyle name="Normal 2 2 2 2 2 3 2 2 4 4 2" xfId="10656"/>
    <cellStyle name="Normal 2 2 2 2 2 3 2 2 4 5" xfId="10657"/>
    <cellStyle name="Normal 2 2 2 2 2 3 2 2 4 5 2" xfId="10658"/>
    <cellStyle name="Normal 2 2 2 2 2 3 2 2 4 6" xfId="10659"/>
    <cellStyle name="Normal 2 2 2 2 2 3 2 2 4 6 2" xfId="10660"/>
    <cellStyle name="Normal 2 2 2 2 2 3 2 2 4 7" xfId="10661"/>
    <cellStyle name="Normal 2 2 2 2 2 3 2 2 4 7 2" xfId="10662"/>
    <cellStyle name="Normal 2 2 2 2 2 3 2 2 4 8" xfId="10663"/>
    <cellStyle name="Normal 2 2 2 2 2 3 2 2 4 8 2" xfId="10664"/>
    <cellStyle name="Normal 2 2 2 2 2 3 2 2 4 9" xfId="10665"/>
    <cellStyle name="Normal 2 2 2 2 2 3 2 2 4 9 2" xfId="10666"/>
    <cellStyle name="Normal 2 2 2 2 2 3 2 2 5" xfId="10667"/>
    <cellStyle name="Normal 2 2 2 2 2 3 2 2 5 10" xfId="10668"/>
    <cellStyle name="Normal 2 2 2 2 2 3 2 2 5 10 2" xfId="10669"/>
    <cellStyle name="Normal 2 2 2 2 2 3 2 2 5 11" xfId="10670"/>
    <cellStyle name="Normal 2 2 2 2 2 3 2 2 5 11 2" xfId="10671"/>
    <cellStyle name="Normal 2 2 2 2 2 3 2 2 5 12" xfId="10672"/>
    <cellStyle name="Normal 2 2 2 2 2 3 2 2 5 12 2" xfId="10673"/>
    <cellStyle name="Normal 2 2 2 2 2 3 2 2 5 13" xfId="10674"/>
    <cellStyle name="Normal 2 2 2 2 2 3 2 2 5 2" xfId="10675"/>
    <cellStyle name="Normal 2 2 2 2 2 3 2 2 5 2 10" xfId="10676"/>
    <cellStyle name="Normal 2 2 2 2 2 3 2 2 5 2 10 2" xfId="10677"/>
    <cellStyle name="Normal 2 2 2 2 2 3 2 2 5 2 11" xfId="10678"/>
    <cellStyle name="Normal 2 2 2 2 2 3 2 2 5 2 11 2" xfId="10679"/>
    <cellStyle name="Normal 2 2 2 2 2 3 2 2 5 2 12" xfId="10680"/>
    <cellStyle name="Normal 2 2 2 2 2 3 2 2 5 2 2" xfId="10681"/>
    <cellStyle name="Normal 2 2 2 2 2 3 2 2 5 2 2 10" xfId="10682"/>
    <cellStyle name="Normal 2 2 2 2 2 3 2 2 5 2 2 10 2" xfId="10683"/>
    <cellStyle name="Normal 2 2 2 2 2 3 2 2 5 2 2 11" xfId="10684"/>
    <cellStyle name="Normal 2 2 2 2 2 3 2 2 5 2 2 2" xfId="10685"/>
    <cellStyle name="Normal 2 2 2 2 2 3 2 2 5 2 2 2 2" xfId="10686"/>
    <cellStyle name="Normal 2 2 2 2 2 3 2 2 5 2 2 3" xfId="10687"/>
    <cellStyle name="Normal 2 2 2 2 2 3 2 2 5 2 2 3 2" xfId="10688"/>
    <cellStyle name="Normal 2 2 2 2 2 3 2 2 5 2 2 4" xfId="10689"/>
    <cellStyle name="Normal 2 2 2 2 2 3 2 2 5 2 2 4 2" xfId="10690"/>
    <cellStyle name="Normal 2 2 2 2 2 3 2 2 5 2 2 5" xfId="10691"/>
    <cellStyle name="Normal 2 2 2 2 2 3 2 2 5 2 2 5 2" xfId="10692"/>
    <cellStyle name="Normal 2 2 2 2 2 3 2 2 5 2 2 6" xfId="10693"/>
    <cellStyle name="Normal 2 2 2 2 2 3 2 2 5 2 2 6 2" xfId="10694"/>
    <cellStyle name="Normal 2 2 2 2 2 3 2 2 5 2 2 7" xfId="10695"/>
    <cellStyle name="Normal 2 2 2 2 2 3 2 2 5 2 2 7 2" xfId="10696"/>
    <cellStyle name="Normal 2 2 2 2 2 3 2 2 5 2 2 8" xfId="10697"/>
    <cellStyle name="Normal 2 2 2 2 2 3 2 2 5 2 2 8 2" xfId="10698"/>
    <cellStyle name="Normal 2 2 2 2 2 3 2 2 5 2 2 9" xfId="10699"/>
    <cellStyle name="Normal 2 2 2 2 2 3 2 2 5 2 2 9 2" xfId="10700"/>
    <cellStyle name="Normal 2 2 2 2 2 3 2 2 5 2 3" xfId="10701"/>
    <cellStyle name="Normal 2 2 2 2 2 3 2 2 5 2 3 2" xfId="10702"/>
    <cellStyle name="Normal 2 2 2 2 2 3 2 2 5 2 4" xfId="10703"/>
    <cellStyle name="Normal 2 2 2 2 2 3 2 2 5 2 4 2" xfId="10704"/>
    <cellStyle name="Normal 2 2 2 2 2 3 2 2 5 2 5" xfId="10705"/>
    <cellStyle name="Normal 2 2 2 2 2 3 2 2 5 2 5 2" xfId="10706"/>
    <cellStyle name="Normal 2 2 2 2 2 3 2 2 5 2 6" xfId="10707"/>
    <cellStyle name="Normal 2 2 2 2 2 3 2 2 5 2 6 2" xfId="10708"/>
    <cellStyle name="Normal 2 2 2 2 2 3 2 2 5 2 7" xfId="10709"/>
    <cellStyle name="Normal 2 2 2 2 2 3 2 2 5 2 7 2" xfId="10710"/>
    <cellStyle name="Normal 2 2 2 2 2 3 2 2 5 2 8" xfId="10711"/>
    <cellStyle name="Normal 2 2 2 2 2 3 2 2 5 2 8 2" xfId="10712"/>
    <cellStyle name="Normal 2 2 2 2 2 3 2 2 5 2 9" xfId="10713"/>
    <cellStyle name="Normal 2 2 2 2 2 3 2 2 5 2 9 2" xfId="10714"/>
    <cellStyle name="Normal 2 2 2 2 2 3 2 2 5 3" xfId="10715"/>
    <cellStyle name="Normal 2 2 2 2 2 3 2 2 5 3 10" xfId="10716"/>
    <cellStyle name="Normal 2 2 2 2 2 3 2 2 5 3 10 2" xfId="10717"/>
    <cellStyle name="Normal 2 2 2 2 2 3 2 2 5 3 11" xfId="10718"/>
    <cellStyle name="Normal 2 2 2 2 2 3 2 2 5 3 2" xfId="10719"/>
    <cellStyle name="Normal 2 2 2 2 2 3 2 2 5 3 2 2" xfId="10720"/>
    <cellStyle name="Normal 2 2 2 2 2 3 2 2 5 3 3" xfId="10721"/>
    <cellStyle name="Normal 2 2 2 2 2 3 2 2 5 3 3 2" xfId="10722"/>
    <cellStyle name="Normal 2 2 2 2 2 3 2 2 5 3 4" xfId="10723"/>
    <cellStyle name="Normal 2 2 2 2 2 3 2 2 5 3 4 2" xfId="10724"/>
    <cellStyle name="Normal 2 2 2 2 2 3 2 2 5 3 5" xfId="10725"/>
    <cellStyle name="Normal 2 2 2 2 2 3 2 2 5 3 5 2" xfId="10726"/>
    <cellStyle name="Normal 2 2 2 2 2 3 2 2 5 3 6" xfId="10727"/>
    <cellStyle name="Normal 2 2 2 2 2 3 2 2 5 3 6 2" xfId="10728"/>
    <cellStyle name="Normal 2 2 2 2 2 3 2 2 5 3 7" xfId="10729"/>
    <cellStyle name="Normal 2 2 2 2 2 3 2 2 5 3 7 2" xfId="10730"/>
    <cellStyle name="Normal 2 2 2 2 2 3 2 2 5 3 8" xfId="10731"/>
    <cellStyle name="Normal 2 2 2 2 2 3 2 2 5 3 8 2" xfId="10732"/>
    <cellStyle name="Normal 2 2 2 2 2 3 2 2 5 3 9" xfId="10733"/>
    <cellStyle name="Normal 2 2 2 2 2 3 2 2 5 3 9 2" xfId="10734"/>
    <cellStyle name="Normal 2 2 2 2 2 3 2 2 5 4" xfId="10735"/>
    <cellStyle name="Normal 2 2 2 2 2 3 2 2 5 4 2" xfId="10736"/>
    <cellStyle name="Normal 2 2 2 2 2 3 2 2 5 5" xfId="10737"/>
    <cellStyle name="Normal 2 2 2 2 2 3 2 2 5 5 2" xfId="10738"/>
    <cellStyle name="Normal 2 2 2 2 2 3 2 2 5 6" xfId="10739"/>
    <cellStyle name="Normal 2 2 2 2 2 3 2 2 5 6 2" xfId="10740"/>
    <cellStyle name="Normal 2 2 2 2 2 3 2 2 5 7" xfId="10741"/>
    <cellStyle name="Normal 2 2 2 2 2 3 2 2 5 7 2" xfId="10742"/>
    <cellStyle name="Normal 2 2 2 2 2 3 2 2 5 8" xfId="10743"/>
    <cellStyle name="Normal 2 2 2 2 2 3 2 2 5 8 2" xfId="10744"/>
    <cellStyle name="Normal 2 2 2 2 2 3 2 2 5 9" xfId="10745"/>
    <cellStyle name="Normal 2 2 2 2 2 3 2 2 5 9 2" xfId="10746"/>
    <cellStyle name="Normal 2 2 2 2 2 3 2 2 6" xfId="41824"/>
    <cellStyle name="Normal 2 2 2 2 2 3 2 3" xfId="10747"/>
    <cellStyle name="Normal 2 2 2 2 2 3 2 3 2" xfId="41825"/>
    <cellStyle name="Normal 2 2 2 2 2 3 2 4" xfId="10748"/>
    <cellStyle name="Normal 2 2 2 2 2 3 2 4 2" xfId="41826"/>
    <cellStyle name="Normal 2 2 2 2 2 3 2 5" xfId="10749"/>
    <cellStyle name="Normal 2 2 2 2 2 3 2 5 2" xfId="41827"/>
    <cellStyle name="Normal 2 2 2 2 2 3 2 6" xfId="10750"/>
    <cellStyle name="Normal 2 2 2 2 2 3 2 6 10" xfId="10751"/>
    <cellStyle name="Normal 2 2 2 2 2 3 2 6 10 2" xfId="10752"/>
    <cellStyle name="Normal 2 2 2 2 2 3 2 6 11" xfId="10753"/>
    <cellStyle name="Normal 2 2 2 2 2 3 2 6 11 2" xfId="10754"/>
    <cellStyle name="Normal 2 2 2 2 2 3 2 6 12" xfId="10755"/>
    <cellStyle name="Normal 2 2 2 2 2 3 2 6 2" xfId="10756"/>
    <cellStyle name="Normal 2 2 2 2 2 3 2 6 2 10" xfId="10757"/>
    <cellStyle name="Normal 2 2 2 2 2 3 2 6 2 10 2" xfId="10758"/>
    <cellStyle name="Normal 2 2 2 2 2 3 2 6 2 11" xfId="10759"/>
    <cellStyle name="Normal 2 2 2 2 2 3 2 6 2 2" xfId="10760"/>
    <cellStyle name="Normal 2 2 2 2 2 3 2 6 2 2 2" xfId="10761"/>
    <cellStyle name="Normal 2 2 2 2 2 3 2 6 2 3" xfId="10762"/>
    <cellStyle name="Normal 2 2 2 2 2 3 2 6 2 3 2" xfId="10763"/>
    <cellStyle name="Normal 2 2 2 2 2 3 2 6 2 4" xfId="10764"/>
    <cellStyle name="Normal 2 2 2 2 2 3 2 6 2 4 2" xfId="10765"/>
    <cellStyle name="Normal 2 2 2 2 2 3 2 6 2 5" xfId="10766"/>
    <cellStyle name="Normal 2 2 2 2 2 3 2 6 2 5 2" xfId="10767"/>
    <cellStyle name="Normal 2 2 2 2 2 3 2 6 2 6" xfId="10768"/>
    <cellStyle name="Normal 2 2 2 2 2 3 2 6 2 6 2" xfId="10769"/>
    <cellStyle name="Normal 2 2 2 2 2 3 2 6 2 7" xfId="10770"/>
    <cellStyle name="Normal 2 2 2 2 2 3 2 6 2 7 2" xfId="10771"/>
    <cellStyle name="Normal 2 2 2 2 2 3 2 6 2 8" xfId="10772"/>
    <cellStyle name="Normal 2 2 2 2 2 3 2 6 2 8 2" xfId="10773"/>
    <cellStyle name="Normal 2 2 2 2 2 3 2 6 2 9" xfId="10774"/>
    <cellStyle name="Normal 2 2 2 2 2 3 2 6 2 9 2" xfId="10775"/>
    <cellStyle name="Normal 2 2 2 2 2 3 2 6 3" xfId="10776"/>
    <cellStyle name="Normal 2 2 2 2 2 3 2 6 3 2" xfId="10777"/>
    <cellStyle name="Normal 2 2 2 2 2 3 2 6 4" xfId="10778"/>
    <cellStyle name="Normal 2 2 2 2 2 3 2 6 4 2" xfId="10779"/>
    <cellStyle name="Normal 2 2 2 2 2 3 2 6 5" xfId="10780"/>
    <cellStyle name="Normal 2 2 2 2 2 3 2 6 5 2" xfId="10781"/>
    <cellStyle name="Normal 2 2 2 2 2 3 2 6 6" xfId="10782"/>
    <cellStyle name="Normal 2 2 2 2 2 3 2 6 6 2" xfId="10783"/>
    <cellStyle name="Normal 2 2 2 2 2 3 2 6 7" xfId="10784"/>
    <cellStyle name="Normal 2 2 2 2 2 3 2 6 7 2" xfId="10785"/>
    <cellStyle name="Normal 2 2 2 2 2 3 2 6 8" xfId="10786"/>
    <cellStyle name="Normal 2 2 2 2 2 3 2 6 8 2" xfId="10787"/>
    <cellStyle name="Normal 2 2 2 2 2 3 2 6 9" xfId="10788"/>
    <cellStyle name="Normal 2 2 2 2 2 3 2 6 9 2" xfId="10789"/>
    <cellStyle name="Normal 2 2 2 2 2 3 2 7" xfId="10790"/>
    <cellStyle name="Normal 2 2 2 2 2 3 2 7 10" xfId="10791"/>
    <cellStyle name="Normal 2 2 2 2 2 3 2 7 10 2" xfId="10792"/>
    <cellStyle name="Normal 2 2 2 2 2 3 2 7 11" xfId="10793"/>
    <cellStyle name="Normal 2 2 2 2 2 3 2 7 2" xfId="10794"/>
    <cellStyle name="Normal 2 2 2 2 2 3 2 7 2 2" xfId="10795"/>
    <cellStyle name="Normal 2 2 2 2 2 3 2 7 3" xfId="10796"/>
    <cellStyle name="Normal 2 2 2 2 2 3 2 7 3 2" xfId="10797"/>
    <cellStyle name="Normal 2 2 2 2 2 3 2 7 4" xfId="10798"/>
    <cellStyle name="Normal 2 2 2 2 2 3 2 7 4 2" xfId="10799"/>
    <cellStyle name="Normal 2 2 2 2 2 3 2 7 5" xfId="10800"/>
    <cellStyle name="Normal 2 2 2 2 2 3 2 7 5 2" xfId="10801"/>
    <cellStyle name="Normal 2 2 2 2 2 3 2 7 6" xfId="10802"/>
    <cellStyle name="Normal 2 2 2 2 2 3 2 7 6 2" xfId="10803"/>
    <cellStyle name="Normal 2 2 2 2 2 3 2 7 7" xfId="10804"/>
    <cellStyle name="Normal 2 2 2 2 2 3 2 7 7 2" xfId="10805"/>
    <cellStyle name="Normal 2 2 2 2 2 3 2 7 8" xfId="10806"/>
    <cellStyle name="Normal 2 2 2 2 2 3 2 7 8 2" xfId="10807"/>
    <cellStyle name="Normal 2 2 2 2 2 3 2 7 9" xfId="10808"/>
    <cellStyle name="Normal 2 2 2 2 2 3 2 7 9 2" xfId="10809"/>
    <cellStyle name="Normal 2 2 2 2 2 3 2 8" xfId="10810"/>
    <cellStyle name="Normal 2 2 2 2 2 3 2 8 2" xfId="10811"/>
    <cellStyle name="Normal 2 2 2 2 2 3 2 9" xfId="10812"/>
    <cellStyle name="Normal 2 2 2 2 2 3 2 9 2" xfId="10813"/>
    <cellStyle name="Normal 2 2 2 2 2 3 3" xfId="10814"/>
    <cellStyle name="Normal 2 2 2 2 2 3 3 10" xfId="10815"/>
    <cellStyle name="Normal 2 2 2 2 2 3 3 10 2" xfId="10816"/>
    <cellStyle name="Normal 2 2 2 2 2 3 3 11" xfId="10817"/>
    <cellStyle name="Normal 2 2 2 2 2 3 3 11 2" xfId="10818"/>
    <cellStyle name="Normal 2 2 2 2 2 3 3 12" xfId="10819"/>
    <cellStyle name="Normal 2 2 2 2 2 3 3 12 2" xfId="10820"/>
    <cellStyle name="Normal 2 2 2 2 2 3 3 13" xfId="10821"/>
    <cellStyle name="Normal 2 2 2 2 2 3 3 2" xfId="10822"/>
    <cellStyle name="Normal 2 2 2 2 2 3 3 2 10" xfId="10823"/>
    <cellStyle name="Normal 2 2 2 2 2 3 3 2 10 2" xfId="10824"/>
    <cellStyle name="Normal 2 2 2 2 2 3 3 2 11" xfId="10825"/>
    <cellStyle name="Normal 2 2 2 2 2 3 3 2 11 2" xfId="10826"/>
    <cellStyle name="Normal 2 2 2 2 2 3 3 2 12" xfId="10827"/>
    <cellStyle name="Normal 2 2 2 2 2 3 3 2 2" xfId="10828"/>
    <cellStyle name="Normal 2 2 2 2 2 3 3 2 2 10" xfId="10829"/>
    <cellStyle name="Normal 2 2 2 2 2 3 3 2 2 10 2" xfId="10830"/>
    <cellStyle name="Normal 2 2 2 2 2 3 3 2 2 11" xfId="10831"/>
    <cellStyle name="Normal 2 2 2 2 2 3 3 2 2 2" xfId="10832"/>
    <cellStyle name="Normal 2 2 2 2 2 3 3 2 2 2 2" xfId="10833"/>
    <cellStyle name="Normal 2 2 2 2 2 3 3 2 2 3" xfId="10834"/>
    <cellStyle name="Normal 2 2 2 2 2 3 3 2 2 3 2" xfId="10835"/>
    <cellStyle name="Normal 2 2 2 2 2 3 3 2 2 4" xfId="10836"/>
    <cellStyle name="Normal 2 2 2 2 2 3 3 2 2 4 2" xfId="10837"/>
    <cellStyle name="Normal 2 2 2 2 2 3 3 2 2 5" xfId="10838"/>
    <cellStyle name="Normal 2 2 2 2 2 3 3 2 2 5 2" xfId="10839"/>
    <cellStyle name="Normal 2 2 2 2 2 3 3 2 2 6" xfId="10840"/>
    <cellStyle name="Normal 2 2 2 2 2 3 3 2 2 6 2" xfId="10841"/>
    <cellStyle name="Normal 2 2 2 2 2 3 3 2 2 7" xfId="10842"/>
    <cellStyle name="Normal 2 2 2 2 2 3 3 2 2 7 2" xfId="10843"/>
    <cellStyle name="Normal 2 2 2 2 2 3 3 2 2 8" xfId="10844"/>
    <cellStyle name="Normal 2 2 2 2 2 3 3 2 2 8 2" xfId="10845"/>
    <cellStyle name="Normal 2 2 2 2 2 3 3 2 2 9" xfId="10846"/>
    <cellStyle name="Normal 2 2 2 2 2 3 3 2 2 9 2" xfId="10847"/>
    <cellStyle name="Normal 2 2 2 2 2 3 3 2 3" xfId="10848"/>
    <cellStyle name="Normal 2 2 2 2 2 3 3 2 3 2" xfId="10849"/>
    <cellStyle name="Normal 2 2 2 2 2 3 3 2 4" xfId="10850"/>
    <cellStyle name="Normal 2 2 2 2 2 3 3 2 4 2" xfId="10851"/>
    <cellStyle name="Normal 2 2 2 2 2 3 3 2 5" xfId="10852"/>
    <cellStyle name="Normal 2 2 2 2 2 3 3 2 5 2" xfId="10853"/>
    <cellStyle name="Normal 2 2 2 2 2 3 3 2 6" xfId="10854"/>
    <cellStyle name="Normal 2 2 2 2 2 3 3 2 6 2" xfId="10855"/>
    <cellStyle name="Normal 2 2 2 2 2 3 3 2 7" xfId="10856"/>
    <cellStyle name="Normal 2 2 2 2 2 3 3 2 7 2" xfId="10857"/>
    <cellStyle name="Normal 2 2 2 2 2 3 3 2 8" xfId="10858"/>
    <cellStyle name="Normal 2 2 2 2 2 3 3 2 8 2" xfId="10859"/>
    <cellStyle name="Normal 2 2 2 2 2 3 3 2 9" xfId="10860"/>
    <cellStyle name="Normal 2 2 2 2 2 3 3 2 9 2" xfId="10861"/>
    <cellStyle name="Normal 2 2 2 2 2 3 3 3" xfId="10862"/>
    <cellStyle name="Normal 2 2 2 2 2 3 3 3 10" xfId="10863"/>
    <cellStyle name="Normal 2 2 2 2 2 3 3 3 10 2" xfId="10864"/>
    <cellStyle name="Normal 2 2 2 2 2 3 3 3 11" xfId="10865"/>
    <cellStyle name="Normal 2 2 2 2 2 3 3 3 2" xfId="10866"/>
    <cellStyle name="Normal 2 2 2 2 2 3 3 3 2 2" xfId="10867"/>
    <cellStyle name="Normal 2 2 2 2 2 3 3 3 3" xfId="10868"/>
    <cellStyle name="Normal 2 2 2 2 2 3 3 3 3 2" xfId="10869"/>
    <cellStyle name="Normal 2 2 2 2 2 3 3 3 4" xfId="10870"/>
    <cellStyle name="Normal 2 2 2 2 2 3 3 3 4 2" xfId="10871"/>
    <cellStyle name="Normal 2 2 2 2 2 3 3 3 5" xfId="10872"/>
    <cellStyle name="Normal 2 2 2 2 2 3 3 3 5 2" xfId="10873"/>
    <cellStyle name="Normal 2 2 2 2 2 3 3 3 6" xfId="10874"/>
    <cellStyle name="Normal 2 2 2 2 2 3 3 3 6 2" xfId="10875"/>
    <cellStyle name="Normal 2 2 2 2 2 3 3 3 7" xfId="10876"/>
    <cellStyle name="Normal 2 2 2 2 2 3 3 3 7 2" xfId="10877"/>
    <cellStyle name="Normal 2 2 2 2 2 3 3 3 8" xfId="10878"/>
    <cellStyle name="Normal 2 2 2 2 2 3 3 3 8 2" xfId="10879"/>
    <cellStyle name="Normal 2 2 2 2 2 3 3 3 9" xfId="10880"/>
    <cellStyle name="Normal 2 2 2 2 2 3 3 3 9 2" xfId="10881"/>
    <cellStyle name="Normal 2 2 2 2 2 3 3 4" xfId="10882"/>
    <cellStyle name="Normal 2 2 2 2 2 3 3 4 2" xfId="10883"/>
    <cellStyle name="Normal 2 2 2 2 2 3 3 5" xfId="10884"/>
    <cellStyle name="Normal 2 2 2 2 2 3 3 5 2" xfId="10885"/>
    <cellStyle name="Normal 2 2 2 2 2 3 3 6" xfId="10886"/>
    <cellStyle name="Normal 2 2 2 2 2 3 3 6 2" xfId="10887"/>
    <cellStyle name="Normal 2 2 2 2 2 3 3 7" xfId="10888"/>
    <cellStyle name="Normal 2 2 2 2 2 3 3 7 2" xfId="10889"/>
    <cellStyle name="Normal 2 2 2 2 2 3 3 8" xfId="10890"/>
    <cellStyle name="Normal 2 2 2 2 2 3 3 8 2" xfId="10891"/>
    <cellStyle name="Normal 2 2 2 2 2 3 3 9" xfId="10892"/>
    <cellStyle name="Normal 2 2 2 2 2 3 3 9 2" xfId="10893"/>
    <cellStyle name="Normal 2 2 2 2 2 3 4" xfId="10894"/>
    <cellStyle name="Normal 2 2 2 2 2 3 4 10" xfId="10895"/>
    <cellStyle name="Normal 2 2 2 2 2 3 4 10 2" xfId="10896"/>
    <cellStyle name="Normal 2 2 2 2 2 3 4 11" xfId="10897"/>
    <cellStyle name="Normal 2 2 2 2 2 3 4 11 2" xfId="10898"/>
    <cellStyle name="Normal 2 2 2 2 2 3 4 12" xfId="10899"/>
    <cellStyle name="Normal 2 2 2 2 2 3 4 12 2" xfId="10900"/>
    <cellStyle name="Normal 2 2 2 2 2 3 4 13" xfId="10901"/>
    <cellStyle name="Normal 2 2 2 2 2 3 4 2" xfId="10902"/>
    <cellStyle name="Normal 2 2 2 2 2 3 4 2 10" xfId="10903"/>
    <cellStyle name="Normal 2 2 2 2 2 3 4 2 10 2" xfId="10904"/>
    <cellStyle name="Normal 2 2 2 2 2 3 4 2 11" xfId="10905"/>
    <cellStyle name="Normal 2 2 2 2 2 3 4 2 11 2" xfId="10906"/>
    <cellStyle name="Normal 2 2 2 2 2 3 4 2 12" xfId="10907"/>
    <cellStyle name="Normal 2 2 2 2 2 3 4 2 2" xfId="10908"/>
    <cellStyle name="Normal 2 2 2 2 2 3 4 2 2 10" xfId="10909"/>
    <cellStyle name="Normal 2 2 2 2 2 3 4 2 2 10 2" xfId="10910"/>
    <cellStyle name="Normal 2 2 2 2 2 3 4 2 2 11" xfId="10911"/>
    <cellStyle name="Normal 2 2 2 2 2 3 4 2 2 2" xfId="10912"/>
    <cellStyle name="Normal 2 2 2 2 2 3 4 2 2 2 2" xfId="10913"/>
    <cellStyle name="Normal 2 2 2 2 2 3 4 2 2 3" xfId="10914"/>
    <cellStyle name="Normal 2 2 2 2 2 3 4 2 2 3 2" xfId="10915"/>
    <cellStyle name="Normal 2 2 2 2 2 3 4 2 2 4" xfId="10916"/>
    <cellStyle name="Normal 2 2 2 2 2 3 4 2 2 4 2" xfId="10917"/>
    <cellStyle name="Normal 2 2 2 2 2 3 4 2 2 5" xfId="10918"/>
    <cellStyle name="Normal 2 2 2 2 2 3 4 2 2 5 2" xfId="10919"/>
    <cellStyle name="Normal 2 2 2 2 2 3 4 2 2 6" xfId="10920"/>
    <cellStyle name="Normal 2 2 2 2 2 3 4 2 2 6 2" xfId="10921"/>
    <cellStyle name="Normal 2 2 2 2 2 3 4 2 2 7" xfId="10922"/>
    <cellStyle name="Normal 2 2 2 2 2 3 4 2 2 7 2" xfId="10923"/>
    <cellStyle name="Normal 2 2 2 2 2 3 4 2 2 8" xfId="10924"/>
    <cellStyle name="Normal 2 2 2 2 2 3 4 2 2 8 2" xfId="10925"/>
    <cellStyle name="Normal 2 2 2 2 2 3 4 2 2 9" xfId="10926"/>
    <cellStyle name="Normal 2 2 2 2 2 3 4 2 2 9 2" xfId="10927"/>
    <cellStyle name="Normal 2 2 2 2 2 3 4 2 3" xfId="10928"/>
    <cellStyle name="Normal 2 2 2 2 2 3 4 2 3 2" xfId="10929"/>
    <cellStyle name="Normal 2 2 2 2 2 3 4 2 4" xfId="10930"/>
    <cellStyle name="Normal 2 2 2 2 2 3 4 2 4 2" xfId="10931"/>
    <cellStyle name="Normal 2 2 2 2 2 3 4 2 5" xfId="10932"/>
    <cellStyle name="Normal 2 2 2 2 2 3 4 2 5 2" xfId="10933"/>
    <cellStyle name="Normal 2 2 2 2 2 3 4 2 6" xfId="10934"/>
    <cellStyle name="Normal 2 2 2 2 2 3 4 2 6 2" xfId="10935"/>
    <cellStyle name="Normal 2 2 2 2 2 3 4 2 7" xfId="10936"/>
    <cellStyle name="Normal 2 2 2 2 2 3 4 2 7 2" xfId="10937"/>
    <cellStyle name="Normal 2 2 2 2 2 3 4 2 8" xfId="10938"/>
    <cellStyle name="Normal 2 2 2 2 2 3 4 2 8 2" xfId="10939"/>
    <cellStyle name="Normal 2 2 2 2 2 3 4 2 9" xfId="10940"/>
    <cellStyle name="Normal 2 2 2 2 2 3 4 2 9 2" xfId="10941"/>
    <cellStyle name="Normal 2 2 2 2 2 3 4 3" xfId="10942"/>
    <cellStyle name="Normal 2 2 2 2 2 3 4 3 10" xfId="10943"/>
    <cellStyle name="Normal 2 2 2 2 2 3 4 3 10 2" xfId="10944"/>
    <cellStyle name="Normal 2 2 2 2 2 3 4 3 11" xfId="10945"/>
    <cellStyle name="Normal 2 2 2 2 2 3 4 3 2" xfId="10946"/>
    <cellStyle name="Normal 2 2 2 2 2 3 4 3 2 2" xfId="10947"/>
    <cellStyle name="Normal 2 2 2 2 2 3 4 3 3" xfId="10948"/>
    <cellStyle name="Normal 2 2 2 2 2 3 4 3 3 2" xfId="10949"/>
    <cellStyle name="Normal 2 2 2 2 2 3 4 3 4" xfId="10950"/>
    <cellStyle name="Normal 2 2 2 2 2 3 4 3 4 2" xfId="10951"/>
    <cellStyle name="Normal 2 2 2 2 2 3 4 3 5" xfId="10952"/>
    <cellStyle name="Normal 2 2 2 2 2 3 4 3 5 2" xfId="10953"/>
    <cellStyle name="Normal 2 2 2 2 2 3 4 3 6" xfId="10954"/>
    <cellStyle name="Normal 2 2 2 2 2 3 4 3 6 2" xfId="10955"/>
    <cellStyle name="Normal 2 2 2 2 2 3 4 3 7" xfId="10956"/>
    <cellStyle name="Normal 2 2 2 2 2 3 4 3 7 2" xfId="10957"/>
    <cellStyle name="Normal 2 2 2 2 2 3 4 3 8" xfId="10958"/>
    <cellStyle name="Normal 2 2 2 2 2 3 4 3 8 2" xfId="10959"/>
    <cellStyle name="Normal 2 2 2 2 2 3 4 3 9" xfId="10960"/>
    <cellStyle name="Normal 2 2 2 2 2 3 4 3 9 2" xfId="10961"/>
    <cellStyle name="Normal 2 2 2 2 2 3 4 4" xfId="10962"/>
    <cellStyle name="Normal 2 2 2 2 2 3 4 4 2" xfId="10963"/>
    <cellStyle name="Normal 2 2 2 2 2 3 4 5" xfId="10964"/>
    <cellStyle name="Normal 2 2 2 2 2 3 4 5 2" xfId="10965"/>
    <cellStyle name="Normal 2 2 2 2 2 3 4 6" xfId="10966"/>
    <cellStyle name="Normal 2 2 2 2 2 3 4 6 2" xfId="10967"/>
    <cellStyle name="Normal 2 2 2 2 2 3 4 7" xfId="10968"/>
    <cellStyle name="Normal 2 2 2 2 2 3 4 7 2" xfId="10969"/>
    <cellStyle name="Normal 2 2 2 2 2 3 4 8" xfId="10970"/>
    <cellStyle name="Normal 2 2 2 2 2 3 4 8 2" xfId="10971"/>
    <cellStyle name="Normal 2 2 2 2 2 3 4 9" xfId="10972"/>
    <cellStyle name="Normal 2 2 2 2 2 3 4 9 2" xfId="10973"/>
    <cellStyle name="Normal 2 2 2 2 2 3 5" xfId="10974"/>
    <cellStyle name="Normal 2 2 2 2 2 3 5 10" xfId="10975"/>
    <cellStyle name="Normal 2 2 2 2 2 3 5 10 2" xfId="10976"/>
    <cellStyle name="Normal 2 2 2 2 2 3 5 11" xfId="10977"/>
    <cellStyle name="Normal 2 2 2 2 2 3 5 11 2" xfId="10978"/>
    <cellStyle name="Normal 2 2 2 2 2 3 5 12" xfId="10979"/>
    <cellStyle name="Normal 2 2 2 2 2 3 5 12 2" xfId="10980"/>
    <cellStyle name="Normal 2 2 2 2 2 3 5 13" xfId="10981"/>
    <cellStyle name="Normal 2 2 2 2 2 3 5 2" xfId="10982"/>
    <cellStyle name="Normal 2 2 2 2 2 3 5 2 10" xfId="10983"/>
    <cellStyle name="Normal 2 2 2 2 2 3 5 2 10 2" xfId="10984"/>
    <cellStyle name="Normal 2 2 2 2 2 3 5 2 11" xfId="10985"/>
    <cellStyle name="Normal 2 2 2 2 2 3 5 2 11 2" xfId="10986"/>
    <cellStyle name="Normal 2 2 2 2 2 3 5 2 12" xfId="10987"/>
    <cellStyle name="Normal 2 2 2 2 2 3 5 2 2" xfId="10988"/>
    <cellStyle name="Normal 2 2 2 2 2 3 5 2 2 10" xfId="10989"/>
    <cellStyle name="Normal 2 2 2 2 2 3 5 2 2 10 2" xfId="10990"/>
    <cellStyle name="Normal 2 2 2 2 2 3 5 2 2 11" xfId="10991"/>
    <cellStyle name="Normal 2 2 2 2 2 3 5 2 2 2" xfId="10992"/>
    <cellStyle name="Normal 2 2 2 2 2 3 5 2 2 2 2" xfId="10993"/>
    <cellStyle name="Normal 2 2 2 2 2 3 5 2 2 3" xfId="10994"/>
    <cellStyle name="Normal 2 2 2 2 2 3 5 2 2 3 2" xfId="10995"/>
    <cellStyle name="Normal 2 2 2 2 2 3 5 2 2 4" xfId="10996"/>
    <cellStyle name="Normal 2 2 2 2 2 3 5 2 2 4 2" xfId="10997"/>
    <cellStyle name="Normal 2 2 2 2 2 3 5 2 2 5" xfId="10998"/>
    <cellStyle name="Normal 2 2 2 2 2 3 5 2 2 5 2" xfId="10999"/>
    <cellStyle name="Normal 2 2 2 2 2 3 5 2 2 6" xfId="11000"/>
    <cellStyle name="Normal 2 2 2 2 2 3 5 2 2 6 2" xfId="11001"/>
    <cellStyle name="Normal 2 2 2 2 2 3 5 2 2 7" xfId="11002"/>
    <cellStyle name="Normal 2 2 2 2 2 3 5 2 2 7 2" xfId="11003"/>
    <cellStyle name="Normal 2 2 2 2 2 3 5 2 2 8" xfId="11004"/>
    <cellStyle name="Normal 2 2 2 2 2 3 5 2 2 8 2" xfId="11005"/>
    <cellStyle name="Normal 2 2 2 2 2 3 5 2 2 9" xfId="11006"/>
    <cellStyle name="Normal 2 2 2 2 2 3 5 2 2 9 2" xfId="11007"/>
    <cellStyle name="Normal 2 2 2 2 2 3 5 2 3" xfId="11008"/>
    <cellStyle name="Normal 2 2 2 2 2 3 5 2 3 2" xfId="11009"/>
    <cellStyle name="Normal 2 2 2 2 2 3 5 2 4" xfId="11010"/>
    <cellStyle name="Normal 2 2 2 2 2 3 5 2 4 2" xfId="11011"/>
    <cellStyle name="Normal 2 2 2 2 2 3 5 2 5" xfId="11012"/>
    <cellStyle name="Normal 2 2 2 2 2 3 5 2 5 2" xfId="11013"/>
    <cellStyle name="Normal 2 2 2 2 2 3 5 2 6" xfId="11014"/>
    <cellStyle name="Normal 2 2 2 2 2 3 5 2 6 2" xfId="11015"/>
    <cellStyle name="Normal 2 2 2 2 2 3 5 2 7" xfId="11016"/>
    <cellStyle name="Normal 2 2 2 2 2 3 5 2 7 2" xfId="11017"/>
    <cellStyle name="Normal 2 2 2 2 2 3 5 2 8" xfId="11018"/>
    <cellStyle name="Normal 2 2 2 2 2 3 5 2 8 2" xfId="11019"/>
    <cellStyle name="Normal 2 2 2 2 2 3 5 2 9" xfId="11020"/>
    <cellStyle name="Normal 2 2 2 2 2 3 5 2 9 2" xfId="11021"/>
    <cellStyle name="Normal 2 2 2 2 2 3 5 3" xfId="11022"/>
    <cellStyle name="Normal 2 2 2 2 2 3 5 3 10" xfId="11023"/>
    <cellStyle name="Normal 2 2 2 2 2 3 5 3 10 2" xfId="11024"/>
    <cellStyle name="Normal 2 2 2 2 2 3 5 3 11" xfId="11025"/>
    <cellStyle name="Normal 2 2 2 2 2 3 5 3 2" xfId="11026"/>
    <cellStyle name="Normal 2 2 2 2 2 3 5 3 2 2" xfId="11027"/>
    <cellStyle name="Normal 2 2 2 2 2 3 5 3 3" xfId="11028"/>
    <cellStyle name="Normal 2 2 2 2 2 3 5 3 3 2" xfId="11029"/>
    <cellStyle name="Normal 2 2 2 2 2 3 5 3 4" xfId="11030"/>
    <cellStyle name="Normal 2 2 2 2 2 3 5 3 4 2" xfId="11031"/>
    <cellStyle name="Normal 2 2 2 2 2 3 5 3 5" xfId="11032"/>
    <cellStyle name="Normal 2 2 2 2 2 3 5 3 5 2" xfId="11033"/>
    <cellStyle name="Normal 2 2 2 2 2 3 5 3 6" xfId="11034"/>
    <cellStyle name="Normal 2 2 2 2 2 3 5 3 6 2" xfId="11035"/>
    <cellStyle name="Normal 2 2 2 2 2 3 5 3 7" xfId="11036"/>
    <cellStyle name="Normal 2 2 2 2 2 3 5 3 7 2" xfId="11037"/>
    <cellStyle name="Normal 2 2 2 2 2 3 5 3 8" xfId="11038"/>
    <cellStyle name="Normal 2 2 2 2 2 3 5 3 8 2" xfId="11039"/>
    <cellStyle name="Normal 2 2 2 2 2 3 5 3 9" xfId="11040"/>
    <cellStyle name="Normal 2 2 2 2 2 3 5 3 9 2" xfId="11041"/>
    <cellStyle name="Normal 2 2 2 2 2 3 5 4" xfId="11042"/>
    <cellStyle name="Normal 2 2 2 2 2 3 5 4 2" xfId="11043"/>
    <cellStyle name="Normal 2 2 2 2 2 3 5 5" xfId="11044"/>
    <cellStyle name="Normal 2 2 2 2 2 3 5 5 2" xfId="11045"/>
    <cellStyle name="Normal 2 2 2 2 2 3 5 6" xfId="11046"/>
    <cellStyle name="Normal 2 2 2 2 2 3 5 6 2" xfId="11047"/>
    <cellStyle name="Normal 2 2 2 2 2 3 5 7" xfId="11048"/>
    <cellStyle name="Normal 2 2 2 2 2 3 5 7 2" xfId="11049"/>
    <cellStyle name="Normal 2 2 2 2 2 3 5 8" xfId="11050"/>
    <cellStyle name="Normal 2 2 2 2 2 3 5 8 2" xfId="11051"/>
    <cellStyle name="Normal 2 2 2 2 2 3 5 9" xfId="11052"/>
    <cellStyle name="Normal 2 2 2 2 2 3 5 9 2" xfId="11053"/>
    <cellStyle name="Normal 2 2 2 2 2 3 6" xfId="11054"/>
    <cellStyle name="Normal 2 2 2 2 2 3 6 10" xfId="11055"/>
    <cellStyle name="Normal 2 2 2 2 2 3 6 10 2" xfId="11056"/>
    <cellStyle name="Normal 2 2 2 2 2 3 6 11" xfId="11057"/>
    <cellStyle name="Normal 2 2 2 2 2 3 6 11 2" xfId="11058"/>
    <cellStyle name="Normal 2 2 2 2 2 3 6 12" xfId="11059"/>
    <cellStyle name="Normal 2 2 2 2 2 3 6 12 2" xfId="11060"/>
    <cellStyle name="Normal 2 2 2 2 2 3 6 13" xfId="11061"/>
    <cellStyle name="Normal 2 2 2 2 2 3 6 2" xfId="11062"/>
    <cellStyle name="Normal 2 2 2 2 2 3 6 2 10" xfId="11063"/>
    <cellStyle name="Normal 2 2 2 2 2 3 6 2 10 2" xfId="11064"/>
    <cellStyle name="Normal 2 2 2 2 2 3 6 2 11" xfId="11065"/>
    <cellStyle name="Normal 2 2 2 2 2 3 6 2 11 2" xfId="11066"/>
    <cellStyle name="Normal 2 2 2 2 2 3 6 2 12" xfId="11067"/>
    <cellStyle name="Normal 2 2 2 2 2 3 6 2 2" xfId="11068"/>
    <cellStyle name="Normal 2 2 2 2 2 3 6 2 2 10" xfId="11069"/>
    <cellStyle name="Normal 2 2 2 2 2 3 6 2 2 10 2" xfId="11070"/>
    <cellStyle name="Normal 2 2 2 2 2 3 6 2 2 11" xfId="11071"/>
    <cellStyle name="Normal 2 2 2 2 2 3 6 2 2 2" xfId="11072"/>
    <cellStyle name="Normal 2 2 2 2 2 3 6 2 2 2 2" xfId="11073"/>
    <cellStyle name="Normal 2 2 2 2 2 3 6 2 2 3" xfId="11074"/>
    <cellStyle name="Normal 2 2 2 2 2 3 6 2 2 3 2" xfId="11075"/>
    <cellStyle name="Normal 2 2 2 2 2 3 6 2 2 4" xfId="11076"/>
    <cellStyle name="Normal 2 2 2 2 2 3 6 2 2 4 2" xfId="11077"/>
    <cellStyle name="Normal 2 2 2 2 2 3 6 2 2 5" xfId="11078"/>
    <cellStyle name="Normal 2 2 2 2 2 3 6 2 2 5 2" xfId="11079"/>
    <cellStyle name="Normal 2 2 2 2 2 3 6 2 2 6" xfId="11080"/>
    <cellStyle name="Normal 2 2 2 2 2 3 6 2 2 6 2" xfId="11081"/>
    <cellStyle name="Normal 2 2 2 2 2 3 6 2 2 7" xfId="11082"/>
    <cellStyle name="Normal 2 2 2 2 2 3 6 2 2 7 2" xfId="11083"/>
    <cellStyle name="Normal 2 2 2 2 2 3 6 2 2 8" xfId="11084"/>
    <cellStyle name="Normal 2 2 2 2 2 3 6 2 2 8 2" xfId="11085"/>
    <cellStyle name="Normal 2 2 2 2 2 3 6 2 2 9" xfId="11086"/>
    <cellStyle name="Normal 2 2 2 2 2 3 6 2 2 9 2" xfId="11087"/>
    <cellStyle name="Normal 2 2 2 2 2 3 6 2 3" xfId="11088"/>
    <cellStyle name="Normal 2 2 2 2 2 3 6 2 3 2" xfId="11089"/>
    <cellStyle name="Normal 2 2 2 2 2 3 6 2 4" xfId="11090"/>
    <cellStyle name="Normal 2 2 2 2 2 3 6 2 4 2" xfId="11091"/>
    <cellStyle name="Normal 2 2 2 2 2 3 6 2 5" xfId="11092"/>
    <cellStyle name="Normal 2 2 2 2 2 3 6 2 5 2" xfId="11093"/>
    <cellStyle name="Normal 2 2 2 2 2 3 6 2 6" xfId="11094"/>
    <cellStyle name="Normal 2 2 2 2 2 3 6 2 6 2" xfId="11095"/>
    <cellStyle name="Normal 2 2 2 2 2 3 6 2 7" xfId="11096"/>
    <cellStyle name="Normal 2 2 2 2 2 3 6 2 7 2" xfId="11097"/>
    <cellStyle name="Normal 2 2 2 2 2 3 6 2 8" xfId="11098"/>
    <cellStyle name="Normal 2 2 2 2 2 3 6 2 8 2" xfId="11099"/>
    <cellStyle name="Normal 2 2 2 2 2 3 6 2 9" xfId="11100"/>
    <cellStyle name="Normal 2 2 2 2 2 3 6 2 9 2" xfId="11101"/>
    <cellStyle name="Normal 2 2 2 2 2 3 6 3" xfId="11102"/>
    <cellStyle name="Normal 2 2 2 2 2 3 6 3 10" xfId="11103"/>
    <cellStyle name="Normal 2 2 2 2 2 3 6 3 10 2" xfId="11104"/>
    <cellStyle name="Normal 2 2 2 2 2 3 6 3 11" xfId="11105"/>
    <cellStyle name="Normal 2 2 2 2 2 3 6 3 2" xfId="11106"/>
    <cellStyle name="Normal 2 2 2 2 2 3 6 3 2 2" xfId="11107"/>
    <cellStyle name="Normal 2 2 2 2 2 3 6 3 3" xfId="11108"/>
    <cellStyle name="Normal 2 2 2 2 2 3 6 3 3 2" xfId="11109"/>
    <cellStyle name="Normal 2 2 2 2 2 3 6 3 4" xfId="11110"/>
    <cellStyle name="Normal 2 2 2 2 2 3 6 3 4 2" xfId="11111"/>
    <cellStyle name="Normal 2 2 2 2 2 3 6 3 5" xfId="11112"/>
    <cellStyle name="Normal 2 2 2 2 2 3 6 3 5 2" xfId="11113"/>
    <cellStyle name="Normal 2 2 2 2 2 3 6 3 6" xfId="11114"/>
    <cellStyle name="Normal 2 2 2 2 2 3 6 3 6 2" xfId="11115"/>
    <cellStyle name="Normal 2 2 2 2 2 3 6 3 7" xfId="11116"/>
    <cellStyle name="Normal 2 2 2 2 2 3 6 3 7 2" xfId="11117"/>
    <cellStyle name="Normal 2 2 2 2 2 3 6 3 8" xfId="11118"/>
    <cellStyle name="Normal 2 2 2 2 2 3 6 3 8 2" xfId="11119"/>
    <cellStyle name="Normal 2 2 2 2 2 3 6 3 9" xfId="11120"/>
    <cellStyle name="Normal 2 2 2 2 2 3 6 3 9 2" xfId="11121"/>
    <cellStyle name="Normal 2 2 2 2 2 3 6 4" xfId="11122"/>
    <cellStyle name="Normal 2 2 2 2 2 3 6 4 2" xfId="11123"/>
    <cellStyle name="Normal 2 2 2 2 2 3 6 5" xfId="11124"/>
    <cellStyle name="Normal 2 2 2 2 2 3 6 5 2" xfId="11125"/>
    <cellStyle name="Normal 2 2 2 2 2 3 6 6" xfId="11126"/>
    <cellStyle name="Normal 2 2 2 2 2 3 6 6 2" xfId="11127"/>
    <cellStyle name="Normal 2 2 2 2 2 3 6 7" xfId="11128"/>
    <cellStyle name="Normal 2 2 2 2 2 3 6 7 2" xfId="11129"/>
    <cellStyle name="Normal 2 2 2 2 2 3 6 8" xfId="11130"/>
    <cellStyle name="Normal 2 2 2 2 2 3 6 8 2" xfId="11131"/>
    <cellStyle name="Normal 2 2 2 2 2 3 6 9" xfId="11132"/>
    <cellStyle name="Normal 2 2 2 2 2 3 6 9 2" xfId="11133"/>
    <cellStyle name="Normal 2 2 2 2 2 3 7" xfId="41828"/>
    <cellStyle name="Normal 2 2 2 2 2 4" xfId="11134"/>
    <cellStyle name="Normal 2 2 2 2 2 4 10" xfId="11135"/>
    <cellStyle name="Normal 2 2 2 2 2 4 10 2" xfId="11136"/>
    <cellStyle name="Normal 2 2 2 2 2 4 11" xfId="11137"/>
    <cellStyle name="Normal 2 2 2 2 2 4 11 2" xfId="11138"/>
    <cellStyle name="Normal 2 2 2 2 2 4 12" xfId="11139"/>
    <cellStyle name="Normal 2 2 2 2 2 4 12 2" xfId="11140"/>
    <cellStyle name="Normal 2 2 2 2 2 4 13" xfId="11141"/>
    <cellStyle name="Normal 2 2 2 2 2 4 2" xfId="11142"/>
    <cellStyle name="Normal 2 2 2 2 2 4 2 10" xfId="11143"/>
    <cellStyle name="Normal 2 2 2 2 2 4 2 10 2" xfId="11144"/>
    <cellStyle name="Normal 2 2 2 2 2 4 2 11" xfId="11145"/>
    <cellStyle name="Normal 2 2 2 2 2 4 2 11 2" xfId="11146"/>
    <cellStyle name="Normal 2 2 2 2 2 4 2 12" xfId="11147"/>
    <cellStyle name="Normal 2 2 2 2 2 4 2 2" xfId="11148"/>
    <cellStyle name="Normal 2 2 2 2 2 4 2 2 10" xfId="11149"/>
    <cellStyle name="Normal 2 2 2 2 2 4 2 2 10 2" xfId="11150"/>
    <cellStyle name="Normal 2 2 2 2 2 4 2 2 11" xfId="11151"/>
    <cellStyle name="Normal 2 2 2 2 2 4 2 2 2" xfId="11152"/>
    <cellStyle name="Normal 2 2 2 2 2 4 2 2 2 2" xfId="11153"/>
    <cellStyle name="Normal 2 2 2 2 2 4 2 2 3" xfId="11154"/>
    <cellStyle name="Normal 2 2 2 2 2 4 2 2 3 2" xfId="11155"/>
    <cellStyle name="Normal 2 2 2 2 2 4 2 2 4" xfId="11156"/>
    <cellStyle name="Normal 2 2 2 2 2 4 2 2 4 2" xfId="11157"/>
    <cellStyle name="Normal 2 2 2 2 2 4 2 2 5" xfId="11158"/>
    <cellStyle name="Normal 2 2 2 2 2 4 2 2 5 2" xfId="11159"/>
    <cellStyle name="Normal 2 2 2 2 2 4 2 2 6" xfId="11160"/>
    <cellStyle name="Normal 2 2 2 2 2 4 2 2 6 2" xfId="11161"/>
    <cellStyle name="Normal 2 2 2 2 2 4 2 2 7" xfId="11162"/>
    <cellStyle name="Normal 2 2 2 2 2 4 2 2 7 2" xfId="11163"/>
    <cellStyle name="Normal 2 2 2 2 2 4 2 2 8" xfId="11164"/>
    <cellStyle name="Normal 2 2 2 2 2 4 2 2 8 2" xfId="11165"/>
    <cellStyle name="Normal 2 2 2 2 2 4 2 2 9" xfId="11166"/>
    <cellStyle name="Normal 2 2 2 2 2 4 2 2 9 2" xfId="11167"/>
    <cellStyle name="Normal 2 2 2 2 2 4 2 3" xfId="11168"/>
    <cellStyle name="Normal 2 2 2 2 2 4 2 3 2" xfId="11169"/>
    <cellStyle name="Normal 2 2 2 2 2 4 2 4" xfId="11170"/>
    <cellStyle name="Normal 2 2 2 2 2 4 2 4 2" xfId="11171"/>
    <cellStyle name="Normal 2 2 2 2 2 4 2 5" xfId="11172"/>
    <cellStyle name="Normal 2 2 2 2 2 4 2 5 2" xfId="11173"/>
    <cellStyle name="Normal 2 2 2 2 2 4 2 6" xfId="11174"/>
    <cellStyle name="Normal 2 2 2 2 2 4 2 6 2" xfId="11175"/>
    <cellStyle name="Normal 2 2 2 2 2 4 2 7" xfId="11176"/>
    <cellStyle name="Normal 2 2 2 2 2 4 2 7 2" xfId="11177"/>
    <cellStyle name="Normal 2 2 2 2 2 4 2 8" xfId="11178"/>
    <cellStyle name="Normal 2 2 2 2 2 4 2 8 2" xfId="11179"/>
    <cellStyle name="Normal 2 2 2 2 2 4 2 9" xfId="11180"/>
    <cellStyle name="Normal 2 2 2 2 2 4 2 9 2" xfId="11181"/>
    <cellStyle name="Normal 2 2 2 2 2 4 3" xfId="11182"/>
    <cellStyle name="Normal 2 2 2 2 2 4 3 10" xfId="11183"/>
    <cellStyle name="Normal 2 2 2 2 2 4 3 10 2" xfId="11184"/>
    <cellStyle name="Normal 2 2 2 2 2 4 3 11" xfId="11185"/>
    <cellStyle name="Normal 2 2 2 2 2 4 3 2" xfId="11186"/>
    <cellStyle name="Normal 2 2 2 2 2 4 3 2 2" xfId="11187"/>
    <cellStyle name="Normal 2 2 2 2 2 4 3 3" xfId="11188"/>
    <cellStyle name="Normal 2 2 2 2 2 4 3 3 2" xfId="11189"/>
    <cellStyle name="Normal 2 2 2 2 2 4 3 4" xfId="11190"/>
    <cellStyle name="Normal 2 2 2 2 2 4 3 4 2" xfId="11191"/>
    <cellStyle name="Normal 2 2 2 2 2 4 3 5" xfId="11192"/>
    <cellStyle name="Normal 2 2 2 2 2 4 3 5 2" xfId="11193"/>
    <cellStyle name="Normal 2 2 2 2 2 4 3 6" xfId="11194"/>
    <cellStyle name="Normal 2 2 2 2 2 4 3 6 2" xfId="11195"/>
    <cellStyle name="Normal 2 2 2 2 2 4 3 7" xfId="11196"/>
    <cellStyle name="Normal 2 2 2 2 2 4 3 7 2" xfId="11197"/>
    <cellStyle name="Normal 2 2 2 2 2 4 3 8" xfId="11198"/>
    <cellStyle name="Normal 2 2 2 2 2 4 3 8 2" xfId="11199"/>
    <cellStyle name="Normal 2 2 2 2 2 4 3 9" xfId="11200"/>
    <cellStyle name="Normal 2 2 2 2 2 4 3 9 2" xfId="11201"/>
    <cellStyle name="Normal 2 2 2 2 2 4 4" xfId="11202"/>
    <cellStyle name="Normal 2 2 2 2 2 4 4 2" xfId="11203"/>
    <cellStyle name="Normal 2 2 2 2 2 4 5" xfId="11204"/>
    <cellStyle name="Normal 2 2 2 2 2 4 5 2" xfId="11205"/>
    <cellStyle name="Normal 2 2 2 2 2 4 6" xfId="11206"/>
    <cellStyle name="Normal 2 2 2 2 2 4 6 2" xfId="11207"/>
    <cellStyle name="Normal 2 2 2 2 2 4 7" xfId="11208"/>
    <cellStyle name="Normal 2 2 2 2 2 4 7 2" xfId="11209"/>
    <cellStyle name="Normal 2 2 2 2 2 4 8" xfId="11210"/>
    <cellStyle name="Normal 2 2 2 2 2 4 8 2" xfId="11211"/>
    <cellStyle name="Normal 2 2 2 2 2 4 9" xfId="11212"/>
    <cellStyle name="Normal 2 2 2 2 2 4 9 2" xfId="11213"/>
    <cellStyle name="Normal 2 2 2 2 2 5" xfId="11214"/>
    <cellStyle name="Normal 2 2 2 2 2 5 10" xfId="11215"/>
    <cellStyle name="Normal 2 2 2 2 2 5 10 2" xfId="11216"/>
    <cellStyle name="Normal 2 2 2 2 2 5 11" xfId="11217"/>
    <cellStyle name="Normal 2 2 2 2 2 5 11 2" xfId="11218"/>
    <cellStyle name="Normal 2 2 2 2 2 5 12" xfId="11219"/>
    <cellStyle name="Normal 2 2 2 2 2 5 12 2" xfId="11220"/>
    <cellStyle name="Normal 2 2 2 2 2 5 13" xfId="11221"/>
    <cellStyle name="Normal 2 2 2 2 2 5 2" xfId="11222"/>
    <cellStyle name="Normal 2 2 2 2 2 5 2 10" xfId="11223"/>
    <cellStyle name="Normal 2 2 2 2 2 5 2 10 2" xfId="11224"/>
    <cellStyle name="Normal 2 2 2 2 2 5 2 11" xfId="11225"/>
    <cellStyle name="Normal 2 2 2 2 2 5 2 11 2" xfId="11226"/>
    <cellStyle name="Normal 2 2 2 2 2 5 2 12" xfId="11227"/>
    <cellStyle name="Normal 2 2 2 2 2 5 2 2" xfId="11228"/>
    <cellStyle name="Normal 2 2 2 2 2 5 2 2 10" xfId="11229"/>
    <cellStyle name="Normal 2 2 2 2 2 5 2 2 10 2" xfId="11230"/>
    <cellStyle name="Normal 2 2 2 2 2 5 2 2 11" xfId="11231"/>
    <cellStyle name="Normal 2 2 2 2 2 5 2 2 2" xfId="11232"/>
    <cellStyle name="Normal 2 2 2 2 2 5 2 2 2 2" xfId="11233"/>
    <cellStyle name="Normal 2 2 2 2 2 5 2 2 3" xfId="11234"/>
    <cellStyle name="Normal 2 2 2 2 2 5 2 2 3 2" xfId="11235"/>
    <cellStyle name="Normal 2 2 2 2 2 5 2 2 4" xfId="11236"/>
    <cellStyle name="Normal 2 2 2 2 2 5 2 2 4 2" xfId="11237"/>
    <cellStyle name="Normal 2 2 2 2 2 5 2 2 5" xfId="11238"/>
    <cellStyle name="Normal 2 2 2 2 2 5 2 2 5 2" xfId="11239"/>
    <cellStyle name="Normal 2 2 2 2 2 5 2 2 6" xfId="11240"/>
    <cellStyle name="Normal 2 2 2 2 2 5 2 2 6 2" xfId="11241"/>
    <cellStyle name="Normal 2 2 2 2 2 5 2 2 7" xfId="11242"/>
    <cellStyle name="Normal 2 2 2 2 2 5 2 2 7 2" xfId="11243"/>
    <cellStyle name="Normal 2 2 2 2 2 5 2 2 8" xfId="11244"/>
    <cellStyle name="Normal 2 2 2 2 2 5 2 2 8 2" xfId="11245"/>
    <cellStyle name="Normal 2 2 2 2 2 5 2 2 9" xfId="11246"/>
    <cellStyle name="Normal 2 2 2 2 2 5 2 2 9 2" xfId="11247"/>
    <cellStyle name="Normal 2 2 2 2 2 5 2 3" xfId="11248"/>
    <cellStyle name="Normal 2 2 2 2 2 5 2 3 2" xfId="11249"/>
    <cellStyle name="Normal 2 2 2 2 2 5 2 4" xfId="11250"/>
    <cellStyle name="Normal 2 2 2 2 2 5 2 4 2" xfId="11251"/>
    <cellStyle name="Normal 2 2 2 2 2 5 2 5" xfId="11252"/>
    <cellStyle name="Normal 2 2 2 2 2 5 2 5 2" xfId="11253"/>
    <cellStyle name="Normal 2 2 2 2 2 5 2 6" xfId="11254"/>
    <cellStyle name="Normal 2 2 2 2 2 5 2 6 2" xfId="11255"/>
    <cellStyle name="Normal 2 2 2 2 2 5 2 7" xfId="11256"/>
    <cellStyle name="Normal 2 2 2 2 2 5 2 7 2" xfId="11257"/>
    <cellStyle name="Normal 2 2 2 2 2 5 2 8" xfId="11258"/>
    <cellStyle name="Normal 2 2 2 2 2 5 2 8 2" xfId="11259"/>
    <cellStyle name="Normal 2 2 2 2 2 5 2 9" xfId="11260"/>
    <cellStyle name="Normal 2 2 2 2 2 5 2 9 2" xfId="11261"/>
    <cellStyle name="Normal 2 2 2 2 2 5 3" xfId="11262"/>
    <cellStyle name="Normal 2 2 2 2 2 5 3 10" xfId="11263"/>
    <cellStyle name="Normal 2 2 2 2 2 5 3 10 2" xfId="11264"/>
    <cellStyle name="Normal 2 2 2 2 2 5 3 11" xfId="11265"/>
    <cellStyle name="Normal 2 2 2 2 2 5 3 2" xfId="11266"/>
    <cellStyle name="Normal 2 2 2 2 2 5 3 2 2" xfId="11267"/>
    <cellStyle name="Normal 2 2 2 2 2 5 3 3" xfId="11268"/>
    <cellStyle name="Normal 2 2 2 2 2 5 3 3 2" xfId="11269"/>
    <cellStyle name="Normal 2 2 2 2 2 5 3 4" xfId="11270"/>
    <cellStyle name="Normal 2 2 2 2 2 5 3 4 2" xfId="11271"/>
    <cellStyle name="Normal 2 2 2 2 2 5 3 5" xfId="11272"/>
    <cellStyle name="Normal 2 2 2 2 2 5 3 5 2" xfId="11273"/>
    <cellStyle name="Normal 2 2 2 2 2 5 3 6" xfId="11274"/>
    <cellStyle name="Normal 2 2 2 2 2 5 3 6 2" xfId="11275"/>
    <cellStyle name="Normal 2 2 2 2 2 5 3 7" xfId="11276"/>
    <cellStyle name="Normal 2 2 2 2 2 5 3 7 2" xfId="11277"/>
    <cellStyle name="Normal 2 2 2 2 2 5 3 8" xfId="11278"/>
    <cellStyle name="Normal 2 2 2 2 2 5 3 8 2" xfId="11279"/>
    <cellStyle name="Normal 2 2 2 2 2 5 3 9" xfId="11280"/>
    <cellStyle name="Normal 2 2 2 2 2 5 3 9 2" xfId="11281"/>
    <cellStyle name="Normal 2 2 2 2 2 5 4" xfId="11282"/>
    <cellStyle name="Normal 2 2 2 2 2 5 4 2" xfId="11283"/>
    <cellStyle name="Normal 2 2 2 2 2 5 5" xfId="11284"/>
    <cellStyle name="Normal 2 2 2 2 2 5 5 2" xfId="11285"/>
    <cellStyle name="Normal 2 2 2 2 2 5 6" xfId="11286"/>
    <cellStyle name="Normal 2 2 2 2 2 5 6 2" xfId="11287"/>
    <cellStyle name="Normal 2 2 2 2 2 5 7" xfId="11288"/>
    <cellStyle name="Normal 2 2 2 2 2 5 7 2" xfId="11289"/>
    <cellStyle name="Normal 2 2 2 2 2 5 8" xfId="11290"/>
    <cellStyle name="Normal 2 2 2 2 2 5 8 2" xfId="11291"/>
    <cellStyle name="Normal 2 2 2 2 2 5 9" xfId="11292"/>
    <cellStyle name="Normal 2 2 2 2 2 5 9 2" xfId="11293"/>
    <cellStyle name="Normal 2 2 2 2 2 6" xfId="11294"/>
    <cellStyle name="Normal 2 2 2 2 2 6 2" xfId="11295"/>
    <cellStyle name="Normal 2 2 2 2 2 6 2 10" xfId="11296"/>
    <cellStyle name="Normal 2 2 2 2 2 6 2 10 2" xfId="11297"/>
    <cellStyle name="Normal 2 2 2 2 2 6 2 11" xfId="11298"/>
    <cellStyle name="Normal 2 2 2 2 2 6 2 11 2" xfId="11299"/>
    <cellStyle name="Normal 2 2 2 2 2 6 2 12" xfId="11300"/>
    <cellStyle name="Normal 2 2 2 2 2 6 2 12 2" xfId="11301"/>
    <cellStyle name="Normal 2 2 2 2 2 6 2 13" xfId="11302"/>
    <cellStyle name="Normal 2 2 2 2 2 6 2 2" xfId="11303"/>
    <cellStyle name="Normal 2 2 2 2 2 6 2 2 10" xfId="11304"/>
    <cellStyle name="Normal 2 2 2 2 2 6 2 2 10 2" xfId="11305"/>
    <cellStyle name="Normal 2 2 2 2 2 6 2 2 11" xfId="11306"/>
    <cellStyle name="Normal 2 2 2 2 2 6 2 2 11 2" xfId="11307"/>
    <cellStyle name="Normal 2 2 2 2 2 6 2 2 12" xfId="11308"/>
    <cellStyle name="Normal 2 2 2 2 2 6 2 2 2" xfId="11309"/>
    <cellStyle name="Normal 2 2 2 2 2 6 2 2 2 10" xfId="11310"/>
    <cellStyle name="Normal 2 2 2 2 2 6 2 2 2 10 2" xfId="11311"/>
    <cellStyle name="Normal 2 2 2 2 2 6 2 2 2 11" xfId="11312"/>
    <cellStyle name="Normal 2 2 2 2 2 6 2 2 2 2" xfId="11313"/>
    <cellStyle name="Normal 2 2 2 2 2 6 2 2 2 2 2" xfId="11314"/>
    <cellStyle name="Normal 2 2 2 2 2 6 2 2 2 3" xfId="11315"/>
    <cellStyle name="Normal 2 2 2 2 2 6 2 2 2 3 2" xfId="11316"/>
    <cellStyle name="Normal 2 2 2 2 2 6 2 2 2 4" xfId="11317"/>
    <cellStyle name="Normal 2 2 2 2 2 6 2 2 2 4 2" xfId="11318"/>
    <cellStyle name="Normal 2 2 2 2 2 6 2 2 2 5" xfId="11319"/>
    <cellStyle name="Normal 2 2 2 2 2 6 2 2 2 5 2" xfId="11320"/>
    <cellStyle name="Normal 2 2 2 2 2 6 2 2 2 6" xfId="11321"/>
    <cellStyle name="Normal 2 2 2 2 2 6 2 2 2 6 2" xfId="11322"/>
    <cellStyle name="Normal 2 2 2 2 2 6 2 2 2 7" xfId="11323"/>
    <cellStyle name="Normal 2 2 2 2 2 6 2 2 2 7 2" xfId="11324"/>
    <cellStyle name="Normal 2 2 2 2 2 6 2 2 2 8" xfId="11325"/>
    <cellStyle name="Normal 2 2 2 2 2 6 2 2 2 8 2" xfId="11326"/>
    <cellStyle name="Normal 2 2 2 2 2 6 2 2 2 9" xfId="11327"/>
    <cellStyle name="Normal 2 2 2 2 2 6 2 2 2 9 2" xfId="11328"/>
    <cellStyle name="Normal 2 2 2 2 2 6 2 2 3" xfId="11329"/>
    <cellStyle name="Normal 2 2 2 2 2 6 2 2 3 2" xfId="11330"/>
    <cellStyle name="Normal 2 2 2 2 2 6 2 2 4" xfId="11331"/>
    <cellStyle name="Normal 2 2 2 2 2 6 2 2 4 2" xfId="11332"/>
    <cellStyle name="Normal 2 2 2 2 2 6 2 2 5" xfId="11333"/>
    <cellStyle name="Normal 2 2 2 2 2 6 2 2 5 2" xfId="11334"/>
    <cellStyle name="Normal 2 2 2 2 2 6 2 2 6" xfId="11335"/>
    <cellStyle name="Normal 2 2 2 2 2 6 2 2 6 2" xfId="11336"/>
    <cellStyle name="Normal 2 2 2 2 2 6 2 2 7" xfId="11337"/>
    <cellStyle name="Normal 2 2 2 2 2 6 2 2 7 2" xfId="11338"/>
    <cellStyle name="Normal 2 2 2 2 2 6 2 2 8" xfId="11339"/>
    <cellStyle name="Normal 2 2 2 2 2 6 2 2 8 2" xfId="11340"/>
    <cellStyle name="Normal 2 2 2 2 2 6 2 2 9" xfId="11341"/>
    <cellStyle name="Normal 2 2 2 2 2 6 2 2 9 2" xfId="11342"/>
    <cellStyle name="Normal 2 2 2 2 2 6 2 3" xfId="11343"/>
    <cellStyle name="Normal 2 2 2 2 2 6 2 3 10" xfId="11344"/>
    <cellStyle name="Normal 2 2 2 2 2 6 2 3 10 2" xfId="11345"/>
    <cellStyle name="Normal 2 2 2 2 2 6 2 3 11" xfId="11346"/>
    <cellStyle name="Normal 2 2 2 2 2 6 2 3 2" xfId="11347"/>
    <cellStyle name="Normal 2 2 2 2 2 6 2 3 2 2" xfId="11348"/>
    <cellStyle name="Normal 2 2 2 2 2 6 2 3 3" xfId="11349"/>
    <cellStyle name="Normal 2 2 2 2 2 6 2 3 3 2" xfId="11350"/>
    <cellStyle name="Normal 2 2 2 2 2 6 2 3 4" xfId="11351"/>
    <cellStyle name="Normal 2 2 2 2 2 6 2 3 4 2" xfId="11352"/>
    <cellStyle name="Normal 2 2 2 2 2 6 2 3 5" xfId="11353"/>
    <cellStyle name="Normal 2 2 2 2 2 6 2 3 5 2" xfId="11354"/>
    <cellStyle name="Normal 2 2 2 2 2 6 2 3 6" xfId="11355"/>
    <cellStyle name="Normal 2 2 2 2 2 6 2 3 6 2" xfId="11356"/>
    <cellStyle name="Normal 2 2 2 2 2 6 2 3 7" xfId="11357"/>
    <cellStyle name="Normal 2 2 2 2 2 6 2 3 7 2" xfId="11358"/>
    <cellStyle name="Normal 2 2 2 2 2 6 2 3 8" xfId="11359"/>
    <cellStyle name="Normal 2 2 2 2 2 6 2 3 8 2" xfId="11360"/>
    <cellStyle name="Normal 2 2 2 2 2 6 2 3 9" xfId="11361"/>
    <cellStyle name="Normal 2 2 2 2 2 6 2 3 9 2" xfId="11362"/>
    <cellStyle name="Normal 2 2 2 2 2 6 2 4" xfId="11363"/>
    <cellStyle name="Normal 2 2 2 2 2 6 2 4 2" xfId="11364"/>
    <cellStyle name="Normal 2 2 2 2 2 6 2 5" xfId="11365"/>
    <cellStyle name="Normal 2 2 2 2 2 6 2 5 2" xfId="11366"/>
    <cellStyle name="Normal 2 2 2 2 2 6 2 6" xfId="11367"/>
    <cellStyle name="Normal 2 2 2 2 2 6 2 6 2" xfId="11368"/>
    <cellStyle name="Normal 2 2 2 2 2 6 2 7" xfId="11369"/>
    <cellStyle name="Normal 2 2 2 2 2 6 2 7 2" xfId="11370"/>
    <cellStyle name="Normal 2 2 2 2 2 6 2 8" xfId="11371"/>
    <cellStyle name="Normal 2 2 2 2 2 6 2 8 2" xfId="11372"/>
    <cellStyle name="Normal 2 2 2 2 2 6 2 9" xfId="11373"/>
    <cellStyle name="Normal 2 2 2 2 2 6 2 9 2" xfId="11374"/>
    <cellStyle name="Normal 2 2 2 2 2 6 3" xfId="11375"/>
    <cellStyle name="Normal 2 2 2 2 2 6 3 10" xfId="11376"/>
    <cellStyle name="Normal 2 2 2 2 2 6 3 10 2" xfId="11377"/>
    <cellStyle name="Normal 2 2 2 2 2 6 3 11" xfId="11378"/>
    <cellStyle name="Normal 2 2 2 2 2 6 3 11 2" xfId="11379"/>
    <cellStyle name="Normal 2 2 2 2 2 6 3 12" xfId="11380"/>
    <cellStyle name="Normal 2 2 2 2 2 6 3 12 2" xfId="11381"/>
    <cellStyle name="Normal 2 2 2 2 2 6 3 13" xfId="11382"/>
    <cellStyle name="Normal 2 2 2 2 2 6 3 2" xfId="11383"/>
    <cellStyle name="Normal 2 2 2 2 2 6 3 2 10" xfId="11384"/>
    <cellStyle name="Normal 2 2 2 2 2 6 3 2 10 2" xfId="11385"/>
    <cellStyle name="Normal 2 2 2 2 2 6 3 2 11" xfId="11386"/>
    <cellStyle name="Normal 2 2 2 2 2 6 3 2 11 2" xfId="11387"/>
    <cellStyle name="Normal 2 2 2 2 2 6 3 2 12" xfId="11388"/>
    <cellStyle name="Normal 2 2 2 2 2 6 3 2 2" xfId="11389"/>
    <cellStyle name="Normal 2 2 2 2 2 6 3 2 2 10" xfId="11390"/>
    <cellStyle name="Normal 2 2 2 2 2 6 3 2 2 10 2" xfId="11391"/>
    <cellStyle name="Normal 2 2 2 2 2 6 3 2 2 11" xfId="11392"/>
    <cellStyle name="Normal 2 2 2 2 2 6 3 2 2 2" xfId="11393"/>
    <cellStyle name="Normal 2 2 2 2 2 6 3 2 2 2 2" xfId="11394"/>
    <cellStyle name="Normal 2 2 2 2 2 6 3 2 2 3" xfId="11395"/>
    <cellStyle name="Normal 2 2 2 2 2 6 3 2 2 3 2" xfId="11396"/>
    <cellStyle name="Normal 2 2 2 2 2 6 3 2 2 4" xfId="11397"/>
    <cellStyle name="Normal 2 2 2 2 2 6 3 2 2 4 2" xfId="11398"/>
    <cellStyle name="Normal 2 2 2 2 2 6 3 2 2 5" xfId="11399"/>
    <cellStyle name="Normal 2 2 2 2 2 6 3 2 2 5 2" xfId="11400"/>
    <cellStyle name="Normal 2 2 2 2 2 6 3 2 2 6" xfId="11401"/>
    <cellStyle name="Normal 2 2 2 2 2 6 3 2 2 6 2" xfId="11402"/>
    <cellStyle name="Normal 2 2 2 2 2 6 3 2 2 7" xfId="11403"/>
    <cellStyle name="Normal 2 2 2 2 2 6 3 2 2 7 2" xfId="11404"/>
    <cellStyle name="Normal 2 2 2 2 2 6 3 2 2 8" xfId="11405"/>
    <cellStyle name="Normal 2 2 2 2 2 6 3 2 2 8 2" xfId="11406"/>
    <cellStyle name="Normal 2 2 2 2 2 6 3 2 2 9" xfId="11407"/>
    <cellStyle name="Normal 2 2 2 2 2 6 3 2 2 9 2" xfId="11408"/>
    <cellStyle name="Normal 2 2 2 2 2 6 3 2 3" xfId="11409"/>
    <cellStyle name="Normal 2 2 2 2 2 6 3 2 3 2" xfId="11410"/>
    <cellStyle name="Normal 2 2 2 2 2 6 3 2 4" xfId="11411"/>
    <cellStyle name="Normal 2 2 2 2 2 6 3 2 4 2" xfId="11412"/>
    <cellStyle name="Normal 2 2 2 2 2 6 3 2 5" xfId="11413"/>
    <cellStyle name="Normal 2 2 2 2 2 6 3 2 5 2" xfId="11414"/>
    <cellStyle name="Normal 2 2 2 2 2 6 3 2 6" xfId="11415"/>
    <cellStyle name="Normal 2 2 2 2 2 6 3 2 6 2" xfId="11416"/>
    <cellStyle name="Normal 2 2 2 2 2 6 3 2 7" xfId="11417"/>
    <cellStyle name="Normal 2 2 2 2 2 6 3 2 7 2" xfId="11418"/>
    <cellStyle name="Normal 2 2 2 2 2 6 3 2 8" xfId="11419"/>
    <cellStyle name="Normal 2 2 2 2 2 6 3 2 8 2" xfId="11420"/>
    <cellStyle name="Normal 2 2 2 2 2 6 3 2 9" xfId="11421"/>
    <cellStyle name="Normal 2 2 2 2 2 6 3 2 9 2" xfId="11422"/>
    <cellStyle name="Normal 2 2 2 2 2 6 3 3" xfId="11423"/>
    <cellStyle name="Normal 2 2 2 2 2 6 3 3 10" xfId="11424"/>
    <cellStyle name="Normal 2 2 2 2 2 6 3 3 10 2" xfId="11425"/>
    <cellStyle name="Normal 2 2 2 2 2 6 3 3 11" xfId="11426"/>
    <cellStyle name="Normal 2 2 2 2 2 6 3 3 2" xfId="11427"/>
    <cellStyle name="Normal 2 2 2 2 2 6 3 3 2 2" xfId="11428"/>
    <cellStyle name="Normal 2 2 2 2 2 6 3 3 3" xfId="11429"/>
    <cellStyle name="Normal 2 2 2 2 2 6 3 3 3 2" xfId="11430"/>
    <cellStyle name="Normal 2 2 2 2 2 6 3 3 4" xfId="11431"/>
    <cellStyle name="Normal 2 2 2 2 2 6 3 3 4 2" xfId="11432"/>
    <cellStyle name="Normal 2 2 2 2 2 6 3 3 5" xfId="11433"/>
    <cellStyle name="Normal 2 2 2 2 2 6 3 3 5 2" xfId="11434"/>
    <cellStyle name="Normal 2 2 2 2 2 6 3 3 6" xfId="11435"/>
    <cellStyle name="Normal 2 2 2 2 2 6 3 3 6 2" xfId="11436"/>
    <cellStyle name="Normal 2 2 2 2 2 6 3 3 7" xfId="11437"/>
    <cellStyle name="Normal 2 2 2 2 2 6 3 3 7 2" xfId="11438"/>
    <cellStyle name="Normal 2 2 2 2 2 6 3 3 8" xfId="11439"/>
    <cellStyle name="Normal 2 2 2 2 2 6 3 3 8 2" xfId="11440"/>
    <cellStyle name="Normal 2 2 2 2 2 6 3 3 9" xfId="11441"/>
    <cellStyle name="Normal 2 2 2 2 2 6 3 3 9 2" xfId="11442"/>
    <cellStyle name="Normal 2 2 2 2 2 6 3 4" xfId="11443"/>
    <cellStyle name="Normal 2 2 2 2 2 6 3 4 2" xfId="11444"/>
    <cellStyle name="Normal 2 2 2 2 2 6 3 5" xfId="11445"/>
    <cellStyle name="Normal 2 2 2 2 2 6 3 5 2" xfId="11446"/>
    <cellStyle name="Normal 2 2 2 2 2 6 3 6" xfId="11447"/>
    <cellStyle name="Normal 2 2 2 2 2 6 3 6 2" xfId="11448"/>
    <cellStyle name="Normal 2 2 2 2 2 6 3 7" xfId="11449"/>
    <cellStyle name="Normal 2 2 2 2 2 6 3 7 2" xfId="11450"/>
    <cellStyle name="Normal 2 2 2 2 2 6 3 8" xfId="11451"/>
    <cellStyle name="Normal 2 2 2 2 2 6 3 8 2" xfId="11452"/>
    <cellStyle name="Normal 2 2 2 2 2 6 3 9" xfId="11453"/>
    <cellStyle name="Normal 2 2 2 2 2 6 3 9 2" xfId="11454"/>
    <cellStyle name="Normal 2 2 2 2 2 6 4" xfId="11455"/>
    <cellStyle name="Normal 2 2 2 2 2 6 4 10" xfId="11456"/>
    <cellStyle name="Normal 2 2 2 2 2 6 4 10 2" xfId="11457"/>
    <cellStyle name="Normal 2 2 2 2 2 6 4 11" xfId="11458"/>
    <cellStyle name="Normal 2 2 2 2 2 6 4 11 2" xfId="11459"/>
    <cellStyle name="Normal 2 2 2 2 2 6 4 12" xfId="11460"/>
    <cellStyle name="Normal 2 2 2 2 2 6 4 12 2" xfId="11461"/>
    <cellStyle name="Normal 2 2 2 2 2 6 4 13" xfId="11462"/>
    <cellStyle name="Normal 2 2 2 2 2 6 4 2" xfId="11463"/>
    <cellStyle name="Normal 2 2 2 2 2 6 4 2 10" xfId="11464"/>
    <cellStyle name="Normal 2 2 2 2 2 6 4 2 10 2" xfId="11465"/>
    <cellStyle name="Normal 2 2 2 2 2 6 4 2 11" xfId="11466"/>
    <cellStyle name="Normal 2 2 2 2 2 6 4 2 11 2" xfId="11467"/>
    <cellStyle name="Normal 2 2 2 2 2 6 4 2 12" xfId="11468"/>
    <cellStyle name="Normal 2 2 2 2 2 6 4 2 2" xfId="11469"/>
    <cellStyle name="Normal 2 2 2 2 2 6 4 2 2 10" xfId="11470"/>
    <cellStyle name="Normal 2 2 2 2 2 6 4 2 2 10 2" xfId="11471"/>
    <cellStyle name="Normal 2 2 2 2 2 6 4 2 2 11" xfId="11472"/>
    <cellStyle name="Normal 2 2 2 2 2 6 4 2 2 2" xfId="11473"/>
    <cellStyle name="Normal 2 2 2 2 2 6 4 2 2 2 2" xfId="11474"/>
    <cellStyle name="Normal 2 2 2 2 2 6 4 2 2 3" xfId="11475"/>
    <cellStyle name="Normal 2 2 2 2 2 6 4 2 2 3 2" xfId="11476"/>
    <cellStyle name="Normal 2 2 2 2 2 6 4 2 2 4" xfId="11477"/>
    <cellStyle name="Normal 2 2 2 2 2 6 4 2 2 4 2" xfId="11478"/>
    <cellStyle name="Normal 2 2 2 2 2 6 4 2 2 5" xfId="11479"/>
    <cellStyle name="Normal 2 2 2 2 2 6 4 2 2 5 2" xfId="11480"/>
    <cellStyle name="Normal 2 2 2 2 2 6 4 2 2 6" xfId="11481"/>
    <cellStyle name="Normal 2 2 2 2 2 6 4 2 2 6 2" xfId="11482"/>
    <cellStyle name="Normal 2 2 2 2 2 6 4 2 2 7" xfId="11483"/>
    <cellStyle name="Normal 2 2 2 2 2 6 4 2 2 7 2" xfId="11484"/>
    <cellStyle name="Normal 2 2 2 2 2 6 4 2 2 8" xfId="11485"/>
    <cellStyle name="Normal 2 2 2 2 2 6 4 2 2 8 2" xfId="11486"/>
    <cellStyle name="Normal 2 2 2 2 2 6 4 2 2 9" xfId="11487"/>
    <cellStyle name="Normal 2 2 2 2 2 6 4 2 2 9 2" xfId="11488"/>
    <cellStyle name="Normal 2 2 2 2 2 6 4 2 3" xfId="11489"/>
    <cellStyle name="Normal 2 2 2 2 2 6 4 2 3 2" xfId="11490"/>
    <cellStyle name="Normal 2 2 2 2 2 6 4 2 4" xfId="11491"/>
    <cellStyle name="Normal 2 2 2 2 2 6 4 2 4 2" xfId="11492"/>
    <cellStyle name="Normal 2 2 2 2 2 6 4 2 5" xfId="11493"/>
    <cellStyle name="Normal 2 2 2 2 2 6 4 2 5 2" xfId="11494"/>
    <cellStyle name="Normal 2 2 2 2 2 6 4 2 6" xfId="11495"/>
    <cellStyle name="Normal 2 2 2 2 2 6 4 2 6 2" xfId="11496"/>
    <cellStyle name="Normal 2 2 2 2 2 6 4 2 7" xfId="11497"/>
    <cellStyle name="Normal 2 2 2 2 2 6 4 2 7 2" xfId="11498"/>
    <cellStyle name="Normal 2 2 2 2 2 6 4 2 8" xfId="11499"/>
    <cellStyle name="Normal 2 2 2 2 2 6 4 2 8 2" xfId="11500"/>
    <cellStyle name="Normal 2 2 2 2 2 6 4 2 9" xfId="11501"/>
    <cellStyle name="Normal 2 2 2 2 2 6 4 2 9 2" xfId="11502"/>
    <cellStyle name="Normal 2 2 2 2 2 6 4 3" xfId="11503"/>
    <cellStyle name="Normal 2 2 2 2 2 6 4 3 10" xfId="11504"/>
    <cellStyle name="Normal 2 2 2 2 2 6 4 3 10 2" xfId="11505"/>
    <cellStyle name="Normal 2 2 2 2 2 6 4 3 11" xfId="11506"/>
    <cellStyle name="Normal 2 2 2 2 2 6 4 3 2" xfId="11507"/>
    <cellStyle name="Normal 2 2 2 2 2 6 4 3 2 2" xfId="11508"/>
    <cellStyle name="Normal 2 2 2 2 2 6 4 3 3" xfId="11509"/>
    <cellStyle name="Normal 2 2 2 2 2 6 4 3 3 2" xfId="11510"/>
    <cellStyle name="Normal 2 2 2 2 2 6 4 3 4" xfId="11511"/>
    <cellStyle name="Normal 2 2 2 2 2 6 4 3 4 2" xfId="11512"/>
    <cellStyle name="Normal 2 2 2 2 2 6 4 3 5" xfId="11513"/>
    <cellStyle name="Normal 2 2 2 2 2 6 4 3 5 2" xfId="11514"/>
    <cellStyle name="Normal 2 2 2 2 2 6 4 3 6" xfId="11515"/>
    <cellStyle name="Normal 2 2 2 2 2 6 4 3 6 2" xfId="11516"/>
    <cellStyle name="Normal 2 2 2 2 2 6 4 3 7" xfId="11517"/>
    <cellStyle name="Normal 2 2 2 2 2 6 4 3 7 2" xfId="11518"/>
    <cellStyle name="Normal 2 2 2 2 2 6 4 3 8" xfId="11519"/>
    <cellStyle name="Normal 2 2 2 2 2 6 4 3 8 2" xfId="11520"/>
    <cellStyle name="Normal 2 2 2 2 2 6 4 3 9" xfId="11521"/>
    <cellStyle name="Normal 2 2 2 2 2 6 4 3 9 2" xfId="11522"/>
    <cellStyle name="Normal 2 2 2 2 2 6 4 4" xfId="11523"/>
    <cellStyle name="Normal 2 2 2 2 2 6 4 4 2" xfId="11524"/>
    <cellStyle name="Normal 2 2 2 2 2 6 4 5" xfId="11525"/>
    <cellStyle name="Normal 2 2 2 2 2 6 4 5 2" xfId="11526"/>
    <cellStyle name="Normal 2 2 2 2 2 6 4 6" xfId="11527"/>
    <cellStyle name="Normal 2 2 2 2 2 6 4 6 2" xfId="11528"/>
    <cellStyle name="Normal 2 2 2 2 2 6 4 7" xfId="11529"/>
    <cellStyle name="Normal 2 2 2 2 2 6 4 7 2" xfId="11530"/>
    <cellStyle name="Normal 2 2 2 2 2 6 4 8" xfId="11531"/>
    <cellStyle name="Normal 2 2 2 2 2 6 4 8 2" xfId="11532"/>
    <cellStyle name="Normal 2 2 2 2 2 6 4 9" xfId="11533"/>
    <cellStyle name="Normal 2 2 2 2 2 6 4 9 2" xfId="11534"/>
    <cellStyle name="Normal 2 2 2 2 2 6 5" xfId="11535"/>
    <cellStyle name="Normal 2 2 2 2 2 6 5 10" xfId="11536"/>
    <cellStyle name="Normal 2 2 2 2 2 6 5 10 2" xfId="11537"/>
    <cellStyle name="Normal 2 2 2 2 2 6 5 11" xfId="11538"/>
    <cellStyle name="Normal 2 2 2 2 2 6 5 11 2" xfId="11539"/>
    <cellStyle name="Normal 2 2 2 2 2 6 5 12" xfId="11540"/>
    <cellStyle name="Normal 2 2 2 2 2 6 5 12 2" xfId="11541"/>
    <cellStyle name="Normal 2 2 2 2 2 6 5 13" xfId="11542"/>
    <cellStyle name="Normal 2 2 2 2 2 6 5 2" xfId="11543"/>
    <cellStyle name="Normal 2 2 2 2 2 6 5 2 10" xfId="11544"/>
    <cellStyle name="Normal 2 2 2 2 2 6 5 2 10 2" xfId="11545"/>
    <cellStyle name="Normal 2 2 2 2 2 6 5 2 11" xfId="11546"/>
    <cellStyle name="Normal 2 2 2 2 2 6 5 2 11 2" xfId="11547"/>
    <cellStyle name="Normal 2 2 2 2 2 6 5 2 12" xfId="11548"/>
    <cellStyle name="Normal 2 2 2 2 2 6 5 2 2" xfId="11549"/>
    <cellStyle name="Normal 2 2 2 2 2 6 5 2 2 10" xfId="11550"/>
    <cellStyle name="Normal 2 2 2 2 2 6 5 2 2 10 2" xfId="11551"/>
    <cellStyle name="Normal 2 2 2 2 2 6 5 2 2 11" xfId="11552"/>
    <cellStyle name="Normal 2 2 2 2 2 6 5 2 2 2" xfId="11553"/>
    <cellStyle name="Normal 2 2 2 2 2 6 5 2 2 2 2" xfId="11554"/>
    <cellStyle name="Normal 2 2 2 2 2 6 5 2 2 3" xfId="11555"/>
    <cellStyle name="Normal 2 2 2 2 2 6 5 2 2 3 2" xfId="11556"/>
    <cellStyle name="Normal 2 2 2 2 2 6 5 2 2 4" xfId="11557"/>
    <cellStyle name="Normal 2 2 2 2 2 6 5 2 2 4 2" xfId="11558"/>
    <cellStyle name="Normal 2 2 2 2 2 6 5 2 2 5" xfId="11559"/>
    <cellStyle name="Normal 2 2 2 2 2 6 5 2 2 5 2" xfId="11560"/>
    <cellStyle name="Normal 2 2 2 2 2 6 5 2 2 6" xfId="11561"/>
    <cellStyle name="Normal 2 2 2 2 2 6 5 2 2 6 2" xfId="11562"/>
    <cellStyle name="Normal 2 2 2 2 2 6 5 2 2 7" xfId="11563"/>
    <cellStyle name="Normal 2 2 2 2 2 6 5 2 2 7 2" xfId="11564"/>
    <cellStyle name="Normal 2 2 2 2 2 6 5 2 2 8" xfId="11565"/>
    <cellStyle name="Normal 2 2 2 2 2 6 5 2 2 8 2" xfId="11566"/>
    <cellStyle name="Normal 2 2 2 2 2 6 5 2 2 9" xfId="11567"/>
    <cellStyle name="Normal 2 2 2 2 2 6 5 2 2 9 2" xfId="11568"/>
    <cellStyle name="Normal 2 2 2 2 2 6 5 2 3" xfId="11569"/>
    <cellStyle name="Normal 2 2 2 2 2 6 5 2 3 2" xfId="11570"/>
    <cellStyle name="Normal 2 2 2 2 2 6 5 2 4" xfId="11571"/>
    <cellStyle name="Normal 2 2 2 2 2 6 5 2 4 2" xfId="11572"/>
    <cellStyle name="Normal 2 2 2 2 2 6 5 2 5" xfId="11573"/>
    <cellStyle name="Normal 2 2 2 2 2 6 5 2 5 2" xfId="11574"/>
    <cellStyle name="Normal 2 2 2 2 2 6 5 2 6" xfId="11575"/>
    <cellStyle name="Normal 2 2 2 2 2 6 5 2 6 2" xfId="11576"/>
    <cellStyle name="Normal 2 2 2 2 2 6 5 2 7" xfId="11577"/>
    <cellStyle name="Normal 2 2 2 2 2 6 5 2 7 2" xfId="11578"/>
    <cellStyle name="Normal 2 2 2 2 2 6 5 2 8" xfId="11579"/>
    <cellStyle name="Normal 2 2 2 2 2 6 5 2 8 2" xfId="11580"/>
    <cellStyle name="Normal 2 2 2 2 2 6 5 2 9" xfId="11581"/>
    <cellStyle name="Normal 2 2 2 2 2 6 5 2 9 2" xfId="11582"/>
    <cellStyle name="Normal 2 2 2 2 2 6 5 3" xfId="11583"/>
    <cellStyle name="Normal 2 2 2 2 2 6 5 3 10" xfId="11584"/>
    <cellStyle name="Normal 2 2 2 2 2 6 5 3 10 2" xfId="11585"/>
    <cellStyle name="Normal 2 2 2 2 2 6 5 3 11" xfId="11586"/>
    <cellStyle name="Normal 2 2 2 2 2 6 5 3 2" xfId="11587"/>
    <cellStyle name="Normal 2 2 2 2 2 6 5 3 2 2" xfId="11588"/>
    <cellStyle name="Normal 2 2 2 2 2 6 5 3 3" xfId="11589"/>
    <cellStyle name="Normal 2 2 2 2 2 6 5 3 3 2" xfId="11590"/>
    <cellStyle name="Normal 2 2 2 2 2 6 5 3 4" xfId="11591"/>
    <cellStyle name="Normal 2 2 2 2 2 6 5 3 4 2" xfId="11592"/>
    <cellStyle name="Normal 2 2 2 2 2 6 5 3 5" xfId="11593"/>
    <cellStyle name="Normal 2 2 2 2 2 6 5 3 5 2" xfId="11594"/>
    <cellStyle name="Normal 2 2 2 2 2 6 5 3 6" xfId="11595"/>
    <cellStyle name="Normal 2 2 2 2 2 6 5 3 6 2" xfId="11596"/>
    <cellStyle name="Normal 2 2 2 2 2 6 5 3 7" xfId="11597"/>
    <cellStyle name="Normal 2 2 2 2 2 6 5 3 7 2" xfId="11598"/>
    <cellStyle name="Normal 2 2 2 2 2 6 5 3 8" xfId="11599"/>
    <cellStyle name="Normal 2 2 2 2 2 6 5 3 8 2" xfId="11600"/>
    <cellStyle name="Normal 2 2 2 2 2 6 5 3 9" xfId="11601"/>
    <cellStyle name="Normal 2 2 2 2 2 6 5 3 9 2" xfId="11602"/>
    <cellStyle name="Normal 2 2 2 2 2 6 5 4" xfId="11603"/>
    <cellStyle name="Normal 2 2 2 2 2 6 5 4 2" xfId="11604"/>
    <cellStyle name="Normal 2 2 2 2 2 6 5 5" xfId="11605"/>
    <cellStyle name="Normal 2 2 2 2 2 6 5 5 2" xfId="11606"/>
    <cellStyle name="Normal 2 2 2 2 2 6 5 6" xfId="11607"/>
    <cellStyle name="Normal 2 2 2 2 2 6 5 6 2" xfId="11608"/>
    <cellStyle name="Normal 2 2 2 2 2 6 5 7" xfId="11609"/>
    <cellStyle name="Normal 2 2 2 2 2 6 5 7 2" xfId="11610"/>
    <cellStyle name="Normal 2 2 2 2 2 6 5 8" xfId="11611"/>
    <cellStyle name="Normal 2 2 2 2 2 6 5 8 2" xfId="11612"/>
    <cellStyle name="Normal 2 2 2 2 2 6 5 9" xfId="11613"/>
    <cellStyle name="Normal 2 2 2 2 2 6 5 9 2" xfId="11614"/>
    <cellStyle name="Normal 2 2 2 2 2 6 6" xfId="41829"/>
    <cellStyle name="Normal 2 2 2 2 2 7" xfId="11615"/>
    <cellStyle name="Normal 2 2 2 2 2 7 2" xfId="41830"/>
    <cellStyle name="Normal 2 2 2 2 2 8" xfId="11616"/>
    <cellStyle name="Normal 2 2 2 2 2 8 2" xfId="41831"/>
    <cellStyle name="Normal 2 2 2 2 2 9" xfId="11617"/>
    <cellStyle name="Normal 2 2 2 2 2 9 2" xfId="41832"/>
    <cellStyle name="Normal 2 2 2 2 3" xfId="11618"/>
    <cellStyle name="Normal 2 2 2 2 3 2" xfId="41833"/>
    <cellStyle name="Normal 2 2 2 2 4" xfId="11619"/>
    <cellStyle name="Normal 2 2 2 2 4 2" xfId="41834"/>
    <cellStyle name="Normal 2 2 2 2 5" xfId="11620"/>
    <cellStyle name="Normal 2 2 2 2 5 2" xfId="41835"/>
    <cellStyle name="Normal 2 2 2 2 6" xfId="11621"/>
    <cellStyle name="Normal 2 2 2 2 6 2" xfId="41836"/>
    <cellStyle name="Normal 2 2 2 2 7" xfId="11622"/>
    <cellStyle name="Normal 2 2 2 2 7 2" xfId="41837"/>
    <cellStyle name="Normal 2 2 2 2 8" xfId="11623"/>
    <cellStyle name="Normal 2 2 2 2 8 2" xfId="41838"/>
    <cellStyle name="Normal 2 2 2 2 9" xfId="11624"/>
    <cellStyle name="Normal 2 2 2 2 9 10" xfId="11625"/>
    <cellStyle name="Normal 2 2 2 2 9 10 2" xfId="11626"/>
    <cellStyle name="Normal 2 2 2 2 9 11" xfId="11627"/>
    <cellStyle name="Normal 2 2 2 2 9 11 2" xfId="11628"/>
    <cellStyle name="Normal 2 2 2 2 9 12" xfId="11629"/>
    <cellStyle name="Normal 2 2 2 2 9 12 2" xfId="11630"/>
    <cellStyle name="Normal 2 2 2 2 9 13" xfId="11631"/>
    <cellStyle name="Normal 2 2 2 2 9 13 2" xfId="11632"/>
    <cellStyle name="Normal 2 2 2 2 9 14" xfId="11633"/>
    <cellStyle name="Normal 2 2 2 2 9 14 2" xfId="11634"/>
    <cellStyle name="Normal 2 2 2 2 9 15" xfId="11635"/>
    <cellStyle name="Normal 2 2 2 2 9 15 2" xfId="11636"/>
    <cellStyle name="Normal 2 2 2 2 9 16" xfId="11637"/>
    <cellStyle name="Normal 2 2 2 2 9 16 2" xfId="11638"/>
    <cellStyle name="Normal 2 2 2 2 9 17" xfId="11639"/>
    <cellStyle name="Normal 2 2 2 2 9 17 2" xfId="11640"/>
    <cellStyle name="Normal 2 2 2 2 9 18" xfId="11641"/>
    <cellStyle name="Normal 2 2 2 2 9 2" xfId="11642"/>
    <cellStyle name="Normal 2 2 2 2 9 2 2" xfId="11643"/>
    <cellStyle name="Normal 2 2 2 2 9 2 2 10" xfId="11644"/>
    <cellStyle name="Normal 2 2 2 2 9 2 2 10 2" xfId="11645"/>
    <cellStyle name="Normal 2 2 2 2 9 2 2 11" xfId="11646"/>
    <cellStyle name="Normal 2 2 2 2 9 2 2 11 2" xfId="11647"/>
    <cellStyle name="Normal 2 2 2 2 9 2 2 12" xfId="11648"/>
    <cellStyle name="Normal 2 2 2 2 9 2 2 12 2" xfId="11649"/>
    <cellStyle name="Normal 2 2 2 2 9 2 2 13" xfId="11650"/>
    <cellStyle name="Normal 2 2 2 2 9 2 2 13 2" xfId="11651"/>
    <cellStyle name="Normal 2 2 2 2 9 2 2 14" xfId="11652"/>
    <cellStyle name="Normal 2 2 2 2 9 2 2 14 2" xfId="11653"/>
    <cellStyle name="Normal 2 2 2 2 9 2 2 15" xfId="11654"/>
    <cellStyle name="Normal 2 2 2 2 9 2 2 15 2" xfId="11655"/>
    <cellStyle name="Normal 2 2 2 2 9 2 2 16" xfId="11656"/>
    <cellStyle name="Normal 2 2 2 2 9 2 2 16 2" xfId="11657"/>
    <cellStyle name="Normal 2 2 2 2 9 2 2 17" xfId="11658"/>
    <cellStyle name="Normal 2 2 2 2 9 2 2 2" xfId="11659"/>
    <cellStyle name="Normal 2 2 2 2 9 2 2 2 2" xfId="41839"/>
    <cellStyle name="Normal 2 2 2 2 9 2 2 3" xfId="11660"/>
    <cellStyle name="Normal 2 2 2 2 9 2 2 3 2" xfId="41840"/>
    <cellStyle name="Normal 2 2 2 2 9 2 2 4" xfId="11661"/>
    <cellStyle name="Normal 2 2 2 2 9 2 2 4 2" xfId="41841"/>
    <cellStyle name="Normal 2 2 2 2 9 2 2 5" xfId="11662"/>
    <cellStyle name="Normal 2 2 2 2 9 2 2 5 2" xfId="41842"/>
    <cellStyle name="Normal 2 2 2 2 9 2 2 6" xfId="11663"/>
    <cellStyle name="Normal 2 2 2 2 9 2 2 6 10" xfId="11664"/>
    <cellStyle name="Normal 2 2 2 2 9 2 2 6 10 2" xfId="11665"/>
    <cellStyle name="Normal 2 2 2 2 9 2 2 6 11" xfId="11666"/>
    <cellStyle name="Normal 2 2 2 2 9 2 2 6 11 2" xfId="11667"/>
    <cellStyle name="Normal 2 2 2 2 9 2 2 6 12" xfId="11668"/>
    <cellStyle name="Normal 2 2 2 2 9 2 2 6 2" xfId="11669"/>
    <cellStyle name="Normal 2 2 2 2 9 2 2 6 2 10" xfId="11670"/>
    <cellStyle name="Normal 2 2 2 2 9 2 2 6 2 10 2" xfId="11671"/>
    <cellStyle name="Normal 2 2 2 2 9 2 2 6 2 11" xfId="11672"/>
    <cellStyle name="Normal 2 2 2 2 9 2 2 6 2 2" xfId="11673"/>
    <cellStyle name="Normal 2 2 2 2 9 2 2 6 2 2 2" xfId="11674"/>
    <cellStyle name="Normal 2 2 2 2 9 2 2 6 2 3" xfId="11675"/>
    <cellStyle name="Normal 2 2 2 2 9 2 2 6 2 3 2" xfId="11676"/>
    <cellStyle name="Normal 2 2 2 2 9 2 2 6 2 4" xfId="11677"/>
    <cellStyle name="Normal 2 2 2 2 9 2 2 6 2 4 2" xfId="11678"/>
    <cellStyle name="Normal 2 2 2 2 9 2 2 6 2 5" xfId="11679"/>
    <cellStyle name="Normal 2 2 2 2 9 2 2 6 2 5 2" xfId="11680"/>
    <cellStyle name="Normal 2 2 2 2 9 2 2 6 2 6" xfId="11681"/>
    <cellStyle name="Normal 2 2 2 2 9 2 2 6 2 6 2" xfId="11682"/>
    <cellStyle name="Normal 2 2 2 2 9 2 2 6 2 7" xfId="11683"/>
    <cellStyle name="Normal 2 2 2 2 9 2 2 6 2 7 2" xfId="11684"/>
    <cellStyle name="Normal 2 2 2 2 9 2 2 6 2 8" xfId="11685"/>
    <cellStyle name="Normal 2 2 2 2 9 2 2 6 2 8 2" xfId="11686"/>
    <cellStyle name="Normal 2 2 2 2 9 2 2 6 2 9" xfId="11687"/>
    <cellStyle name="Normal 2 2 2 2 9 2 2 6 2 9 2" xfId="11688"/>
    <cellStyle name="Normal 2 2 2 2 9 2 2 6 3" xfId="11689"/>
    <cellStyle name="Normal 2 2 2 2 9 2 2 6 3 2" xfId="11690"/>
    <cellStyle name="Normal 2 2 2 2 9 2 2 6 4" xfId="11691"/>
    <cellStyle name="Normal 2 2 2 2 9 2 2 6 4 2" xfId="11692"/>
    <cellStyle name="Normal 2 2 2 2 9 2 2 6 5" xfId="11693"/>
    <cellStyle name="Normal 2 2 2 2 9 2 2 6 5 2" xfId="11694"/>
    <cellStyle name="Normal 2 2 2 2 9 2 2 6 6" xfId="11695"/>
    <cellStyle name="Normal 2 2 2 2 9 2 2 6 6 2" xfId="11696"/>
    <cellStyle name="Normal 2 2 2 2 9 2 2 6 7" xfId="11697"/>
    <cellStyle name="Normal 2 2 2 2 9 2 2 6 7 2" xfId="11698"/>
    <cellStyle name="Normal 2 2 2 2 9 2 2 6 8" xfId="11699"/>
    <cellStyle name="Normal 2 2 2 2 9 2 2 6 8 2" xfId="11700"/>
    <cellStyle name="Normal 2 2 2 2 9 2 2 6 9" xfId="11701"/>
    <cellStyle name="Normal 2 2 2 2 9 2 2 6 9 2" xfId="11702"/>
    <cellStyle name="Normal 2 2 2 2 9 2 2 7" xfId="11703"/>
    <cellStyle name="Normal 2 2 2 2 9 2 2 7 10" xfId="11704"/>
    <cellStyle name="Normal 2 2 2 2 9 2 2 7 10 2" xfId="11705"/>
    <cellStyle name="Normal 2 2 2 2 9 2 2 7 11" xfId="11706"/>
    <cellStyle name="Normal 2 2 2 2 9 2 2 7 2" xfId="11707"/>
    <cellStyle name="Normal 2 2 2 2 9 2 2 7 2 2" xfId="11708"/>
    <cellStyle name="Normal 2 2 2 2 9 2 2 7 3" xfId="11709"/>
    <cellStyle name="Normal 2 2 2 2 9 2 2 7 3 2" xfId="11710"/>
    <cellStyle name="Normal 2 2 2 2 9 2 2 7 4" xfId="11711"/>
    <cellStyle name="Normal 2 2 2 2 9 2 2 7 4 2" xfId="11712"/>
    <cellStyle name="Normal 2 2 2 2 9 2 2 7 5" xfId="11713"/>
    <cellStyle name="Normal 2 2 2 2 9 2 2 7 5 2" xfId="11714"/>
    <cellStyle name="Normal 2 2 2 2 9 2 2 7 6" xfId="11715"/>
    <cellStyle name="Normal 2 2 2 2 9 2 2 7 6 2" xfId="11716"/>
    <cellStyle name="Normal 2 2 2 2 9 2 2 7 7" xfId="11717"/>
    <cellStyle name="Normal 2 2 2 2 9 2 2 7 7 2" xfId="11718"/>
    <cellStyle name="Normal 2 2 2 2 9 2 2 7 8" xfId="11719"/>
    <cellStyle name="Normal 2 2 2 2 9 2 2 7 8 2" xfId="11720"/>
    <cellStyle name="Normal 2 2 2 2 9 2 2 7 9" xfId="11721"/>
    <cellStyle name="Normal 2 2 2 2 9 2 2 7 9 2" xfId="11722"/>
    <cellStyle name="Normal 2 2 2 2 9 2 2 8" xfId="11723"/>
    <cellStyle name="Normal 2 2 2 2 9 2 2 8 2" xfId="11724"/>
    <cellStyle name="Normal 2 2 2 2 9 2 2 9" xfId="11725"/>
    <cellStyle name="Normal 2 2 2 2 9 2 2 9 2" xfId="11726"/>
    <cellStyle name="Normal 2 2 2 2 9 2 3" xfId="11727"/>
    <cellStyle name="Normal 2 2 2 2 9 2 3 10" xfId="11728"/>
    <cellStyle name="Normal 2 2 2 2 9 2 3 10 2" xfId="11729"/>
    <cellStyle name="Normal 2 2 2 2 9 2 3 11" xfId="11730"/>
    <cellStyle name="Normal 2 2 2 2 9 2 3 11 2" xfId="11731"/>
    <cellStyle name="Normal 2 2 2 2 9 2 3 12" xfId="11732"/>
    <cellStyle name="Normal 2 2 2 2 9 2 3 12 2" xfId="11733"/>
    <cellStyle name="Normal 2 2 2 2 9 2 3 13" xfId="11734"/>
    <cellStyle name="Normal 2 2 2 2 9 2 3 2" xfId="11735"/>
    <cellStyle name="Normal 2 2 2 2 9 2 3 2 10" xfId="11736"/>
    <cellStyle name="Normal 2 2 2 2 9 2 3 2 10 2" xfId="11737"/>
    <cellStyle name="Normal 2 2 2 2 9 2 3 2 11" xfId="11738"/>
    <cellStyle name="Normal 2 2 2 2 9 2 3 2 11 2" xfId="11739"/>
    <cellStyle name="Normal 2 2 2 2 9 2 3 2 12" xfId="11740"/>
    <cellStyle name="Normal 2 2 2 2 9 2 3 2 2" xfId="11741"/>
    <cellStyle name="Normal 2 2 2 2 9 2 3 2 2 10" xfId="11742"/>
    <cellStyle name="Normal 2 2 2 2 9 2 3 2 2 10 2" xfId="11743"/>
    <cellStyle name="Normal 2 2 2 2 9 2 3 2 2 11" xfId="11744"/>
    <cellStyle name="Normal 2 2 2 2 9 2 3 2 2 2" xfId="11745"/>
    <cellStyle name="Normal 2 2 2 2 9 2 3 2 2 2 2" xfId="11746"/>
    <cellStyle name="Normal 2 2 2 2 9 2 3 2 2 3" xfId="11747"/>
    <cellStyle name="Normal 2 2 2 2 9 2 3 2 2 3 2" xfId="11748"/>
    <cellStyle name="Normal 2 2 2 2 9 2 3 2 2 4" xfId="11749"/>
    <cellStyle name="Normal 2 2 2 2 9 2 3 2 2 4 2" xfId="11750"/>
    <cellStyle name="Normal 2 2 2 2 9 2 3 2 2 5" xfId="11751"/>
    <cellStyle name="Normal 2 2 2 2 9 2 3 2 2 5 2" xfId="11752"/>
    <cellStyle name="Normal 2 2 2 2 9 2 3 2 2 6" xfId="11753"/>
    <cellStyle name="Normal 2 2 2 2 9 2 3 2 2 6 2" xfId="11754"/>
    <cellStyle name="Normal 2 2 2 2 9 2 3 2 2 7" xfId="11755"/>
    <cellStyle name="Normal 2 2 2 2 9 2 3 2 2 7 2" xfId="11756"/>
    <cellStyle name="Normal 2 2 2 2 9 2 3 2 2 8" xfId="11757"/>
    <cellStyle name="Normal 2 2 2 2 9 2 3 2 2 8 2" xfId="11758"/>
    <cellStyle name="Normal 2 2 2 2 9 2 3 2 2 9" xfId="11759"/>
    <cellStyle name="Normal 2 2 2 2 9 2 3 2 2 9 2" xfId="11760"/>
    <cellStyle name="Normal 2 2 2 2 9 2 3 2 3" xfId="11761"/>
    <cellStyle name="Normal 2 2 2 2 9 2 3 2 3 2" xfId="11762"/>
    <cellStyle name="Normal 2 2 2 2 9 2 3 2 4" xfId="11763"/>
    <cellStyle name="Normal 2 2 2 2 9 2 3 2 4 2" xfId="11764"/>
    <cellStyle name="Normal 2 2 2 2 9 2 3 2 5" xfId="11765"/>
    <cellStyle name="Normal 2 2 2 2 9 2 3 2 5 2" xfId="11766"/>
    <cellStyle name="Normal 2 2 2 2 9 2 3 2 6" xfId="11767"/>
    <cellStyle name="Normal 2 2 2 2 9 2 3 2 6 2" xfId="11768"/>
    <cellStyle name="Normal 2 2 2 2 9 2 3 2 7" xfId="11769"/>
    <cellStyle name="Normal 2 2 2 2 9 2 3 2 7 2" xfId="11770"/>
    <cellStyle name="Normal 2 2 2 2 9 2 3 2 8" xfId="11771"/>
    <cellStyle name="Normal 2 2 2 2 9 2 3 2 8 2" xfId="11772"/>
    <cellStyle name="Normal 2 2 2 2 9 2 3 2 9" xfId="11773"/>
    <cellStyle name="Normal 2 2 2 2 9 2 3 2 9 2" xfId="11774"/>
    <cellStyle name="Normal 2 2 2 2 9 2 3 3" xfId="11775"/>
    <cellStyle name="Normal 2 2 2 2 9 2 3 3 10" xfId="11776"/>
    <cellStyle name="Normal 2 2 2 2 9 2 3 3 10 2" xfId="11777"/>
    <cellStyle name="Normal 2 2 2 2 9 2 3 3 11" xfId="11778"/>
    <cellStyle name="Normal 2 2 2 2 9 2 3 3 2" xfId="11779"/>
    <cellStyle name="Normal 2 2 2 2 9 2 3 3 2 2" xfId="11780"/>
    <cellStyle name="Normal 2 2 2 2 9 2 3 3 3" xfId="11781"/>
    <cellStyle name="Normal 2 2 2 2 9 2 3 3 3 2" xfId="11782"/>
    <cellStyle name="Normal 2 2 2 2 9 2 3 3 4" xfId="11783"/>
    <cellStyle name="Normal 2 2 2 2 9 2 3 3 4 2" xfId="11784"/>
    <cellStyle name="Normal 2 2 2 2 9 2 3 3 5" xfId="11785"/>
    <cellStyle name="Normal 2 2 2 2 9 2 3 3 5 2" xfId="11786"/>
    <cellStyle name="Normal 2 2 2 2 9 2 3 3 6" xfId="11787"/>
    <cellStyle name="Normal 2 2 2 2 9 2 3 3 6 2" xfId="11788"/>
    <cellStyle name="Normal 2 2 2 2 9 2 3 3 7" xfId="11789"/>
    <cellStyle name="Normal 2 2 2 2 9 2 3 3 7 2" xfId="11790"/>
    <cellStyle name="Normal 2 2 2 2 9 2 3 3 8" xfId="11791"/>
    <cellStyle name="Normal 2 2 2 2 9 2 3 3 8 2" xfId="11792"/>
    <cellStyle name="Normal 2 2 2 2 9 2 3 3 9" xfId="11793"/>
    <cellStyle name="Normal 2 2 2 2 9 2 3 3 9 2" xfId="11794"/>
    <cellStyle name="Normal 2 2 2 2 9 2 3 4" xfId="11795"/>
    <cellStyle name="Normal 2 2 2 2 9 2 3 4 2" xfId="11796"/>
    <cellStyle name="Normal 2 2 2 2 9 2 3 5" xfId="11797"/>
    <cellStyle name="Normal 2 2 2 2 9 2 3 5 2" xfId="11798"/>
    <cellStyle name="Normal 2 2 2 2 9 2 3 6" xfId="11799"/>
    <cellStyle name="Normal 2 2 2 2 9 2 3 6 2" xfId="11800"/>
    <cellStyle name="Normal 2 2 2 2 9 2 3 7" xfId="11801"/>
    <cellStyle name="Normal 2 2 2 2 9 2 3 7 2" xfId="11802"/>
    <cellStyle name="Normal 2 2 2 2 9 2 3 8" xfId="11803"/>
    <cellStyle name="Normal 2 2 2 2 9 2 3 8 2" xfId="11804"/>
    <cellStyle name="Normal 2 2 2 2 9 2 3 9" xfId="11805"/>
    <cellStyle name="Normal 2 2 2 2 9 2 3 9 2" xfId="11806"/>
    <cellStyle name="Normal 2 2 2 2 9 2 4" xfId="11807"/>
    <cellStyle name="Normal 2 2 2 2 9 2 4 10" xfId="11808"/>
    <cellStyle name="Normal 2 2 2 2 9 2 4 10 2" xfId="11809"/>
    <cellStyle name="Normal 2 2 2 2 9 2 4 11" xfId="11810"/>
    <cellStyle name="Normal 2 2 2 2 9 2 4 11 2" xfId="11811"/>
    <cellStyle name="Normal 2 2 2 2 9 2 4 12" xfId="11812"/>
    <cellStyle name="Normal 2 2 2 2 9 2 4 12 2" xfId="11813"/>
    <cellStyle name="Normal 2 2 2 2 9 2 4 13" xfId="11814"/>
    <cellStyle name="Normal 2 2 2 2 9 2 4 2" xfId="11815"/>
    <cellStyle name="Normal 2 2 2 2 9 2 4 2 10" xfId="11816"/>
    <cellStyle name="Normal 2 2 2 2 9 2 4 2 10 2" xfId="11817"/>
    <cellStyle name="Normal 2 2 2 2 9 2 4 2 11" xfId="11818"/>
    <cellStyle name="Normal 2 2 2 2 9 2 4 2 11 2" xfId="11819"/>
    <cellStyle name="Normal 2 2 2 2 9 2 4 2 12" xfId="11820"/>
    <cellStyle name="Normal 2 2 2 2 9 2 4 2 2" xfId="11821"/>
    <cellStyle name="Normal 2 2 2 2 9 2 4 2 2 10" xfId="11822"/>
    <cellStyle name="Normal 2 2 2 2 9 2 4 2 2 10 2" xfId="11823"/>
    <cellStyle name="Normal 2 2 2 2 9 2 4 2 2 11" xfId="11824"/>
    <cellStyle name="Normal 2 2 2 2 9 2 4 2 2 2" xfId="11825"/>
    <cellStyle name="Normal 2 2 2 2 9 2 4 2 2 2 2" xfId="11826"/>
    <cellStyle name="Normal 2 2 2 2 9 2 4 2 2 3" xfId="11827"/>
    <cellStyle name="Normal 2 2 2 2 9 2 4 2 2 3 2" xfId="11828"/>
    <cellStyle name="Normal 2 2 2 2 9 2 4 2 2 4" xfId="11829"/>
    <cellStyle name="Normal 2 2 2 2 9 2 4 2 2 4 2" xfId="11830"/>
    <cellStyle name="Normal 2 2 2 2 9 2 4 2 2 5" xfId="11831"/>
    <cellStyle name="Normal 2 2 2 2 9 2 4 2 2 5 2" xfId="11832"/>
    <cellStyle name="Normal 2 2 2 2 9 2 4 2 2 6" xfId="11833"/>
    <cellStyle name="Normal 2 2 2 2 9 2 4 2 2 6 2" xfId="11834"/>
    <cellStyle name="Normal 2 2 2 2 9 2 4 2 2 7" xfId="11835"/>
    <cellStyle name="Normal 2 2 2 2 9 2 4 2 2 7 2" xfId="11836"/>
    <cellStyle name="Normal 2 2 2 2 9 2 4 2 2 8" xfId="11837"/>
    <cellStyle name="Normal 2 2 2 2 9 2 4 2 2 8 2" xfId="11838"/>
    <cellStyle name="Normal 2 2 2 2 9 2 4 2 2 9" xfId="11839"/>
    <cellStyle name="Normal 2 2 2 2 9 2 4 2 2 9 2" xfId="11840"/>
    <cellStyle name="Normal 2 2 2 2 9 2 4 2 3" xfId="11841"/>
    <cellStyle name="Normal 2 2 2 2 9 2 4 2 3 2" xfId="11842"/>
    <cellStyle name="Normal 2 2 2 2 9 2 4 2 4" xfId="11843"/>
    <cellStyle name="Normal 2 2 2 2 9 2 4 2 4 2" xfId="11844"/>
    <cellStyle name="Normal 2 2 2 2 9 2 4 2 5" xfId="11845"/>
    <cellStyle name="Normal 2 2 2 2 9 2 4 2 5 2" xfId="11846"/>
    <cellStyle name="Normal 2 2 2 2 9 2 4 2 6" xfId="11847"/>
    <cellStyle name="Normal 2 2 2 2 9 2 4 2 6 2" xfId="11848"/>
    <cellStyle name="Normal 2 2 2 2 9 2 4 2 7" xfId="11849"/>
    <cellStyle name="Normal 2 2 2 2 9 2 4 2 7 2" xfId="11850"/>
    <cellStyle name="Normal 2 2 2 2 9 2 4 2 8" xfId="11851"/>
    <cellStyle name="Normal 2 2 2 2 9 2 4 2 8 2" xfId="11852"/>
    <cellStyle name="Normal 2 2 2 2 9 2 4 2 9" xfId="11853"/>
    <cellStyle name="Normal 2 2 2 2 9 2 4 2 9 2" xfId="11854"/>
    <cellStyle name="Normal 2 2 2 2 9 2 4 3" xfId="11855"/>
    <cellStyle name="Normal 2 2 2 2 9 2 4 3 10" xfId="11856"/>
    <cellStyle name="Normal 2 2 2 2 9 2 4 3 10 2" xfId="11857"/>
    <cellStyle name="Normal 2 2 2 2 9 2 4 3 11" xfId="11858"/>
    <cellStyle name="Normal 2 2 2 2 9 2 4 3 2" xfId="11859"/>
    <cellStyle name="Normal 2 2 2 2 9 2 4 3 2 2" xfId="11860"/>
    <cellStyle name="Normal 2 2 2 2 9 2 4 3 3" xfId="11861"/>
    <cellStyle name="Normal 2 2 2 2 9 2 4 3 3 2" xfId="11862"/>
    <cellStyle name="Normal 2 2 2 2 9 2 4 3 4" xfId="11863"/>
    <cellStyle name="Normal 2 2 2 2 9 2 4 3 4 2" xfId="11864"/>
    <cellStyle name="Normal 2 2 2 2 9 2 4 3 5" xfId="11865"/>
    <cellStyle name="Normal 2 2 2 2 9 2 4 3 5 2" xfId="11866"/>
    <cellStyle name="Normal 2 2 2 2 9 2 4 3 6" xfId="11867"/>
    <cellStyle name="Normal 2 2 2 2 9 2 4 3 6 2" xfId="11868"/>
    <cellStyle name="Normal 2 2 2 2 9 2 4 3 7" xfId="11869"/>
    <cellStyle name="Normal 2 2 2 2 9 2 4 3 7 2" xfId="11870"/>
    <cellStyle name="Normal 2 2 2 2 9 2 4 3 8" xfId="11871"/>
    <cellStyle name="Normal 2 2 2 2 9 2 4 3 8 2" xfId="11872"/>
    <cellStyle name="Normal 2 2 2 2 9 2 4 3 9" xfId="11873"/>
    <cellStyle name="Normal 2 2 2 2 9 2 4 3 9 2" xfId="11874"/>
    <cellStyle name="Normal 2 2 2 2 9 2 4 4" xfId="11875"/>
    <cellStyle name="Normal 2 2 2 2 9 2 4 4 2" xfId="11876"/>
    <cellStyle name="Normal 2 2 2 2 9 2 4 5" xfId="11877"/>
    <cellStyle name="Normal 2 2 2 2 9 2 4 5 2" xfId="11878"/>
    <cellStyle name="Normal 2 2 2 2 9 2 4 6" xfId="11879"/>
    <cellStyle name="Normal 2 2 2 2 9 2 4 6 2" xfId="11880"/>
    <cellStyle name="Normal 2 2 2 2 9 2 4 7" xfId="11881"/>
    <cellStyle name="Normal 2 2 2 2 9 2 4 7 2" xfId="11882"/>
    <cellStyle name="Normal 2 2 2 2 9 2 4 8" xfId="11883"/>
    <cellStyle name="Normal 2 2 2 2 9 2 4 8 2" xfId="11884"/>
    <cellStyle name="Normal 2 2 2 2 9 2 4 9" xfId="11885"/>
    <cellStyle name="Normal 2 2 2 2 9 2 4 9 2" xfId="11886"/>
    <cellStyle name="Normal 2 2 2 2 9 2 5" xfId="11887"/>
    <cellStyle name="Normal 2 2 2 2 9 2 5 10" xfId="11888"/>
    <cellStyle name="Normal 2 2 2 2 9 2 5 10 2" xfId="11889"/>
    <cellStyle name="Normal 2 2 2 2 9 2 5 11" xfId="11890"/>
    <cellStyle name="Normal 2 2 2 2 9 2 5 11 2" xfId="11891"/>
    <cellStyle name="Normal 2 2 2 2 9 2 5 12" xfId="11892"/>
    <cellStyle name="Normal 2 2 2 2 9 2 5 12 2" xfId="11893"/>
    <cellStyle name="Normal 2 2 2 2 9 2 5 13" xfId="11894"/>
    <cellStyle name="Normal 2 2 2 2 9 2 5 2" xfId="11895"/>
    <cellStyle name="Normal 2 2 2 2 9 2 5 2 10" xfId="11896"/>
    <cellStyle name="Normal 2 2 2 2 9 2 5 2 10 2" xfId="11897"/>
    <cellStyle name="Normal 2 2 2 2 9 2 5 2 11" xfId="11898"/>
    <cellStyle name="Normal 2 2 2 2 9 2 5 2 11 2" xfId="11899"/>
    <cellStyle name="Normal 2 2 2 2 9 2 5 2 12" xfId="11900"/>
    <cellStyle name="Normal 2 2 2 2 9 2 5 2 2" xfId="11901"/>
    <cellStyle name="Normal 2 2 2 2 9 2 5 2 2 10" xfId="11902"/>
    <cellStyle name="Normal 2 2 2 2 9 2 5 2 2 10 2" xfId="11903"/>
    <cellStyle name="Normal 2 2 2 2 9 2 5 2 2 11" xfId="11904"/>
    <cellStyle name="Normal 2 2 2 2 9 2 5 2 2 2" xfId="11905"/>
    <cellStyle name="Normal 2 2 2 2 9 2 5 2 2 2 2" xfId="11906"/>
    <cellStyle name="Normal 2 2 2 2 9 2 5 2 2 3" xfId="11907"/>
    <cellStyle name="Normal 2 2 2 2 9 2 5 2 2 3 2" xfId="11908"/>
    <cellStyle name="Normal 2 2 2 2 9 2 5 2 2 4" xfId="11909"/>
    <cellStyle name="Normal 2 2 2 2 9 2 5 2 2 4 2" xfId="11910"/>
    <cellStyle name="Normal 2 2 2 2 9 2 5 2 2 5" xfId="11911"/>
    <cellStyle name="Normal 2 2 2 2 9 2 5 2 2 5 2" xfId="11912"/>
    <cellStyle name="Normal 2 2 2 2 9 2 5 2 2 6" xfId="11913"/>
    <cellStyle name="Normal 2 2 2 2 9 2 5 2 2 6 2" xfId="11914"/>
    <cellStyle name="Normal 2 2 2 2 9 2 5 2 2 7" xfId="11915"/>
    <cellStyle name="Normal 2 2 2 2 9 2 5 2 2 7 2" xfId="11916"/>
    <cellStyle name="Normal 2 2 2 2 9 2 5 2 2 8" xfId="11917"/>
    <cellStyle name="Normal 2 2 2 2 9 2 5 2 2 8 2" xfId="11918"/>
    <cellStyle name="Normal 2 2 2 2 9 2 5 2 2 9" xfId="11919"/>
    <cellStyle name="Normal 2 2 2 2 9 2 5 2 2 9 2" xfId="11920"/>
    <cellStyle name="Normal 2 2 2 2 9 2 5 2 3" xfId="11921"/>
    <cellStyle name="Normal 2 2 2 2 9 2 5 2 3 2" xfId="11922"/>
    <cellStyle name="Normal 2 2 2 2 9 2 5 2 4" xfId="11923"/>
    <cellStyle name="Normal 2 2 2 2 9 2 5 2 4 2" xfId="11924"/>
    <cellStyle name="Normal 2 2 2 2 9 2 5 2 5" xfId="11925"/>
    <cellStyle name="Normal 2 2 2 2 9 2 5 2 5 2" xfId="11926"/>
    <cellStyle name="Normal 2 2 2 2 9 2 5 2 6" xfId="11927"/>
    <cellStyle name="Normal 2 2 2 2 9 2 5 2 6 2" xfId="11928"/>
    <cellStyle name="Normal 2 2 2 2 9 2 5 2 7" xfId="11929"/>
    <cellStyle name="Normal 2 2 2 2 9 2 5 2 7 2" xfId="11930"/>
    <cellStyle name="Normal 2 2 2 2 9 2 5 2 8" xfId="11931"/>
    <cellStyle name="Normal 2 2 2 2 9 2 5 2 8 2" xfId="11932"/>
    <cellStyle name="Normal 2 2 2 2 9 2 5 2 9" xfId="11933"/>
    <cellStyle name="Normal 2 2 2 2 9 2 5 2 9 2" xfId="11934"/>
    <cellStyle name="Normal 2 2 2 2 9 2 5 3" xfId="11935"/>
    <cellStyle name="Normal 2 2 2 2 9 2 5 3 10" xfId="11936"/>
    <cellStyle name="Normal 2 2 2 2 9 2 5 3 10 2" xfId="11937"/>
    <cellStyle name="Normal 2 2 2 2 9 2 5 3 11" xfId="11938"/>
    <cellStyle name="Normal 2 2 2 2 9 2 5 3 2" xfId="11939"/>
    <cellStyle name="Normal 2 2 2 2 9 2 5 3 2 2" xfId="11940"/>
    <cellStyle name="Normal 2 2 2 2 9 2 5 3 3" xfId="11941"/>
    <cellStyle name="Normal 2 2 2 2 9 2 5 3 3 2" xfId="11942"/>
    <cellStyle name="Normal 2 2 2 2 9 2 5 3 4" xfId="11943"/>
    <cellStyle name="Normal 2 2 2 2 9 2 5 3 4 2" xfId="11944"/>
    <cellStyle name="Normal 2 2 2 2 9 2 5 3 5" xfId="11945"/>
    <cellStyle name="Normal 2 2 2 2 9 2 5 3 5 2" xfId="11946"/>
    <cellStyle name="Normal 2 2 2 2 9 2 5 3 6" xfId="11947"/>
    <cellStyle name="Normal 2 2 2 2 9 2 5 3 6 2" xfId="11948"/>
    <cellStyle name="Normal 2 2 2 2 9 2 5 3 7" xfId="11949"/>
    <cellStyle name="Normal 2 2 2 2 9 2 5 3 7 2" xfId="11950"/>
    <cellStyle name="Normal 2 2 2 2 9 2 5 3 8" xfId="11951"/>
    <cellStyle name="Normal 2 2 2 2 9 2 5 3 8 2" xfId="11952"/>
    <cellStyle name="Normal 2 2 2 2 9 2 5 3 9" xfId="11953"/>
    <cellStyle name="Normal 2 2 2 2 9 2 5 3 9 2" xfId="11954"/>
    <cellStyle name="Normal 2 2 2 2 9 2 5 4" xfId="11955"/>
    <cellStyle name="Normal 2 2 2 2 9 2 5 4 2" xfId="11956"/>
    <cellStyle name="Normal 2 2 2 2 9 2 5 5" xfId="11957"/>
    <cellStyle name="Normal 2 2 2 2 9 2 5 5 2" xfId="11958"/>
    <cellStyle name="Normal 2 2 2 2 9 2 5 6" xfId="11959"/>
    <cellStyle name="Normal 2 2 2 2 9 2 5 6 2" xfId="11960"/>
    <cellStyle name="Normal 2 2 2 2 9 2 5 7" xfId="11961"/>
    <cellStyle name="Normal 2 2 2 2 9 2 5 7 2" xfId="11962"/>
    <cellStyle name="Normal 2 2 2 2 9 2 5 8" xfId="11963"/>
    <cellStyle name="Normal 2 2 2 2 9 2 5 8 2" xfId="11964"/>
    <cellStyle name="Normal 2 2 2 2 9 2 5 9" xfId="11965"/>
    <cellStyle name="Normal 2 2 2 2 9 2 5 9 2" xfId="11966"/>
    <cellStyle name="Normal 2 2 2 2 9 2 6" xfId="41843"/>
    <cellStyle name="Normal 2 2 2 2 9 3" xfId="11967"/>
    <cellStyle name="Normal 2 2 2 2 9 3 2" xfId="41844"/>
    <cellStyle name="Normal 2 2 2 2 9 4" xfId="11968"/>
    <cellStyle name="Normal 2 2 2 2 9 4 2" xfId="41845"/>
    <cellStyle name="Normal 2 2 2 2 9 5" xfId="11969"/>
    <cellStyle name="Normal 2 2 2 2 9 5 2" xfId="41846"/>
    <cellStyle name="Normal 2 2 2 2 9 6" xfId="11970"/>
    <cellStyle name="Normal 2 2 2 2 9 6 2" xfId="41847"/>
    <cellStyle name="Normal 2 2 2 2 9 7" xfId="11971"/>
    <cellStyle name="Normal 2 2 2 2 9 7 10" xfId="11972"/>
    <cellStyle name="Normal 2 2 2 2 9 7 10 2" xfId="11973"/>
    <cellStyle name="Normal 2 2 2 2 9 7 11" xfId="11974"/>
    <cellStyle name="Normal 2 2 2 2 9 7 11 2" xfId="11975"/>
    <cellStyle name="Normal 2 2 2 2 9 7 12" xfId="11976"/>
    <cellStyle name="Normal 2 2 2 2 9 7 2" xfId="11977"/>
    <cellStyle name="Normal 2 2 2 2 9 7 2 10" xfId="11978"/>
    <cellStyle name="Normal 2 2 2 2 9 7 2 10 2" xfId="11979"/>
    <cellStyle name="Normal 2 2 2 2 9 7 2 11" xfId="11980"/>
    <cellStyle name="Normal 2 2 2 2 9 7 2 2" xfId="11981"/>
    <cellStyle name="Normal 2 2 2 2 9 7 2 2 2" xfId="11982"/>
    <cellStyle name="Normal 2 2 2 2 9 7 2 3" xfId="11983"/>
    <cellStyle name="Normal 2 2 2 2 9 7 2 3 2" xfId="11984"/>
    <cellStyle name="Normal 2 2 2 2 9 7 2 4" xfId="11985"/>
    <cellStyle name="Normal 2 2 2 2 9 7 2 4 2" xfId="11986"/>
    <cellStyle name="Normal 2 2 2 2 9 7 2 5" xfId="11987"/>
    <cellStyle name="Normal 2 2 2 2 9 7 2 5 2" xfId="11988"/>
    <cellStyle name="Normal 2 2 2 2 9 7 2 6" xfId="11989"/>
    <cellStyle name="Normal 2 2 2 2 9 7 2 6 2" xfId="11990"/>
    <cellStyle name="Normal 2 2 2 2 9 7 2 7" xfId="11991"/>
    <cellStyle name="Normal 2 2 2 2 9 7 2 7 2" xfId="11992"/>
    <cellStyle name="Normal 2 2 2 2 9 7 2 8" xfId="11993"/>
    <cellStyle name="Normal 2 2 2 2 9 7 2 8 2" xfId="11994"/>
    <cellStyle name="Normal 2 2 2 2 9 7 2 9" xfId="11995"/>
    <cellStyle name="Normal 2 2 2 2 9 7 2 9 2" xfId="11996"/>
    <cellStyle name="Normal 2 2 2 2 9 7 3" xfId="11997"/>
    <cellStyle name="Normal 2 2 2 2 9 7 3 2" xfId="11998"/>
    <cellStyle name="Normal 2 2 2 2 9 7 4" xfId="11999"/>
    <cellStyle name="Normal 2 2 2 2 9 7 4 2" xfId="12000"/>
    <cellStyle name="Normal 2 2 2 2 9 7 5" xfId="12001"/>
    <cellStyle name="Normal 2 2 2 2 9 7 5 2" xfId="12002"/>
    <cellStyle name="Normal 2 2 2 2 9 7 6" xfId="12003"/>
    <cellStyle name="Normal 2 2 2 2 9 7 6 2" xfId="12004"/>
    <cellStyle name="Normal 2 2 2 2 9 7 7" xfId="12005"/>
    <cellStyle name="Normal 2 2 2 2 9 7 7 2" xfId="12006"/>
    <cellStyle name="Normal 2 2 2 2 9 7 8" xfId="12007"/>
    <cellStyle name="Normal 2 2 2 2 9 7 8 2" xfId="12008"/>
    <cellStyle name="Normal 2 2 2 2 9 7 9" xfId="12009"/>
    <cellStyle name="Normal 2 2 2 2 9 7 9 2" xfId="12010"/>
    <cellStyle name="Normal 2 2 2 2 9 8" xfId="12011"/>
    <cellStyle name="Normal 2 2 2 2 9 8 10" xfId="12012"/>
    <cellStyle name="Normal 2 2 2 2 9 8 10 2" xfId="12013"/>
    <cellStyle name="Normal 2 2 2 2 9 8 11" xfId="12014"/>
    <cellStyle name="Normal 2 2 2 2 9 8 2" xfId="12015"/>
    <cellStyle name="Normal 2 2 2 2 9 8 2 2" xfId="12016"/>
    <cellStyle name="Normal 2 2 2 2 9 8 3" xfId="12017"/>
    <cellStyle name="Normal 2 2 2 2 9 8 3 2" xfId="12018"/>
    <cellStyle name="Normal 2 2 2 2 9 8 4" xfId="12019"/>
    <cellStyle name="Normal 2 2 2 2 9 8 4 2" xfId="12020"/>
    <cellStyle name="Normal 2 2 2 2 9 8 5" xfId="12021"/>
    <cellStyle name="Normal 2 2 2 2 9 8 5 2" xfId="12022"/>
    <cellStyle name="Normal 2 2 2 2 9 8 6" xfId="12023"/>
    <cellStyle name="Normal 2 2 2 2 9 8 6 2" xfId="12024"/>
    <cellStyle name="Normal 2 2 2 2 9 8 7" xfId="12025"/>
    <cellStyle name="Normal 2 2 2 2 9 8 7 2" xfId="12026"/>
    <cellStyle name="Normal 2 2 2 2 9 8 8" xfId="12027"/>
    <cellStyle name="Normal 2 2 2 2 9 8 8 2" xfId="12028"/>
    <cellStyle name="Normal 2 2 2 2 9 8 9" xfId="12029"/>
    <cellStyle name="Normal 2 2 2 2 9 8 9 2" xfId="12030"/>
    <cellStyle name="Normal 2 2 2 2 9 9" xfId="12031"/>
    <cellStyle name="Normal 2 2 2 2 9 9 2" xfId="12032"/>
    <cellStyle name="Normal 2 2 2 3" xfId="12033"/>
    <cellStyle name="Normal 2 2 2 3 10" xfId="41848"/>
    <cellStyle name="Normal 2 2 2 3 2" xfId="12034"/>
    <cellStyle name="Normal 2 2 2 3 2 10" xfId="12035"/>
    <cellStyle name="Normal 2 2 2 3 2 10 10" xfId="12036"/>
    <cellStyle name="Normal 2 2 2 3 2 10 10 2" xfId="12037"/>
    <cellStyle name="Normal 2 2 2 3 2 10 11" xfId="12038"/>
    <cellStyle name="Normal 2 2 2 3 2 10 11 2" xfId="12039"/>
    <cellStyle name="Normal 2 2 2 3 2 10 12" xfId="12040"/>
    <cellStyle name="Normal 2 2 2 3 2 10 2" xfId="12041"/>
    <cellStyle name="Normal 2 2 2 3 2 10 2 10" xfId="12042"/>
    <cellStyle name="Normal 2 2 2 3 2 10 2 10 2" xfId="12043"/>
    <cellStyle name="Normal 2 2 2 3 2 10 2 11" xfId="12044"/>
    <cellStyle name="Normal 2 2 2 3 2 10 2 2" xfId="12045"/>
    <cellStyle name="Normal 2 2 2 3 2 10 2 2 2" xfId="12046"/>
    <cellStyle name="Normal 2 2 2 3 2 10 2 3" xfId="12047"/>
    <cellStyle name="Normal 2 2 2 3 2 10 2 3 2" xfId="12048"/>
    <cellStyle name="Normal 2 2 2 3 2 10 2 4" xfId="12049"/>
    <cellStyle name="Normal 2 2 2 3 2 10 2 4 2" xfId="12050"/>
    <cellStyle name="Normal 2 2 2 3 2 10 2 5" xfId="12051"/>
    <cellStyle name="Normal 2 2 2 3 2 10 2 5 2" xfId="12052"/>
    <cellStyle name="Normal 2 2 2 3 2 10 2 6" xfId="12053"/>
    <cellStyle name="Normal 2 2 2 3 2 10 2 6 2" xfId="12054"/>
    <cellStyle name="Normal 2 2 2 3 2 10 2 7" xfId="12055"/>
    <cellStyle name="Normal 2 2 2 3 2 10 2 7 2" xfId="12056"/>
    <cellStyle name="Normal 2 2 2 3 2 10 2 8" xfId="12057"/>
    <cellStyle name="Normal 2 2 2 3 2 10 2 8 2" xfId="12058"/>
    <cellStyle name="Normal 2 2 2 3 2 10 2 9" xfId="12059"/>
    <cellStyle name="Normal 2 2 2 3 2 10 2 9 2" xfId="12060"/>
    <cellStyle name="Normal 2 2 2 3 2 10 3" xfId="12061"/>
    <cellStyle name="Normal 2 2 2 3 2 10 3 2" xfId="12062"/>
    <cellStyle name="Normal 2 2 2 3 2 10 4" xfId="12063"/>
    <cellStyle name="Normal 2 2 2 3 2 10 4 2" xfId="12064"/>
    <cellStyle name="Normal 2 2 2 3 2 10 5" xfId="12065"/>
    <cellStyle name="Normal 2 2 2 3 2 10 5 2" xfId="12066"/>
    <cellStyle name="Normal 2 2 2 3 2 10 6" xfId="12067"/>
    <cellStyle name="Normal 2 2 2 3 2 10 6 2" xfId="12068"/>
    <cellStyle name="Normal 2 2 2 3 2 10 7" xfId="12069"/>
    <cellStyle name="Normal 2 2 2 3 2 10 7 2" xfId="12070"/>
    <cellStyle name="Normal 2 2 2 3 2 10 8" xfId="12071"/>
    <cellStyle name="Normal 2 2 2 3 2 10 8 2" xfId="12072"/>
    <cellStyle name="Normal 2 2 2 3 2 10 9" xfId="12073"/>
    <cellStyle name="Normal 2 2 2 3 2 10 9 2" xfId="12074"/>
    <cellStyle name="Normal 2 2 2 3 2 11" xfId="12075"/>
    <cellStyle name="Normal 2 2 2 3 2 11 10" xfId="12076"/>
    <cellStyle name="Normal 2 2 2 3 2 11 10 2" xfId="12077"/>
    <cellStyle name="Normal 2 2 2 3 2 11 11" xfId="12078"/>
    <cellStyle name="Normal 2 2 2 3 2 11 2" xfId="12079"/>
    <cellStyle name="Normal 2 2 2 3 2 11 2 2" xfId="12080"/>
    <cellStyle name="Normal 2 2 2 3 2 11 3" xfId="12081"/>
    <cellStyle name="Normal 2 2 2 3 2 11 3 2" xfId="12082"/>
    <cellStyle name="Normal 2 2 2 3 2 11 4" xfId="12083"/>
    <cellStyle name="Normal 2 2 2 3 2 11 4 2" xfId="12084"/>
    <cellStyle name="Normal 2 2 2 3 2 11 5" xfId="12085"/>
    <cellStyle name="Normal 2 2 2 3 2 11 5 2" xfId="12086"/>
    <cellStyle name="Normal 2 2 2 3 2 11 6" xfId="12087"/>
    <cellStyle name="Normal 2 2 2 3 2 11 6 2" xfId="12088"/>
    <cellStyle name="Normal 2 2 2 3 2 11 7" xfId="12089"/>
    <cellStyle name="Normal 2 2 2 3 2 11 7 2" xfId="12090"/>
    <cellStyle name="Normal 2 2 2 3 2 11 8" xfId="12091"/>
    <cellStyle name="Normal 2 2 2 3 2 11 8 2" xfId="12092"/>
    <cellStyle name="Normal 2 2 2 3 2 11 9" xfId="12093"/>
    <cellStyle name="Normal 2 2 2 3 2 11 9 2" xfId="12094"/>
    <cellStyle name="Normal 2 2 2 3 2 12" xfId="12095"/>
    <cellStyle name="Normal 2 2 2 3 2 12 2" xfId="12096"/>
    <cellStyle name="Normal 2 2 2 3 2 13" xfId="12097"/>
    <cellStyle name="Normal 2 2 2 3 2 13 2" xfId="12098"/>
    <cellStyle name="Normal 2 2 2 3 2 14" xfId="12099"/>
    <cellStyle name="Normal 2 2 2 3 2 14 2" xfId="12100"/>
    <cellStyle name="Normal 2 2 2 3 2 15" xfId="12101"/>
    <cellStyle name="Normal 2 2 2 3 2 15 2" xfId="12102"/>
    <cellStyle name="Normal 2 2 2 3 2 16" xfId="12103"/>
    <cellStyle name="Normal 2 2 2 3 2 16 2" xfId="12104"/>
    <cellStyle name="Normal 2 2 2 3 2 17" xfId="12105"/>
    <cellStyle name="Normal 2 2 2 3 2 17 2" xfId="12106"/>
    <cellStyle name="Normal 2 2 2 3 2 18" xfId="12107"/>
    <cellStyle name="Normal 2 2 2 3 2 18 2" xfId="12108"/>
    <cellStyle name="Normal 2 2 2 3 2 19" xfId="12109"/>
    <cellStyle name="Normal 2 2 2 3 2 19 2" xfId="12110"/>
    <cellStyle name="Normal 2 2 2 3 2 2" xfId="12111"/>
    <cellStyle name="Normal 2 2 2 3 2 2 2" xfId="12112"/>
    <cellStyle name="Normal 2 2 2 3 2 2 2 10" xfId="12113"/>
    <cellStyle name="Normal 2 2 2 3 2 2 2 10 2" xfId="12114"/>
    <cellStyle name="Normal 2 2 2 3 2 2 2 11" xfId="12115"/>
    <cellStyle name="Normal 2 2 2 3 2 2 2 11 2" xfId="12116"/>
    <cellStyle name="Normal 2 2 2 3 2 2 2 12" xfId="12117"/>
    <cellStyle name="Normal 2 2 2 3 2 2 2 12 2" xfId="12118"/>
    <cellStyle name="Normal 2 2 2 3 2 2 2 13" xfId="12119"/>
    <cellStyle name="Normal 2 2 2 3 2 2 2 13 2" xfId="12120"/>
    <cellStyle name="Normal 2 2 2 3 2 2 2 14" xfId="12121"/>
    <cellStyle name="Normal 2 2 2 3 2 2 2 14 2" xfId="12122"/>
    <cellStyle name="Normal 2 2 2 3 2 2 2 15" xfId="12123"/>
    <cellStyle name="Normal 2 2 2 3 2 2 2 15 2" xfId="12124"/>
    <cellStyle name="Normal 2 2 2 3 2 2 2 16" xfId="12125"/>
    <cellStyle name="Normal 2 2 2 3 2 2 2 16 2" xfId="12126"/>
    <cellStyle name="Normal 2 2 2 3 2 2 2 17" xfId="12127"/>
    <cellStyle name="Normal 2 2 2 3 2 2 2 2" xfId="12128"/>
    <cellStyle name="Normal 2 2 2 3 2 2 2 2 2" xfId="12129"/>
    <cellStyle name="Normal 2 2 2 3 2 2 2 2 2 10" xfId="12130"/>
    <cellStyle name="Normal 2 2 2 3 2 2 2 2 2 10 2" xfId="12131"/>
    <cellStyle name="Normal 2 2 2 3 2 2 2 2 2 11" xfId="12132"/>
    <cellStyle name="Normal 2 2 2 3 2 2 2 2 2 11 2" xfId="12133"/>
    <cellStyle name="Normal 2 2 2 3 2 2 2 2 2 12" xfId="12134"/>
    <cellStyle name="Normal 2 2 2 3 2 2 2 2 2 12 2" xfId="12135"/>
    <cellStyle name="Normal 2 2 2 3 2 2 2 2 2 13" xfId="12136"/>
    <cellStyle name="Normal 2 2 2 3 2 2 2 2 2 2" xfId="12137"/>
    <cellStyle name="Normal 2 2 2 3 2 2 2 2 2 2 10" xfId="12138"/>
    <cellStyle name="Normal 2 2 2 3 2 2 2 2 2 2 10 2" xfId="12139"/>
    <cellStyle name="Normal 2 2 2 3 2 2 2 2 2 2 11" xfId="12140"/>
    <cellStyle name="Normal 2 2 2 3 2 2 2 2 2 2 11 2" xfId="12141"/>
    <cellStyle name="Normal 2 2 2 3 2 2 2 2 2 2 12" xfId="12142"/>
    <cellStyle name="Normal 2 2 2 3 2 2 2 2 2 2 2" xfId="12143"/>
    <cellStyle name="Normal 2 2 2 3 2 2 2 2 2 2 2 10" xfId="12144"/>
    <cellStyle name="Normal 2 2 2 3 2 2 2 2 2 2 2 10 2" xfId="12145"/>
    <cellStyle name="Normal 2 2 2 3 2 2 2 2 2 2 2 11" xfId="12146"/>
    <cellStyle name="Normal 2 2 2 3 2 2 2 2 2 2 2 2" xfId="12147"/>
    <cellStyle name="Normal 2 2 2 3 2 2 2 2 2 2 2 2 2" xfId="12148"/>
    <cellStyle name="Normal 2 2 2 3 2 2 2 2 2 2 2 3" xfId="12149"/>
    <cellStyle name="Normal 2 2 2 3 2 2 2 2 2 2 2 3 2" xfId="12150"/>
    <cellStyle name="Normal 2 2 2 3 2 2 2 2 2 2 2 4" xfId="12151"/>
    <cellStyle name="Normal 2 2 2 3 2 2 2 2 2 2 2 4 2" xfId="12152"/>
    <cellStyle name="Normal 2 2 2 3 2 2 2 2 2 2 2 5" xfId="12153"/>
    <cellStyle name="Normal 2 2 2 3 2 2 2 2 2 2 2 5 2" xfId="12154"/>
    <cellStyle name="Normal 2 2 2 3 2 2 2 2 2 2 2 6" xfId="12155"/>
    <cellStyle name="Normal 2 2 2 3 2 2 2 2 2 2 2 6 2" xfId="12156"/>
    <cellStyle name="Normal 2 2 2 3 2 2 2 2 2 2 2 7" xfId="12157"/>
    <cellStyle name="Normal 2 2 2 3 2 2 2 2 2 2 2 7 2" xfId="12158"/>
    <cellStyle name="Normal 2 2 2 3 2 2 2 2 2 2 2 8" xfId="12159"/>
    <cellStyle name="Normal 2 2 2 3 2 2 2 2 2 2 2 8 2" xfId="12160"/>
    <cellStyle name="Normal 2 2 2 3 2 2 2 2 2 2 2 9" xfId="12161"/>
    <cellStyle name="Normal 2 2 2 3 2 2 2 2 2 2 2 9 2" xfId="12162"/>
    <cellStyle name="Normal 2 2 2 3 2 2 2 2 2 2 3" xfId="12163"/>
    <cellStyle name="Normal 2 2 2 3 2 2 2 2 2 2 3 2" xfId="12164"/>
    <cellStyle name="Normal 2 2 2 3 2 2 2 2 2 2 4" xfId="12165"/>
    <cellStyle name="Normal 2 2 2 3 2 2 2 2 2 2 4 2" xfId="12166"/>
    <cellStyle name="Normal 2 2 2 3 2 2 2 2 2 2 5" xfId="12167"/>
    <cellStyle name="Normal 2 2 2 3 2 2 2 2 2 2 5 2" xfId="12168"/>
    <cellStyle name="Normal 2 2 2 3 2 2 2 2 2 2 6" xfId="12169"/>
    <cellStyle name="Normal 2 2 2 3 2 2 2 2 2 2 6 2" xfId="12170"/>
    <cellStyle name="Normal 2 2 2 3 2 2 2 2 2 2 7" xfId="12171"/>
    <cellStyle name="Normal 2 2 2 3 2 2 2 2 2 2 7 2" xfId="12172"/>
    <cellStyle name="Normal 2 2 2 3 2 2 2 2 2 2 8" xfId="12173"/>
    <cellStyle name="Normal 2 2 2 3 2 2 2 2 2 2 8 2" xfId="12174"/>
    <cellStyle name="Normal 2 2 2 3 2 2 2 2 2 2 9" xfId="12175"/>
    <cellStyle name="Normal 2 2 2 3 2 2 2 2 2 2 9 2" xfId="12176"/>
    <cellStyle name="Normal 2 2 2 3 2 2 2 2 2 3" xfId="12177"/>
    <cellStyle name="Normal 2 2 2 3 2 2 2 2 2 3 10" xfId="12178"/>
    <cellStyle name="Normal 2 2 2 3 2 2 2 2 2 3 10 2" xfId="12179"/>
    <cellStyle name="Normal 2 2 2 3 2 2 2 2 2 3 11" xfId="12180"/>
    <cellStyle name="Normal 2 2 2 3 2 2 2 2 2 3 2" xfId="12181"/>
    <cellStyle name="Normal 2 2 2 3 2 2 2 2 2 3 2 2" xfId="12182"/>
    <cellStyle name="Normal 2 2 2 3 2 2 2 2 2 3 3" xfId="12183"/>
    <cellStyle name="Normal 2 2 2 3 2 2 2 2 2 3 3 2" xfId="12184"/>
    <cellStyle name="Normal 2 2 2 3 2 2 2 2 2 3 4" xfId="12185"/>
    <cellStyle name="Normal 2 2 2 3 2 2 2 2 2 3 4 2" xfId="12186"/>
    <cellStyle name="Normal 2 2 2 3 2 2 2 2 2 3 5" xfId="12187"/>
    <cellStyle name="Normal 2 2 2 3 2 2 2 2 2 3 5 2" xfId="12188"/>
    <cellStyle name="Normal 2 2 2 3 2 2 2 2 2 3 6" xfId="12189"/>
    <cellStyle name="Normal 2 2 2 3 2 2 2 2 2 3 6 2" xfId="12190"/>
    <cellStyle name="Normal 2 2 2 3 2 2 2 2 2 3 7" xfId="12191"/>
    <cellStyle name="Normal 2 2 2 3 2 2 2 2 2 3 7 2" xfId="12192"/>
    <cellStyle name="Normal 2 2 2 3 2 2 2 2 2 3 8" xfId="12193"/>
    <cellStyle name="Normal 2 2 2 3 2 2 2 2 2 3 8 2" xfId="12194"/>
    <cellStyle name="Normal 2 2 2 3 2 2 2 2 2 3 9" xfId="12195"/>
    <cellStyle name="Normal 2 2 2 3 2 2 2 2 2 3 9 2" xfId="12196"/>
    <cellStyle name="Normal 2 2 2 3 2 2 2 2 2 4" xfId="12197"/>
    <cellStyle name="Normal 2 2 2 3 2 2 2 2 2 4 2" xfId="12198"/>
    <cellStyle name="Normal 2 2 2 3 2 2 2 2 2 5" xfId="12199"/>
    <cellStyle name="Normal 2 2 2 3 2 2 2 2 2 5 2" xfId="12200"/>
    <cellStyle name="Normal 2 2 2 3 2 2 2 2 2 6" xfId="12201"/>
    <cellStyle name="Normal 2 2 2 3 2 2 2 2 2 6 2" xfId="12202"/>
    <cellStyle name="Normal 2 2 2 3 2 2 2 2 2 7" xfId="12203"/>
    <cellStyle name="Normal 2 2 2 3 2 2 2 2 2 7 2" xfId="12204"/>
    <cellStyle name="Normal 2 2 2 3 2 2 2 2 2 8" xfId="12205"/>
    <cellStyle name="Normal 2 2 2 3 2 2 2 2 2 8 2" xfId="12206"/>
    <cellStyle name="Normal 2 2 2 3 2 2 2 2 2 9" xfId="12207"/>
    <cellStyle name="Normal 2 2 2 3 2 2 2 2 2 9 2" xfId="12208"/>
    <cellStyle name="Normal 2 2 2 3 2 2 2 2 3" xfId="12209"/>
    <cellStyle name="Normal 2 2 2 3 2 2 2 2 3 10" xfId="12210"/>
    <cellStyle name="Normal 2 2 2 3 2 2 2 2 3 10 2" xfId="12211"/>
    <cellStyle name="Normal 2 2 2 3 2 2 2 2 3 11" xfId="12212"/>
    <cellStyle name="Normal 2 2 2 3 2 2 2 2 3 11 2" xfId="12213"/>
    <cellStyle name="Normal 2 2 2 3 2 2 2 2 3 12" xfId="12214"/>
    <cellStyle name="Normal 2 2 2 3 2 2 2 2 3 12 2" xfId="12215"/>
    <cellStyle name="Normal 2 2 2 3 2 2 2 2 3 13" xfId="12216"/>
    <cellStyle name="Normal 2 2 2 3 2 2 2 2 3 2" xfId="12217"/>
    <cellStyle name="Normal 2 2 2 3 2 2 2 2 3 2 10" xfId="12218"/>
    <cellStyle name="Normal 2 2 2 3 2 2 2 2 3 2 10 2" xfId="12219"/>
    <cellStyle name="Normal 2 2 2 3 2 2 2 2 3 2 11" xfId="12220"/>
    <cellStyle name="Normal 2 2 2 3 2 2 2 2 3 2 11 2" xfId="12221"/>
    <cellStyle name="Normal 2 2 2 3 2 2 2 2 3 2 12" xfId="12222"/>
    <cellStyle name="Normal 2 2 2 3 2 2 2 2 3 2 2" xfId="12223"/>
    <cellStyle name="Normal 2 2 2 3 2 2 2 2 3 2 2 10" xfId="12224"/>
    <cellStyle name="Normal 2 2 2 3 2 2 2 2 3 2 2 10 2" xfId="12225"/>
    <cellStyle name="Normal 2 2 2 3 2 2 2 2 3 2 2 11" xfId="12226"/>
    <cellStyle name="Normal 2 2 2 3 2 2 2 2 3 2 2 2" xfId="12227"/>
    <cellStyle name="Normal 2 2 2 3 2 2 2 2 3 2 2 2 2" xfId="12228"/>
    <cellStyle name="Normal 2 2 2 3 2 2 2 2 3 2 2 3" xfId="12229"/>
    <cellStyle name="Normal 2 2 2 3 2 2 2 2 3 2 2 3 2" xfId="12230"/>
    <cellStyle name="Normal 2 2 2 3 2 2 2 2 3 2 2 4" xfId="12231"/>
    <cellStyle name="Normal 2 2 2 3 2 2 2 2 3 2 2 4 2" xfId="12232"/>
    <cellStyle name="Normal 2 2 2 3 2 2 2 2 3 2 2 5" xfId="12233"/>
    <cellStyle name="Normal 2 2 2 3 2 2 2 2 3 2 2 5 2" xfId="12234"/>
    <cellStyle name="Normal 2 2 2 3 2 2 2 2 3 2 2 6" xfId="12235"/>
    <cellStyle name="Normal 2 2 2 3 2 2 2 2 3 2 2 6 2" xfId="12236"/>
    <cellStyle name="Normal 2 2 2 3 2 2 2 2 3 2 2 7" xfId="12237"/>
    <cellStyle name="Normal 2 2 2 3 2 2 2 2 3 2 2 7 2" xfId="12238"/>
    <cellStyle name="Normal 2 2 2 3 2 2 2 2 3 2 2 8" xfId="12239"/>
    <cellStyle name="Normal 2 2 2 3 2 2 2 2 3 2 2 8 2" xfId="12240"/>
    <cellStyle name="Normal 2 2 2 3 2 2 2 2 3 2 2 9" xfId="12241"/>
    <cellStyle name="Normal 2 2 2 3 2 2 2 2 3 2 2 9 2" xfId="12242"/>
    <cellStyle name="Normal 2 2 2 3 2 2 2 2 3 2 3" xfId="12243"/>
    <cellStyle name="Normal 2 2 2 3 2 2 2 2 3 2 3 2" xfId="12244"/>
    <cellStyle name="Normal 2 2 2 3 2 2 2 2 3 2 4" xfId="12245"/>
    <cellStyle name="Normal 2 2 2 3 2 2 2 2 3 2 4 2" xfId="12246"/>
    <cellStyle name="Normal 2 2 2 3 2 2 2 2 3 2 5" xfId="12247"/>
    <cellStyle name="Normal 2 2 2 3 2 2 2 2 3 2 5 2" xfId="12248"/>
    <cellStyle name="Normal 2 2 2 3 2 2 2 2 3 2 6" xfId="12249"/>
    <cellStyle name="Normal 2 2 2 3 2 2 2 2 3 2 6 2" xfId="12250"/>
    <cellStyle name="Normal 2 2 2 3 2 2 2 2 3 2 7" xfId="12251"/>
    <cellStyle name="Normal 2 2 2 3 2 2 2 2 3 2 7 2" xfId="12252"/>
    <cellStyle name="Normal 2 2 2 3 2 2 2 2 3 2 8" xfId="12253"/>
    <cellStyle name="Normal 2 2 2 3 2 2 2 2 3 2 8 2" xfId="12254"/>
    <cellStyle name="Normal 2 2 2 3 2 2 2 2 3 2 9" xfId="12255"/>
    <cellStyle name="Normal 2 2 2 3 2 2 2 2 3 2 9 2" xfId="12256"/>
    <cellStyle name="Normal 2 2 2 3 2 2 2 2 3 3" xfId="12257"/>
    <cellStyle name="Normal 2 2 2 3 2 2 2 2 3 3 10" xfId="12258"/>
    <cellStyle name="Normal 2 2 2 3 2 2 2 2 3 3 10 2" xfId="12259"/>
    <cellStyle name="Normal 2 2 2 3 2 2 2 2 3 3 11" xfId="12260"/>
    <cellStyle name="Normal 2 2 2 3 2 2 2 2 3 3 2" xfId="12261"/>
    <cellStyle name="Normal 2 2 2 3 2 2 2 2 3 3 2 2" xfId="12262"/>
    <cellStyle name="Normal 2 2 2 3 2 2 2 2 3 3 3" xfId="12263"/>
    <cellStyle name="Normal 2 2 2 3 2 2 2 2 3 3 3 2" xfId="12264"/>
    <cellStyle name="Normal 2 2 2 3 2 2 2 2 3 3 4" xfId="12265"/>
    <cellStyle name="Normal 2 2 2 3 2 2 2 2 3 3 4 2" xfId="12266"/>
    <cellStyle name="Normal 2 2 2 3 2 2 2 2 3 3 5" xfId="12267"/>
    <cellStyle name="Normal 2 2 2 3 2 2 2 2 3 3 5 2" xfId="12268"/>
    <cellStyle name="Normal 2 2 2 3 2 2 2 2 3 3 6" xfId="12269"/>
    <cellStyle name="Normal 2 2 2 3 2 2 2 2 3 3 6 2" xfId="12270"/>
    <cellStyle name="Normal 2 2 2 3 2 2 2 2 3 3 7" xfId="12271"/>
    <cellStyle name="Normal 2 2 2 3 2 2 2 2 3 3 7 2" xfId="12272"/>
    <cellStyle name="Normal 2 2 2 3 2 2 2 2 3 3 8" xfId="12273"/>
    <cellStyle name="Normal 2 2 2 3 2 2 2 2 3 3 8 2" xfId="12274"/>
    <cellStyle name="Normal 2 2 2 3 2 2 2 2 3 3 9" xfId="12275"/>
    <cellStyle name="Normal 2 2 2 3 2 2 2 2 3 3 9 2" xfId="12276"/>
    <cellStyle name="Normal 2 2 2 3 2 2 2 2 3 4" xfId="12277"/>
    <cellStyle name="Normal 2 2 2 3 2 2 2 2 3 4 2" xfId="12278"/>
    <cellStyle name="Normal 2 2 2 3 2 2 2 2 3 5" xfId="12279"/>
    <cellStyle name="Normal 2 2 2 3 2 2 2 2 3 5 2" xfId="12280"/>
    <cellStyle name="Normal 2 2 2 3 2 2 2 2 3 6" xfId="12281"/>
    <cellStyle name="Normal 2 2 2 3 2 2 2 2 3 6 2" xfId="12282"/>
    <cellStyle name="Normal 2 2 2 3 2 2 2 2 3 7" xfId="12283"/>
    <cellStyle name="Normal 2 2 2 3 2 2 2 2 3 7 2" xfId="12284"/>
    <cellStyle name="Normal 2 2 2 3 2 2 2 2 3 8" xfId="12285"/>
    <cellStyle name="Normal 2 2 2 3 2 2 2 2 3 8 2" xfId="12286"/>
    <cellStyle name="Normal 2 2 2 3 2 2 2 2 3 9" xfId="12287"/>
    <cellStyle name="Normal 2 2 2 3 2 2 2 2 3 9 2" xfId="12288"/>
    <cellStyle name="Normal 2 2 2 3 2 2 2 2 4" xfId="12289"/>
    <cellStyle name="Normal 2 2 2 3 2 2 2 2 4 10" xfId="12290"/>
    <cellStyle name="Normal 2 2 2 3 2 2 2 2 4 10 2" xfId="12291"/>
    <cellStyle name="Normal 2 2 2 3 2 2 2 2 4 11" xfId="12292"/>
    <cellStyle name="Normal 2 2 2 3 2 2 2 2 4 11 2" xfId="12293"/>
    <cellStyle name="Normal 2 2 2 3 2 2 2 2 4 12" xfId="12294"/>
    <cellStyle name="Normal 2 2 2 3 2 2 2 2 4 12 2" xfId="12295"/>
    <cellStyle name="Normal 2 2 2 3 2 2 2 2 4 13" xfId="12296"/>
    <cellStyle name="Normal 2 2 2 3 2 2 2 2 4 2" xfId="12297"/>
    <cellStyle name="Normal 2 2 2 3 2 2 2 2 4 2 10" xfId="12298"/>
    <cellStyle name="Normal 2 2 2 3 2 2 2 2 4 2 10 2" xfId="12299"/>
    <cellStyle name="Normal 2 2 2 3 2 2 2 2 4 2 11" xfId="12300"/>
    <cellStyle name="Normal 2 2 2 3 2 2 2 2 4 2 11 2" xfId="12301"/>
    <cellStyle name="Normal 2 2 2 3 2 2 2 2 4 2 12" xfId="12302"/>
    <cellStyle name="Normal 2 2 2 3 2 2 2 2 4 2 2" xfId="12303"/>
    <cellStyle name="Normal 2 2 2 3 2 2 2 2 4 2 2 10" xfId="12304"/>
    <cellStyle name="Normal 2 2 2 3 2 2 2 2 4 2 2 10 2" xfId="12305"/>
    <cellStyle name="Normal 2 2 2 3 2 2 2 2 4 2 2 11" xfId="12306"/>
    <cellStyle name="Normal 2 2 2 3 2 2 2 2 4 2 2 2" xfId="12307"/>
    <cellStyle name="Normal 2 2 2 3 2 2 2 2 4 2 2 2 2" xfId="12308"/>
    <cellStyle name="Normal 2 2 2 3 2 2 2 2 4 2 2 3" xfId="12309"/>
    <cellStyle name="Normal 2 2 2 3 2 2 2 2 4 2 2 3 2" xfId="12310"/>
    <cellStyle name="Normal 2 2 2 3 2 2 2 2 4 2 2 4" xfId="12311"/>
    <cellStyle name="Normal 2 2 2 3 2 2 2 2 4 2 2 4 2" xfId="12312"/>
    <cellStyle name="Normal 2 2 2 3 2 2 2 2 4 2 2 5" xfId="12313"/>
    <cellStyle name="Normal 2 2 2 3 2 2 2 2 4 2 2 5 2" xfId="12314"/>
    <cellStyle name="Normal 2 2 2 3 2 2 2 2 4 2 2 6" xfId="12315"/>
    <cellStyle name="Normal 2 2 2 3 2 2 2 2 4 2 2 6 2" xfId="12316"/>
    <cellStyle name="Normal 2 2 2 3 2 2 2 2 4 2 2 7" xfId="12317"/>
    <cellStyle name="Normal 2 2 2 3 2 2 2 2 4 2 2 7 2" xfId="12318"/>
    <cellStyle name="Normal 2 2 2 3 2 2 2 2 4 2 2 8" xfId="12319"/>
    <cellStyle name="Normal 2 2 2 3 2 2 2 2 4 2 2 8 2" xfId="12320"/>
    <cellStyle name="Normal 2 2 2 3 2 2 2 2 4 2 2 9" xfId="12321"/>
    <cellStyle name="Normal 2 2 2 3 2 2 2 2 4 2 2 9 2" xfId="12322"/>
    <cellStyle name="Normal 2 2 2 3 2 2 2 2 4 2 3" xfId="12323"/>
    <cellStyle name="Normal 2 2 2 3 2 2 2 2 4 2 3 2" xfId="12324"/>
    <cellStyle name="Normal 2 2 2 3 2 2 2 2 4 2 4" xfId="12325"/>
    <cellStyle name="Normal 2 2 2 3 2 2 2 2 4 2 4 2" xfId="12326"/>
    <cellStyle name="Normal 2 2 2 3 2 2 2 2 4 2 5" xfId="12327"/>
    <cellStyle name="Normal 2 2 2 3 2 2 2 2 4 2 5 2" xfId="12328"/>
    <cellStyle name="Normal 2 2 2 3 2 2 2 2 4 2 6" xfId="12329"/>
    <cellStyle name="Normal 2 2 2 3 2 2 2 2 4 2 6 2" xfId="12330"/>
    <cellStyle name="Normal 2 2 2 3 2 2 2 2 4 2 7" xfId="12331"/>
    <cellStyle name="Normal 2 2 2 3 2 2 2 2 4 2 7 2" xfId="12332"/>
    <cellStyle name="Normal 2 2 2 3 2 2 2 2 4 2 8" xfId="12333"/>
    <cellStyle name="Normal 2 2 2 3 2 2 2 2 4 2 8 2" xfId="12334"/>
    <cellStyle name="Normal 2 2 2 3 2 2 2 2 4 2 9" xfId="12335"/>
    <cellStyle name="Normal 2 2 2 3 2 2 2 2 4 2 9 2" xfId="12336"/>
    <cellStyle name="Normal 2 2 2 3 2 2 2 2 4 3" xfId="12337"/>
    <cellStyle name="Normal 2 2 2 3 2 2 2 2 4 3 10" xfId="12338"/>
    <cellStyle name="Normal 2 2 2 3 2 2 2 2 4 3 10 2" xfId="12339"/>
    <cellStyle name="Normal 2 2 2 3 2 2 2 2 4 3 11" xfId="12340"/>
    <cellStyle name="Normal 2 2 2 3 2 2 2 2 4 3 2" xfId="12341"/>
    <cellStyle name="Normal 2 2 2 3 2 2 2 2 4 3 2 2" xfId="12342"/>
    <cellStyle name="Normal 2 2 2 3 2 2 2 2 4 3 3" xfId="12343"/>
    <cellStyle name="Normal 2 2 2 3 2 2 2 2 4 3 3 2" xfId="12344"/>
    <cellStyle name="Normal 2 2 2 3 2 2 2 2 4 3 4" xfId="12345"/>
    <cellStyle name="Normal 2 2 2 3 2 2 2 2 4 3 4 2" xfId="12346"/>
    <cellStyle name="Normal 2 2 2 3 2 2 2 2 4 3 5" xfId="12347"/>
    <cellStyle name="Normal 2 2 2 3 2 2 2 2 4 3 5 2" xfId="12348"/>
    <cellStyle name="Normal 2 2 2 3 2 2 2 2 4 3 6" xfId="12349"/>
    <cellStyle name="Normal 2 2 2 3 2 2 2 2 4 3 6 2" xfId="12350"/>
    <cellStyle name="Normal 2 2 2 3 2 2 2 2 4 3 7" xfId="12351"/>
    <cellStyle name="Normal 2 2 2 3 2 2 2 2 4 3 7 2" xfId="12352"/>
    <cellStyle name="Normal 2 2 2 3 2 2 2 2 4 3 8" xfId="12353"/>
    <cellStyle name="Normal 2 2 2 3 2 2 2 2 4 3 8 2" xfId="12354"/>
    <cellStyle name="Normal 2 2 2 3 2 2 2 2 4 3 9" xfId="12355"/>
    <cellStyle name="Normal 2 2 2 3 2 2 2 2 4 3 9 2" xfId="12356"/>
    <cellStyle name="Normal 2 2 2 3 2 2 2 2 4 4" xfId="12357"/>
    <cellStyle name="Normal 2 2 2 3 2 2 2 2 4 4 2" xfId="12358"/>
    <cellStyle name="Normal 2 2 2 3 2 2 2 2 4 5" xfId="12359"/>
    <cellStyle name="Normal 2 2 2 3 2 2 2 2 4 5 2" xfId="12360"/>
    <cellStyle name="Normal 2 2 2 3 2 2 2 2 4 6" xfId="12361"/>
    <cellStyle name="Normal 2 2 2 3 2 2 2 2 4 6 2" xfId="12362"/>
    <cellStyle name="Normal 2 2 2 3 2 2 2 2 4 7" xfId="12363"/>
    <cellStyle name="Normal 2 2 2 3 2 2 2 2 4 7 2" xfId="12364"/>
    <cellStyle name="Normal 2 2 2 3 2 2 2 2 4 8" xfId="12365"/>
    <cellStyle name="Normal 2 2 2 3 2 2 2 2 4 8 2" xfId="12366"/>
    <cellStyle name="Normal 2 2 2 3 2 2 2 2 4 9" xfId="12367"/>
    <cellStyle name="Normal 2 2 2 3 2 2 2 2 4 9 2" xfId="12368"/>
    <cellStyle name="Normal 2 2 2 3 2 2 2 2 5" xfId="12369"/>
    <cellStyle name="Normal 2 2 2 3 2 2 2 2 5 10" xfId="12370"/>
    <cellStyle name="Normal 2 2 2 3 2 2 2 2 5 10 2" xfId="12371"/>
    <cellStyle name="Normal 2 2 2 3 2 2 2 2 5 11" xfId="12372"/>
    <cellStyle name="Normal 2 2 2 3 2 2 2 2 5 11 2" xfId="12373"/>
    <cellStyle name="Normal 2 2 2 3 2 2 2 2 5 12" xfId="12374"/>
    <cellStyle name="Normal 2 2 2 3 2 2 2 2 5 12 2" xfId="12375"/>
    <cellStyle name="Normal 2 2 2 3 2 2 2 2 5 13" xfId="12376"/>
    <cellStyle name="Normal 2 2 2 3 2 2 2 2 5 2" xfId="12377"/>
    <cellStyle name="Normal 2 2 2 3 2 2 2 2 5 2 10" xfId="12378"/>
    <cellStyle name="Normal 2 2 2 3 2 2 2 2 5 2 10 2" xfId="12379"/>
    <cellStyle name="Normal 2 2 2 3 2 2 2 2 5 2 11" xfId="12380"/>
    <cellStyle name="Normal 2 2 2 3 2 2 2 2 5 2 11 2" xfId="12381"/>
    <cellStyle name="Normal 2 2 2 3 2 2 2 2 5 2 12" xfId="12382"/>
    <cellStyle name="Normal 2 2 2 3 2 2 2 2 5 2 2" xfId="12383"/>
    <cellStyle name="Normal 2 2 2 3 2 2 2 2 5 2 2 10" xfId="12384"/>
    <cellStyle name="Normal 2 2 2 3 2 2 2 2 5 2 2 10 2" xfId="12385"/>
    <cellStyle name="Normal 2 2 2 3 2 2 2 2 5 2 2 11" xfId="12386"/>
    <cellStyle name="Normal 2 2 2 3 2 2 2 2 5 2 2 2" xfId="12387"/>
    <cellStyle name="Normal 2 2 2 3 2 2 2 2 5 2 2 2 2" xfId="12388"/>
    <cellStyle name="Normal 2 2 2 3 2 2 2 2 5 2 2 3" xfId="12389"/>
    <cellStyle name="Normal 2 2 2 3 2 2 2 2 5 2 2 3 2" xfId="12390"/>
    <cellStyle name="Normal 2 2 2 3 2 2 2 2 5 2 2 4" xfId="12391"/>
    <cellStyle name="Normal 2 2 2 3 2 2 2 2 5 2 2 4 2" xfId="12392"/>
    <cellStyle name="Normal 2 2 2 3 2 2 2 2 5 2 2 5" xfId="12393"/>
    <cellStyle name="Normal 2 2 2 3 2 2 2 2 5 2 2 5 2" xfId="12394"/>
    <cellStyle name="Normal 2 2 2 3 2 2 2 2 5 2 2 6" xfId="12395"/>
    <cellStyle name="Normal 2 2 2 3 2 2 2 2 5 2 2 6 2" xfId="12396"/>
    <cellStyle name="Normal 2 2 2 3 2 2 2 2 5 2 2 7" xfId="12397"/>
    <cellStyle name="Normal 2 2 2 3 2 2 2 2 5 2 2 7 2" xfId="12398"/>
    <cellStyle name="Normal 2 2 2 3 2 2 2 2 5 2 2 8" xfId="12399"/>
    <cellStyle name="Normal 2 2 2 3 2 2 2 2 5 2 2 8 2" xfId="12400"/>
    <cellStyle name="Normal 2 2 2 3 2 2 2 2 5 2 2 9" xfId="12401"/>
    <cellStyle name="Normal 2 2 2 3 2 2 2 2 5 2 2 9 2" xfId="12402"/>
    <cellStyle name="Normal 2 2 2 3 2 2 2 2 5 2 3" xfId="12403"/>
    <cellStyle name="Normal 2 2 2 3 2 2 2 2 5 2 3 2" xfId="12404"/>
    <cellStyle name="Normal 2 2 2 3 2 2 2 2 5 2 4" xfId="12405"/>
    <cellStyle name="Normal 2 2 2 3 2 2 2 2 5 2 4 2" xfId="12406"/>
    <cellStyle name="Normal 2 2 2 3 2 2 2 2 5 2 5" xfId="12407"/>
    <cellStyle name="Normal 2 2 2 3 2 2 2 2 5 2 5 2" xfId="12408"/>
    <cellStyle name="Normal 2 2 2 3 2 2 2 2 5 2 6" xfId="12409"/>
    <cellStyle name="Normal 2 2 2 3 2 2 2 2 5 2 6 2" xfId="12410"/>
    <cellStyle name="Normal 2 2 2 3 2 2 2 2 5 2 7" xfId="12411"/>
    <cellStyle name="Normal 2 2 2 3 2 2 2 2 5 2 7 2" xfId="12412"/>
    <cellStyle name="Normal 2 2 2 3 2 2 2 2 5 2 8" xfId="12413"/>
    <cellStyle name="Normal 2 2 2 3 2 2 2 2 5 2 8 2" xfId="12414"/>
    <cellStyle name="Normal 2 2 2 3 2 2 2 2 5 2 9" xfId="12415"/>
    <cellStyle name="Normal 2 2 2 3 2 2 2 2 5 2 9 2" xfId="12416"/>
    <cellStyle name="Normal 2 2 2 3 2 2 2 2 5 3" xfId="12417"/>
    <cellStyle name="Normal 2 2 2 3 2 2 2 2 5 3 10" xfId="12418"/>
    <cellStyle name="Normal 2 2 2 3 2 2 2 2 5 3 10 2" xfId="12419"/>
    <cellStyle name="Normal 2 2 2 3 2 2 2 2 5 3 11" xfId="12420"/>
    <cellStyle name="Normal 2 2 2 3 2 2 2 2 5 3 2" xfId="12421"/>
    <cellStyle name="Normal 2 2 2 3 2 2 2 2 5 3 2 2" xfId="12422"/>
    <cellStyle name="Normal 2 2 2 3 2 2 2 2 5 3 3" xfId="12423"/>
    <cellStyle name="Normal 2 2 2 3 2 2 2 2 5 3 3 2" xfId="12424"/>
    <cellStyle name="Normal 2 2 2 3 2 2 2 2 5 3 4" xfId="12425"/>
    <cellStyle name="Normal 2 2 2 3 2 2 2 2 5 3 4 2" xfId="12426"/>
    <cellStyle name="Normal 2 2 2 3 2 2 2 2 5 3 5" xfId="12427"/>
    <cellStyle name="Normal 2 2 2 3 2 2 2 2 5 3 5 2" xfId="12428"/>
    <cellStyle name="Normal 2 2 2 3 2 2 2 2 5 3 6" xfId="12429"/>
    <cellStyle name="Normal 2 2 2 3 2 2 2 2 5 3 6 2" xfId="12430"/>
    <cellStyle name="Normal 2 2 2 3 2 2 2 2 5 3 7" xfId="12431"/>
    <cellStyle name="Normal 2 2 2 3 2 2 2 2 5 3 7 2" xfId="12432"/>
    <cellStyle name="Normal 2 2 2 3 2 2 2 2 5 3 8" xfId="12433"/>
    <cellStyle name="Normal 2 2 2 3 2 2 2 2 5 3 8 2" xfId="12434"/>
    <cellStyle name="Normal 2 2 2 3 2 2 2 2 5 3 9" xfId="12435"/>
    <cellStyle name="Normal 2 2 2 3 2 2 2 2 5 3 9 2" xfId="12436"/>
    <cellStyle name="Normal 2 2 2 3 2 2 2 2 5 4" xfId="12437"/>
    <cellStyle name="Normal 2 2 2 3 2 2 2 2 5 4 2" xfId="12438"/>
    <cellStyle name="Normal 2 2 2 3 2 2 2 2 5 5" xfId="12439"/>
    <cellStyle name="Normal 2 2 2 3 2 2 2 2 5 5 2" xfId="12440"/>
    <cellStyle name="Normal 2 2 2 3 2 2 2 2 5 6" xfId="12441"/>
    <cellStyle name="Normal 2 2 2 3 2 2 2 2 5 6 2" xfId="12442"/>
    <cellStyle name="Normal 2 2 2 3 2 2 2 2 5 7" xfId="12443"/>
    <cellStyle name="Normal 2 2 2 3 2 2 2 2 5 7 2" xfId="12444"/>
    <cellStyle name="Normal 2 2 2 3 2 2 2 2 5 8" xfId="12445"/>
    <cellStyle name="Normal 2 2 2 3 2 2 2 2 5 8 2" xfId="12446"/>
    <cellStyle name="Normal 2 2 2 3 2 2 2 2 5 9" xfId="12447"/>
    <cellStyle name="Normal 2 2 2 3 2 2 2 2 5 9 2" xfId="12448"/>
    <cellStyle name="Normal 2 2 2 3 2 2 2 2 6" xfId="41849"/>
    <cellStyle name="Normal 2 2 2 3 2 2 2 3" xfId="12449"/>
    <cellStyle name="Normal 2 2 2 3 2 2 2 3 2" xfId="41850"/>
    <cellStyle name="Normal 2 2 2 3 2 2 2 4" xfId="12450"/>
    <cellStyle name="Normal 2 2 2 3 2 2 2 4 2" xfId="41851"/>
    <cellStyle name="Normal 2 2 2 3 2 2 2 5" xfId="12451"/>
    <cellStyle name="Normal 2 2 2 3 2 2 2 5 2" xfId="41852"/>
    <cellStyle name="Normal 2 2 2 3 2 2 2 6" xfId="12452"/>
    <cellStyle name="Normal 2 2 2 3 2 2 2 6 10" xfId="12453"/>
    <cellStyle name="Normal 2 2 2 3 2 2 2 6 10 2" xfId="12454"/>
    <cellStyle name="Normal 2 2 2 3 2 2 2 6 11" xfId="12455"/>
    <cellStyle name="Normal 2 2 2 3 2 2 2 6 11 2" xfId="12456"/>
    <cellStyle name="Normal 2 2 2 3 2 2 2 6 12" xfId="12457"/>
    <cellStyle name="Normal 2 2 2 3 2 2 2 6 2" xfId="12458"/>
    <cellStyle name="Normal 2 2 2 3 2 2 2 6 2 10" xfId="12459"/>
    <cellStyle name="Normal 2 2 2 3 2 2 2 6 2 10 2" xfId="12460"/>
    <cellStyle name="Normal 2 2 2 3 2 2 2 6 2 11" xfId="12461"/>
    <cellStyle name="Normal 2 2 2 3 2 2 2 6 2 2" xfId="12462"/>
    <cellStyle name="Normal 2 2 2 3 2 2 2 6 2 2 2" xfId="12463"/>
    <cellStyle name="Normal 2 2 2 3 2 2 2 6 2 3" xfId="12464"/>
    <cellStyle name="Normal 2 2 2 3 2 2 2 6 2 3 2" xfId="12465"/>
    <cellStyle name="Normal 2 2 2 3 2 2 2 6 2 4" xfId="12466"/>
    <cellStyle name="Normal 2 2 2 3 2 2 2 6 2 4 2" xfId="12467"/>
    <cellStyle name="Normal 2 2 2 3 2 2 2 6 2 5" xfId="12468"/>
    <cellStyle name="Normal 2 2 2 3 2 2 2 6 2 5 2" xfId="12469"/>
    <cellStyle name="Normal 2 2 2 3 2 2 2 6 2 6" xfId="12470"/>
    <cellStyle name="Normal 2 2 2 3 2 2 2 6 2 6 2" xfId="12471"/>
    <cellStyle name="Normal 2 2 2 3 2 2 2 6 2 7" xfId="12472"/>
    <cellStyle name="Normal 2 2 2 3 2 2 2 6 2 7 2" xfId="12473"/>
    <cellStyle name="Normal 2 2 2 3 2 2 2 6 2 8" xfId="12474"/>
    <cellStyle name="Normal 2 2 2 3 2 2 2 6 2 8 2" xfId="12475"/>
    <cellStyle name="Normal 2 2 2 3 2 2 2 6 2 9" xfId="12476"/>
    <cellStyle name="Normal 2 2 2 3 2 2 2 6 2 9 2" xfId="12477"/>
    <cellStyle name="Normal 2 2 2 3 2 2 2 6 3" xfId="12478"/>
    <cellStyle name="Normal 2 2 2 3 2 2 2 6 3 2" xfId="12479"/>
    <cellStyle name="Normal 2 2 2 3 2 2 2 6 4" xfId="12480"/>
    <cellStyle name="Normal 2 2 2 3 2 2 2 6 4 2" xfId="12481"/>
    <cellStyle name="Normal 2 2 2 3 2 2 2 6 5" xfId="12482"/>
    <cellStyle name="Normal 2 2 2 3 2 2 2 6 5 2" xfId="12483"/>
    <cellStyle name="Normal 2 2 2 3 2 2 2 6 6" xfId="12484"/>
    <cellStyle name="Normal 2 2 2 3 2 2 2 6 6 2" xfId="12485"/>
    <cellStyle name="Normal 2 2 2 3 2 2 2 6 7" xfId="12486"/>
    <cellStyle name="Normal 2 2 2 3 2 2 2 6 7 2" xfId="12487"/>
    <cellStyle name="Normal 2 2 2 3 2 2 2 6 8" xfId="12488"/>
    <cellStyle name="Normal 2 2 2 3 2 2 2 6 8 2" xfId="12489"/>
    <cellStyle name="Normal 2 2 2 3 2 2 2 6 9" xfId="12490"/>
    <cellStyle name="Normal 2 2 2 3 2 2 2 6 9 2" xfId="12491"/>
    <cellStyle name="Normal 2 2 2 3 2 2 2 7" xfId="12492"/>
    <cellStyle name="Normal 2 2 2 3 2 2 2 7 10" xfId="12493"/>
    <cellStyle name="Normal 2 2 2 3 2 2 2 7 10 2" xfId="12494"/>
    <cellStyle name="Normal 2 2 2 3 2 2 2 7 11" xfId="12495"/>
    <cellStyle name="Normal 2 2 2 3 2 2 2 7 2" xfId="12496"/>
    <cellStyle name="Normal 2 2 2 3 2 2 2 7 2 2" xfId="12497"/>
    <cellStyle name="Normal 2 2 2 3 2 2 2 7 3" xfId="12498"/>
    <cellStyle name="Normal 2 2 2 3 2 2 2 7 3 2" xfId="12499"/>
    <cellStyle name="Normal 2 2 2 3 2 2 2 7 4" xfId="12500"/>
    <cellStyle name="Normal 2 2 2 3 2 2 2 7 4 2" xfId="12501"/>
    <cellStyle name="Normal 2 2 2 3 2 2 2 7 5" xfId="12502"/>
    <cellStyle name="Normal 2 2 2 3 2 2 2 7 5 2" xfId="12503"/>
    <cellStyle name="Normal 2 2 2 3 2 2 2 7 6" xfId="12504"/>
    <cellStyle name="Normal 2 2 2 3 2 2 2 7 6 2" xfId="12505"/>
    <cellStyle name="Normal 2 2 2 3 2 2 2 7 7" xfId="12506"/>
    <cellStyle name="Normal 2 2 2 3 2 2 2 7 7 2" xfId="12507"/>
    <cellStyle name="Normal 2 2 2 3 2 2 2 7 8" xfId="12508"/>
    <cellStyle name="Normal 2 2 2 3 2 2 2 7 8 2" xfId="12509"/>
    <cellStyle name="Normal 2 2 2 3 2 2 2 7 9" xfId="12510"/>
    <cellStyle name="Normal 2 2 2 3 2 2 2 7 9 2" xfId="12511"/>
    <cellStyle name="Normal 2 2 2 3 2 2 2 8" xfId="12512"/>
    <cellStyle name="Normal 2 2 2 3 2 2 2 8 2" xfId="12513"/>
    <cellStyle name="Normal 2 2 2 3 2 2 2 9" xfId="12514"/>
    <cellStyle name="Normal 2 2 2 3 2 2 2 9 2" xfId="12515"/>
    <cellStyle name="Normal 2 2 2 3 2 2 3" xfId="12516"/>
    <cellStyle name="Normal 2 2 2 3 2 2 3 10" xfId="12517"/>
    <cellStyle name="Normal 2 2 2 3 2 2 3 10 2" xfId="12518"/>
    <cellStyle name="Normal 2 2 2 3 2 2 3 11" xfId="12519"/>
    <cellStyle name="Normal 2 2 2 3 2 2 3 11 2" xfId="12520"/>
    <cellStyle name="Normal 2 2 2 3 2 2 3 12" xfId="12521"/>
    <cellStyle name="Normal 2 2 2 3 2 2 3 12 2" xfId="12522"/>
    <cellStyle name="Normal 2 2 2 3 2 2 3 13" xfId="12523"/>
    <cellStyle name="Normal 2 2 2 3 2 2 3 2" xfId="12524"/>
    <cellStyle name="Normal 2 2 2 3 2 2 3 2 10" xfId="12525"/>
    <cellStyle name="Normal 2 2 2 3 2 2 3 2 10 2" xfId="12526"/>
    <cellStyle name="Normal 2 2 2 3 2 2 3 2 11" xfId="12527"/>
    <cellStyle name="Normal 2 2 2 3 2 2 3 2 11 2" xfId="12528"/>
    <cellStyle name="Normal 2 2 2 3 2 2 3 2 12" xfId="12529"/>
    <cellStyle name="Normal 2 2 2 3 2 2 3 2 2" xfId="12530"/>
    <cellStyle name="Normal 2 2 2 3 2 2 3 2 2 10" xfId="12531"/>
    <cellStyle name="Normal 2 2 2 3 2 2 3 2 2 10 2" xfId="12532"/>
    <cellStyle name="Normal 2 2 2 3 2 2 3 2 2 11" xfId="12533"/>
    <cellStyle name="Normal 2 2 2 3 2 2 3 2 2 2" xfId="12534"/>
    <cellStyle name="Normal 2 2 2 3 2 2 3 2 2 2 2" xfId="12535"/>
    <cellStyle name="Normal 2 2 2 3 2 2 3 2 2 3" xfId="12536"/>
    <cellStyle name="Normal 2 2 2 3 2 2 3 2 2 3 2" xfId="12537"/>
    <cellStyle name="Normal 2 2 2 3 2 2 3 2 2 4" xfId="12538"/>
    <cellStyle name="Normal 2 2 2 3 2 2 3 2 2 4 2" xfId="12539"/>
    <cellStyle name="Normal 2 2 2 3 2 2 3 2 2 5" xfId="12540"/>
    <cellStyle name="Normal 2 2 2 3 2 2 3 2 2 5 2" xfId="12541"/>
    <cellStyle name="Normal 2 2 2 3 2 2 3 2 2 6" xfId="12542"/>
    <cellStyle name="Normal 2 2 2 3 2 2 3 2 2 6 2" xfId="12543"/>
    <cellStyle name="Normal 2 2 2 3 2 2 3 2 2 7" xfId="12544"/>
    <cellStyle name="Normal 2 2 2 3 2 2 3 2 2 7 2" xfId="12545"/>
    <cellStyle name="Normal 2 2 2 3 2 2 3 2 2 8" xfId="12546"/>
    <cellStyle name="Normal 2 2 2 3 2 2 3 2 2 8 2" xfId="12547"/>
    <cellStyle name="Normal 2 2 2 3 2 2 3 2 2 9" xfId="12548"/>
    <cellStyle name="Normal 2 2 2 3 2 2 3 2 2 9 2" xfId="12549"/>
    <cellStyle name="Normal 2 2 2 3 2 2 3 2 3" xfId="12550"/>
    <cellStyle name="Normal 2 2 2 3 2 2 3 2 3 2" xfId="12551"/>
    <cellStyle name="Normal 2 2 2 3 2 2 3 2 4" xfId="12552"/>
    <cellStyle name="Normal 2 2 2 3 2 2 3 2 4 2" xfId="12553"/>
    <cellStyle name="Normal 2 2 2 3 2 2 3 2 5" xfId="12554"/>
    <cellStyle name="Normal 2 2 2 3 2 2 3 2 5 2" xfId="12555"/>
    <cellStyle name="Normal 2 2 2 3 2 2 3 2 6" xfId="12556"/>
    <cellStyle name="Normal 2 2 2 3 2 2 3 2 6 2" xfId="12557"/>
    <cellStyle name="Normal 2 2 2 3 2 2 3 2 7" xfId="12558"/>
    <cellStyle name="Normal 2 2 2 3 2 2 3 2 7 2" xfId="12559"/>
    <cellStyle name="Normal 2 2 2 3 2 2 3 2 8" xfId="12560"/>
    <cellStyle name="Normal 2 2 2 3 2 2 3 2 8 2" xfId="12561"/>
    <cellStyle name="Normal 2 2 2 3 2 2 3 2 9" xfId="12562"/>
    <cellStyle name="Normal 2 2 2 3 2 2 3 2 9 2" xfId="12563"/>
    <cellStyle name="Normal 2 2 2 3 2 2 3 3" xfId="12564"/>
    <cellStyle name="Normal 2 2 2 3 2 2 3 3 10" xfId="12565"/>
    <cellStyle name="Normal 2 2 2 3 2 2 3 3 10 2" xfId="12566"/>
    <cellStyle name="Normal 2 2 2 3 2 2 3 3 11" xfId="12567"/>
    <cellStyle name="Normal 2 2 2 3 2 2 3 3 2" xfId="12568"/>
    <cellStyle name="Normal 2 2 2 3 2 2 3 3 2 2" xfId="12569"/>
    <cellStyle name="Normal 2 2 2 3 2 2 3 3 3" xfId="12570"/>
    <cellStyle name="Normal 2 2 2 3 2 2 3 3 3 2" xfId="12571"/>
    <cellStyle name="Normal 2 2 2 3 2 2 3 3 4" xfId="12572"/>
    <cellStyle name="Normal 2 2 2 3 2 2 3 3 4 2" xfId="12573"/>
    <cellStyle name="Normal 2 2 2 3 2 2 3 3 5" xfId="12574"/>
    <cellStyle name="Normal 2 2 2 3 2 2 3 3 5 2" xfId="12575"/>
    <cellStyle name="Normal 2 2 2 3 2 2 3 3 6" xfId="12576"/>
    <cellStyle name="Normal 2 2 2 3 2 2 3 3 6 2" xfId="12577"/>
    <cellStyle name="Normal 2 2 2 3 2 2 3 3 7" xfId="12578"/>
    <cellStyle name="Normal 2 2 2 3 2 2 3 3 7 2" xfId="12579"/>
    <cellStyle name="Normal 2 2 2 3 2 2 3 3 8" xfId="12580"/>
    <cellStyle name="Normal 2 2 2 3 2 2 3 3 8 2" xfId="12581"/>
    <cellStyle name="Normal 2 2 2 3 2 2 3 3 9" xfId="12582"/>
    <cellStyle name="Normal 2 2 2 3 2 2 3 3 9 2" xfId="12583"/>
    <cellStyle name="Normal 2 2 2 3 2 2 3 4" xfId="12584"/>
    <cellStyle name="Normal 2 2 2 3 2 2 3 4 2" xfId="12585"/>
    <cellStyle name="Normal 2 2 2 3 2 2 3 5" xfId="12586"/>
    <cellStyle name="Normal 2 2 2 3 2 2 3 5 2" xfId="12587"/>
    <cellStyle name="Normal 2 2 2 3 2 2 3 6" xfId="12588"/>
    <cellStyle name="Normal 2 2 2 3 2 2 3 6 2" xfId="12589"/>
    <cellStyle name="Normal 2 2 2 3 2 2 3 7" xfId="12590"/>
    <cellStyle name="Normal 2 2 2 3 2 2 3 7 2" xfId="12591"/>
    <cellStyle name="Normal 2 2 2 3 2 2 3 8" xfId="12592"/>
    <cellStyle name="Normal 2 2 2 3 2 2 3 8 2" xfId="12593"/>
    <cellStyle name="Normal 2 2 2 3 2 2 3 9" xfId="12594"/>
    <cellStyle name="Normal 2 2 2 3 2 2 3 9 2" xfId="12595"/>
    <cellStyle name="Normal 2 2 2 3 2 2 4" xfId="12596"/>
    <cellStyle name="Normal 2 2 2 3 2 2 4 10" xfId="12597"/>
    <cellStyle name="Normal 2 2 2 3 2 2 4 10 2" xfId="12598"/>
    <cellStyle name="Normal 2 2 2 3 2 2 4 11" xfId="12599"/>
    <cellStyle name="Normal 2 2 2 3 2 2 4 11 2" xfId="12600"/>
    <cellStyle name="Normal 2 2 2 3 2 2 4 12" xfId="12601"/>
    <cellStyle name="Normal 2 2 2 3 2 2 4 12 2" xfId="12602"/>
    <cellStyle name="Normal 2 2 2 3 2 2 4 13" xfId="12603"/>
    <cellStyle name="Normal 2 2 2 3 2 2 4 2" xfId="12604"/>
    <cellStyle name="Normal 2 2 2 3 2 2 4 2 10" xfId="12605"/>
    <cellStyle name="Normal 2 2 2 3 2 2 4 2 10 2" xfId="12606"/>
    <cellStyle name="Normal 2 2 2 3 2 2 4 2 11" xfId="12607"/>
    <cellStyle name="Normal 2 2 2 3 2 2 4 2 11 2" xfId="12608"/>
    <cellStyle name="Normal 2 2 2 3 2 2 4 2 12" xfId="12609"/>
    <cellStyle name="Normal 2 2 2 3 2 2 4 2 2" xfId="12610"/>
    <cellStyle name="Normal 2 2 2 3 2 2 4 2 2 10" xfId="12611"/>
    <cellStyle name="Normal 2 2 2 3 2 2 4 2 2 10 2" xfId="12612"/>
    <cellStyle name="Normal 2 2 2 3 2 2 4 2 2 11" xfId="12613"/>
    <cellStyle name="Normal 2 2 2 3 2 2 4 2 2 2" xfId="12614"/>
    <cellStyle name="Normal 2 2 2 3 2 2 4 2 2 2 2" xfId="12615"/>
    <cellStyle name="Normal 2 2 2 3 2 2 4 2 2 3" xfId="12616"/>
    <cellStyle name="Normal 2 2 2 3 2 2 4 2 2 3 2" xfId="12617"/>
    <cellStyle name="Normal 2 2 2 3 2 2 4 2 2 4" xfId="12618"/>
    <cellStyle name="Normal 2 2 2 3 2 2 4 2 2 4 2" xfId="12619"/>
    <cellStyle name="Normal 2 2 2 3 2 2 4 2 2 5" xfId="12620"/>
    <cellStyle name="Normal 2 2 2 3 2 2 4 2 2 5 2" xfId="12621"/>
    <cellStyle name="Normal 2 2 2 3 2 2 4 2 2 6" xfId="12622"/>
    <cellStyle name="Normal 2 2 2 3 2 2 4 2 2 6 2" xfId="12623"/>
    <cellStyle name="Normal 2 2 2 3 2 2 4 2 2 7" xfId="12624"/>
    <cellStyle name="Normal 2 2 2 3 2 2 4 2 2 7 2" xfId="12625"/>
    <cellStyle name="Normal 2 2 2 3 2 2 4 2 2 8" xfId="12626"/>
    <cellStyle name="Normal 2 2 2 3 2 2 4 2 2 8 2" xfId="12627"/>
    <cellStyle name="Normal 2 2 2 3 2 2 4 2 2 9" xfId="12628"/>
    <cellStyle name="Normal 2 2 2 3 2 2 4 2 2 9 2" xfId="12629"/>
    <cellStyle name="Normal 2 2 2 3 2 2 4 2 3" xfId="12630"/>
    <cellStyle name="Normal 2 2 2 3 2 2 4 2 3 2" xfId="12631"/>
    <cellStyle name="Normal 2 2 2 3 2 2 4 2 4" xfId="12632"/>
    <cellStyle name="Normal 2 2 2 3 2 2 4 2 4 2" xfId="12633"/>
    <cellStyle name="Normal 2 2 2 3 2 2 4 2 5" xfId="12634"/>
    <cellStyle name="Normal 2 2 2 3 2 2 4 2 5 2" xfId="12635"/>
    <cellStyle name="Normal 2 2 2 3 2 2 4 2 6" xfId="12636"/>
    <cellStyle name="Normal 2 2 2 3 2 2 4 2 6 2" xfId="12637"/>
    <cellStyle name="Normal 2 2 2 3 2 2 4 2 7" xfId="12638"/>
    <cellStyle name="Normal 2 2 2 3 2 2 4 2 7 2" xfId="12639"/>
    <cellStyle name="Normal 2 2 2 3 2 2 4 2 8" xfId="12640"/>
    <cellStyle name="Normal 2 2 2 3 2 2 4 2 8 2" xfId="12641"/>
    <cellStyle name="Normal 2 2 2 3 2 2 4 2 9" xfId="12642"/>
    <cellStyle name="Normal 2 2 2 3 2 2 4 2 9 2" xfId="12643"/>
    <cellStyle name="Normal 2 2 2 3 2 2 4 3" xfId="12644"/>
    <cellStyle name="Normal 2 2 2 3 2 2 4 3 10" xfId="12645"/>
    <cellStyle name="Normal 2 2 2 3 2 2 4 3 10 2" xfId="12646"/>
    <cellStyle name="Normal 2 2 2 3 2 2 4 3 11" xfId="12647"/>
    <cellStyle name="Normal 2 2 2 3 2 2 4 3 2" xfId="12648"/>
    <cellStyle name="Normal 2 2 2 3 2 2 4 3 2 2" xfId="12649"/>
    <cellStyle name="Normal 2 2 2 3 2 2 4 3 3" xfId="12650"/>
    <cellStyle name="Normal 2 2 2 3 2 2 4 3 3 2" xfId="12651"/>
    <cellStyle name="Normal 2 2 2 3 2 2 4 3 4" xfId="12652"/>
    <cellStyle name="Normal 2 2 2 3 2 2 4 3 4 2" xfId="12653"/>
    <cellStyle name="Normal 2 2 2 3 2 2 4 3 5" xfId="12654"/>
    <cellStyle name="Normal 2 2 2 3 2 2 4 3 5 2" xfId="12655"/>
    <cellStyle name="Normal 2 2 2 3 2 2 4 3 6" xfId="12656"/>
    <cellStyle name="Normal 2 2 2 3 2 2 4 3 6 2" xfId="12657"/>
    <cellStyle name="Normal 2 2 2 3 2 2 4 3 7" xfId="12658"/>
    <cellStyle name="Normal 2 2 2 3 2 2 4 3 7 2" xfId="12659"/>
    <cellStyle name="Normal 2 2 2 3 2 2 4 3 8" xfId="12660"/>
    <cellStyle name="Normal 2 2 2 3 2 2 4 3 8 2" xfId="12661"/>
    <cellStyle name="Normal 2 2 2 3 2 2 4 3 9" xfId="12662"/>
    <cellStyle name="Normal 2 2 2 3 2 2 4 3 9 2" xfId="12663"/>
    <cellStyle name="Normal 2 2 2 3 2 2 4 4" xfId="12664"/>
    <cellStyle name="Normal 2 2 2 3 2 2 4 4 2" xfId="12665"/>
    <cellStyle name="Normal 2 2 2 3 2 2 4 5" xfId="12666"/>
    <cellStyle name="Normal 2 2 2 3 2 2 4 5 2" xfId="12667"/>
    <cellStyle name="Normal 2 2 2 3 2 2 4 6" xfId="12668"/>
    <cellStyle name="Normal 2 2 2 3 2 2 4 6 2" xfId="12669"/>
    <cellStyle name="Normal 2 2 2 3 2 2 4 7" xfId="12670"/>
    <cellStyle name="Normal 2 2 2 3 2 2 4 7 2" xfId="12671"/>
    <cellStyle name="Normal 2 2 2 3 2 2 4 8" xfId="12672"/>
    <cellStyle name="Normal 2 2 2 3 2 2 4 8 2" xfId="12673"/>
    <cellStyle name="Normal 2 2 2 3 2 2 4 9" xfId="12674"/>
    <cellStyle name="Normal 2 2 2 3 2 2 4 9 2" xfId="12675"/>
    <cellStyle name="Normal 2 2 2 3 2 2 5" xfId="12676"/>
    <cellStyle name="Normal 2 2 2 3 2 2 5 10" xfId="12677"/>
    <cellStyle name="Normal 2 2 2 3 2 2 5 10 2" xfId="12678"/>
    <cellStyle name="Normal 2 2 2 3 2 2 5 11" xfId="12679"/>
    <cellStyle name="Normal 2 2 2 3 2 2 5 11 2" xfId="12680"/>
    <cellStyle name="Normal 2 2 2 3 2 2 5 12" xfId="12681"/>
    <cellStyle name="Normal 2 2 2 3 2 2 5 12 2" xfId="12682"/>
    <cellStyle name="Normal 2 2 2 3 2 2 5 13" xfId="12683"/>
    <cellStyle name="Normal 2 2 2 3 2 2 5 2" xfId="12684"/>
    <cellStyle name="Normal 2 2 2 3 2 2 5 2 10" xfId="12685"/>
    <cellStyle name="Normal 2 2 2 3 2 2 5 2 10 2" xfId="12686"/>
    <cellStyle name="Normal 2 2 2 3 2 2 5 2 11" xfId="12687"/>
    <cellStyle name="Normal 2 2 2 3 2 2 5 2 11 2" xfId="12688"/>
    <cellStyle name="Normal 2 2 2 3 2 2 5 2 12" xfId="12689"/>
    <cellStyle name="Normal 2 2 2 3 2 2 5 2 2" xfId="12690"/>
    <cellStyle name="Normal 2 2 2 3 2 2 5 2 2 10" xfId="12691"/>
    <cellStyle name="Normal 2 2 2 3 2 2 5 2 2 10 2" xfId="12692"/>
    <cellStyle name="Normal 2 2 2 3 2 2 5 2 2 11" xfId="12693"/>
    <cellStyle name="Normal 2 2 2 3 2 2 5 2 2 2" xfId="12694"/>
    <cellStyle name="Normal 2 2 2 3 2 2 5 2 2 2 2" xfId="12695"/>
    <cellStyle name="Normal 2 2 2 3 2 2 5 2 2 3" xfId="12696"/>
    <cellStyle name="Normal 2 2 2 3 2 2 5 2 2 3 2" xfId="12697"/>
    <cellStyle name="Normal 2 2 2 3 2 2 5 2 2 4" xfId="12698"/>
    <cellStyle name="Normal 2 2 2 3 2 2 5 2 2 4 2" xfId="12699"/>
    <cellStyle name="Normal 2 2 2 3 2 2 5 2 2 5" xfId="12700"/>
    <cellStyle name="Normal 2 2 2 3 2 2 5 2 2 5 2" xfId="12701"/>
    <cellStyle name="Normal 2 2 2 3 2 2 5 2 2 6" xfId="12702"/>
    <cellStyle name="Normal 2 2 2 3 2 2 5 2 2 6 2" xfId="12703"/>
    <cellStyle name="Normal 2 2 2 3 2 2 5 2 2 7" xfId="12704"/>
    <cellStyle name="Normal 2 2 2 3 2 2 5 2 2 7 2" xfId="12705"/>
    <cellStyle name="Normal 2 2 2 3 2 2 5 2 2 8" xfId="12706"/>
    <cellStyle name="Normal 2 2 2 3 2 2 5 2 2 8 2" xfId="12707"/>
    <cellStyle name="Normal 2 2 2 3 2 2 5 2 2 9" xfId="12708"/>
    <cellStyle name="Normal 2 2 2 3 2 2 5 2 2 9 2" xfId="12709"/>
    <cellStyle name="Normal 2 2 2 3 2 2 5 2 3" xfId="12710"/>
    <cellStyle name="Normal 2 2 2 3 2 2 5 2 3 2" xfId="12711"/>
    <cellStyle name="Normal 2 2 2 3 2 2 5 2 4" xfId="12712"/>
    <cellStyle name="Normal 2 2 2 3 2 2 5 2 4 2" xfId="12713"/>
    <cellStyle name="Normal 2 2 2 3 2 2 5 2 5" xfId="12714"/>
    <cellStyle name="Normal 2 2 2 3 2 2 5 2 5 2" xfId="12715"/>
    <cellStyle name="Normal 2 2 2 3 2 2 5 2 6" xfId="12716"/>
    <cellStyle name="Normal 2 2 2 3 2 2 5 2 6 2" xfId="12717"/>
    <cellStyle name="Normal 2 2 2 3 2 2 5 2 7" xfId="12718"/>
    <cellStyle name="Normal 2 2 2 3 2 2 5 2 7 2" xfId="12719"/>
    <cellStyle name="Normal 2 2 2 3 2 2 5 2 8" xfId="12720"/>
    <cellStyle name="Normal 2 2 2 3 2 2 5 2 8 2" xfId="12721"/>
    <cellStyle name="Normal 2 2 2 3 2 2 5 2 9" xfId="12722"/>
    <cellStyle name="Normal 2 2 2 3 2 2 5 2 9 2" xfId="12723"/>
    <cellStyle name="Normal 2 2 2 3 2 2 5 3" xfId="12724"/>
    <cellStyle name="Normal 2 2 2 3 2 2 5 3 10" xfId="12725"/>
    <cellStyle name="Normal 2 2 2 3 2 2 5 3 10 2" xfId="12726"/>
    <cellStyle name="Normal 2 2 2 3 2 2 5 3 11" xfId="12727"/>
    <cellStyle name="Normal 2 2 2 3 2 2 5 3 2" xfId="12728"/>
    <cellStyle name="Normal 2 2 2 3 2 2 5 3 2 2" xfId="12729"/>
    <cellStyle name="Normal 2 2 2 3 2 2 5 3 3" xfId="12730"/>
    <cellStyle name="Normal 2 2 2 3 2 2 5 3 3 2" xfId="12731"/>
    <cellStyle name="Normal 2 2 2 3 2 2 5 3 4" xfId="12732"/>
    <cellStyle name="Normal 2 2 2 3 2 2 5 3 4 2" xfId="12733"/>
    <cellStyle name="Normal 2 2 2 3 2 2 5 3 5" xfId="12734"/>
    <cellStyle name="Normal 2 2 2 3 2 2 5 3 5 2" xfId="12735"/>
    <cellStyle name="Normal 2 2 2 3 2 2 5 3 6" xfId="12736"/>
    <cellStyle name="Normal 2 2 2 3 2 2 5 3 6 2" xfId="12737"/>
    <cellStyle name="Normal 2 2 2 3 2 2 5 3 7" xfId="12738"/>
    <cellStyle name="Normal 2 2 2 3 2 2 5 3 7 2" xfId="12739"/>
    <cellStyle name="Normal 2 2 2 3 2 2 5 3 8" xfId="12740"/>
    <cellStyle name="Normal 2 2 2 3 2 2 5 3 8 2" xfId="12741"/>
    <cellStyle name="Normal 2 2 2 3 2 2 5 3 9" xfId="12742"/>
    <cellStyle name="Normal 2 2 2 3 2 2 5 3 9 2" xfId="12743"/>
    <cellStyle name="Normal 2 2 2 3 2 2 5 4" xfId="12744"/>
    <cellStyle name="Normal 2 2 2 3 2 2 5 4 2" xfId="12745"/>
    <cellStyle name="Normal 2 2 2 3 2 2 5 5" xfId="12746"/>
    <cellStyle name="Normal 2 2 2 3 2 2 5 5 2" xfId="12747"/>
    <cellStyle name="Normal 2 2 2 3 2 2 5 6" xfId="12748"/>
    <cellStyle name="Normal 2 2 2 3 2 2 5 6 2" xfId="12749"/>
    <cellStyle name="Normal 2 2 2 3 2 2 5 7" xfId="12750"/>
    <cellStyle name="Normal 2 2 2 3 2 2 5 7 2" xfId="12751"/>
    <cellStyle name="Normal 2 2 2 3 2 2 5 8" xfId="12752"/>
    <cellStyle name="Normal 2 2 2 3 2 2 5 8 2" xfId="12753"/>
    <cellStyle name="Normal 2 2 2 3 2 2 5 9" xfId="12754"/>
    <cellStyle name="Normal 2 2 2 3 2 2 5 9 2" xfId="12755"/>
    <cellStyle name="Normal 2 2 2 3 2 2 6" xfId="12756"/>
    <cellStyle name="Normal 2 2 2 3 2 2 6 10" xfId="12757"/>
    <cellStyle name="Normal 2 2 2 3 2 2 6 10 2" xfId="12758"/>
    <cellStyle name="Normal 2 2 2 3 2 2 6 11" xfId="12759"/>
    <cellStyle name="Normal 2 2 2 3 2 2 6 11 2" xfId="12760"/>
    <cellStyle name="Normal 2 2 2 3 2 2 6 12" xfId="12761"/>
    <cellStyle name="Normal 2 2 2 3 2 2 6 12 2" xfId="12762"/>
    <cellStyle name="Normal 2 2 2 3 2 2 6 13" xfId="12763"/>
    <cellStyle name="Normal 2 2 2 3 2 2 6 2" xfId="12764"/>
    <cellStyle name="Normal 2 2 2 3 2 2 6 2 10" xfId="12765"/>
    <cellStyle name="Normal 2 2 2 3 2 2 6 2 10 2" xfId="12766"/>
    <cellStyle name="Normal 2 2 2 3 2 2 6 2 11" xfId="12767"/>
    <cellStyle name="Normal 2 2 2 3 2 2 6 2 11 2" xfId="12768"/>
    <cellStyle name="Normal 2 2 2 3 2 2 6 2 12" xfId="12769"/>
    <cellStyle name="Normal 2 2 2 3 2 2 6 2 2" xfId="12770"/>
    <cellStyle name="Normal 2 2 2 3 2 2 6 2 2 10" xfId="12771"/>
    <cellStyle name="Normal 2 2 2 3 2 2 6 2 2 10 2" xfId="12772"/>
    <cellStyle name="Normal 2 2 2 3 2 2 6 2 2 11" xfId="12773"/>
    <cellStyle name="Normal 2 2 2 3 2 2 6 2 2 2" xfId="12774"/>
    <cellStyle name="Normal 2 2 2 3 2 2 6 2 2 2 2" xfId="12775"/>
    <cellStyle name="Normal 2 2 2 3 2 2 6 2 2 3" xfId="12776"/>
    <cellStyle name="Normal 2 2 2 3 2 2 6 2 2 3 2" xfId="12777"/>
    <cellStyle name="Normal 2 2 2 3 2 2 6 2 2 4" xfId="12778"/>
    <cellStyle name="Normal 2 2 2 3 2 2 6 2 2 4 2" xfId="12779"/>
    <cellStyle name="Normal 2 2 2 3 2 2 6 2 2 5" xfId="12780"/>
    <cellStyle name="Normal 2 2 2 3 2 2 6 2 2 5 2" xfId="12781"/>
    <cellStyle name="Normal 2 2 2 3 2 2 6 2 2 6" xfId="12782"/>
    <cellStyle name="Normal 2 2 2 3 2 2 6 2 2 6 2" xfId="12783"/>
    <cellStyle name="Normal 2 2 2 3 2 2 6 2 2 7" xfId="12784"/>
    <cellStyle name="Normal 2 2 2 3 2 2 6 2 2 7 2" xfId="12785"/>
    <cellStyle name="Normal 2 2 2 3 2 2 6 2 2 8" xfId="12786"/>
    <cellStyle name="Normal 2 2 2 3 2 2 6 2 2 8 2" xfId="12787"/>
    <cellStyle name="Normal 2 2 2 3 2 2 6 2 2 9" xfId="12788"/>
    <cellStyle name="Normal 2 2 2 3 2 2 6 2 2 9 2" xfId="12789"/>
    <cellStyle name="Normal 2 2 2 3 2 2 6 2 3" xfId="12790"/>
    <cellStyle name="Normal 2 2 2 3 2 2 6 2 3 2" xfId="12791"/>
    <cellStyle name="Normal 2 2 2 3 2 2 6 2 4" xfId="12792"/>
    <cellStyle name="Normal 2 2 2 3 2 2 6 2 4 2" xfId="12793"/>
    <cellStyle name="Normal 2 2 2 3 2 2 6 2 5" xfId="12794"/>
    <cellStyle name="Normal 2 2 2 3 2 2 6 2 5 2" xfId="12795"/>
    <cellStyle name="Normal 2 2 2 3 2 2 6 2 6" xfId="12796"/>
    <cellStyle name="Normal 2 2 2 3 2 2 6 2 6 2" xfId="12797"/>
    <cellStyle name="Normal 2 2 2 3 2 2 6 2 7" xfId="12798"/>
    <cellStyle name="Normal 2 2 2 3 2 2 6 2 7 2" xfId="12799"/>
    <cellStyle name="Normal 2 2 2 3 2 2 6 2 8" xfId="12800"/>
    <cellStyle name="Normal 2 2 2 3 2 2 6 2 8 2" xfId="12801"/>
    <cellStyle name="Normal 2 2 2 3 2 2 6 2 9" xfId="12802"/>
    <cellStyle name="Normal 2 2 2 3 2 2 6 2 9 2" xfId="12803"/>
    <cellStyle name="Normal 2 2 2 3 2 2 6 3" xfId="12804"/>
    <cellStyle name="Normal 2 2 2 3 2 2 6 3 10" xfId="12805"/>
    <cellStyle name="Normal 2 2 2 3 2 2 6 3 10 2" xfId="12806"/>
    <cellStyle name="Normal 2 2 2 3 2 2 6 3 11" xfId="12807"/>
    <cellStyle name="Normal 2 2 2 3 2 2 6 3 2" xfId="12808"/>
    <cellStyle name="Normal 2 2 2 3 2 2 6 3 2 2" xfId="12809"/>
    <cellStyle name="Normal 2 2 2 3 2 2 6 3 3" xfId="12810"/>
    <cellStyle name="Normal 2 2 2 3 2 2 6 3 3 2" xfId="12811"/>
    <cellStyle name="Normal 2 2 2 3 2 2 6 3 4" xfId="12812"/>
    <cellStyle name="Normal 2 2 2 3 2 2 6 3 4 2" xfId="12813"/>
    <cellStyle name="Normal 2 2 2 3 2 2 6 3 5" xfId="12814"/>
    <cellStyle name="Normal 2 2 2 3 2 2 6 3 5 2" xfId="12815"/>
    <cellStyle name="Normal 2 2 2 3 2 2 6 3 6" xfId="12816"/>
    <cellStyle name="Normal 2 2 2 3 2 2 6 3 6 2" xfId="12817"/>
    <cellStyle name="Normal 2 2 2 3 2 2 6 3 7" xfId="12818"/>
    <cellStyle name="Normal 2 2 2 3 2 2 6 3 7 2" xfId="12819"/>
    <cellStyle name="Normal 2 2 2 3 2 2 6 3 8" xfId="12820"/>
    <cellStyle name="Normal 2 2 2 3 2 2 6 3 8 2" xfId="12821"/>
    <cellStyle name="Normal 2 2 2 3 2 2 6 3 9" xfId="12822"/>
    <cellStyle name="Normal 2 2 2 3 2 2 6 3 9 2" xfId="12823"/>
    <cellStyle name="Normal 2 2 2 3 2 2 6 4" xfId="12824"/>
    <cellStyle name="Normal 2 2 2 3 2 2 6 4 2" xfId="12825"/>
    <cellStyle name="Normal 2 2 2 3 2 2 6 5" xfId="12826"/>
    <cellStyle name="Normal 2 2 2 3 2 2 6 5 2" xfId="12827"/>
    <cellStyle name="Normal 2 2 2 3 2 2 6 6" xfId="12828"/>
    <cellStyle name="Normal 2 2 2 3 2 2 6 6 2" xfId="12829"/>
    <cellStyle name="Normal 2 2 2 3 2 2 6 7" xfId="12830"/>
    <cellStyle name="Normal 2 2 2 3 2 2 6 7 2" xfId="12831"/>
    <cellStyle name="Normal 2 2 2 3 2 2 6 8" xfId="12832"/>
    <cellStyle name="Normal 2 2 2 3 2 2 6 8 2" xfId="12833"/>
    <cellStyle name="Normal 2 2 2 3 2 2 6 9" xfId="12834"/>
    <cellStyle name="Normal 2 2 2 3 2 2 6 9 2" xfId="12835"/>
    <cellStyle name="Normal 2 2 2 3 2 2 7" xfId="41853"/>
    <cellStyle name="Normal 2 2 2 3 2 20" xfId="12836"/>
    <cellStyle name="Normal 2 2 2 3 2 20 2" xfId="12837"/>
    <cellStyle name="Normal 2 2 2 3 2 21" xfId="12838"/>
    <cellStyle name="Normal 2 2 2 3 2 3" xfId="12839"/>
    <cellStyle name="Normal 2 2 2 3 2 3 10" xfId="12840"/>
    <cellStyle name="Normal 2 2 2 3 2 3 10 2" xfId="12841"/>
    <cellStyle name="Normal 2 2 2 3 2 3 11" xfId="12842"/>
    <cellStyle name="Normal 2 2 2 3 2 3 11 2" xfId="12843"/>
    <cellStyle name="Normal 2 2 2 3 2 3 12" xfId="12844"/>
    <cellStyle name="Normal 2 2 2 3 2 3 12 2" xfId="12845"/>
    <cellStyle name="Normal 2 2 2 3 2 3 13" xfId="12846"/>
    <cellStyle name="Normal 2 2 2 3 2 3 2" xfId="12847"/>
    <cellStyle name="Normal 2 2 2 3 2 3 2 10" xfId="12848"/>
    <cellStyle name="Normal 2 2 2 3 2 3 2 10 2" xfId="12849"/>
    <cellStyle name="Normal 2 2 2 3 2 3 2 11" xfId="12850"/>
    <cellStyle name="Normal 2 2 2 3 2 3 2 11 2" xfId="12851"/>
    <cellStyle name="Normal 2 2 2 3 2 3 2 12" xfId="12852"/>
    <cellStyle name="Normal 2 2 2 3 2 3 2 2" xfId="12853"/>
    <cellStyle name="Normal 2 2 2 3 2 3 2 2 10" xfId="12854"/>
    <cellStyle name="Normal 2 2 2 3 2 3 2 2 10 2" xfId="12855"/>
    <cellStyle name="Normal 2 2 2 3 2 3 2 2 11" xfId="12856"/>
    <cellStyle name="Normal 2 2 2 3 2 3 2 2 2" xfId="12857"/>
    <cellStyle name="Normal 2 2 2 3 2 3 2 2 2 2" xfId="12858"/>
    <cellStyle name="Normal 2 2 2 3 2 3 2 2 3" xfId="12859"/>
    <cellStyle name="Normal 2 2 2 3 2 3 2 2 3 2" xfId="12860"/>
    <cellStyle name="Normal 2 2 2 3 2 3 2 2 4" xfId="12861"/>
    <cellStyle name="Normal 2 2 2 3 2 3 2 2 4 2" xfId="12862"/>
    <cellStyle name="Normal 2 2 2 3 2 3 2 2 5" xfId="12863"/>
    <cellStyle name="Normal 2 2 2 3 2 3 2 2 5 2" xfId="12864"/>
    <cellStyle name="Normal 2 2 2 3 2 3 2 2 6" xfId="12865"/>
    <cellStyle name="Normal 2 2 2 3 2 3 2 2 6 2" xfId="12866"/>
    <cellStyle name="Normal 2 2 2 3 2 3 2 2 7" xfId="12867"/>
    <cellStyle name="Normal 2 2 2 3 2 3 2 2 7 2" xfId="12868"/>
    <cellStyle name="Normal 2 2 2 3 2 3 2 2 8" xfId="12869"/>
    <cellStyle name="Normal 2 2 2 3 2 3 2 2 8 2" xfId="12870"/>
    <cellStyle name="Normal 2 2 2 3 2 3 2 2 9" xfId="12871"/>
    <cellStyle name="Normal 2 2 2 3 2 3 2 2 9 2" xfId="12872"/>
    <cellStyle name="Normal 2 2 2 3 2 3 2 3" xfId="12873"/>
    <cellStyle name="Normal 2 2 2 3 2 3 2 3 2" xfId="12874"/>
    <cellStyle name="Normal 2 2 2 3 2 3 2 4" xfId="12875"/>
    <cellStyle name="Normal 2 2 2 3 2 3 2 4 2" xfId="12876"/>
    <cellStyle name="Normal 2 2 2 3 2 3 2 5" xfId="12877"/>
    <cellStyle name="Normal 2 2 2 3 2 3 2 5 2" xfId="12878"/>
    <cellStyle name="Normal 2 2 2 3 2 3 2 6" xfId="12879"/>
    <cellStyle name="Normal 2 2 2 3 2 3 2 6 2" xfId="12880"/>
    <cellStyle name="Normal 2 2 2 3 2 3 2 7" xfId="12881"/>
    <cellStyle name="Normal 2 2 2 3 2 3 2 7 2" xfId="12882"/>
    <cellStyle name="Normal 2 2 2 3 2 3 2 8" xfId="12883"/>
    <cellStyle name="Normal 2 2 2 3 2 3 2 8 2" xfId="12884"/>
    <cellStyle name="Normal 2 2 2 3 2 3 2 9" xfId="12885"/>
    <cellStyle name="Normal 2 2 2 3 2 3 2 9 2" xfId="12886"/>
    <cellStyle name="Normal 2 2 2 3 2 3 3" xfId="12887"/>
    <cellStyle name="Normal 2 2 2 3 2 3 3 10" xfId="12888"/>
    <cellStyle name="Normal 2 2 2 3 2 3 3 10 2" xfId="12889"/>
    <cellStyle name="Normal 2 2 2 3 2 3 3 11" xfId="12890"/>
    <cellStyle name="Normal 2 2 2 3 2 3 3 2" xfId="12891"/>
    <cellStyle name="Normal 2 2 2 3 2 3 3 2 2" xfId="12892"/>
    <cellStyle name="Normal 2 2 2 3 2 3 3 3" xfId="12893"/>
    <cellStyle name="Normal 2 2 2 3 2 3 3 3 2" xfId="12894"/>
    <cellStyle name="Normal 2 2 2 3 2 3 3 4" xfId="12895"/>
    <cellStyle name="Normal 2 2 2 3 2 3 3 4 2" xfId="12896"/>
    <cellStyle name="Normal 2 2 2 3 2 3 3 5" xfId="12897"/>
    <cellStyle name="Normal 2 2 2 3 2 3 3 5 2" xfId="12898"/>
    <cellStyle name="Normal 2 2 2 3 2 3 3 6" xfId="12899"/>
    <cellStyle name="Normal 2 2 2 3 2 3 3 6 2" xfId="12900"/>
    <cellStyle name="Normal 2 2 2 3 2 3 3 7" xfId="12901"/>
    <cellStyle name="Normal 2 2 2 3 2 3 3 7 2" xfId="12902"/>
    <cellStyle name="Normal 2 2 2 3 2 3 3 8" xfId="12903"/>
    <cellStyle name="Normal 2 2 2 3 2 3 3 8 2" xfId="12904"/>
    <cellStyle name="Normal 2 2 2 3 2 3 3 9" xfId="12905"/>
    <cellStyle name="Normal 2 2 2 3 2 3 3 9 2" xfId="12906"/>
    <cellStyle name="Normal 2 2 2 3 2 3 4" xfId="12907"/>
    <cellStyle name="Normal 2 2 2 3 2 3 4 2" xfId="12908"/>
    <cellStyle name="Normal 2 2 2 3 2 3 5" xfId="12909"/>
    <cellStyle name="Normal 2 2 2 3 2 3 5 2" xfId="12910"/>
    <cellStyle name="Normal 2 2 2 3 2 3 6" xfId="12911"/>
    <cellStyle name="Normal 2 2 2 3 2 3 6 2" xfId="12912"/>
    <cellStyle name="Normal 2 2 2 3 2 3 7" xfId="12913"/>
    <cellStyle name="Normal 2 2 2 3 2 3 7 2" xfId="12914"/>
    <cellStyle name="Normal 2 2 2 3 2 3 8" xfId="12915"/>
    <cellStyle name="Normal 2 2 2 3 2 3 8 2" xfId="12916"/>
    <cellStyle name="Normal 2 2 2 3 2 3 9" xfId="12917"/>
    <cellStyle name="Normal 2 2 2 3 2 3 9 2" xfId="12918"/>
    <cellStyle name="Normal 2 2 2 3 2 4" xfId="12919"/>
    <cellStyle name="Normal 2 2 2 3 2 4 10" xfId="12920"/>
    <cellStyle name="Normal 2 2 2 3 2 4 10 2" xfId="12921"/>
    <cellStyle name="Normal 2 2 2 3 2 4 11" xfId="12922"/>
    <cellStyle name="Normal 2 2 2 3 2 4 11 2" xfId="12923"/>
    <cellStyle name="Normal 2 2 2 3 2 4 12" xfId="12924"/>
    <cellStyle name="Normal 2 2 2 3 2 4 12 2" xfId="12925"/>
    <cellStyle name="Normal 2 2 2 3 2 4 13" xfId="12926"/>
    <cellStyle name="Normal 2 2 2 3 2 4 2" xfId="12927"/>
    <cellStyle name="Normal 2 2 2 3 2 4 2 10" xfId="12928"/>
    <cellStyle name="Normal 2 2 2 3 2 4 2 10 2" xfId="12929"/>
    <cellStyle name="Normal 2 2 2 3 2 4 2 11" xfId="12930"/>
    <cellStyle name="Normal 2 2 2 3 2 4 2 11 2" xfId="12931"/>
    <cellStyle name="Normal 2 2 2 3 2 4 2 12" xfId="12932"/>
    <cellStyle name="Normal 2 2 2 3 2 4 2 2" xfId="12933"/>
    <cellStyle name="Normal 2 2 2 3 2 4 2 2 10" xfId="12934"/>
    <cellStyle name="Normal 2 2 2 3 2 4 2 2 10 2" xfId="12935"/>
    <cellStyle name="Normal 2 2 2 3 2 4 2 2 11" xfId="12936"/>
    <cellStyle name="Normal 2 2 2 3 2 4 2 2 2" xfId="12937"/>
    <cellStyle name="Normal 2 2 2 3 2 4 2 2 2 2" xfId="12938"/>
    <cellStyle name="Normal 2 2 2 3 2 4 2 2 3" xfId="12939"/>
    <cellStyle name="Normal 2 2 2 3 2 4 2 2 3 2" xfId="12940"/>
    <cellStyle name="Normal 2 2 2 3 2 4 2 2 4" xfId="12941"/>
    <cellStyle name="Normal 2 2 2 3 2 4 2 2 4 2" xfId="12942"/>
    <cellStyle name="Normal 2 2 2 3 2 4 2 2 5" xfId="12943"/>
    <cellStyle name="Normal 2 2 2 3 2 4 2 2 5 2" xfId="12944"/>
    <cellStyle name="Normal 2 2 2 3 2 4 2 2 6" xfId="12945"/>
    <cellStyle name="Normal 2 2 2 3 2 4 2 2 6 2" xfId="12946"/>
    <cellStyle name="Normal 2 2 2 3 2 4 2 2 7" xfId="12947"/>
    <cellStyle name="Normal 2 2 2 3 2 4 2 2 7 2" xfId="12948"/>
    <cellStyle name="Normal 2 2 2 3 2 4 2 2 8" xfId="12949"/>
    <cellStyle name="Normal 2 2 2 3 2 4 2 2 8 2" xfId="12950"/>
    <cellStyle name="Normal 2 2 2 3 2 4 2 2 9" xfId="12951"/>
    <cellStyle name="Normal 2 2 2 3 2 4 2 2 9 2" xfId="12952"/>
    <cellStyle name="Normal 2 2 2 3 2 4 2 3" xfId="12953"/>
    <cellStyle name="Normal 2 2 2 3 2 4 2 3 2" xfId="12954"/>
    <cellStyle name="Normal 2 2 2 3 2 4 2 4" xfId="12955"/>
    <cellStyle name="Normal 2 2 2 3 2 4 2 4 2" xfId="12956"/>
    <cellStyle name="Normal 2 2 2 3 2 4 2 5" xfId="12957"/>
    <cellStyle name="Normal 2 2 2 3 2 4 2 5 2" xfId="12958"/>
    <cellStyle name="Normal 2 2 2 3 2 4 2 6" xfId="12959"/>
    <cellStyle name="Normal 2 2 2 3 2 4 2 6 2" xfId="12960"/>
    <cellStyle name="Normal 2 2 2 3 2 4 2 7" xfId="12961"/>
    <cellStyle name="Normal 2 2 2 3 2 4 2 7 2" xfId="12962"/>
    <cellStyle name="Normal 2 2 2 3 2 4 2 8" xfId="12963"/>
    <cellStyle name="Normal 2 2 2 3 2 4 2 8 2" xfId="12964"/>
    <cellStyle name="Normal 2 2 2 3 2 4 2 9" xfId="12965"/>
    <cellStyle name="Normal 2 2 2 3 2 4 2 9 2" xfId="12966"/>
    <cellStyle name="Normal 2 2 2 3 2 4 3" xfId="12967"/>
    <cellStyle name="Normal 2 2 2 3 2 4 3 10" xfId="12968"/>
    <cellStyle name="Normal 2 2 2 3 2 4 3 10 2" xfId="12969"/>
    <cellStyle name="Normal 2 2 2 3 2 4 3 11" xfId="12970"/>
    <cellStyle name="Normal 2 2 2 3 2 4 3 2" xfId="12971"/>
    <cellStyle name="Normal 2 2 2 3 2 4 3 2 2" xfId="12972"/>
    <cellStyle name="Normal 2 2 2 3 2 4 3 3" xfId="12973"/>
    <cellStyle name="Normal 2 2 2 3 2 4 3 3 2" xfId="12974"/>
    <cellStyle name="Normal 2 2 2 3 2 4 3 4" xfId="12975"/>
    <cellStyle name="Normal 2 2 2 3 2 4 3 4 2" xfId="12976"/>
    <cellStyle name="Normal 2 2 2 3 2 4 3 5" xfId="12977"/>
    <cellStyle name="Normal 2 2 2 3 2 4 3 5 2" xfId="12978"/>
    <cellStyle name="Normal 2 2 2 3 2 4 3 6" xfId="12979"/>
    <cellStyle name="Normal 2 2 2 3 2 4 3 6 2" xfId="12980"/>
    <cellStyle name="Normal 2 2 2 3 2 4 3 7" xfId="12981"/>
    <cellStyle name="Normal 2 2 2 3 2 4 3 7 2" xfId="12982"/>
    <cellStyle name="Normal 2 2 2 3 2 4 3 8" xfId="12983"/>
    <cellStyle name="Normal 2 2 2 3 2 4 3 8 2" xfId="12984"/>
    <cellStyle name="Normal 2 2 2 3 2 4 3 9" xfId="12985"/>
    <cellStyle name="Normal 2 2 2 3 2 4 3 9 2" xfId="12986"/>
    <cellStyle name="Normal 2 2 2 3 2 4 4" xfId="12987"/>
    <cellStyle name="Normal 2 2 2 3 2 4 4 2" xfId="12988"/>
    <cellStyle name="Normal 2 2 2 3 2 4 5" xfId="12989"/>
    <cellStyle name="Normal 2 2 2 3 2 4 5 2" xfId="12990"/>
    <cellStyle name="Normal 2 2 2 3 2 4 6" xfId="12991"/>
    <cellStyle name="Normal 2 2 2 3 2 4 6 2" xfId="12992"/>
    <cellStyle name="Normal 2 2 2 3 2 4 7" xfId="12993"/>
    <cellStyle name="Normal 2 2 2 3 2 4 7 2" xfId="12994"/>
    <cellStyle name="Normal 2 2 2 3 2 4 8" xfId="12995"/>
    <cellStyle name="Normal 2 2 2 3 2 4 8 2" xfId="12996"/>
    <cellStyle name="Normal 2 2 2 3 2 4 9" xfId="12997"/>
    <cellStyle name="Normal 2 2 2 3 2 4 9 2" xfId="12998"/>
    <cellStyle name="Normal 2 2 2 3 2 5" xfId="12999"/>
    <cellStyle name="Normal 2 2 2 3 2 5 10" xfId="13000"/>
    <cellStyle name="Normal 2 2 2 3 2 5 10 2" xfId="13001"/>
    <cellStyle name="Normal 2 2 2 3 2 5 11" xfId="13002"/>
    <cellStyle name="Normal 2 2 2 3 2 5 11 2" xfId="13003"/>
    <cellStyle name="Normal 2 2 2 3 2 5 12" xfId="13004"/>
    <cellStyle name="Normal 2 2 2 3 2 5 12 2" xfId="13005"/>
    <cellStyle name="Normal 2 2 2 3 2 5 13" xfId="13006"/>
    <cellStyle name="Normal 2 2 2 3 2 5 2" xfId="13007"/>
    <cellStyle name="Normal 2 2 2 3 2 5 2 10" xfId="13008"/>
    <cellStyle name="Normal 2 2 2 3 2 5 2 10 2" xfId="13009"/>
    <cellStyle name="Normal 2 2 2 3 2 5 2 11" xfId="13010"/>
    <cellStyle name="Normal 2 2 2 3 2 5 2 11 2" xfId="13011"/>
    <cellStyle name="Normal 2 2 2 3 2 5 2 12" xfId="13012"/>
    <cellStyle name="Normal 2 2 2 3 2 5 2 2" xfId="13013"/>
    <cellStyle name="Normal 2 2 2 3 2 5 2 2 10" xfId="13014"/>
    <cellStyle name="Normal 2 2 2 3 2 5 2 2 10 2" xfId="13015"/>
    <cellStyle name="Normal 2 2 2 3 2 5 2 2 11" xfId="13016"/>
    <cellStyle name="Normal 2 2 2 3 2 5 2 2 2" xfId="13017"/>
    <cellStyle name="Normal 2 2 2 3 2 5 2 2 2 2" xfId="13018"/>
    <cellStyle name="Normal 2 2 2 3 2 5 2 2 3" xfId="13019"/>
    <cellStyle name="Normal 2 2 2 3 2 5 2 2 3 2" xfId="13020"/>
    <cellStyle name="Normal 2 2 2 3 2 5 2 2 4" xfId="13021"/>
    <cellStyle name="Normal 2 2 2 3 2 5 2 2 4 2" xfId="13022"/>
    <cellStyle name="Normal 2 2 2 3 2 5 2 2 5" xfId="13023"/>
    <cellStyle name="Normal 2 2 2 3 2 5 2 2 5 2" xfId="13024"/>
    <cellStyle name="Normal 2 2 2 3 2 5 2 2 6" xfId="13025"/>
    <cellStyle name="Normal 2 2 2 3 2 5 2 2 6 2" xfId="13026"/>
    <cellStyle name="Normal 2 2 2 3 2 5 2 2 7" xfId="13027"/>
    <cellStyle name="Normal 2 2 2 3 2 5 2 2 7 2" xfId="13028"/>
    <cellStyle name="Normal 2 2 2 3 2 5 2 2 8" xfId="13029"/>
    <cellStyle name="Normal 2 2 2 3 2 5 2 2 8 2" xfId="13030"/>
    <cellStyle name="Normal 2 2 2 3 2 5 2 2 9" xfId="13031"/>
    <cellStyle name="Normal 2 2 2 3 2 5 2 2 9 2" xfId="13032"/>
    <cellStyle name="Normal 2 2 2 3 2 5 2 3" xfId="13033"/>
    <cellStyle name="Normal 2 2 2 3 2 5 2 3 2" xfId="13034"/>
    <cellStyle name="Normal 2 2 2 3 2 5 2 4" xfId="13035"/>
    <cellStyle name="Normal 2 2 2 3 2 5 2 4 2" xfId="13036"/>
    <cellStyle name="Normal 2 2 2 3 2 5 2 5" xfId="13037"/>
    <cellStyle name="Normal 2 2 2 3 2 5 2 5 2" xfId="13038"/>
    <cellStyle name="Normal 2 2 2 3 2 5 2 6" xfId="13039"/>
    <cellStyle name="Normal 2 2 2 3 2 5 2 6 2" xfId="13040"/>
    <cellStyle name="Normal 2 2 2 3 2 5 2 7" xfId="13041"/>
    <cellStyle name="Normal 2 2 2 3 2 5 2 7 2" xfId="13042"/>
    <cellStyle name="Normal 2 2 2 3 2 5 2 8" xfId="13043"/>
    <cellStyle name="Normal 2 2 2 3 2 5 2 8 2" xfId="13044"/>
    <cellStyle name="Normal 2 2 2 3 2 5 2 9" xfId="13045"/>
    <cellStyle name="Normal 2 2 2 3 2 5 2 9 2" xfId="13046"/>
    <cellStyle name="Normal 2 2 2 3 2 5 3" xfId="13047"/>
    <cellStyle name="Normal 2 2 2 3 2 5 3 10" xfId="13048"/>
    <cellStyle name="Normal 2 2 2 3 2 5 3 10 2" xfId="13049"/>
    <cellStyle name="Normal 2 2 2 3 2 5 3 11" xfId="13050"/>
    <cellStyle name="Normal 2 2 2 3 2 5 3 2" xfId="13051"/>
    <cellStyle name="Normal 2 2 2 3 2 5 3 2 2" xfId="13052"/>
    <cellStyle name="Normal 2 2 2 3 2 5 3 3" xfId="13053"/>
    <cellStyle name="Normal 2 2 2 3 2 5 3 3 2" xfId="13054"/>
    <cellStyle name="Normal 2 2 2 3 2 5 3 4" xfId="13055"/>
    <cellStyle name="Normal 2 2 2 3 2 5 3 4 2" xfId="13056"/>
    <cellStyle name="Normal 2 2 2 3 2 5 3 5" xfId="13057"/>
    <cellStyle name="Normal 2 2 2 3 2 5 3 5 2" xfId="13058"/>
    <cellStyle name="Normal 2 2 2 3 2 5 3 6" xfId="13059"/>
    <cellStyle name="Normal 2 2 2 3 2 5 3 6 2" xfId="13060"/>
    <cellStyle name="Normal 2 2 2 3 2 5 3 7" xfId="13061"/>
    <cellStyle name="Normal 2 2 2 3 2 5 3 7 2" xfId="13062"/>
    <cellStyle name="Normal 2 2 2 3 2 5 3 8" xfId="13063"/>
    <cellStyle name="Normal 2 2 2 3 2 5 3 8 2" xfId="13064"/>
    <cellStyle name="Normal 2 2 2 3 2 5 3 9" xfId="13065"/>
    <cellStyle name="Normal 2 2 2 3 2 5 3 9 2" xfId="13066"/>
    <cellStyle name="Normal 2 2 2 3 2 5 4" xfId="13067"/>
    <cellStyle name="Normal 2 2 2 3 2 5 4 2" xfId="13068"/>
    <cellStyle name="Normal 2 2 2 3 2 5 5" xfId="13069"/>
    <cellStyle name="Normal 2 2 2 3 2 5 5 2" xfId="13070"/>
    <cellStyle name="Normal 2 2 2 3 2 5 6" xfId="13071"/>
    <cellStyle name="Normal 2 2 2 3 2 5 6 2" xfId="13072"/>
    <cellStyle name="Normal 2 2 2 3 2 5 7" xfId="13073"/>
    <cellStyle name="Normal 2 2 2 3 2 5 7 2" xfId="13074"/>
    <cellStyle name="Normal 2 2 2 3 2 5 8" xfId="13075"/>
    <cellStyle name="Normal 2 2 2 3 2 5 8 2" xfId="13076"/>
    <cellStyle name="Normal 2 2 2 3 2 5 9" xfId="13077"/>
    <cellStyle name="Normal 2 2 2 3 2 5 9 2" xfId="13078"/>
    <cellStyle name="Normal 2 2 2 3 2 6" xfId="13079"/>
    <cellStyle name="Normal 2 2 2 3 2 6 2" xfId="13080"/>
    <cellStyle name="Normal 2 2 2 3 2 6 2 10" xfId="13081"/>
    <cellStyle name="Normal 2 2 2 3 2 6 2 10 2" xfId="13082"/>
    <cellStyle name="Normal 2 2 2 3 2 6 2 11" xfId="13083"/>
    <cellStyle name="Normal 2 2 2 3 2 6 2 11 2" xfId="13084"/>
    <cellStyle name="Normal 2 2 2 3 2 6 2 12" xfId="13085"/>
    <cellStyle name="Normal 2 2 2 3 2 6 2 12 2" xfId="13086"/>
    <cellStyle name="Normal 2 2 2 3 2 6 2 13" xfId="13087"/>
    <cellStyle name="Normal 2 2 2 3 2 6 2 2" xfId="13088"/>
    <cellStyle name="Normal 2 2 2 3 2 6 2 2 10" xfId="13089"/>
    <cellStyle name="Normal 2 2 2 3 2 6 2 2 10 2" xfId="13090"/>
    <cellStyle name="Normal 2 2 2 3 2 6 2 2 11" xfId="13091"/>
    <cellStyle name="Normal 2 2 2 3 2 6 2 2 11 2" xfId="13092"/>
    <cellStyle name="Normal 2 2 2 3 2 6 2 2 12" xfId="13093"/>
    <cellStyle name="Normal 2 2 2 3 2 6 2 2 2" xfId="13094"/>
    <cellStyle name="Normal 2 2 2 3 2 6 2 2 2 10" xfId="13095"/>
    <cellStyle name="Normal 2 2 2 3 2 6 2 2 2 10 2" xfId="13096"/>
    <cellStyle name="Normal 2 2 2 3 2 6 2 2 2 11" xfId="13097"/>
    <cellStyle name="Normal 2 2 2 3 2 6 2 2 2 2" xfId="13098"/>
    <cellStyle name="Normal 2 2 2 3 2 6 2 2 2 2 2" xfId="13099"/>
    <cellStyle name="Normal 2 2 2 3 2 6 2 2 2 3" xfId="13100"/>
    <cellStyle name="Normal 2 2 2 3 2 6 2 2 2 3 2" xfId="13101"/>
    <cellStyle name="Normal 2 2 2 3 2 6 2 2 2 4" xfId="13102"/>
    <cellStyle name="Normal 2 2 2 3 2 6 2 2 2 4 2" xfId="13103"/>
    <cellStyle name="Normal 2 2 2 3 2 6 2 2 2 5" xfId="13104"/>
    <cellStyle name="Normal 2 2 2 3 2 6 2 2 2 5 2" xfId="13105"/>
    <cellStyle name="Normal 2 2 2 3 2 6 2 2 2 6" xfId="13106"/>
    <cellStyle name="Normal 2 2 2 3 2 6 2 2 2 6 2" xfId="13107"/>
    <cellStyle name="Normal 2 2 2 3 2 6 2 2 2 7" xfId="13108"/>
    <cellStyle name="Normal 2 2 2 3 2 6 2 2 2 7 2" xfId="13109"/>
    <cellStyle name="Normal 2 2 2 3 2 6 2 2 2 8" xfId="13110"/>
    <cellStyle name="Normal 2 2 2 3 2 6 2 2 2 8 2" xfId="13111"/>
    <cellStyle name="Normal 2 2 2 3 2 6 2 2 2 9" xfId="13112"/>
    <cellStyle name="Normal 2 2 2 3 2 6 2 2 2 9 2" xfId="13113"/>
    <cellStyle name="Normal 2 2 2 3 2 6 2 2 3" xfId="13114"/>
    <cellStyle name="Normal 2 2 2 3 2 6 2 2 3 2" xfId="13115"/>
    <cellStyle name="Normal 2 2 2 3 2 6 2 2 4" xfId="13116"/>
    <cellStyle name="Normal 2 2 2 3 2 6 2 2 4 2" xfId="13117"/>
    <cellStyle name="Normal 2 2 2 3 2 6 2 2 5" xfId="13118"/>
    <cellStyle name="Normal 2 2 2 3 2 6 2 2 5 2" xfId="13119"/>
    <cellStyle name="Normal 2 2 2 3 2 6 2 2 6" xfId="13120"/>
    <cellStyle name="Normal 2 2 2 3 2 6 2 2 6 2" xfId="13121"/>
    <cellStyle name="Normal 2 2 2 3 2 6 2 2 7" xfId="13122"/>
    <cellStyle name="Normal 2 2 2 3 2 6 2 2 7 2" xfId="13123"/>
    <cellStyle name="Normal 2 2 2 3 2 6 2 2 8" xfId="13124"/>
    <cellStyle name="Normal 2 2 2 3 2 6 2 2 8 2" xfId="13125"/>
    <cellStyle name="Normal 2 2 2 3 2 6 2 2 9" xfId="13126"/>
    <cellStyle name="Normal 2 2 2 3 2 6 2 2 9 2" xfId="13127"/>
    <cellStyle name="Normal 2 2 2 3 2 6 2 3" xfId="13128"/>
    <cellStyle name="Normal 2 2 2 3 2 6 2 3 10" xfId="13129"/>
    <cellStyle name="Normal 2 2 2 3 2 6 2 3 10 2" xfId="13130"/>
    <cellStyle name="Normal 2 2 2 3 2 6 2 3 11" xfId="13131"/>
    <cellStyle name="Normal 2 2 2 3 2 6 2 3 2" xfId="13132"/>
    <cellStyle name="Normal 2 2 2 3 2 6 2 3 2 2" xfId="13133"/>
    <cellStyle name="Normal 2 2 2 3 2 6 2 3 3" xfId="13134"/>
    <cellStyle name="Normal 2 2 2 3 2 6 2 3 3 2" xfId="13135"/>
    <cellStyle name="Normal 2 2 2 3 2 6 2 3 4" xfId="13136"/>
    <cellStyle name="Normal 2 2 2 3 2 6 2 3 4 2" xfId="13137"/>
    <cellStyle name="Normal 2 2 2 3 2 6 2 3 5" xfId="13138"/>
    <cellStyle name="Normal 2 2 2 3 2 6 2 3 5 2" xfId="13139"/>
    <cellStyle name="Normal 2 2 2 3 2 6 2 3 6" xfId="13140"/>
    <cellStyle name="Normal 2 2 2 3 2 6 2 3 6 2" xfId="13141"/>
    <cellStyle name="Normal 2 2 2 3 2 6 2 3 7" xfId="13142"/>
    <cellStyle name="Normal 2 2 2 3 2 6 2 3 7 2" xfId="13143"/>
    <cellStyle name="Normal 2 2 2 3 2 6 2 3 8" xfId="13144"/>
    <cellStyle name="Normal 2 2 2 3 2 6 2 3 8 2" xfId="13145"/>
    <cellStyle name="Normal 2 2 2 3 2 6 2 3 9" xfId="13146"/>
    <cellStyle name="Normal 2 2 2 3 2 6 2 3 9 2" xfId="13147"/>
    <cellStyle name="Normal 2 2 2 3 2 6 2 4" xfId="13148"/>
    <cellStyle name="Normal 2 2 2 3 2 6 2 4 2" xfId="13149"/>
    <cellStyle name="Normal 2 2 2 3 2 6 2 5" xfId="13150"/>
    <cellStyle name="Normal 2 2 2 3 2 6 2 5 2" xfId="13151"/>
    <cellStyle name="Normal 2 2 2 3 2 6 2 6" xfId="13152"/>
    <cellStyle name="Normal 2 2 2 3 2 6 2 6 2" xfId="13153"/>
    <cellStyle name="Normal 2 2 2 3 2 6 2 7" xfId="13154"/>
    <cellStyle name="Normal 2 2 2 3 2 6 2 7 2" xfId="13155"/>
    <cellStyle name="Normal 2 2 2 3 2 6 2 8" xfId="13156"/>
    <cellStyle name="Normal 2 2 2 3 2 6 2 8 2" xfId="13157"/>
    <cellStyle name="Normal 2 2 2 3 2 6 2 9" xfId="13158"/>
    <cellStyle name="Normal 2 2 2 3 2 6 2 9 2" xfId="13159"/>
    <cellStyle name="Normal 2 2 2 3 2 6 3" xfId="13160"/>
    <cellStyle name="Normal 2 2 2 3 2 6 3 10" xfId="13161"/>
    <cellStyle name="Normal 2 2 2 3 2 6 3 10 2" xfId="13162"/>
    <cellStyle name="Normal 2 2 2 3 2 6 3 11" xfId="13163"/>
    <cellStyle name="Normal 2 2 2 3 2 6 3 11 2" xfId="13164"/>
    <cellStyle name="Normal 2 2 2 3 2 6 3 12" xfId="13165"/>
    <cellStyle name="Normal 2 2 2 3 2 6 3 12 2" xfId="13166"/>
    <cellStyle name="Normal 2 2 2 3 2 6 3 13" xfId="13167"/>
    <cellStyle name="Normal 2 2 2 3 2 6 3 2" xfId="13168"/>
    <cellStyle name="Normal 2 2 2 3 2 6 3 2 10" xfId="13169"/>
    <cellStyle name="Normal 2 2 2 3 2 6 3 2 10 2" xfId="13170"/>
    <cellStyle name="Normal 2 2 2 3 2 6 3 2 11" xfId="13171"/>
    <cellStyle name="Normal 2 2 2 3 2 6 3 2 11 2" xfId="13172"/>
    <cellStyle name="Normal 2 2 2 3 2 6 3 2 12" xfId="13173"/>
    <cellStyle name="Normal 2 2 2 3 2 6 3 2 2" xfId="13174"/>
    <cellStyle name="Normal 2 2 2 3 2 6 3 2 2 10" xfId="13175"/>
    <cellStyle name="Normal 2 2 2 3 2 6 3 2 2 10 2" xfId="13176"/>
    <cellStyle name="Normal 2 2 2 3 2 6 3 2 2 11" xfId="13177"/>
    <cellStyle name="Normal 2 2 2 3 2 6 3 2 2 2" xfId="13178"/>
    <cellStyle name="Normal 2 2 2 3 2 6 3 2 2 2 2" xfId="13179"/>
    <cellStyle name="Normal 2 2 2 3 2 6 3 2 2 3" xfId="13180"/>
    <cellStyle name="Normal 2 2 2 3 2 6 3 2 2 3 2" xfId="13181"/>
    <cellStyle name="Normal 2 2 2 3 2 6 3 2 2 4" xfId="13182"/>
    <cellStyle name="Normal 2 2 2 3 2 6 3 2 2 4 2" xfId="13183"/>
    <cellStyle name="Normal 2 2 2 3 2 6 3 2 2 5" xfId="13184"/>
    <cellStyle name="Normal 2 2 2 3 2 6 3 2 2 5 2" xfId="13185"/>
    <cellStyle name="Normal 2 2 2 3 2 6 3 2 2 6" xfId="13186"/>
    <cellStyle name="Normal 2 2 2 3 2 6 3 2 2 6 2" xfId="13187"/>
    <cellStyle name="Normal 2 2 2 3 2 6 3 2 2 7" xfId="13188"/>
    <cellStyle name="Normal 2 2 2 3 2 6 3 2 2 7 2" xfId="13189"/>
    <cellStyle name="Normal 2 2 2 3 2 6 3 2 2 8" xfId="13190"/>
    <cellStyle name="Normal 2 2 2 3 2 6 3 2 2 8 2" xfId="13191"/>
    <cellStyle name="Normal 2 2 2 3 2 6 3 2 2 9" xfId="13192"/>
    <cellStyle name="Normal 2 2 2 3 2 6 3 2 2 9 2" xfId="13193"/>
    <cellStyle name="Normal 2 2 2 3 2 6 3 2 3" xfId="13194"/>
    <cellStyle name="Normal 2 2 2 3 2 6 3 2 3 2" xfId="13195"/>
    <cellStyle name="Normal 2 2 2 3 2 6 3 2 4" xfId="13196"/>
    <cellStyle name="Normal 2 2 2 3 2 6 3 2 4 2" xfId="13197"/>
    <cellStyle name="Normal 2 2 2 3 2 6 3 2 5" xfId="13198"/>
    <cellStyle name="Normal 2 2 2 3 2 6 3 2 5 2" xfId="13199"/>
    <cellStyle name="Normal 2 2 2 3 2 6 3 2 6" xfId="13200"/>
    <cellStyle name="Normal 2 2 2 3 2 6 3 2 6 2" xfId="13201"/>
    <cellStyle name="Normal 2 2 2 3 2 6 3 2 7" xfId="13202"/>
    <cellStyle name="Normal 2 2 2 3 2 6 3 2 7 2" xfId="13203"/>
    <cellStyle name="Normal 2 2 2 3 2 6 3 2 8" xfId="13204"/>
    <cellStyle name="Normal 2 2 2 3 2 6 3 2 8 2" xfId="13205"/>
    <cellStyle name="Normal 2 2 2 3 2 6 3 2 9" xfId="13206"/>
    <cellStyle name="Normal 2 2 2 3 2 6 3 2 9 2" xfId="13207"/>
    <cellStyle name="Normal 2 2 2 3 2 6 3 3" xfId="13208"/>
    <cellStyle name="Normal 2 2 2 3 2 6 3 3 10" xfId="13209"/>
    <cellStyle name="Normal 2 2 2 3 2 6 3 3 10 2" xfId="13210"/>
    <cellStyle name="Normal 2 2 2 3 2 6 3 3 11" xfId="13211"/>
    <cellStyle name="Normal 2 2 2 3 2 6 3 3 2" xfId="13212"/>
    <cellStyle name="Normal 2 2 2 3 2 6 3 3 2 2" xfId="13213"/>
    <cellStyle name="Normal 2 2 2 3 2 6 3 3 3" xfId="13214"/>
    <cellStyle name="Normal 2 2 2 3 2 6 3 3 3 2" xfId="13215"/>
    <cellStyle name="Normal 2 2 2 3 2 6 3 3 4" xfId="13216"/>
    <cellStyle name="Normal 2 2 2 3 2 6 3 3 4 2" xfId="13217"/>
    <cellStyle name="Normal 2 2 2 3 2 6 3 3 5" xfId="13218"/>
    <cellStyle name="Normal 2 2 2 3 2 6 3 3 5 2" xfId="13219"/>
    <cellStyle name="Normal 2 2 2 3 2 6 3 3 6" xfId="13220"/>
    <cellStyle name="Normal 2 2 2 3 2 6 3 3 6 2" xfId="13221"/>
    <cellStyle name="Normal 2 2 2 3 2 6 3 3 7" xfId="13222"/>
    <cellStyle name="Normal 2 2 2 3 2 6 3 3 7 2" xfId="13223"/>
    <cellStyle name="Normal 2 2 2 3 2 6 3 3 8" xfId="13224"/>
    <cellStyle name="Normal 2 2 2 3 2 6 3 3 8 2" xfId="13225"/>
    <cellStyle name="Normal 2 2 2 3 2 6 3 3 9" xfId="13226"/>
    <cellStyle name="Normal 2 2 2 3 2 6 3 3 9 2" xfId="13227"/>
    <cellStyle name="Normal 2 2 2 3 2 6 3 4" xfId="13228"/>
    <cellStyle name="Normal 2 2 2 3 2 6 3 4 2" xfId="13229"/>
    <cellStyle name="Normal 2 2 2 3 2 6 3 5" xfId="13230"/>
    <cellStyle name="Normal 2 2 2 3 2 6 3 5 2" xfId="13231"/>
    <cellStyle name="Normal 2 2 2 3 2 6 3 6" xfId="13232"/>
    <cellStyle name="Normal 2 2 2 3 2 6 3 6 2" xfId="13233"/>
    <cellStyle name="Normal 2 2 2 3 2 6 3 7" xfId="13234"/>
    <cellStyle name="Normal 2 2 2 3 2 6 3 7 2" xfId="13235"/>
    <cellStyle name="Normal 2 2 2 3 2 6 3 8" xfId="13236"/>
    <cellStyle name="Normal 2 2 2 3 2 6 3 8 2" xfId="13237"/>
    <cellStyle name="Normal 2 2 2 3 2 6 3 9" xfId="13238"/>
    <cellStyle name="Normal 2 2 2 3 2 6 3 9 2" xfId="13239"/>
    <cellStyle name="Normal 2 2 2 3 2 6 4" xfId="13240"/>
    <cellStyle name="Normal 2 2 2 3 2 6 4 10" xfId="13241"/>
    <cellStyle name="Normal 2 2 2 3 2 6 4 10 2" xfId="13242"/>
    <cellStyle name="Normal 2 2 2 3 2 6 4 11" xfId="13243"/>
    <cellStyle name="Normal 2 2 2 3 2 6 4 11 2" xfId="13244"/>
    <cellStyle name="Normal 2 2 2 3 2 6 4 12" xfId="13245"/>
    <cellStyle name="Normal 2 2 2 3 2 6 4 12 2" xfId="13246"/>
    <cellStyle name="Normal 2 2 2 3 2 6 4 13" xfId="13247"/>
    <cellStyle name="Normal 2 2 2 3 2 6 4 2" xfId="13248"/>
    <cellStyle name="Normal 2 2 2 3 2 6 4 2 10" xfId="13249"/>
    <cellStyle name="Normal 2 2 2 3 2 6 4 2 10 2" xfId="13250"/>
    <cellStyle name="Normal 2 2 2 3 2 6 4 2 11" xfId="13251"/>
    <cellStyle name="Normal 2 2 2 3 2 6 4 2 11 2" xfId="13252"/>
    <cellStyle name="Normal 2 2 2 3 2 6 4 2 12" xfId="13253"/>
    <cellStyle name="Normal 2 2 2 3 2 6 4 2 2" xfId="13254"/>
    <cellStyle name="Normal 2 2 2 3 2 6 4 2 2 10" xfId="13255"/>
    <cellStyle name="Normal 2 2 2 3 2 6 4 2 2 10 2" xfId="13256"/>
    <cellStyle name="Normal 2 2 2 3 2 6 4 2 2 11" xfId="13257"/>
    <cellStyle name="Normal 2 2 2 3 2 6 4 2 2 2" xfId="13258"/>
    <cellStyle name="Normal 2 2 2 3 2 6 4 2 2 2 2" xfId="13259"/>
    <cellStyle name="Normal 2 2 2 3 2 6 4 2 2 3" xfId="13260"/>
    <cellStyle name="Normal 2 2 2 3 2 6 4 2 2 3 2" xfId="13261"/>
    <cellStyle name="Normal 2 2 2 3 2 6 4 2 2 4" xfId="13262"/>
    <cellStyle name="Normal 2 2 2 3 2 6 4 2 2 4 2" xfId="13263"/>
    <cellStyle name="Normal 2 2 2 3 2 6 4 2 2 5" xfId="13264"/>
    <cellStyle name="Normal 2 2 2 3 2 6 4 2 2 5 2" xfId="13265"/>
    <cellStyle name="Normal 2 2 2 3 2 6 4 2 2 6" xfId="13266"/>
    <cellStyle name="Normal 2 2 2 3 2 6 4 2 2 6 2" xfId="13267"/>
    <cellStyle name="Normal 2 2 2 3 2 6 4 2 2 7" xfId="13268"/>
    <cellStyle name="Normal 2 2 2 3 2 6 4 2 2 7 2" xfId="13269"/>
    <cellStyle name="Normal 2 2 2 3 2 6 4 2 2 8" xfId="13270"/>
    <cellStyle name="Normal 2 2 2 3 2 6 4 2 2 8 2" xfId="13271"/>
    <cellStyle name="Normal 2 2 2 3 2 6 4 2 2 9" xfId="13272"/>
    <cellStyle name="Normal 2 2 2 3 2 6 4 2 2 9 2" xfId="13273"/>
    <cellStyle name="Normal 2 2 2 3 2 6 4 2 3" xfId="13274"/>
    <cellStyle name="Normal 2 2 2 3 2 6 4 2 3 2" xfId="13275"/>
    <cellStyle name="Normal 2 2 2 3 2 6 4 2 4" xfId="13276"/>
    <cellStyle name="Normal 2 2 2 3 2 6 4 2 4 2" xfId="13277"/>
    <cellStyle name="Normal 2 2 2 3 2 6 4 2 5" xfId="13278"/>
    <cellStyle name="Normal 2 2 2 3 2 6 4 2 5 2" xfId="13279"/>
    <cellStyle name="Normal 2 2 2 3 2 6 4 2 6" xfId="13280"/>
    <cellStyle name="Normal 2 2 2 3 2 6 4 2 6 2" xfId="13281"/>
    <cellStyle name="Normal 2 2 2 3 2 6 4 2 7" xfId="13282"/>
    <cellStyle name="Normal 2 2 2 3 2 6 4 2 7 2" xfId="13283"/>
    <cellStyle name="Normal 2 2 2 3 2 6 4 2 8" xfId="13284"/>
    <cellStyle name="Normal 2 2 2 3 2 6 4 2 8 2" xfId="13285"/>
    <cellStyle name="Normal 2 2 2 3 2 6 4 2 9" xfId="13286"/>
    <cellStyle name="Normal 2 2 2 3 2 6 4 2 9 2" xfId="13287"/>
    <cellStyle name="Normal 2 2 2 3 2 6 4 3" xfId="13288"/>
    <cellStyle name="Normal 2 2 2 3 2 6 4 3 10" xfId="13289"/>
    <cellStyle name="Normal 2 2 2 3 2 6 4 3 10 2" xfId="13290"/>
    <cellStyle name="Normal 2 2 2 3 2 6 4 3 11" xfId="13291"/>
    <cellStyle name="Normal 2 2 2 3 2 6 4 3 2" xfId="13292"/>
    <cellStyle name="Normal 2 2 2 3 2 6 4 3 2 2" xfId="13293"/>
    <cellStyle name="Normal 2 2 2 3 2 6 4 3 3" xfId="13294"/>
    <cellStyle name="Normal 2 2 2 3 2 6 4 3 3 2" xfId="13295"/>
    <cellStyle name="Normal 2 2 2 3 2 6 4 3 4" xfId="13296"/>
    <cellStyle name="Normal 2 2 2 3 2 6 4 3 4 2" xfId="13297"/>
    <cellStyle name="Normal 2 2 2 3 2 6 4 3 5" xfId="13298"/>
    <cellStyle name="Normal 2 2 2 3 2 6 4 3 5 2" xfId="13299"/>
    <cellStyle name="Normal 2 2 2 3 2 6 4 3 6" xfId="13300"/>
    <cellStyle name="Normal 2 2 2 3 2 6 4 3 6 2" xfId="13301"/>
    <cellStyle name="Normal 2 2 2 3 2 6 4 3 7" xfId="13302"/>
    <cellStyle name="Normal 2 2 2 3 2 6 4 3 7 2" xfId="13303"/>
    <cellStyle name="Normal 2 2 2 3 2 6 4 3 8" xfId="13304"/>
    <cellStyle name="Normal 2 2 2 3 2 6 4 3 8 2" xfId="13305"/>
    <cellStyle name="Normal 2 2 2 3 2 6 4 3 9" xfId="13306"/>
    <cellStyle name="Normal 2 2 2 3 2 6 4 3 9 2" xfId="13307"/>
    <cellStyle name="Normal 2 2 2 3 2 6 4 4" xfId="13308"/>
    <cellStyle name="Normal 2 2 2 3 2 6 4 4 2" xfId="13309"/>
    <cellStyle name="Normal 2 2 2 3 2 6 4 5" xfId="13310"/>
    <cellStyle name="Normal 2 2 2 3 2 6 4 5 2" xfId="13311"/>
    <cellStyle name="Normal 2 2 2 3 2 6 4 6" xfId="13312"/>
    <cellStyle name="Normal 2 2 2 3 2 6 4 6 2" xfId="13313"/>
    <cellStyle name="Normal 2 2 2 3 2 6 4 7" xfId="13314"/>
    <cellStyle name="Normal 2 2 2 3 2 6 4 7 2" xfId="13315"/>
    <cellStyle name="Normal 2 2 2 3 2 6 4 8" xfId="13316"/>
    <cellStyle name="Normal 2 2 2 3 2 6 4 8 2" xfId="13317"/>
    <cellStyle name="Normal 2 2 2 3 2 6 4 9" xfId="13318"/>
    <cellStyle name="Normal 2 2 2 3 2 6 4 9 2" xfId="13319"/>
    <cellStyle name="Normal 2 2 2 3 2 6 5" xfId="13320"/>
    <cellStyle name="Normal 2 2 2 3 2 6 5 10" xfId="13321"/>
    <cellStyle name="Normal 2 2 2 3 2 6 5 10 2" xfId="13322"/>
    <cellStyle name="Normal 2 2 2 3 2 6 5 11" xfId="13323"/>
    <cellStyle name="Normal 2 2 2 3 2 6 5 11 2" xfId="13324"/>
    <cellStyle name="Normal 2 2 2 3 2 6 5 12" xfId="13325"/>
    <cellStyle name="Normal 2 2 2 3 2 6 5 12 2" xfId="13326"/>
    <cellStyle name="Normal 2 2 2 3 2 6 5 13" xfId="13327"/>
    <cellStyle name="Normal 2 2 2 3 2 6 5 2" xfId="13328"/>
    <cellStyle name="Normal 2 2 2 3 2 6 5 2 10" xfId="13329"/>
    <cellStyle name="Normal 2 2 2 3 2 6 5 2 10 2" xfId="13330"/>
    <cellStyle name="Normal 2 2 2 3 2 6 5 2 11" xfId="13331"/>
    <cellStyle name="Normal 2 2 2 3 2 6 5 2 11 2" xfId="13332"/>
    <cellStyle name="Normal 2 2 2 3 2 6 5 2 12" xfId="13333"/>
    <cellStyle name="Normal 2 2 2 3 2 6 5 2 2" xfId="13334"/>
    <cellStyle name="Normal 2 2 2 3 2 6 5 2 2 10" xfId="13335"/>
    <cellStyle name="Normal 2 2 2 3 2 6 5 2 2 10 2" xfId="13336"/>
    <cellStyle name="Normal 2 2 2 3 2 6 5 2 2 11" xfId="13337"/>
    <cellStyle name="Normal 2 2 2 3 2 6 5 2 2 2" xfId="13338"/>
    <cellStyle name="Normal 2 2 2 3 2 6 5 2 2 2 2" xfId="13339"/>
    <cellStyle name="Normal 2 2 2 3 2 6 5 2 2 3" xfId="13340"/>
    <cellStyle name="Normal 2 2 2 3 2 6 5 2 2 3 2" xfId="13341"/>
    <cellStyle name="Normal 2 2 2 3 2 6 5 2 2 4" xfId="13342"/>
    <cellStyle name="Normal 2 2 2 3 2 6 5 2 2 4 2" xfId="13343"/>
    <cellStyle name="Normal 2 2 2 3 2 6 5 2 2 5" xfId="13344"/>
    <cellStyle name="Normal 2 2 2 3 2 6 5 2 2 5 2" xfId="13345"/>
    <cellStyle name="Normal 2 2 2 3 2 6 5 2 2 6" xfId="13346"/>
    <cellStyle name="Normal 2 2 2 3 2 6 5 2 2 6 2" xfId="13347"/>
    <cellStyle name="Normal 2 2 2 3 2 6 5 2 2 7" xfId="13348"/>
    <cellStyle name="Normal 2 2 2 3 2 6 5 2 2 7 2" xfId="13349"/>
    <cellStyle name="Normal 2 2 2 3 2 6 5 2 2 8" xfId="13350"/>
    <cellStyle name="Normal 2 2 2 3 2 6 5 2 2 8 2" xfId="13351"/>
    <cellStyle name="Normal 2 2 2 3 2 6 5 2 2 9" xfId="13352"/>
    <cellStyle name="Normal 2 2 2 3 2 6 5 2 2 9 2" xfId="13353"/>
    <cellStyle name="Normal 2 2 2 3 2 6 5 2 3" xfId="13354"/>
    <cellStyle name="Normal 2 2 2 3 2 6 5 2 3 2" xfId="13355"/>
    <cellStyle name="Normal 2 2 2 3 2 6 5 2 4" xfId="13356"/>
    <cellStyle name="Normal 2 2 2 3 2 6 5 2 4 2" xfId="13357"/>
    <cellStyle name="Normal 2 2 2 3 2 6 5 2 5" xfId="13358"/>
    <cellStyle name="Normal 2 2 2 3 2 6 5 2 5 2" xfId="13359"/>
    <cellStyle name="Normal 2 2 2 3 2 6 5 2 6" xfId="13360"/>
    <cellStyle name="Normal 2 2 2 3 2 6 5 2 6 2" xfId="13361"/>
    <cellStyle name="Normal 2 2 2 3 2 6 5 2 7" xfId="13362"/>
    <cellStyle name="Normal 2 2 2 3 2 6 5 2 7 2" xfId="13363"/>
    <cellStyle name="Normal 2 2 2 3 2 6 5 2 8" xfId="13364"/>
    <cellStyle name="Normal 2 2 2 3 2 6 5 2 8 2" xfId="13365"/>
    <cellStyle name="Normal 2 2 2 3 2 6 5 2 9" xfId="13366"/>
    <cellStyle name="Normal 2 2 2 3 2 6 5 2 9 2" xfId="13367"/>
    <cellStyle name="Normal 2 2 2 3 2 6 5 3" xfId="13368"/>
    <cellStyle name="Normal 2 2 2 3 2 6 5 3 10" xfId="13369"/>
    <cellStyle name="Normal 2 2 2 3 2 6 5 3 10 2" xfId="13370"/>
    <cellStyle name="Normal 2 2 2 3 2 6 5 3 11" xfId="13371"/>
    <cellStyle name="Normal 2 2 2 3 2 6 5 3 2" xfId="13372"/>
    <cellStyle name="Normal 2 2 2 3 2 6 5 3 2 2" xfId="13373"/>
    <cellStyle name="Normal 2 2 2 3 2 6 5 3 3" xfId="13374"/>
    <cellStyle name="Normal 2 2 2 3 2 6 5 3 3 2" xfId="13375"/>
    <cellStyle name="Normal 2 2 2 3 2 6 5 3 4" xfId="13376"/>
    <cellStyle name="Normal 2 2 2 3 2 6 5 3 4 2" xfId="13377"/>
    <cellStyle name="Normal 2 2 2 3 2 6 5 3 5" xfId="13378"/>
    <cellStyle name="Normal 2 2 2 3 2 6 5 3 5 2" xfId="13379"/>
    <cellStyle name="Normal 2 2 2 3 2 6 5 3 6" xfId="13380"/>
    <cellStyle name="Normal 2 2 2 3 2 6 5 3 6 2" xfId="13381"/>
    <cellStyle name="Normal 2 2 2 3 2 6 5 3 7" xfId="13382"/>
    <cellStyle name="Normal 2 2 2 3 2 6 5 3 7 2" xfId="13383"/>
    <cellStyle name="Normal 2 2 2 3 2 6 5 3 8" xfId="13384"/>
    <cellStyle name="Normal 2 2 2 3 2 6 5 3 8 2" xfId="13385"/>
    <cellStyle name="Normal 2 2 2 3 2 6 5 3 9" xfId="13386"/>
    <cellStyle name="Normal 2 2 2 3 2 6 5 3 9 2" xfId="13387"/>
    <cellStyle name="Normal 2 2 2 3 2 6 5 4" xfId="13388"/>
    <cellStyle name="Normal 2 2 2 3 2 6 5 4 2" xfId="13389"/>
    <cellStyle name="Normal 2 2 2 3 2 6 5 5" xfId="13390"/>
    <cellStyle name="Normal 2 2 2 3 2 6 5 5 2" xfId="13391"/>
    <cellStyle name="Normal 2 2 2 3 2 6 5 6" xfId="13392"/>
    <cellStyle name="Normal 2 2 2 3 2 6 5 6 2" xfId="13393"/>
    <cellStyle name="Normal 2 2 2 3 2 6 5 7" xfId="13394"/>
    <cellStyle name="Normal 2 2 2 3 2 6 5 7 2" xfId="13395"/>
    <cellStyle name="Normal 2 2 2 3 2 6 5 8" xfId="13396"/>
    <cellStyle name="Normal 2 2 2 3 2 6 5 8 2" xfId="13397"/>
    <cellStyle name="Normal 2 2 2 3 2 6 5 9" xfId="13398"/>
    <cellStyle name="Normal 2 2 2 3 2 6 5 9 2" xfId="13399"/>
    <cellStyle name="Normal 2 2 2 3 2 6 6" xfId="41854"/>
    <cellStyle name="Normal 2 2 2 3 2 7" xfId="13400"/>
    <cellStyle name="Normal 2 2 2 3 2 7 2" xfId="41855"/>
    <cellStyle name="Normal 2 2 2 3 2 8" xfId="13401"/>
    <cellStyle name="Normal 2 2 2 3 2 8 2" xfId="41856"/>
    <cellStyle name="Normal 2 2 2 3 2 9" xfId="13402"/>
    <cellStyle name="Normal 2 2 2 3 2 9 2" xfId="41857"/>
    <cellStyle name="Normal 2 2 2 3 3" xfId="13403"/>
    <cellStyle name="Normal 2 2 2 3 3 10" xfId="13404"/>
    <cellStyle name="Normal 2 2 2 3 3 10 2" xfId="13405"/>
    <cellStyle name="Normal 2 2 2 3 3 11" xfId="13406"/>
    <cellStyle name="Normal 2 2 2 3 3 11 2" xfId="13407"/>
    <cellStyle name="Normal 2 2 2 3 3 12" xfId="13408"/>
    <cellStyle name="Normal 2 2 2 3 3 12 2" xfId="13409"/>
    <cellStyle name="Normal 2 2 2 3 3 13" xfId="13410"/>
    <cellStyle name="Normal 2 2 2 3 3 13 2" xfId="13411"/>
    <cellStyle name="Normal 2 2 2 3 3 14" xfId="13412"/>
    <cellStyle name="Normal 2 2 2 3 3 14 2" xfId="13413"/>
    <cellStyle name="Normal 2 2 2 3 3 15" xfId="13414"/>
    <cellStyle name="Normal 2 2 2 3 3 15 2" xfId="13415"/>
    <cellStyle name="Normal 2 2 2 3 3 16" xfId="13416"/>
    <cellStyle name="Normal 2 2 2 3 3 16 2" xfId="13417"/>
    <cellStyle name="Normal 2 2 2 3 3 17" xfId="13418"/>
    <cellStyle name="Normal 2 2 2 3 3 17 2" xfId="13419"/>
    <cellStyle name="Normal 2 2 2 3 3 18" xfId="13420"/>
    <cellStyle name="Normal 2 2 2 3 3 2" xfId="13421"/>
    <cellStyle name="Normal 2 2 2 3 3 2 2" xfId="13422"/>
    <cellStyle name="Normal 2 2 2 3 3 2 2 10" xfId="13423"/>
    <cellStyle name="Normal 2 2 2 3 3 2 2 10 2" xfId="13424"/>
    <cellStyle name="Normal 2 2 2 3 3 2 2 11" xfId="13425"/>
    <cellStyle name="Normal 2 2 2 3 3 2 2 11 2" xfId="13426"/>
    <cellStyle name="Normal 2 2 2 3 3 2 2 12" xfId="13427"/>
    <cellStyle name="Normal 2 2 2 3 3 2 2 12 2" xfId="13428"/>
    <cellStyle name="Normal 2 2 2 3 3 2 2 13" xfId="13429"/>
    <cellStyle name="Normal 2 2 2 3 3 2 2 13 2" xfId="13430"/>
    <cellStyle name="Normal 2 2 2 3 3 2 2 14" xfId="13431"/>
    <cellStyle name="Normal 2 2 2 3 3 2 2 14 2" xfId="13432"/>
    <cellStyle name="Normal 2 2 2 3 3 2 2 15" xfId="13433"/>
    <cellStyle name="Normal 2 2 2 3 3 2 2 15 2" xfId="13434"/>
    <cellStyle name="Normal 2 2 2 3 3 2 2 16" xfId="13435"/>
    <cellStyle name="Normal 2 2 2 3 3 2 2 16 2" xfId="13436"/>
    <cellStyle name="Normal 2 2 2 3 3 2 2 17" xfId="13437"/>
    <cellStyle name="Normal 2 2 2 3 3 2 2 2" xfId="13438"/>
    <cellStyle name="Normal 2 2 2 3 3 2 2 2 2" xfId="41858"/>
    <cellStyle name="Normal 2 2 2 3 3 2 2 3" xfId="13439"/>
    <cellStyle name="Normal 2 2 2 3 3 2 2 3 2" xfId="41859"/>
    <cellStyle name="Normal 2 2 2 3 3 2 2 4" xfId="13440"/>
    <cellStyle name="Normal 2 2 2 3 3 2 2 4 2" xfId="41860"/>
    <cellStyle name="Normal 2 2 2 3 3 2 2 5" xfId="13441"/>
    <cellStyle name="Normal 2 2 2 3 3 2 2 5 2" xfId="41861"/>
    <cellStyle name="Normal 2 2 2 3 3 2 2 6" xfId="13442"/>
    <cellStyle name="Normal 2 2 2 3 3 2 2 6 10" xfId="13443"/>
    <cellStyle name="Normal 2 2 2 3 3 2 2 6 10 2" xfId="13444"/>
    <cellStyle name="Normal 2 2 2 3 3 2 2 6 11" xfId="13445"/>
    <cellStyle name="Normal 2 2 2 3 3 2 2 6 11 2" xfId="13446"/>
    <cellStyle name="Normal 2 2 2 3 3 2 2 6 12" xfId="13447"/>
    <cellStyle name="Normal 2 2 2 3 3 2 2 6 2" xfId="13448"/>
    <cellStyle name="Normal 2 2 2 3 3 2 2 6 2 10" xfId="13449"/>
    <cellStyle name="Normal 2 2 2 3 3 2 2 6 2 10 2" xfId="13450"/>
    <cellStyle name="Normal 2 2 2 3 3 2 2 6 2 11" xfId="13451"/>
    <cellStyle name="Normal 2 2 2 3 3 2 2 6 2 2" xfId="13452"/>
    <cellStyle name="Normal 2 2 2 3 3 2 2 6 2 2 2" xfId="13453"/>
    <cellStyle name="Normal 2 2 2 3 3 2 2 6 2 3" xfId="13454"/>
    <cellStyle name="Normal 2 2 2 3 3 2 2 6 2 3 2" xfId="13455"/>
    <cellStyle name="Normal 2 2 2 3 3 2 2 6 2 4" xfId="13456"/>
    <cellStyle name="Normal 2 2 2 3 3 2 2 6 2 4 2" xfId="13457"/>
    <cellStyle name="Normal 2 2 2 3 3 2 2 6 2 5" xfId="13458"/>
    <cellStyle name="Normal 2 2 2 3 3 2 2 6 2 5 2" xfId="13459"/>
    <cellStyle name="Normal 2 2 2 3 3 2 2 6 2 6" xfId="13460"/>
    <cellStyle name="Normal 2 2 2 3 3 2 2 6 2 6 2" xfId="13461"/>
    <cellStyle name="Normal 2 2 2 3 3 2 2 6 2 7" xfId="13462"/>
    <cellStyle name="Normal 2 2 2 3 3 2 2 6 2 7 2" xfId="13463"/>
    <cellStyle name="Normal 2 2 2 3 3 2 2 6 2 8" xfId="13464"/>
    <cellStyle name="Normal 2 2 2 3 3 2 2 6 2 8 2" xfId="13465"/>
    <cellStyle name="Normal 2 2 2 3 3 2 2 6 2 9" xfId="13466"/>
    <cellStyle name="Normal 2 2 2 3 3 2 2 6 2 9 2" xfId="13467"/>
    <cellStyle name="Normal 2 2 2 3 3 2 2 6 3" xfId="13468"/>
    <cellStyle name="Normal 2 2 2 3 3 2 2 6 3 2" xfId="13469"/>
    <cellStyle name="Normal 2 2 2 3 3 2 2 6 4" xfId="13470"/>
    <cellStyle name="Normal 2 2 2 3 3 2 2 6 4 2" xfId="13471"/>
    <cellStyle name="Normal 2 2 2 3 3 2 2 6 5" xfId="13472"/>
    <cellStyle name="Normal 2 2 2 3 3 2 2 6 5 2" xfId="13473"/>
    <cellStyle name="Normal 2 2 2 3 3 2 2 6 6" xfId="13474"/>
    <cellStyle name="Normal 2 2 2 3 3 2 2 6 6 2" xfId="13475"/>
    <cellStyle name="Normal 2 2 2 3 3 2 2 6 7" xfId="13476"/>
    <cellStyle name="Normal 2 2 2 3 3 2 2 6 7 2" xfId="13477"/>
    <cellStyle name="Normal 2 2 2 3 3 2 2 6 8" xfId="13478"/>
    <cellStyle name="Normal 2 2 2 3 3 2 2 6 8 2" xfId="13479"/>
    <cellStyle name="Normal 2 2 2 3 3 2 2 6 9" xfId="13480"/>
    <cellStyle name="Normal 2 2 2 3 3 2 2 6 9 2" xfId="13481"/>
    <cellStyle name="Normal 2 2 2 3 3 2 2 7" xfId="13482"/>
    <cellStyle name="Normal 2 2 2 3 3 2 2 7 10" xfId="13483"/>
    <cellStyle name="Normal 2 2 2 3 3 2 2 7 10 2" xfId="13484"/>
    <cellStyle name="Normal 2 2 2 3 3 2 2 7 11" xfId="13485"/>
    <cellStyle name="Normal 2 2 2 3 3 2 2 7 2" xfId="13486"/>
    <cellStyle name="Normal 2 2 2 3 3 2 2 7 2 2" xfId="13487"/>
    <cellStyle name="Normal 2 2 2 3 3 2 2 7 3" xfId="13488"/>
    <cellStyle name="Normal 2 2 2 3 3 2 2 7 3 2" xfId="13489"/>
    <cellStyle name="Normal 2 2 2 3 3 2 2 7 4" xfId="13490"/>
    <cellStyle name="Normal 2 2 2 3 3 2 2 7 4 2" xfId="13491"/>
    <cellStyle name="Normal 2 2 2 3 3 2 2 7 5" xfId="13492"/>
    <cellStyle name="Normal 2 2 2 3 3 2 2 7 5 2" xfId="13493"/>
    <cellStyle name="Normal 2 2 2 3 3 2 2 7 6" xfId="13494"/>
    <cellStyle name="Normal 2 2 2 3 3 2 2 7 6 2" xfId="13495"/>
    <cellStyle name="Normal 2 2 2 3 3 2 2 7 7" xfId="13496"/>
    <cellStyle name="Normal 2 2 2 3 3 2 2 7 7 2" xfId="13497"/>
    <cellStyle name="Normal 2 2 2 3 3 2 2 7 8" xfId="13498"/>
    <cellStyle name="Normal 2 2 2 3 3 2 2 7 8 2" xfId="13499"/>
    <cellStyle name="Normal 2 2 2 3 3 2 2 7 9" xfId="13500"/>
    <cellStyle name="Normal 2 2 2 3 3 2 2 7 9 2" xfId="13501"/>
    <cellStyle name="Normal 2 2 2 3 3 2 2 8" xfId="13502"/>
    <cellStyle name="Normal 2 2 2 3 3 2 2 8 2" xfId="13503"/>
    <cellStyle name="Normal 2 2 2 3 3 2 2 9" xfId="13504"/>
    <cellStyle name="Normal 2 2 2 3 3 2 2 9 2" xfId="13505"/>
    <cellStyle name="Normal 2 2 2 3 3 2 3" xfId="13506"/>
    <cellStyle name="Normal 2 2 2 3 3 2 3 10" xfId="13507"/>
    <cellStyle name="Normal 2 2 2 3 3 2 3 10 2" xfId="13508"/>
    <cellStyle name="Normal 2 2 2 3 3 2 3 11" xfId="13509"/>
    <cellStyle name="Normal 2 2 2 3 3 2 3 11 2" xfId="13510"/>
    <cellStyle name="Normal 2 2 2 3 3 2 3 12" xfId="13511"/>
    <cellStyle name="Normal 2 2 2 3 3 2 3 12 2" xfId="13512"/>
    <cellStyle name="Normal 2 2 2 3 3 2 3 13" xfId="13513"/>
    <cellStyle name="Normal 2 2 2 3 3 2 3 2" xfId="13514"/>
    <cellStyle name="Normal 2 2 2 3 3 2 3 2 10" xfId="13515"/>
    <cellStyle name="Normal 2 2 2 3 3 2 3 2 10 2" xfId="13516"/>
    <cellStyle name="Normal 2 2 2 3 3 2 3 2 11" xfId="13517"/>
    <cellStyle name="Normal 2 2 2 3 3 2 3 2 11 2" xfId="13518"/>
    <cellStyle name="Normal 2 2 2 3 3 2 3 2 12" xfId="13519"/>
    <cellStyle name="Normal 2 2 2 3 3 2 3 2 2" xfId="13520"/>
    <cellStyle name="Normal 2 2 2 3 3 2 3 2 2 10" xfId="13521"/>
    <cellStyle name="Normal 2 2 2 3 3 2 3 2 2 10 2" xfId="13522"/>
    <cellStyle name="Normal 2 2 2 3 3 2 3 2 2 11" xfId="13523"/>
    <cellStyle name="Normal 2 2 2 3 3 2 3 2 2 2" xfId="13524"/>
    <cellStyle name="Normal 2 2 2 3 3 2 3 2 2 2 2" xfId="13525"/>
    <cellStyle name="Normal 2 2 2 3 3 2 3 2 2 3" xfId="13526"/>
    <cellStyle name="Normal 2 2 2 3 3 2 3 2 2 3 2" xfId="13527"/>
    <cellStyle name="Normal 2 2 2 3 3 2 3 2 2 4" xfId="13528"/>
    <cellStyle name="Normal 2 2 2 3 3 2 3 2 2 4 2" xfId="13529"/>
    <cellStyle name="Normal 2 2 2 3 3 2 3 2 2 5" xfId="13530"/>
    <cellStyle name="Normal 2 2 2 3 3 2 3 2 2 5 2" xfId="13531"/>
    <cellStyle name="Normal 2 2 2 3 3 2 3 2 2 6" xfId="13532"/>
    <cellStyle name="Normal 2 2 2 3 3 2 3 2 2 6 2" xfId="13533"/>
    <cellStyle name="Normal 2 2 2 3 3 2 3 2 2 7" xfId="13534"/>
    <cellStyle name="Normal 2 2 2 3 3 2 3 2 2 7 2" xfId="13535"/>
    <cellStyle name="Normal 2 2 2 3 3 2 3 2 2 8" xfId="13536"/>
    <cellStyle name="Normal 2 2 2 3 3 2 3 2 2 8 2" xfId="13537"/>
    <cellStyle name="Normal 2 2 2 3 3 2 3 2 2 9" xfId="13538"/>
    <cellStyle name="Normal 2 2 2 3 3 2 3 2 2 9 2" xfId="13539"/>
    <cellStyle name="Normal 2 2 2 3 3 2 3 2 3" xfId="13540"/>
    <cellStyle name="Normal 2 2 2 3 3 2 3 2 3 2" xfId="13541"/>
    <cellStyle name="Normal 2 2 2 3 3 2 3 2 4" xfId="13542"/>
    <cellStyle name="Normal 2 2 2 3 3 2 3 2 4 2" xfId="13543"/>
    <cellStyle name="Normal 2 2 2 3 3 2 3 2 5" xfId="13544"/>
    <cellStyle name="Normal 2 2 2 3 3 2 3 2 5 2" xfId="13545"/>
    <cellStyle name="Normal 2 2 2 3 3 2 3 2 6" xfId="13546"/>
    <cellStyle name="Normal 2 2 2 3 3 2 3 2 6 2" xfId="13547"/>
    <cellStyle name="Normal 2 2 2 3 3 2 3 2 7" xfId="13548"/>
    <cellStyle name="Normal 2 2 2 3 3 2 3 2 7 2" xfId="13549"/>
    <cellStyle name="Normal 2 2 2 3 3 2 3 2 8" xfId="13550"/>
    <cellStyle name="Normal 2 2 2 3 3 2 3 2 8 2" xfId="13551"/>
    <cellStyle name="Normal 2 2 2 3 3 2 3 2 9" xfId="13552"/>
    <cellStyle name="Normal 2 2 2 3 3 2 3 2 9 2" xfId="13553"/>
    <cellStyle name="Normal 2 2 2 3 3 2 3 3" xfId="13554"/>
    <cellStyle name="Normal 2 2 2 3 3 2 3 3 10" xfId="13555"/>
    <cellStyle name="Normal 2 2 2 3 3 2 3 3 10 2" xfId="13556"/>
    <cellStyle name="Normal 2 2 2 3 3 2 3 3 11" xfId="13557"/>
    <cellStyle name="Normal 2 2 2 3 3 2 3 3 2" xfId="13558"/>
    <cellStyle name="Normal 2 2 2 3 3 2 3 3 2 2" xfId="13559"/>
    <cellStyle name="Normal 2 2 2 3 3 2 3 3 3" xfId="13560"/>
    <cellStyle name="Normal 2 2 2 3 3 2 3 3 3 2" xfId="13561"/>
    <cellStyle name="Normal 2 2 2 3 3 2 3 3 4" xfId="13562"/>
    <cellStyle name="Normal 2 2 2 3 3 2 3 3 4 2" xfId="13563"/>
    <cellStyle name="Normal 2 2 2 3 3 2 3 3 5" xfId="13564"/>
    <cellStyle name="Normal 2 2 2 3 3 2 3 3 5 2" xfId="13565"/>
    <cellStyle name="Normal 2 2 2 3 3 2 3 3 6" xfId="13566"/>
    <cellStyle name="Normal 2 2 2 3 3 2 3 3 6 2" xfId="13567"/>
    <cellStyle name="Normal 2 2 2 3 3 2 3 3 7" xfId="13568"/>
    <cellStyle name="Normal 2 2 2 3 3 2 3 3 7 2" xfId="13569"/>
    <cellStyle name="Normal 2 2 2 3 3 2 3 3 8" xfId="13570"/>
    <cellStyle name="Normal 2 2 2 3 3 2 3 3 8 2" xfId="13571"/>
    <cellStyle name="Normal 2 2 2 3 3 2 3 3 9" xfId="13572"/>
    <cellStyle name="Normal 2 2 2 3 3 2 3 3 9 2" xfId="13573"/>
    <cellStyle name="Normal 2 2 2 3 3 2 3 4" xfId="13574"/>
    <cellStyle name="Normal 2 2 2 3 3 2 3 4 2" xfId="13575"/>
    <cellStyle name="Normal 2 2 2 3 3 2 3 5" xfId="13576"/>
    <cellStyle name="Normal 2 2 2 3 3 2 3 5 2" xfId="13577"/>
    <cellStyle name="Normal 2 2 2 3 3 2 3 6" xfId="13578"/>
    <cellStyle name="Normal 2 2 2 3 3 2 3 6 2" xfId="13579"/>
    <cellStyle name="Normal 2 2 2 3 3 2 3 7" xfId="13580"/>
    <cellStyle name="Normal 2 2 2 3 3 2 3 7 2" xfId="13581"/>
    <cellStyle name="Normal 2 2 2 3 3 2 3 8" xfId="13582"/>
    <cellStyle name="Normal 2 2 2 3 3 2 3 8 2" xfId="13583"/>
    <cellStyle name="Normal 2 2 2 3 3 2 3 9" xfId="13584"/>
    <cellStyle name="Normal 2 2 2 3 3 2 3 9 2" xfId="13585"/>
    <cellStyle name="Normal 2 2 2 3 3 2 4" xfId="13586"/>
    <cellStyle name="Normal 2 2 2 3 3 2 4 10" xfId="13587"/>
    <cellStyle name="Normal 2 2 2 3 3 2 4 10 2" xfId="13588"/>
    <cellStyle name="Normal 2 2 2 3 3 2 4 11" xfId="13589"/>
    <cellStyle name="Normal 2 2 2 3 3 2 4 11 2" xfId="13590"/>
    <cellStyle name="Normal 2 2 2 3 3 2 4 12" xfId="13591"/>
    <cellStyle name="Normal 2 2 2 3 3 2 4 12 2" xfId="13592"/>
    <cellStyle name="Normal 2 2 2 3 3 2 4 13" xfId="13593"/>
    <cellStyle name="Normal 2 2 2 3 3 2 4 2" xfId="13594"/>
    <cellStyle name="Normal 2 2 2 3 3 2 4 2 10" xfId="13595"/>
    <cellStyle name="Normal 2 2 2 3 3 2 4 2 10 2" xfId="13596"/>
    <cellStyle name="Normal 2 2 2 3 3 2 4 2 11" xfId="13597"/>
    <cellStyle name="Normal 2 2 2 3 3 2 4 2 11 2" xfId="13598"/>
    <cellStyle name="Normal 2 2 2 3 3 2 4 2 12" xfId="13599"/>
    <cellStyle name="Normal 2 2 2 3 3 2 4 2 2" xfId="13600"/>
    <cellStyle name="Normal 2 2 2 3 3 2 4 2 2 10" xfId="13601"/>
    <cellStyle name="Normal 2 2 2 3 3 2 4 2 2 10 2" xfId="13602"/>
    <cellStyle name="Normal 2 2 2 3 3 2 4 2 2 11" xfId="13603"/>
    <cellStyle name="Normal 2 2 2 3 3 2 4 2 2 2" xfId="13604"/>
    <cellStyle name="Normal 2 2 2 3 3 2 4 2 2 2 2" xfId="13605"/>
    <cellStyle name="Normal 2 2 2 3 3 2 4 2 2 3" xfId="13606"/>
    <cellStyle name="Normal 2 2 2 3 3 2 4 2 2 3 2" xfId="13607"/>
    <cellStyle name="Normal 2 2 2 3 3 2 4 2 2 4" xfId="13608"/>
    <cellStyle name="Normal 2 2 2 3 3 2 4 2 2 4 2" xfId="13609"/>
    <cellStyle name="Normal 2 2 2 3 3 2 4 2 2 5" xfId="13610"/>
    <cellStyle name="Normal 2 2 2 3 3 2 4 2 2 5 2" xfId="13611"/>
    <cellStyle name="Normal 2 2 2 3 3 2 4 2 2 6" xfId="13612"/>
    <cellStyle name="Normal 2 2 2 3 3 2 4 2 2 6 2" xfId="13613"/>
    <cellStyle name="Normal 2 2 2 3 3 2 4 2 2 7" xfId="13614"/>
    <cellStyle name="Normal 2 2 2 3 3 2 4 2 2 7 2" xfId="13615"/>
    <cellStyle name="Normal 2 2 2 3 3 2 4 2 2 8" xfId="13616"/>
    <cellStyle name="Normal 2 2 2 3 3 2 4 2 2 8 2" xfId="13617"/>
    <cellStyle name="Normal 2 2 2 3 3 2 4 2 2 9" xfId="13618"/>
    <cellStyle name="Normal 2 2 2 3 3 2 4 2 2 9 2" xfId="13619"/>
    <cellStyle name="Normal 2 2 2 3 3 2 4 2 3" xfId="13620"/>
    <cellStyle name="Normal 2 2 2 3 3 2 4 2 3 2" xfId="13621"/>
    <cellStyle name="Normal 2 2 2 3 3 2 4 2 4" xfId="13622"/>
    <cellStyle name="Normal 2 2 2 3 3 2 4 2 4 2" xfId="13623"/>
    <cellStyle name="Normal 2 2 2 3 3 2 4 2 5" xfId="13624"/>
    <cellStyle name="Normal 2 2 2 3 3 2 4 2 5 2" xfId="13625"/>
    <cellStyle name="Normal 2 2 2 3 3 2 4 2 6" xfId="13626"/>
    <cellStyle name="Normal 2 2 2 3 3 2 4 2 6 2" xfId="13627"/>
    <cellStyle name="Normal 2 2 2 3 3 2 4 2 7" xfId="13628"/>
    <cellStyle name="Normal 2 2 2 3 3 2 4 2 7 2" xfId="13629"/>
    <cellStyle name="Normal 2 2 2 3 3 2 4 2 8" xfId="13630"/>
    <cellStyle name="Normal 2 2 2 3 3 2 4 2 8 2" xfId="13631"/>
    <cellStyle name="Normal 2 2 2 3 3 2 4 2 9" xfId="13632"/>
    <cellStyle name="Normal 2 2 2 3 3 2 4 2 9 2" xfId="13633"/>
    <cellStyle name="Normal 2 2 2 3 3 2 4 3" xfId="13634"/>
    <cellStyle name="Normal 2 2 2 3 3 2 4 3 10" xfId="13635"/>
    <cellStyle name="Normal 2 2 2 3 3 2 4 3 10 2" xfId="13636"/>
    <cellStyle name="Normal 2 2 2 3 3 2 4 3 11" xfId="13637"/>
    <cellStyle name="Normal 2 2 2 3 3 2 4 3 2" xfId="13638"/>
    <cellStyle name="Normal 2 2 2 3 3 2 4 3 2 2" xfId="13639"/>
    <cellStyle name="Normal 2 2 2 3 3 2 4 3 3" xfId="13640"/>
    <cellStyle name="Normal 2 2 2 3 3 2 4 3 3 2" xfId="13641"/>
    <cellStyle name="Normal 2 2 2 3 3 2 4 3 4" xfId="13642"/>
    <cellStyle name="Normal 2 2 2 3 3 2 4 3 4 2" xfId="13643"/>
    <cellStyle name="Normal 2 2 2 3 3 2 4 3 5" xfId="13644"/>
    <cellStyle name="Normal 2 2 2 3 3 2 4 3 5 2" xfId="13645"/>
    <cellStyle name="Normal 2 2 2 3 3 2 4 3 6" xfId="13646"/>
    <cellStyle name="Normal 2 2 2 3 3 2 4 3 6 2" xfId="13647"/>
    <cellStyle name="Normal 2 2 2 3 3 2 4 3 7" xfId="13648"/>
    <cellStyle name="Normal 2 2 2 3 3 2 4 3 7 2" xfId="13649"/>
    <cellStyle name="Normal 2 2 2 3 3 2 4 3 8" xfId="13650"/>
    <cellStyle name="Normal 2 2 2 3 3 2 4 3 8 2" xfId="13651"/>
    <cellStyle name="Normal 2 2 2 3 3 2 4 3 9" xfId="13652"/>
    <cellStyle name="Normal 2 2 2 3 3 2 4 3 9 2" xfId="13653"/>
    <cellStyle name="Normal 2 2 2 3 3 2 4 4" xfId="13654"/>
    <cellStyle name="Normal 2 2 2 3 3 2 4 4 2" xfId="13655"/>
    <cellStyle name="Normal 2 2 2 3 3 2 4 5" xfId="13656"/>
    <cellStyle name="Normal 2 2 2 3 3 2 4 5 2" xfId="13657"/>
    <cellStyle name="Normal 2 2 2 3 3 2 4 6" xfId="13658"/>
    <cellStyle name="Normal 2 2 2 3 3 2 4 6 2" xfId="13659"/>
    <cellStyle name="Normal 2 2 2 3 3 2 4 7" xfId="13660"/>
    <cellStyle name="Normal 2 2 2 3 3 2 4 7 2" xfId="13661"/>
    <cellStyle name="Normal 2 2 2 3 3 2 4 8" xfId="13662"/>
    <cellStyle name="Normal 2 2 2 3 3 2 4 8 2" xfId="13663"/>
    <cellStyle name="Normal 2 2 2 3 3 2 4 9" xfId="13664"/>
    <cellStyle name="Normal 2 2 2 3 3 2 4 9 2" xfId="13665"/>
    <cellStyle name="Normal 2 2 2 3 3 2 5" xfId="13666"/>
    <cellStyle name="Normal 2 2 2 3 3 2 5 10" xfId="13667"/>
    <cellStyle name="Normal 2 2 2 3 3 2 5 10 2" xfId="13668"/>
    <cellStyle name="Normal 2 2 2 3 3 2 5 11" xfId="13669"/>
    <cellStyle name="Normal 2 2 2 3 3 2 5 11 2" xfId="13670"/>
    <cellStyle name="Normal 2 2 2 3 3 2 5 12" xfId="13671"/>
    <cellStyle name="Normal 2 2 2 3 3 2 5 12 2" xfId="13672"/>
    <cellStyle name="Normal 2 2 2 3 3 2 5 13" xfId="13673"/>
    <cellStyle name="Normal 2 2 2 3 3 2 5 2" xfId="13674"/>
    <cellStyle name="Normal 2 2 2 3 3 2 5 2 10" xfId="13675"/>
    <cellStyle name="Normal 2 2 2 3 3 2 5 2 10 2" xfId="13676"/>
    <cellStyle name="Normal 2 2 2 3 3 2 5 2 11" xfId="13677"/>
    <cellStyle name="Normal 2 2 2 3 3 2 5 2 11 2" xfId="13678"/>
    <cellStyle name="Normal 2 2 2 3 3 2 5 2 12" xfId="13679"/>
    <cellStyle name="Normal 2 2 2 3 3 2 5 2 2" xfId="13680"/>
    <cellStyle name="Normal 2 2 2 3 3 2 5 2 2 10" xfId="13681"/>
    <cellStyle name="Normal 2 2 2 3 3 2 5 2 2 10 2" xfId="13682"/>
    <cellStyle name="Normal 2 2 2 3 3 2 5 2 2 11" xfId="13683"/>
    <cellStyle name="Normal 2 2 2 3 3 2 5 2 2 2" xfId="13684"/>
    <cellStyle name="Normal 2 2 2 3 3 2 5 2 2 2 2" xfId="13685"/>
    <cellStyle name="Normal 2 2 2 3 3 2 5 2 2 3" xfId="13686"/>
    <cellStyle name="Normal 2 2 2 3 3 2 5 2 2 3 2" xfId="13687"/>
    <cellStyle name="Normal 2 2 2 3 3 2 5 2 2 4" xfId="13688"/>
    <cellStyle name="Normal 2 2 2 3 3 2 5 2 2 4 2" xfId="13689"/>
    <cellStyle name="Normal 2 2 2 3 3 2 5 2 2 5" xfId="13690"/>
    <cellStyle name="Normal 2 2 2 3 3 2 5 2 2 5 2" xfId="13691"/>
    <cellStyle name="Normal 2 2 2 3 3 2 5 2 2 6" xfId="13692"/>
    <cellStyle name="Normal 2 2 2 3 3 2 5 2 2 6 2" xfId="13693"/>
    <cellStyle name="Normal 2 2 2 3 3 2 5 2 2 7" xfId="13694"/>
    <cellStyle name="Normal 2 2 2 3 3 2 5 2 2 7 2" xfId="13695"/>
    <cellStyle name="Normal 2 2 2 3 3 2 5 2 2 8" xfId="13696"/>
    <cellStyle name="Normal 2 2 2 3 3 2 5 2 2 8 2" xfId="13697"/>
    <cellStyle name="Normal 2 2 2 3 3 2 5 2 2 9" xfId="13698"/>
    <cellStyle name="Normal 2 2 2 3 3 2 5 2 2 9 2" xfId="13699"/>
    <cellStyle name="Normal 2 2 2 3 3 2 5 2 3" xfId="13700"/>
    <cellStyle name="Normal 2 2 2 3 3 2 5 2 3 2" xfId="13701"/>
    <cellStyle name="Normal 2 2 2 3 3 2 5 2 4" xfId="13702"/>
    <cellStyle name="Normal 2 2 2 3 3 2 5 2 4 2" xfId="13703"/>
    <cellStyle name="Normal 2 2 2 3 3 2 5 2 5" xfId="13704"/>
    <cellStyle name="Normal 2 2 2 3 3 2 5 2 5 2" xfId="13705"/>
    <cellStyle name="Normal 2 2 2 3 3 2 5 2 6" xfId="13706"/>
    <cellStyle name="Normal 2 2 2 3 3 2 5 2 6 2" xfId="13707"/>
    <cellStyle name="Normal 2 2 2 3 3 2 5 2 7" xfId="13708"/>
    <cellStyle name="Normal 2 2 2 3 3 2 5 2 7 2" xfId="13709"/>
    <cellStyle name="Normal 2 2 2 3 3 2 5 2 8" xfId="13710"/>
    <cellStyle name="Normal 2 2 2 3 3 2 5 2 8 2" xfId="13711"/>
    <cellStyle name="Normal 2 2 2 3 3 2 5 2 9" xfId="13712"/>
    <cellStyle name="Normal 2 2 2 3 3 2 5 2 9 2" xfId="13713"/>
    <cellStyle name="Normal 2 2 2 3 3 2 5 3" xfId="13714"/>
    <cellStyle name="Normal 2 2 2 3 3 2 5 3 10" xfId="13715"/>
    <cellStyle name="Normal 2 2 2 3 3 2 5 3 10 2" xfId="13716"/>
    <cellStyle name="Normal 2 2 2 3 3 2 5 3 11" xfId="13717"/>
    <cellStyle name="Normal 2 2 2 3 3 2 5 3 2" xfId="13718"/>
    <cellStyle name="Normal 2 2 2 3 3 2 5 3 2 2" xfId="13719"/>
    <cellStyle name="Normal 2 2 2 3 3 2 5 3 3" xfId="13720"/>
    <cellStyle name="Normal 2 2 2 3 3 2 5 3 3 2" xfId="13721"/>
    <cellStyle name="Normal 2 2 2 3 3 2 5 3 4" xfId="13722"/>
    <cellStyle name="Normal 2 2 2 3 3 2 5 3 4 2" xfId="13723"/>
    <cellStyle name="Normal 2 2 2 3 3 2 5 3 5" xfId="13724"/>
    <cellStyle name="Normal 2 2 2 3 3 2 5 3 5 2" xfId="13725"/>
    <cellStyle name="Normal 2 2 2 3 3 2 5 3 6" xfId="13726"/>
    <cellStyle name="Normal 2 2 2 3 3 2 5 3 6 2" xfId="13727"/>
    <cellStyle name="Normal 2 2 2 3 3 2 5 3 7" xfId="13728"/>
    <cellStyle name="Normal 2 2 2 3 3 2 5 3 7 2" xfId="13729"/>
    <cellStyle name="Normal 2 2 2 3 3 2 5 3 8" xfId="13730"/>
    <cellStyle name="Normal 2 2 2 3 3 2 5 3 8 2" xfId="13731"/>
    <cellStyle name="Normal 2 2 2 3 3 2 5 3 9" xfId="13732"/>
    <cellStyle name="Normal 2 2 2 3 3 2 5 3 9 2" xfId="13733"/>
    <cellStyle name="Normal 2 2 2 3 3 2 5 4" xfId="13734"/>
    <cellStyle name="Normal 2 2 2 3 3 2 5 4 2" xfId="13735"/>
    <cellStyle name="Normal 2 2 2 3 3 2 5 5" xfId="13736"/>
    <cellStyle name="Normal 2 2 2 3 3 2 5 5 2" xfId="13737"/>
    <cellStyle name="Normal 2 2 2 3 3 2 5 6" xfId="13738"/>
    <cellStyle name="Normal 2 2 2 3 3 2 5 6 2" xfId="13739"/>
    <cellStyle name="Normal 2 2 2 3 3 2 5 7" xfId="13740"/>
    <cellStyle name="Normal 2 2 2 3 3 2 5 7 2" xfId="13741"/>
    <cellStyle name="Normal 2 2 2 3 3 2 5 8" xfId="13742"/>
    <cellStyle name="Normal 2 2 2 3 3 2 5 8 2" xfId="13743"/>
    <cellStyle name="Normal 2 2 2 3 3 2 5 9" xfId="13744"/>
    <cellStyle name="Normal 2 2 2 3 3 2 5 9 2" xfId="13745"/>
    <cellStyle name="Normal 2 2 2 3 3 2 6" xfId="41862"/>
    <cellStyle name="Normal 2 2 2 3 3 3" xfId="13746"/>
    <cellStyle name="Normal 2 2 2 3 3 3 2" xfId="41863"/>
    <cellStyle name="Normal 2 2 2 3 3 4" xfId="13747"/>
    <cellStyle name="Normal 2 2 2 3 3 4 2" xfId="41864"/>
    <cellStyle name="Normal 2 2 2 3 3 5" xfId="13748"/>
    <cellStyle name="Normal 2 2 2 3 3 5 2" xfId="41865"/>
    <cellStyle name="Normal 2 2 2 3 3 6" xfId="13749"/>
    <cellStyle name="Normal 2 2 2 3 3 6 2" xfId="41866"/>
    <cellStyle name="Normal 2 2 2 3 3 7" xfId="13750"/>
    <cellStyle name="Normal 2 2 2 3 3 7 10" xfId="13751"/>
    <cellStyle name="Normal 2 2 2 3 3 7 10 2" xfId="13752"/>
    <cellStyle name="Normal 2 2 2 3 3 7 11" xfId="13753"/>
    <cellStyle name="Normal 2 2 2 3 3 7 11 2" xfId="13754"/>
    <cellStyle name="Normal 2 2 2 3 3 7 12" xfId="13755"/>
    <cellStyle name="Normal 2 2 2 3 3 7 2" xfId="13756"/>
    <cellStyle name="Normal 2 2 2 3 3 7 2 10" xfId="13757"/>
    <cellStyle name="Normal 2 2 2 3 3 7 2 10 2" xfId="13758"/>
    <cellStyle name="Normal 2 2 2 3 3 7 2 11" xfId="13759"/>
    <cellStyle name="Normal 2 2 2 3 3 7 2 2" xfId="13760"/>
    <cellStyle name="Normal 2 2 2 3 3 7 2 2 2" xfId="13761"/>
    <cellStyle name="Normal 2 2 2 3 3 7 2 3" xfId="13762"/>
    <cellStyle name="Normal 2 2 2 3 3 7 2 3 2" xfId="13763"/>
    <cellStyle name="Normal 2 2 2 3 3 7 2 4" xfId="13764"/>
    <cellStyle name="Normal 2 2 2 3 3 7 2 4 2" xfId="13765"/>
    <cellStyle name="Normal 2 2 2 3 3 7 2 5" xfId="13766"/>
    <cellStyle name="Normal 2 2 2 3 3 7 2 5 2" xfId="13767"/>
    <cellStyle name="Normal 2 2 2 3 3 7 2 6" xfId="13768"/>
    <cellStyle name="Normal 2 2 2 3 3 7 2 6 2" xfId="13769"/>
    <cellStyle name="Normal 2 2 2 3 3 7 2 7" xfId="13770"/>
    <cellStyle name="Normal 2 2 2 3 3 7 2 7 2" xfId="13771"/>
    <cellStyle name="Normal 2 2 2 3 3 7 2 8" xfId="13772"/>
    <cellStyle name="Normal 2 2 2 3 3 7 2 8 2" xfId="13773"/>
    <cellStyle name="Normal 2 2 2 3 3 7 2 9" xfId="13774"/>
    <cellStyle name="Normal 2 2 2 3 3 7 2 9 2" xfId="13775"/>
    <cellStyle name="Normal 2 2 2 3 3 7 3" xfId="13776"/>
    <cellStyle name="Normal 2 2 2 3 3 7 3 2" xfId="13777"/>
    <cellStyle name="Normal 2 2 2 3 3 7 4" xfId="13778"/>
    <cellStyle name="Normal 2 2 2 3 3 7 4 2" xfId="13779"/>
    <cellStyle name="Normal 2 2 2 3 3 7 5" xfId="13780"/>
    <cellStyle name="Normal 2 2 2 3 3 7 5 2" xfId="13781"/>
    <cellStyle name="Normal 2 2 2 3 3 7 6" xfId="13782"/>
    <cellStyle name="Normal 2 2 2 3 3 7 6 2" xfId="13783"/>
    <cellStyle name="Normal 2 2 2 3 3 7 7" xfId="13784"/>
    <cellStyle name="Normal 2 2 2 3 3 7 7 2" xfId="13785"/>
    <cellStyle name="Normal 2 2 2 3 3 7 8" xfId="13786"/>
    <cellStyle name="Normal 2 2 2 3 3 7 8 2" xfId="13787"/>
    <cellStyle name="Normal 2 2 2 3 3 7 9" xfId="13788"/>
    <cellStyle name="Normal 2 2 2 3 3 7 9 2" xfId="13789"/>
    <cellStyle name="Normal 2 2 2 3 3 8" xfId="13790"/>
    <cellStyle name="Normal 2 2 2 3 3 8 10" xfId="13791"/>
    <cellStyle name="Normal 2 2 2 3 3 8 10 2" xfId="13792"/>
    <cellStyle name="Normal 2 2 2 3 3 8 11" xfId="13793"/>
    <cellStyle name="Normal 2 2 2 3 3 8 2" xfId="13794"/>
    <cellStyle name="Normal 2 2 2 3 3 8 2 2" xfId="13795"/>
    <cellStyle name="Normal 2 2 2 3 3 8 3" xfId="13796"/>
    <cellStyle name="Normal 2 2 2 3 3 8 3 2" xfId="13797"/>
    <cellStyle name="Normal 2 2 2 3 3 8 4" xfId="13798"/>
    <cellStyle name="Normal 2 2 2 3 3 8 4 2" xfId="13799"/>
    <cellStyle name="Normal 2 2 2 3 3 8 5" xfId="13800"/>
    <cellStyle name="Normal 2 2 2 3 3 8 5 2" xfId="13801"/>
    <cellStyle name="Normal 2 2 2 3 3 8 6" xfId="13802"/>
    <cellStyle name="Normal 2 2 2 3 3 8 6 2" xfId="13803"/>
    <cellStyle name="Normal 2 2 2 3 3 8 7" xfId="13804"/>
    <cellStyle name="Normal 2 2 2 3 3 8 7 2" xfId="13805"/>
    <cellStyle name="Normal 2 2 2 3 3 8 8" xfId="13806"/>
    <cellStyle name="Normal 2 2 2 3 3 8 8 2" xfId="13807"/>
    <cellStyle name="Normal 2 2 2 3 3 8 9" xfId="13808"/>
    <cellStyle name="Normal 2 2 2 3 3 8 9 2" xfId="13809"/>
    <cellStyle name="Normal 2 2 2 3 3 9" xfId="13810"/>
    <cellStyle name="Normal 2 2 2 3 3 9 2" xfId="13811"/>
    <cellStyle name="Normal 2 2 2 3 4" xfId="13812"/>
    <cellStyle name="Normal 2 2 2 3 4 2" xfId="41867"/>
    <cellStyle name="Normal 2 2 2 3 5" xfId="13813"/>
    <cellStyle name="Normal 2 2 2 3 5 2" xfId="41868"/>
    <cellStyle name="Normal 2 2 2 3 6" xfId="13814"/>
    <cellStyle name="Normal 2 2 2 3 6 10" xfId="13815"/>
    <cellStyle name="Normal 2 2 2 3 6 10 2" xfId="13816"/>
    <cellStyle name="Normal 2 2 2 3 6 11" xfId="13817"/>
    <cellStyle name="Normal 2 2 2 3 6 11 2" xfId="13818"/>
    <cellStyle name="Normal 2 2 2 3 6 12" xfId="13819"/>
    <cellStyle name="Normal 2 2 2 3 6 12 2" xfId="13820"/>
    <cellStyle name="Normal 2 2 2 3 6 13" xfId="13821"/>
    <cellStyle name="Normal 2 2 2 3 6 13 2" xfId="13822"/>
    <cellStyle name="Normal 2 2 2 3 6 14" xfId="13823"/>
    <cellStyle name="Normal 2 2 2 3 6 14 2" xfId="13824"/>
    <cellStyle name="Normal 2 2 2 3 6 15" xfId="13825"/>
    <cellStyle name="Normal 2 2 2 3 6 15 2" xfId="13826"/>
    <cellStyle name="Normal 2 2 2 3 6 16" xfId="13827"/>
    <cellStyle name="Normal 2 2 2 3 6 16 2" xfId="13828"/>
    <cellStyle name="Normal 2 2 2 3 6 17" xfId="13829"/>
    <cellStyle name="Normal 2 2 2 3 6 2" xfId="13830"/>
    <cellStyle name="Normal 2 2 2 3 6 2 2" xfId="41869"/>
    <cellStyle name="Normal 2 2 2 3 6 3" xfId="13831"/>
    <cellStyle name="Normal 2 2 2 3 6 3 2" xfId="41870"/>
    <cellStyle name="Normal 2 2 2 3 6 4" xfId="13832"/>
    <cellStyle name="Normal 2 2 2 3 6 4 2" xfId="41871"/>
    <cellStyle name="Normal 2 2 2 3 6 5" xfId="13833"/>
    <cellStyle name="Normal 2 2 2 3 6 5 2" xfId="41872"/>
    <cellStyle name="Normal 2 2 2 3 6 6" xfId="13834"/>
    <cellStyle name="Normal 2 2 2 3 6 6 10" xfId="13835"/>
    <cellStyle name="Normal 2 2 2 3 6 6 10 2" xfId="13836"/>
    <cellStyle name="Normal 2 2 2 3 6 6 11" xfId="13837"/>
    <cellStyle name="Normal 2 2 2 3 6 6 11 2" xfId="13838"/>
    <cellStyle name="Normal 2 2 2 3 6 6 12" xfId="13839"/>
    <cellStyle name="Normal 2 2 2 3 6 6 2" xfId="13840"/>
    <cellStyle name="Normal 2 2 2 3 6 6 2 10" xfId="13841"/>
    <cellStyle name="Normal 2 2 2 3 6 6 2 10 2" xfId="13842"/>
    <cellStyle name="Normal 2 2 2 3 6 6 2 11" xfId="13843"/>
    <cellStyle name="Normal 2 2 2 3 6 6 2 2" xfId="13844"/>
    <cellStyle name="Normal 2 2 2 3 6 6 2 2 2" xfId="13845"/>
    <cellStyle name="Normal 2 2 2 3 6 6 2 3" xfId="13846"/>
    <cellStyle name="Normal 2 2 2 3 6 6 2 3 2" xfId="13847"/>
    <cellStyle name="Normal 2 2 2 3 6 6 2 4" xfId="13848"/>
    <cellStyle name="Normal 2 2 2 3 6 6 2 4 2" xfId="13849"/>
    <cellStyle name="Normal 2 2 2 3 6 6 2 5" xfId="13850"/>
    <cellStyle name="Normal 2 2 2 3 6 6 2 5 2" xfId="13851"/>
    <cellStyle name="Normal 2 2 2 3 6 6 2 6" xfId="13852"/>
    <cellStyle name="Normal 2 2 2 3 6 6 2 6 2" xfId="13853"/>
    <cellStyle name="Normal 2 2 2 3 6 6 2 7" xfId="13854"/>
    <cellStyle name="Normal 2 2 2 3 6 6 2 7 2" xfId="13855"/>
    <cellStyle name="Normal 2 2 2 3 6 6 2 8" xfId="13856"/>
    <cellStyle name="Normal 2 2 2 3 6 6 2 8 2" xfId="13857"/>
    <cellStyle name="Normal 2 2 2 3 6 6 2 9" xfId="13858"/>
    <cellStyle name="Normal 2 2 2 3 6 6 2 9 2" xfId="13859"/>
    <cellStyle name="Normal 2 2 2 3 6 6 3" xfId="13860"/>
    <cellStyle name="Normal 2 2 2 3 6 6 3 2" xfId="13861"/>
    <cellStyle name="Normal 2 2 2 3 6 6 4" xfId="13862"/>
    <cellStyle name="Normal 2 2 2 3 6 6 4 2" xfId="13863"/>
    <cellStyle name="Normal 2 2 2 3 6 6 5" xfId="13864"/>
    <cellStyle name="Normal 2 2 2 3 6 6 5 2" xfId="13865"/>
    <cellStyle name="Normal 2 2 2 3 6 6 6" xfId="13866"/>
    <cellStyle name="Normal 2 2 2 3 6 6 6 2" xfId="13867"/>
    <cellStyle name="Normal 2 2 2 3 6 6 7" xfId="13868"/>
    <cellStyle name="Normal 2 2 2 3 6 6 7 2" xfId="13869"/>
    <cellStyle name="Normal 2 2 2 3 6 6 8" xfId="13870"/>
    <cellStyle name="Normal 2 2 2 3 6 6 8 2" xfId="13871"/>
    <cellStyle name="Normal 2 2 2 3 6 6 9" xfId="13872"/>
    <cellStyle name="Normal 2 2 2 3 6 6 9 2" xfId="13873"/>
    <cellStyle name="Normal 2 2 2 3 6 7" xfId="13874"/>
    <cellStyle name="Normal 2 2 2 3 6 7 10" xfId="13875"/>
    <cellStyle name="Normal 2 2 2 3 6 7 10 2" xfId="13876"/>
    <cellStyle name="Normal 2 2 2 3 6 7 11" xfId="13877"/>
    <cellStyle name="Normal 2 2 2 3 6 7 2" xfId="13878"/>
    <cellStyle name="Normal 2 2 2 3 6 7 2 2" xfId="13879"/>
    <cellStyle name="Normal 2 2 2 3 6 7 3" xfId="13880"/>
    <cellStyle name="Normal 2 2 2 3 6 7 3 2" xfId="13881"/>
    <cellStyle name="Normal 2 2 2 3 6 7 4" xfId="13882"/>
    <cellStyle name="Normal 2 2 2 3 6 7 4 2" xfId="13883"/>
    <cellStyle name="Normal 2 2 2 3 6 7 5" xfId="13884"/>
    <cellStyle name="Normal 2 2 2 3 6 7 5 2" xfId="13885"/>
    <cellStyle name="Normal 2 2 2 3 6 7 6" xfId="13886"/>
    <cellStyle name="Normal 2 2 2 3 6 7 6 2" xfId="13887"/>
    <cellStyle name="Normal 2 2 2 3 6 7 7" xfId="13888"/>
    <cellStyle name="Normal 2 2 2 3 6 7 7 2" xfId="13889"/>
    <cellStyle name="Normal 2 2 2 3 6 7 8" xfId="13890"/>
    <cellStyle name="Normal 2 2 2 3 6 7 8 2" xfId="13891"/>
    <cellStyle name="Normal 2 2 2 3 6 7 9" xfId="13892"/>
    <cellStyle name="Normal 2 2 2 3 6 7 9 2" xfId="13893"/>
    <cellStyle name="Normal 2 2 2 3 6 8" xfId="13894"/>
    <cellStyle name="Normal 2 2 2 3 6 8 2" xfId="13895"/>
    <cellStyle name="Normal 2 2 2 3 6 9" xfId="13896"/>
    <cellStyle name="Normal 2 2 2 3 6 9 2" xfId="13897"/>
    <cellStyle name="Normal 2 2 2 3 7" xfId="13898"/>
    <cellStyle name="Normal 2 2 2 3 7 10" xfId="13899"/>
    <cellStyle name="Normal 2 2 2 3 7 10 2" xfId="13900"/>
    <cellStyle name="Normal 2 2 2 3 7 11" xfId="13901"/>
    <cellStyle name="Normal 2 2 2 3 7 11 2" xfId="13902"/>
    <cellStyle name="Normal 2 2 2 3 7 12" xfId="13903"/>
    <cellStyle name="Normal 2 2 2 3 7 12 2" xfId="13904"/>
    <cellStyle name="Normal 2 2 2 3 7 13" xfId="13905"/>
    <cellStyle name="Normal 2 2 2 3 7 2" xfId="13906"/>
    <cellStyle name="Normal 2 2 2 3 7 2 10" xfId="13907"/>
    <cellStyle name="Normal 2 2 2 3 7 2 10 2" xfId="13908"/>
    <cellStyle name="Normal 2 2 2 3 7 2 11" xfId="13909"/>
    <cellStyle name="Normal 2 2 2 3 7 2 11 2" xfId="13910"/>
    <cellStyle name="Normal 2 2 2 3 7 2 12" xfId="13911"/>
    <cellStyle name="Normal 2 2 2 3 7 2 2" xfId="13912"/>
    <cellStyle name="Normal 2 2 2 3 7 2 2 10" xfId="13913"/>
    <cellStyle name="Normal 2 2 2 3 7 2 2 10 2" xfId="13914"/>
    <cellStyle name="Normal 2 2 2 3 7 2 2 11" xfId="13915"/>
    <cellStyle name="Normal 2 2 2 3 7 2 2 2" xfId="13916"/>
    <cellStyle name="Normal 2 2 2 3 7 2 2 2 2" xfId="13917"/>
    <cellStyle name="Normal 2 2 2 3 7 2 2 3" xfId="13918"/>
    <cellStyle name="Normal 2 2 2 3 7 2 2 3 2" xfId="13919"/>
    <cellStyle name="Normal 2 2 2 3 7 2 2 4" xfId="13920"/>
    <cellStyle name="Normal 2 2 2 3 7 2 2 4 2" xfId="13921"/>
    <cellStyle name="Normal 2 2 2 3 7 2 2 5" xfId="13922"/>
    <cellStyle name="Normal 2 2 2 3 7 2 2 5 2" xfId="13923"/>
    <cellStyle name="Normal 2 2 2 3 7 2 2 6" xfId="13924"/>
    <cellStyle name="Normal 2 2 2 3 7 2 2 6 2" xfId="13925"/>
    <cellStyle name="Normal 2 2 2 3 7 2 2 7" xfId="13926"/>
    <cellStyle name="Normal 2 2 2 3 7 2 2 7 2" xfId="13927"/>
    <cellStyle name="Normal 2 2 2 3 7 2 2 8" xfId="13928"/>
    <cellStyle name="Normal 2 2 2 3 7 2 2 8 2" xfId="13929"/>
    <cellStyle name="Normal 2 2 2 3 7 2 2 9" xfId="13930"/>
    <cellStyle name="Normal 2 2 2 3 7 2 2 9 2" xfId="13931"/>
    <cellStyle name="Normal 2 2 2 3 7 2 3" xfId="13932"/>
    <cellStyle name="Normal 2 2 2 3 7 2 3 2" xfId="13933"/>
    <cellStyle name="Normal 2 2 2 3 7 2 4" xfId="13934"/>
    <cellStyle name="Normal 2 2 2 3 7 2 4 2" xfId="13935"/>
    <cellStyle name="Normal 2 2 2 3 7 2 5" xfId="13936"/>
    <cellStyle name="Normal 2 2 2 3 7 2 5 2" xfId="13937"/>
    <cellStyle name="Normal 2 2 2 3 7 2 6" xfId="13938"/>
    <cellStyle name="Normal 2 2 2 3 7 2 6 2" xfId="13939"/>
    <cellStyle name="Normal 2 2 2 3 7 2 7" xfId="13940"/>
    <cellStyle name="Normal 2 2 2 3 7 2 7 2" xfId="13941"/>
    <cellStyle name="Normal 2 2 2 3 7 2 8" xfId="13942"/>
    <cellStyle name="Normal 2 2 2 3 7 2 8 2" xfId="13943"/>
    <cellStyle name="Normal 2 2 2 3 7 2 9" xfId="13944"/>
    <cellStyle name="Normal 2 2 2 3 7 2 9 2" xfId="13945"/>
    <cellStyle name="Normal 2 2 2 3 7 3" xfId="13946"/>
    <cellStyle name="Normal 2 2 2 3 7 3 10" xfId="13947"/>
    <cellStyle name="Normal 2 2 2 3 7 3 10 2" xfId="13948"/>
    <cellStyle name="Normal 2 2 2 3 7 3 11" xfId="13949"/>
    <cellStyle name="Normal 2 2 2 3 7 3 2" xfId="13950"/>
    <cellStyle name="Normal 2 2 2 3 7 3 2 2" xfId="13951"/>
    <cellStyle name="Normal 2 2 2 3 7 3 3" xfId="13952"/>
    <cellStyle name="Normal 2 2 2 3 7 3 3 2" xfId="13953"/>
    <cellStyle name="Normal 2 2 2 3 7 3 4" xfId="13954"/>
    <cellStyle name="Normal 2 2 2 3 7 3 4 2" xfId="13955"/>
    <cellStyle name="Normal 2 2 2 3 7 3 5" xfId="13956"/>
    <cellStyle name="Normal 2 2 2 3 7 3 5 2" xfId="13957"/>
    <cellStyle name="Normal 2 2 2 3 7 3 6" xfId="13958"/>
    <cellStyle name="Normal 2 2 2 3 7 3 6 2" xfId="13959"/>
    <cellStyle name="Normal 2 2 2 3 7 3 7" xfId="13960"/>
    <cellStyle name="Normal 2 2 2 3 7 3 7 2" xfId="13961"/>
    <cellStyle name="Normal 2 2 2 3 7 3 8" xfId="13962"/>
    <cellStyle name="Normal 2 2 2 3 7 3 8 2" xfId="13963"/>
    <cellStyle name="Normal 2 2 2 3 7 3 9" xfId="13964"/>
    <cellStyle name="Normal 2 2 2 3 7 3 9 2" xfId="13965"/>
    <cellStyle name="Normal 2 2 2 3 7 4" xfId="13966"/>
    <cellStyle name="Normal 2 2 2 3 7 4 2" xfId="13967"/>
    <cellStyle name="Normal 2 2 2 3 7 5" xfId="13968"/>
    <cellStyle name="Normal 2 2 2 3 7 5 2" xfId="13969"/>
    <cellStyle name="Normal 2 2 2 3 7 6" xfId="13970"/>
    <cellStyle name="Normal 2 2 2 3 7 6 2" xfId="13971"/>
    <cellStyle name="Normal 2 2 2 3 7 7" xfId="13972"/>
    <cellStyle name="Normal 2 2 2 3 7 7 2" xfId="13973"/>
    <cellStyle name="Normal 2 2 2 3 7 8" xfId="13974"/>
    <cellStyle name="Normal 2 2 2 3 7 8 2" xfId="13975"/>
    <cellStyle name="Normal 2 2 2 3 7 9" xfId="13976"/>
    <cellStyle name="Normal 2 2 2 3 7 9 2" xfId="13977"/>
    <cellStyle name="Normal 2 2 2 3 8" xfId="13978"/>
    <cellStyle name="Normal 2 2 2 3 8 10" xfId="13979"/>
    <cellStyle name="Normal 2 2 2 3 8 10 2" xfId="13980"/>
    <cellStyle name="Normal 2 2 2 3 8 11" xfId="13981"/>
    <cellStyle name="Normal 2 2 2 3 8 11 2" xfId="13982"/>
    <cellStyle name="Normal 2 2 2 3 8 12" xfId="13983"/>
    <cellStyle name="Normal 2 2 2 3 8 12 2" xfId="13984"/>
    <cellStyle name="Normal 2 2 2 3 8 13" xfId="13985"/>
    <cellStyle name="Normal 2 2 2 3 8 2" xfId="13986"/>
    <cellStyle name="Normal 2 2 2 3 8 2 10" xfId="13987"/>
    <cellStyle name="Normal 2 2 2 3 8 2 10 2" xfId="13988"/>
    <cellStyle name="Normal 2 2 2 3 8 2 11" xfId="13989"/>
    <cellStyle name="Normal 2 2 2 3 8 2 11 2" xfId="13990"/>
    <cellStyle name="Normal 2 2 2 3 8 2 12" xfId="13991"/>
    <cellStyle name="Normal 2 2 2 3 8 2 2" xfId="13992"/>
    <cellStyle name="Normal 2 2 2 3 8 2 2 10" xfId="13993"/>
    <cellStyle name="Normal 2 2 2 3 8 2 2 10 2" xfId="13994"/>
    <cellStyle name="Normal 2 2 2 3 8 2 2 11" xfId="13995"/>
    <cellStyle name="Normal 2 2 2 3 8 2 2 2" xfId="13996"/>
    <cellStyle name="Normal 2 2 2 3 8 2 2 2 2" xfId="13997"/>
    <cellStyle name="Normal 2 2 2 3 8 2 2 3" xfId="13998"/>
    <cellStyle name="Normal 2 2 2 3 8 2 2 3 2" xfId="13999"/>
    <cellStyle name="Normal 2 2 2 3 8 2 2 4" xfId="14000"/>
    <cellStyle name="Normal 2 2 2 3 8 2 2 4 2" xfId="14001"/>
    <cellStyle name="Normal 2 2 2 3 8 2 2 5" xfId="14002"/>
    <cellStyle name="Normal 2 2 2 3 8 2 2 5 2" xfId="14003"/>
    <cellStyle name="Normal 2 2 2 3 8 2 2 6" xfId="14004"/>
    <cellStyle name="Normal 2 2 2 3 8 2 2 6 2" xfId="14005"/>
    <cellStyle name="Normal 2 2 2 3 8 2 2 7" xfId="14006"/>
    <cellStyle name="Normal 2 2 2 3 8 2 2 7 2" xfId="14007"/>
    <cellStyle name="Normal 2 2 2 3 8 2 2 8" xfId="14008"/>
    <cellStyle name="Normal 2 2 2 3 8 2 2 8 2" xfId="14009"/>
    <cellStyle name="Normal 2 2 2 3 8 2 2 9" xfId="14010"/>
    <cellStyle name="Normal 2 2 2 3 8 2 2 9 2" xfId="14011"/>
    <cellStyle name="Normal 2 2 2 3 8 2 3" xfId="14012"/>
    <cellStyle name="Normal 2 2 2 3 8 2 3 2" xfId="14013"/>
    <cellStyle name="Normal 2 2 2 3 8 2 4" xfId="14014"/>
    <cellStyle name="Normal 2 2 2 3 8 2 4 2" xfId="14015"/>
    <cellStyle name="Normal 2 2 2 3 8 2 5" xfId="14016"/>
    <cellStyle name="Normal 2 2 2 3 8 2 5 2" xfId="14017"/>
    <cellStyle name="Normal 2 2 2 3 8 2 6" xfId="14018"/>
    <cellStyle name="Normal 2 2 2 3 8 2 6 2" xfId="14019"/>
    <cellStyle name="Normal 2 2 2 3 8 2 7" xfId="14020"/>
    <cellStyle name="Normal 2 2 2 3 8 2 7 2" xfId="14021"/>
    <cellStyle name="Normal 2 2 2 3 8 2 8" xfId="14022"/>
    <cellStyle name="Normal 2 2 2 3 8 2 8 2" xfId="14023"/>
    <cellStyle name="Normal 2 2 2 3 8 2 9" xfId="14024"/>
    <cellStyle name="Normal 2 2 2 3 8 2 9 2" xfId="14025"/>
    <cellStyle name="Normal 2 2 2 3 8 3" xfId="14026"/>
    <cellStyle name="Normal 2 2 2 3 8 3 10" xfId="14027"/>
    <cellStyle name="Normal 2 2 2 3 8 3 10 2" xfId="14028"/>
    <cellStyle name="Normal 2 2 2 3 8 3 11" xfId="14029"/>
    <cellStyle name="Normal 2 2 2 3 8 3 2" xfId="14030"/>
    <cellStyle name="Normal 2 2 2 3 8 3 2 2" xfId="14031"/>
    <cellStyle name="Normal 2 2 2 3 8 3 3" xfId="14032"/>
    <cellStyle name="Normal 2 2 2 3 8 3 3 2" xfId="14033"/>
    <cellStyle name="Normal 2 2 2 3 8 3 4" xfId="14034"/>
    <cellStyle name="Normal 2 2 2 3 8 3 4 2" xfId="14035"/>
    <cellStyle name="Normal 2 2 2 3 8 3 5" xfId="14036"/>
    <cellStyle name="Normal 2 2 2 3 8 3 5 2" xfId="14037"/>
    <cellStyle name="Normal 2 2 2 3 8 3 6" xfId="14038"/>
    <cellStyle name="Normal 2 2 2 3 8 3 6 2" xfId="14039"/>
    <cellStyle name="Normal 2 2 2 3 8 3 7" xfId="14040"/>
    <cellStyle name="Normal 2 2 2 3 8 3 7 2" xfId="14041"/>
    <cellStyle name="Normal 2 2 2 3 8 3 8" xfId="14042"/>
    <cellStyle name="Normal 2 2 2 3 8 3 8 2" xfId="14043"/>
    <cellStyle name="Normal 2 2 2 3 8 3 9" xfId="14044"/>
    <cellStyle name="Normal 2 2 2 3 8 3 9 2" xfId="14045"/>
    <cellStyle name="Normal 2 2 2 3 8 4" xfId="14046"/>
    <cellStyle name="Normal 2 2 2 3 8 4 2" xfId="14047"/>
    <cellStyle name="Normal 2 2 2 3 8 5" xfId="14048"/>
    <cellStyle name="Normal 2 2 2 3 8 5 2" xfId="14049"/>
    <cellStyle name="Normal 2 2 2 3 8 6" xfId="14050"/>
    <cellStyle name="Normal 2 2 2 3 8 6 2" xfId="14051"/>
    <cellStyle name="Normal 2 2 2 3 8 7" xfId="14052"/>
    <cellStyle name="Normal 2 2 2 3 8 7 2" xfId="14053"/>
    <cellStyle name="Normal 2 2 2 3 8 8" xfId="14054"/>
    <cellStyle name="Normal 2 2 2 3 8 8 2" xfId="14055"/>
    <cellStyle name="Normal 2 2 2 3 8 9" xfId="14056"/>
    <cellStyle name="Normal 2 2 2 3 8 9 2" xfId="14057"/>
    <cellStyle name="Normal 2 2 2 3 9" xfId="14058"/>
    <cellStyle name="Normal 2 2 2 3 9 10" xfId="14059"/>
    <cellStyle name="Normal 2 2 2 3 9 10 2" xfId="14060"/>
    <cellStyle name="Normal 2 2 2 3 9 11" xfId="14061"/>
    <cellStyle name="Normal 2 2 2 3 9 11 2" xfId="14062"/>
    <cellStyle name="Normal 2 2 2 3 9 12" xfId="14063"/>
    <cellStyle name="Normal 2 2 2 3 9 12 2" xfId="14064"/>
    <cellStyle name="Normal 2 2 2 3 9 13" xfId="14065"/>
    <cellStyle name="Normal 2 2 2 3 9 2" xfId="14066"/>
    <cellStyle name="Normal 2 2 2 3 9 2 10" xfId="14067"/>
    <cellStyle name="Normal 2 2 2 3 9 2 10 2" xfId="14068"/>
    <cellStyle name="Normal 2 2 2 3 9 2 11" xfId="14069"/>
    <cellStyle name="Normal 2 2 2 3 9 2 11 2" xfId="14070"/>
    <cellStyle name="Normal 2 2 2 3 9 2 12" xfId="14071"/>
    <cellStyle name="Normal 2 2 2 3 9 2 2" xfId="14072"/>
    <cellStyle name="Normal 2 2 2 3 9 2 2 10" xfId="14073"/>
    <cellStyle name="Normal 2 2 2 3 9 2 2 10 2" xfId="14074"/>
    <cellStyle name="Normal 2 2 2 3 9 2 2 11" xfId="14075"/>
    <cellStyle name="Normal 2 2 2 3 9 2 2 2" xfId="14076"/>
    <cellStyle name="Normal 2 2 2 3 9 2 2 2 2" xfId="14077"/>
    <cellStyle name="Normal 2 2 2 3 9 2 2 3" xfId="14078"/>
    <cellStyle name="Normal 2 2 2 3 9 2 2 3 2" xfId="14079"/>
    <cellStyle name="Normal 2 2 2 3 9 2 2 4" xfId="14080"/>
    <cellStyle name="Normal 2 2 2 3 9 2 2 4 2" xfId="14081"/>
    <cellStyle name="Normal 2 2 2 3 9 2 2 5" xfId="14082"/>
    <cellStyle name="Normal 2 2 2 3 9 2 2 5 2" xfId="14083"/>
    <cellStyle name="Normal 2 2 2 3 9 2 2 6" xfId="14084"/>
    <cellStyle name="Normal 2 2 2 3 9 2 2 6 2" xfId="14085"/>
    <cellStyle name="Normal 2 2 2 3 9 2 2 7" xfId="14086"/>
    <cellStyle name="Normal 2 2 2 3 9 2 2 7 2" xfId="14087"/>
    <cellStyle name="Normal 2 2 2 3 9 2 2 8" xfId="14088"/>
    <cellStyle name="Normal 2 2 2 3 9 2 2 8 2" xfId="14089"/>
    <cellStyle name="Normal 2 2 2 3 9 2 2 9" xfId="14090"/>
    <cellStyle name="Normal 2 2 2 3 9 2 2 9 2" xfId="14091"/>
    <cellStyle name="Normal 2 2 2 3 9 2 3" xfId="14092"/>
    <cellStyle name="Normal 2 2 2 3 9 2 3 2" xfId="14093"/>
    <cellStyle name="Normal 2 2 2 3 9 2 4" xfId="14094"/>
    <cellStyle name="Normal 2 2 2 3 9 2 4 2" xfId="14095"/>
    <cellStyle name="Normal 2 2 2 3 9 2 5" xfId="14096"/>
    <cellStyle name="Normal 2 2 2 3 9 2 5 2" xfId="14097"/>
    <cellStyle name="Normal 2 2 2 3 9 2 6" xfId="14098"/>
    <cellStyle name="Normal 2 2 2 3 9 2 6 2" xfId="14099"/>
    <cellStyle name="Normal 2 2 2 3 9 2 7" xfId="14100"/>
    <cellStyle name="Normal 2 2 2 3 9 2 7 2" xfId="14101"/>
    <cellStyle name="Normal 2 2 2 3 9 2 8" xfId="14102"/>
    <cellStyle name="Normal 2 2 2 3 9 2 8 2" xfId="14103"/>
    <cellStyle name="Normal 2 2 2 3 9 2 9" xfId="14104"/>
    <cellStyle name="Normal 2 2 2 3 9 2 9 2" xfId="14105"/>
    <cellStyle name="Normal 2 2 2 3 9 3" xfId="14106"/>
    <cellStyle name="Normal 2 2 2 3 9 3 10" xfId="14107"/>
    <cellStyle name="Normal 2 2 2 3 9 3 10 2" xfId="14108"/>
    <cellStyle name="Normal 2 2 2 3 9 3 11" xfId="14109"/>
    <cellStyle name="Normal 2 2 2 3 9 3 2" xfId="14110"/>
    <cellStyle name="Normal 2 2 2 3 9 3 2 2" xfId="14111"/>
    <cellStyle name="Normal 2 2 2 3 9 3 3" xfId="14112"/>
    <cellStyle name="Normal 2 2 2 3 9 3 3 2" xfId="14113"/>
    <cellStyle name="Normal 2 2 2 3 9 3 4" xfId="14114"/>
    <cellStyle name="Normal 2 2 2 3 9 3 4 2" xfId="14115"/>
    <cellStyle name="Normal 2 2 2 3 9 3 5" xfId="14116"/>
    <cellStyle name="Normal 2 2 2 3 9 3 5 2" xfId="14117"/>
    <cellStyle name="Normal 2 2 2 3 9 3 6" xfId="14118"/>
    <cellStyle name="Normal 2 2 2 3 9 3 6 2" xfId="14119"/>
    <cellStyle name="Normal 2 2 2 3 9 3 7" xfId="14120"/>
    <cellStyle name="Normal 2 2 2 3 9 3 7 2" xfId="14121"/>
    <cellStyle name="Normal 2 2 2 3 9 3 8" xfId="14122"/>
    <cellStyle name="Normal 2 2 2 3 9 3 8 2" xfId="14123"/>
    <cellStyle name="Normal 2 2 2 3 9 3 9" xfId="14124"/>
    <cellStyle name="Normal 2 2 2 3 9 3 9 2" xfId="14125"/>
    <cellStyle name="Normal 2 2 2 3 9 4" xfId="14126"/>
    <cellStyle name="Normal 2 2 2 3 9 4 2" xfId="14127"/>
    <cellStyle name="Normal 2 2 2 3 9 5" xfId="14128"/>
    <cellStyle name="Normal 2 2 2 3 9 5 2" xfId="14129"/>
    <cellStyle name="Normal 2 2 2 3 9 6" xfId="14130"/>
    <cellStyle name="Normal 2 2 2 3 9 6 2" xfId="14131"/>
    <cellStyle name="Normal 2 2 2 3 9 7" xfId="14132"/>
    <cellStyle name="Normal 2 2 2 3 9 7 2" xfId="14133"/>
    <cellStyle name="Normal 2 2 2 3 9 8" xfId="14134"/>
    <cellStyle name="Normal 2 2 2 3 9 8 2" xfId="14135"/>
    <cellStyle name="Normal 2 2 2 3 9 9" xfId="14136"/>
    <cellStyle name="Normal 2 2 2 3 9 9 2" xfId="14137"/>
    <cellStyle name="Normal 2 2 2 4" xfId="14138"/>
    <cellStyle name="Normal 2 2 2 4 10" xfId="14139"/>
    <cellStyle name="Normal 2 2 2 4 10 2" xfId="14140"/>
    <cellStyle name="Normal 2 2 2 4 11" xfId="14141"/>
    <cellStyle name="Normal 2 2 2 4 11 2" xfId="14142"/>
    <cellStyle name="Normal 2 2 2 4 12" xfId="14143"/>
    <cellStyle name="Normal 2 2 2 4 12 2" xfId="14144"/>
    <cellStyle name="Normal 2 2 2 4 13" xfId="14145"/>
    <cellStyle name="Normal 2 2 2 4 2" xfId="14146"/>
    <cellStyle name="Normal 2 2 2 4 2 10" xfId="14147"/>
    <cellStyle name="Normal 2 2 2 4 2 10 2" xfId="14148"/>
    <cellStyle name="Normal 2 2 2 4 2 11" xfId="14149"/>
    <cellStyle name="Normal 2 2 2 4 2 11 2" xfId="14150"/>
    <cellStyle name="Normal 2 2 2 4 2 12" xfId="14151"/>
    <cellStyle name="Normal 2 2 2 4 2 2" xfId="14152"/>
    <cellStyle name="Normal 2 2 2 4 2 2 10" xfId="14153"/>
    <cellStyle name="Normal 2 2 2 4 2 2 10 2" xfId="14154"/>
    <cellStyle name="Normal 2 2 2 4 2 2 11" xfId="14155"/>
    <cellStyle name="Normal 2 2 2 4 2 2 2" xfId="14156"/>
    <cellStyle name="Normal 2 2 2 4 2 2 2 2" xfId="14157"/>
    <cellStyle name="Normal 2 2 2 4 2 2 3" xfId="14158"/>
    <cellStyle name="Normal 2 2 2 4 2 2 3 2" xfId="14159"/>
    <cellStyle name="Normal 2 2 2 4 2 2 4" xfId="14160"/>
    <cellStyle name="Normal 2 2 2 4 2 2 4 2" xfId="14161"/>
    <cellStyle name="Normal 2 2 2 4 2 2 5" xfId="14162"/>
    <cellStyle name="Normal 2 2 2 4 2 2 5 2" xfId="14163"/>
    <cellStyle name="Normal 2 2 2 4 2 2 6" xfId="14164"/>
    <cellStyle name="Normal 2 2 2 4 2 2 6 2" xfId="14165"/>
    <cellStyle name="Normal 2 2 2 4 2 2 7" xfId="14166"/>
    <cellStyle name="Normal 2 2 2 4 2 2 7 2" xfId="14167"/>
    <cellStyle name="Normal 2 2 2 4 2 2 8" xfId="14168"/>
    <cellStyle name="Normal 2 2 2 4 2 2 8 2" xfId="14169"/>
    <cellStyle name="Normal 2 2 2 4 2 2 9" xfId="14170"/>
    <cellStyle name="Normal 2 2 2 4 2 2 9 2" xfId="14171"/>
    <cellStyle name="Normal 2 2 2 4 2 3" xfId="14172"/>
    <cellStyle name="Normal 2 2 2 4 2 3 2" xfId="14173"/>
    <cellStyle name="Normal 2 2 2 4 2 4" xfId="14174"/>
    <cellStyle name="Normal 2 2 2 4 2 4 2" xfId="14175"/>
    <cellStyle name="Normal 2 2 2 4 2 5" xfId="14176"/>
    <cellStyle name="Normal 2 2 2 4 2 5 2" xfId="14177"/>
    <cellStyle name="Normal 2 2 2 4 2 6" xfId="14178"/>
    <cellStyle name="Normal 2 2 2 4 2 6 2" xfId="14179"/>
    <cellStyle name="Normal 2 2 2 4 2 7" xfId="14180"/>
    <cellStyle name="Normal 2 2 2 4 2 7 2" xfId="14181"/>
    <cellStyle name="Normal 2 2 2 4 2 8" xfId="14182"/>
    <cellStyle name="Normal 2 2 2 4 2 8 2" xfId="14183"/>
    <cellStyle name="Normal 2 2 2 4 2 9" xfId="14184"/>
    <cellStyle name="Normal 2 2 2 4 2 9 2" xfId="14185"/>
    <cellStyle name="Normal 2 2 2 4 3" xfId="14186"/>
    <cellStyle name="Normal 2 2 2 4 3 10" xfId="14187"/>
    <cellStyle name="Normal 2 2 2 4 3 10 2" xfId="14188"/>
    <cellStyle name="Normal 2 2 2 4 3 11" xfId="14189"/>
    <cellStyle name="Normal 2 2 2 4 3 2" xfId="14190"/>
    <cellStyle name="Normal 2 2 2 4 3 2 2" xfId="14191"/>
    <cellStyle name="Normal 2 2 2 4 3 3" xfId="14192"/>
    <cellStyle name="Normal 2 2 2 4 3 3 2" xfId="14193"/>
    <cellStyle name="Normal 2 2 2 4 3 4" xfId="14194"/>
    <cellStyle name="Normal 2 2 2 4 3 4 2" xfId="14195"/>
    <cellStyle name="Normal 2 2 2 4 3 5" xfId="14196"/>
    <cellStyle name="Normal 2 2 2 4 3 5 2" xfId="14197"/>
    <cellStyle name="Normal 2 2 2 4 3 6" xfId="14198"/>
    <cellStyle name="Normal 2 2 2 4 3 6 2" xfId="14199"/>
    <cellStyle name="Normal 2 2 2 4 3 7" xfId="14200"/>
    <cellStyle name="Normal 2 2 2 4 3 7 2" xfId="14201"/>
    <cellStyle name="Normal 2 2 2 4 3 8" xfId="14202"/>
    <cellStyle name="Normal 2 2 2 4 3 8 2" xfId="14203"/>
    <cellStyle name="Normal 2 2 2 4 3 9" xfId="14204"/>
    <cellStyle name="Normal 2 2 2 4 3 9 2" xfId="14205"/>
    <cellStyle name="Normal 2 2 2 4 4" xfId="14206"/>
    <cellStyle name="Normal 2 2 2 4 4 2" xfId="14207"/>
    <cellStyle name="Normal 2 2 2 4 5" xfId="14208"/>
    <cellStyle name="Normal 2 2 2 4 5 2" xfId="14209"/>
    <cellStyle name="Normal 2 2 2 4 6" xfId="14210"/>
    <cellStyle name="Normal 2 2 2 4 6 2" xfId="14211"/>
    <cellStyle name="Normal 2 2 2 4 7" xfId="14212"/>
    <cellStyle name="Normal 2 2 2 4 7 2" xfId="14213"/>
    <cellStyle name="Normal 2 2 2 4 8" xfId="14214"/>
    <cellStyle name="Normal 2 2 2 4 8 2" xfId="14215"/>
    <cellStyle name="Normal 2 2 2 4 9" xfId="14216"/>
    <cellStyle name="Normal 2 2 2 4 9 2" xfId="14217"/>
    <cellStyle name="Normal 2 2 2 5" xfId="14218"/>
    <cellStyle name="Normal 2 2 2 5 10" xfId="14219"/>
    <cellStyle name="Normal 2 2 2 5 10 2" xfId="14220"/>
    <cellStyle name="Normal 2 2 2 5 11" xfId="14221"/>
    <cellStyle name="Normal 2 2 2 5 11 2" xfId="14222"/>
    <cellStyle name="Normal 2 2 2 5 12" xfId="14223"/>
    <cellStyle name="Normal 2 2 2 5 12 2" xfId="14224"/>
    <cellStyle name="Normal 2 2 2 5 13" xfId="14225"/>
    <cellStyle name="Normal 2 2 2 5 2" xfId="14226"/>
    <cellStyle name="Normal 2 2 2 5 2 10" xfId="14227"/>
    <cellStyle name="Normal 2 2 2 5 2 10 2" xfId="14228"/>
    <cellStyle name="Normal 2 2 2 5 2 11" xfId="14229"/>
    <cellStyle name="Normal 2 2 2 5 2 11 2" xfId="14230"/>
    <cellStyle name="Normal 2 2 2 5 2 12" xfId="14231"/>
    <cellStyle name="Normal 2 2 2 5 2 2" xfId="14232"/>
    <cellStyle name="Normal 2 2 2 5 2 2 10" xfId="14233"/>
    <cellStyle name="Normal 2 2 2 5 2 2 10 2" xfId="14234"/>
    <cellStyle name="Normal 2 2 2 5 2 2 11" xfId="14235"/>
    <cellStyle name="Normal 2 2 2 5 2 2 2" xfId="14236"/>
    <cellStyle name="Normal 2 2 2 5 2 2 2 2" xfId="14237"/>
    <cellStyle name="Normal 2 2 2 5 2 2 3" xfId="14238"/>
    <cellStyle name="Normal 2 2 2 5 2 2 3 2" xfId="14239"/>
    <cellStyle name="Normal 2 2 2 5 2 2 4" xfId="14240"/>
    <cellStyle name="Normal 2 2 2 5 2 2 4 2" xfId="14241"/>
    <cellStyle name="Normal 2 2 2 5 2 2 5" xfId="14242"/>
    <cellStyle name="Normal 2 2 2 5 2 2 5 2" xfId="14243"/>
    <cellStyle name="Normal 2 2 2 5 2 2 6" xfId="14244"/>
    <cellStyle name="Normal 2 2 2 5 2 2 6 2" xfId="14245"/>
    <cellStyle name="Normal 2 2 2 5 2 2 7" xfId="14246"/>
    <cellStyle name="Normal 2 2 2 5 2 2 7 2" xfId="14247"/>
    <cellStyle name="Normal 2 2 2 5 2 2 8" xfId="14248"/>
    <cellStyle name="Normal 2 2 2 5 2 2 8 2" xfId="14249"/>
    <cellStyle name="Normal 2 2 2 5 2 2 9" xfId="14250"/>
    <cellStyle name="Normal 2 2 2 5 2 2 9 2" xfId="14251"/>
    <cellStyle name="Normal 2 2 2 5 2 3" xfId="14252"/>
    <cellStyle name="Normal 2 2 2 5 2 3 2" xfId="14253"/>
    <cellStyle name="Normal 2 2 2 5 2 4" xfId="14254"/>
    <cellStyle name="Normal 2 2 2 5 2 4 2" xfId="14255"/>
    <cellStyle name="Normal 2 2 2 5 2 5" xfId="14256"/>
    <cellStyle name="Normal 2 2 2 5 2 5 2" xfId="14257"/>
    <cellStyle name="Normal 2 2 2 5 2 6" xfId="14258"/>
    <cellStyle name="Normal 2 2 2 5 2 6 2" xfId="14259"/>
    <cellStyle name="Normal 2 2 2 5 2 7" xfId="14260"/>
    <cellStyle name="Normal 2 2 2 5 2 7 2" xfId="14261"/>
    <cellStyle name="Normal 2 2 2 5 2 8" xfId="14262"/>
    <cellStyle name="Normal 2 2 2 5 2 8 2" xfId="14263"/>
    <cellStyle name="Normal 2 2 2 5 2 9" xfId="14264"/>
    <cellStyle name="Normal 2 2 2 5 2 9 2" xfId="14265"/>
    <cellStyle name="Normal 2 2 2 5 3" xfId="14266"/>
    <cellStyle name="Normal 2 2 2 5 3 10" xfId="14267"/>
    <cellStyle name="Normal 2 2 2 5 3 10 2" xfId="14268"/>
    <cellStyle name="Normal 2 2 2 5 3 11" xfId="14269"/>
    <cellStyle name="Normal 2 2 2 5 3 2" xfId="14270"/>
    <cellStyle name="Normal 2 2 2 5 3 2 2" xfId="14271"/>
    <cellStyle name="Normal 2 2 2 5 3 3" xfId="14272"/>
    <cellStyle name="Normal 2 2 2 5 3 3 2" xfId="14273"/>
    <cellStyle name="Normal 2 2 2 5 3 4" xfId="14274"/>
    <cellStyle name="Normal 2 2 2 5 3 4 2" xfId="14275"/>
    <cellStyle name="Normal 2 2 2 5 3 5" xfId="14276"/>
    <cellStyle name="Normal 2 2 2 5 3 5 2" xfId="14277"/>
    <cellStyle name="Normal 2 2 2 5 3 6" xfId="14278"/>
    <cellStyle name="Normal 2 2 2 5 3 6 2" xfId="14279"/>
    <cellStyle name="Normal 2 2 2 5 3 7" xfId="14280"/>
    <cellStyle name="Normal 2 2 2 5 3 7 2" xfId="14281"/>
    <cellStyle name="Normal 2 2 2 5 3 8" xfId="14282"/>
    <cellStyle name="Normal 2 2 2 5 3 8 2" xfId="14283"/>
    <cellStyle name="Normal 2 2 2 5 3 9" xfId="14284"/>
    <cellStyle name="Normal 2 2 2 5 3 9 2" xfId="14285"/>
    <cellStyle name="Normal 2 2 2 5 4" xfId="14286"/>
    <cellStyle name="Normal 2 2 2 5 4 2" xfId="14287"/>
    <cellStyle name="Normal 2 2 2 5 5" xfId="14288"/>
    <cellStyle name="Normal 2 2 2 5 5 2" xfId="14289"/>
    <cellStyle name="Normal 2 2 2 5 6" xfId="14290"/>
    <cellStyle name="Normal 2 2 2 5 6 2" xfId="14291"/>
    <cellStyle name="Normal 2 2 2 5 7" xfId="14292"/>
    <cellStyle name="Normal 2 2 2 5 7 2" xfId="14293"/>
    <cellStyle name="Normal 2 2 2 5 8" xfId="14294"/>
    <cellStyle name="Normal 2 2 2 5 8 2" xfId="14295"/>
    <cellStyle name="Normal 2 2 2 5 9" xfId="14296"/>
    <cellStyle name="Normal 2 2 2 5 9 2" xfId="14297"/>
    <cellStyle name="Normal 2 2 2 6" xfId="14298"/>
    <cellStyle name="Normal 2 2 2 6 10" xfId="14299"/>
    <cellStyle name="Normal 2 2 2 6 10 2" xfId="14300"/>
    <cellStyle name="Normal 2 2 2 6 11" xfId="14301"/>
    <cellStyle name="Normal 2 2 2 6 11 2" xfId="14302"/>
    <cellStyle name="Normal 2 2 2 6 12" xfId="14303"/>
    <cellStyle name="Normal 2 2 2 6 12 2" xfId="14304"/>
    <cellStyle name="Normal 2 2 2 6 13" xfId="14305"/>
    <cellStyle name="Normal 2 2 2 6 2" xfId="14306"/>
    <cellStyle name="Normal 2 2 2 6 2 10" xfId="14307"/>
    <cellStyle name="Normal 2 2 2 6 2 10 2" xfId="14308"/>
    <cellStyle name="Normal 2 2 2 6 2 11" xfId="14309"/>
    <cellStyle name="Normal 2 2 2 6 2 11 2" xfId="14310"/>
    <cellStyle name="Normal 2 2 2 6 2 12" xfId="14311"/>
    <cellStyle name="Normal 2 2 2 6 2 2" xfId="14312"/>
    <cellStyle name="Normal 2 2 2 6 2 2 10" xfId="14313"/>
    <cellStyle name="Normal 2 2 2 6 2 2 10 2" xfId="14314"/>
    <cellStyle name="Normal 2 2 2 6 2 2 11" xfId="14315"/>
    <cellStyle name="Normal 2 2 2 6 2 2 2" xfId="14316"/>
    <cellStyle name="Normal 2 2 2 6 2 2 2 2" xfId="14317"/>
    <cellStyle name="Normal 2 2 2 6 2 2 3" xfId="14318"/>
    <cellStyle name="Normal 2 2 2 6 2 2 3 2" xfId="14319"/>
    <cellStyle name="Normal 2 2 2 6 2 2 4" xfId="14320"/>
    <cellStyle name="Normal 2 2 2 6 2 2 4 2" xfId="14321"/>
    <cellStyle name="Normal 2 2 2 6 2 2 5" xfId="14322"/>
    <cellStyle name="Normal 2 2 2 6 2 2 5 2" xfId="14323"/>
    <cellStyle name="Normal 2 2 2 6 2 2 6" xfId="14324"/>
    <cellStyle name="Normal 2 2 2 6 2 2 6 2" xfId="14325"/>
    <cellStyle name="Normal 2 2 2 6 2 2 7" xfId="14326"/>
    <cellStyle name="Normal 2 2 2 6 2 2 7 2" xfId="14327"/>
    <cellStyle name="Normal 2 2 2 6 2 2 8" xfId="14328"/>
    <cellStyle name="Normal 2 2 2 6 2 2 8 2" xfId="14329"/>
    <cellStyle name="Normal 2 2 2 6 2 2 9" xfId="14330"/>
    <cellStyle name="Normal 2 2 2 6 2 2 9 2" xfId="14331"/>
    <cellStyle name="Normal 2 2 2 6 2 3" xfId="14332"/>
    <cellStyle name="Normal 2 2 2 6 2 3 2" xfId="14333"/>
    <cellStyle name="Normal 2 2 2 6 2 4" xfId="14334"/>
    <cellStyle name="Normal 2 2 2 6 2 4 2" xfId="14335"/>
    <cellStyle name="Normal 2 2 2 6 2 5" xfId="14336"/>
    <cellStyle name="Normal 2 2 2 6 2 5 2" xfId="14337"/>
    <cellStyle name="Normal 2 2 2 6 2 6" xfId="14338"/>
    <cellStyle name="Normal 2 2 2 6 2 6 2" xfId="14339"/>
    <cellStyle name="Normal 2 2 2 6 2 7" xfId="14340"/>
    <cellStyle name="Normal 2 2 2 6 2 7 2" xfId="14341"/>
    <cellStyle name="Normal 2 2 2 6 2 8" xfId="14342"/>
    <cellStyle name="Normal 2 2 2 6 2 8 2" xfId="14343"/>
    <cellStyle name="Normal 2 2 2 6 2 9" xfId="14344"/>
    <cellStyle name="Normal 2 2 2 6 2 9 2" xfId="14345"/>
    <cellStyle name="Normal 2 2 2 6 3" xfId="14346"/>
    <cellStyle name="Normal 2 2 2 6 3 10" xfId="14347"/>
    <cellStyle name="Normal 2 2 2 6 3 10 2" xfId="14348"/>
    <cellStyle name="Normal 2 2 2 6 3 11" xfId="14349"/>
    <cellStyle name="Normal 2 2 2 6 3 2" xfId="14350"/>
    <cellStyle name="Normal 2 2 2 6 3 2 2" xfId="14351"/>
    <cellStyle name="Normal 2 2 2 6 3 3" xfId="14352"/>
    <cellStyle name="Normal 2 2 2 6 3 3 2" xfId="14353"/>
    <cellStyle name="Normal 2 2 2 6 3 4" xfId="14354"/>
    <cellStyle name="Normal 2 2 2 6 3 4 2" xfId="14355"/>
    <cellStyle name="Normal 2 2 2 6 3 5" xfId="14356"/>
    <cellStyle name="Normal 2 2 2 6 3 5 2" xfId="14357"/>
    <cellStyle name="Normal 2 2 2 6 3 6" xfId="14358"/>
    <cellStyle name="Normal 2 2 2 6 3 6 2" xfId="14359"/>
    <cellStyle name="Normal 2 2 2 6 3 7" xfId="14360"/>
    <cellStyle name="Normal 2 2 2 6 3 7 2" xfId="14361"/>
    <cellStyle name="Normal 2 2 2 6 3 8" xfId="14362"/>
    <cellStyle name="Normal 2 2 2 6 3 8 2" xfId="14363"/>
    <cellStyle name="Normal 2 2 2 6 3 9" xfId="14364"/>
    <cellStyle name="Normal 2 2 2 6 3 9 2" xfId="14365"/>
    <cellStyle name="Normal 2 2 2 6 4" xfId="14366"/>
    <cellStyle name="Normal 2 2 2 6 4 2" xfId="14367"/>
    <cellStyle name="Normal 2 2 2 6 5" xfId="14368"/>
    <cellStyle name="Normal 2 2 2 6 5 2" xfId="14369"/>
    <cellStyle name="Normal 2 2 2 6 6" xfId="14370"/>
    <cellStyle name="Normal 2 2 2 6 6 2" xfId="14371"/>
    <cellStyle name="Normal 2 2 2 6 7" xfId="14372"/>
    <cellStyle name="Normal 2 2 2 6 7 2" xfId="14373"/>
    <cellStyle name="Normal 2 2 2 6 8" xfId="14374"/>
    <cellStyle name="Normal 2 2 2 6 8 2" xfId="14375"/>
    <cellStyle name="Normal 2 2 2 6 9" xfId="14376"/>
    <cellStyle name="Normal 2 2 2 6 9 2" xfId="14377"/>
    <cellStyle name="Normal 2 2 2 7" xfId="14378"/>
    <cellStyle name="Normal 2 2 2 7 10" xfId="14379"/>
    <cellStyle name="Normal 2 2 2 7 10 2" xfId="14380"/>
    <cellStyle name="Normal 2 2 2 7 11" xfId="14381"/>
    <cellStyle name="Normal 2 2 2 7 11 2" xfId="14382"/>
    <cellStyle name="Normal 2 2 2 7 12" xfId="14383"/>
    <cellStyle name="Normal 2 2 2 7 12 2" xfId="14384"/>
    <cellStyle name="Normal 2 2 2 7 13" xfId="14385"/>
    <cellStyle name="Normal 2 2 2 7 2" xfId="14386"/>
    <cellStyle name="Normal 2 2 2 7 2 10" xfId="14387"/>
    <cellStyle name="Normal 2 2 2 7 2 10 2" xfId="14388"/>
    <cellStyle name="Normal 2 2 2 7 2 11" xfId="14389"/>
    <cellStyle name="Normal 2 2 2 7 2 11 2" xfId="14390"/>
    <cellStyle name="Normal 2 2 2 7 2 12" xfId="14391"/>
    <cellStyle name="Normal 2 2 2 7 2 2" xfId="14392"/>
    <cellStyle name="Normal 2 2 2 7 2 2 10" xfId="14393"/>
    <cellStyle name="Normal 2 2 2 7 2 2 10 2" xfId="14394"/>
    <cellStyle name="Normal 2 2 2 7 2 2 11" xfId="14395"/>
    <cellStyle name="Normal 2 2 2 7 2 2 2" xfId="14396"/>
    <cellStyle name="Normal 2 2 2 7 2 2 2 2" xfId="14397"/>
    <cellStyle name="Normal 2 2 2 7 2 2 3" xfId="14398"/>
    <cellStyle name="Normal 2 2 2 7 2 2 3 2" xfId="14399"/>
    <cellStyle name="Normal 2 2 2 7 2 2 4" xfId="14400"/>
    <cellStyle name="Normal 2 2 2 7 2 2 4 2" xfId="14401"/>
    <cellStyle name="Normal 2 2 2 7 2 2 5" xfId="14402"/>
    <cellStyle name="Normal 2 2 2 7 2 2 5 2" xfId="14403"/>
    <cellStyle name="Normal 2 2 2 7 2 2 6" xfId="14404"/>
    <cellStyle name="Normal 2 2 2 7 2 2 6 2" xfId="14405"/>
    <cellStyle name="Normal 2 2 2 7 2 2 7" xfId="14406"/>
    <cellStyle name="Normal 2 2 2 7 2 2 7 2" xfId="14407"/>
    <cellStyle name="Normal 2 2 2 7 2 2 8" xfId="14408"/>
    <cellStyle name="Normal 2 2 2 7 2 2 8 2" xfId="14409"/>
    <cellStyle name="Normal 2 2 2 7 2 2 9" xfId="14410"/>
    <cellStyle name="Normal 2 2 2 7 2 2 9 2" xfId="14411"/>
    <cellStyle name="Normal 2 2 2 7 2 3" xfId="14412"/>
    <cellStyle name="Normal 2 2 2 7 2 3 2" xfId="14413"/>
    <cellStyle name="Normal 2 2 2 7 2 4" xfId="14414"/>
    <cellStyle name="Normal 2 2 2 7 2 4 2" xfId="14415"/>
    <cellStyle name="Normal 2 2 2 7 2 5" xfId="14416"/>
    <cellStyle name="Normal 2 2 2 7 2 5 2" xfId="14417"/>
    <cellStyle name="Normal 2 2 2 7 2 6" xfId="14418"/>
    <cellStyle name="Normal 2 2 2 7 2 6 2" xfId="14419"/>
    <cellStyle name="Normal 2 2 2 7 2 7" xfId="14420"/>
    <cellStyle name="Normal 2 2 2 7 2 7 2" xfId="14421"/>
    <cellStyle name="Normal 2 2 2 7 2 8" xfId="14422"/>
    <cellStyle name="Normal 2 2 2 7 2 8 2" xfId="14423"/>
    <cellStyle name="Normal 2 2 2 7 2 9" xfId="14424"/>
    <cellStyle name="Normal 2 2 2 7 2 9 2" xfId="14425"/>
    <cellStyle name="Normal 2 2 2 7 3" xfId="14426"/>
    <cellStyle name="Normal 2 2 2 7 3 10" xfId="14427"/>
    <cellStyle name="Normal 2 2 2 7 3 10 2" xfId="14428"/>
    <cellStyle name="Normal 2 2 2 7 3 11" xfId="14429"/>
    <cellStyle name="Normal 2 2 2 7 3 2" xfId="14430"/>
    <cellStyle name="Normal 2 2 2 7 3 2 2" xfId="14431"/>
    <cellStyle name="Normal 2 2 2 7 3 3" xfId="14432"/>
    <cellStyle name="Normal 2 2 2 7 3 3 2" xfId="14433"/>
    <cellStyle name="Normal 2 2 2 7 3 4" xfId="14434"/>
    <cellStyle name="Normal 2 2 2 7 3 4 2" xfId="14435"/>
    <cellStyle name="Normal 2 2 2 7 3 5" xfId="14436"/>
    <cellStyle name="Normal 2 2 2 7 3 5 2" xfId="14437"/>
    <cellStyle name="Normal 2 2 2 7 3 6" xfId="14438"/>
    <cellStyle name="Normal 2 2 2 7 3 6 2" xfId="14439"/>
    <cellStyle name="Normal 2 2 2 7 3 7" xfId="14440"/>
    <cellStyle name="Normal 2 2 2 7 3 7 2" xfId="14441"/>
    <cellStyle name="Normal 2 2 2 7 3 8" xfId="14442"/>
    <cellStyle name="Normal 2 2 2 7 3 8 2" xfId="14443"/>
    <cellStyle name="Normal 2 2 2 7 3 9" xfId="14444"/>
    <cellStyle name="Normal 2 2 2 7 3 9 2" xfId="14445"/>
    <cellStyle name="Normal 2 2 2 7 4" xfId="14446"/>
    <cellStyle name="Normal 2 2 2 7 4 2" xfId="14447"/>
    <cellStyle name="Normal 2 2 2 7 5" xfId="14448"/>
    <cellStyle name="Normal 2 2 2 7 5 2" xfId="14449"/>
    <cellStyle name="Normal 2 2 2 7 6" xfId="14450"/>
    <cellStyle name="Normal 2 2 2 7 6 2" xfId="14451"/>
    <cellStyle name="Normal 2 2 2 7 7" xfId="14452"/>
    <cellStyle name="Normal 2 2 2 7 7 2" xfId="14453"/>
    <cellStyle name="Normal 2 2 2 7 8" xfId="14454"/>
    <cellStyle name="Normal 2 2 2 7 8 2" xfId="14455"/>
    <cellStyle name="Normal 2 2 2 7 9" xfId="14456"/>
    <cellStyle name="Normal 2 2 2 7 9 2" xfId="14457"/>
    <cellStyle name="Normal 2 2 2 8" xfId="14458"/>
    <cellStyle name="Normal 2 2 2 8 10" xfId="14459"/>
    <cellStyle name="Normal 2 2 2 8 10 2" xfId="14460"/>
    <cellStyle name="Normal 2 2 2 8 11" xfId="14461"/>
    <cellStyle name="Normal 2 2 2 8 11 2" xfId="14462"/>
    <cellStyle name="Normal 2 2 2 8 12" xfId="14463"/>
    <cellStyle name="Normal 2 2 2 8 12 2" xfId="14464"/>
    <cellStyle name="Normal 2 2 2 8 13" xfId="14465"/>
    <cellStyle name="Normal 2 2 2 8 2" xfId="14466"/>
    <cellStyle name="Normal 2 2 2 8 2 10" xfId="14467"/>
    <cellStyle name="Normal 2 2 2 8 2 10 2" xfId="14468"/>
    <cellStyle name="Normal 2 2 2 8 2 11" xfId="14469"/>
    <cellStyle name="Normal 2 2 2 8 2 11 2" xfId="14470"/>
    <cellStyle name="Normal 2 2 2 8 2 12" xfId="14471"/>
    <cellStyle name="Normal 2 2 2 8 2 2" xfId="14472"/>
    <cellStyle name="Normal 2 2 2 8 2 2 10" xfId="14473"/>
    <cellStyle name="Normal 2 2 2 8 2 2 10 2" xfId="14474"/>
    <cellStyle name="Normal 2 2 2 8 2 2 11" xfId="14475"/>
    <cellStyle name="Normal 2 2 2 8 2 2 2" xfId="14476"/>
    <cellStyle name="Normal 2 2 2 8 2 2 2 2" xfId="14477"/>
    <cellStyle name="Normal 2 2 2 8 2 2 3" xfId="14478"/>
    <cellStyle name="Normal 2 2 2 8 2 2 3 2" xfId="14479"/>
    <cellStyle name="Normal 2 2 2 8 2 2 4" xfId="14480"/>
    <cellStyle name="Normal 2 2 2 8 2 2 4 2" xfId="14481"/>
    <cellStyle name="Normal 2 2 2 8 2 2 5" xfId="14482"/>
    <cellStyle name="Normal 2 2 2 8 2 2 5 2" xfId="14483"/>
    <cellStyle name="Normal 2 2 2 8 2 2 6" xfId="14484"/>
    <cellStyle name="Normal 2 2 2 8 2 2 6 2" xfId="14485"/>
    <cellStyle name="Normal 2 2 2 8 2 2 7" xfId="14486"/>
    <cellStyle name="Normal 2 2 2 8 2 2 7 2" xfId="14487"/>
    <cellStyle name="Normal 2 2 2 8 2 2 8" xfId="14488"/>
    <cellStyle name="Normal 2 2 2 8 2 2 8 2" xfId="14489"/>
    <cellStyle name="Normal 2 2 2 8 2 2 9" xfId="14490"/>
    <cellStyle name="Normal 2 2 2 8 2 2 9 2" xfId="14491"/>
    <cellStyle name="Normal 2 2 2 8 2 3" xfId="14492"/>
    <cellStyle name="Normal 2 2 2 8 2 3 2" xfId="14493"/>
    <cellStyle name="Normal 2 2 2 8 2 4" xfId="14494"/>
    <cellStyle name="Normal 2 2 2 8 2 4 2" xfId="14495"/>
    <cellStyle name="Normal 2 2 2 8 2 5" xfId="14496"/>
    <cellStyle name="Normal 2 2 2 8 2 5 2" xfId="14497"/>
    <cellStyle name="Normal 2 2 2 8 2 6" xfId="14498"/>
    <cellStyle name="Normal 2 2 2 8 2 6 2" xfId="14499"/>
    <cellStyle name="Normal 2 2 2 8 2 7" xfId="14500"/>
    <cellStyle name="Normal 2 2 2 8 2 7 2" xfId="14501"/>
    <cellStyle name="Normal 2 2 2 8 2 8" xfId="14502"/>
    <cellStyle name="Normal 2 2 2 8 2 8 2" xfId="14503"/>
    <cellStyle name="Normal 2 2 2 8 2 9" xfId="14504"/>
    <cellStyle name="Normal 2 2 2 8 2 9 2" xfId="14505"/>
    <cellStyle name="Normal 2 2 2 8 3" xfId="14506"/>
    <cellStyle name="Normal 2 2 2 8 3 10" xfId="14507"/>
    <cellStyle name="Normal 2 2 2 8 3 10 2" xfId="14508"/>
    <cellStyle name="Normal 2 2 2 8 3 11" xfId="14509"/>
    <cellStyle name="Normal 2 2 2 8 3 2" xfId="14510"/>
    <cellStyle name="Normal 2 2 2 8 3 2 2" xfId="14511"/>
    <cellStyle name="Normal 2 2 2 8 3 3" xfId="14512"/>
    <cellStyle name="Normal 2 2 2 8 3 3 2" xfId="14513"/>
    <cellStyle name="Normal 2 2 2 8 3 4" xfId="14514"/>
    <cellStyle name="Normal 2 2 2 8 3 4 2" xfId="14515"/>
    <cellStyle name="Normal 2 2 2 8 3 5" xfId="14516"/>
    <cellStyle name="Normal 2 2 2 8 3 5 2" xfId="14517"/>
    <cellStyle name="Normal 2 2 2 8 3 6" xfId="14518"/>
    <cellStyle name="Normal 2 2 2 8 3 6 2" xfId="14519"/>
    <cellStyle name="Normal 2 2 2 8 3 7" xfId="14520"/>
    <cellStyle name="Normal 2 2 2 8 3 7 2" xfId="14521"/>
    <cellStyle name="Normal 2 2 2 8 3 8" xfId="14522"/>
    <cellStyle name="Normal 2 2 2 8 3 8 2" xfId="14523"/>
    <cellStyle name="Normal 2 2 2 8 3 9" xfId="14524"/>
    <cellStyle name="Normal 2 2 2 8 3 9 2" xfId="14525"/>
    <cellStyle name="Normal 2 2 2 8 4" xfId="14526"/>
    <cellStyle name="Normal 2 2 2 8 4 2" xfId="14527"/>
    <cellStyle name="Normal 2 2 2 8 5" xfId="14528"/>
    <cellStyle name="Normal 2 2 2 8 5 2" xfId="14529"/>
    <cellStyle name="Normal 2 2 2 8 6" xfId="14530"/>
    <cellStyle name="Normal 2 2 2 8 6 2" xfId="14531"/>
    <cellStyle name="Normal 2 2 2 8 7" xfId="14532"/>
    <cellStyle name="Normal 2 2 2 8 7 2" xfId="14533"/>
    <cellStyle name="Normal 2 2 2 8 8" xfId="14534"/>
    <cellStyle name="Normal 2 2 2 8 8 2" xfId="14535"/>
    <cellStyle name="Normal 2 2 2 8 9" xfId="14536"/>
    <cellStyle name="Normal 2 2 2 8 9 2" xfId="14537"/>
    <cellStyle name="Normal 2 2 2 9" xfId="14538"/>
    <cellStyle name="Normal 2 2 2 9 2" xfId="14539"/>
    <cellStyle name="Normal 2 2 2 9 2 10" xfId="14540"/>
    <cellStyle name="Normal 2 2 2 9 2 10 2" xfId="14541"/>
    <cellStyle name="Normal 2 2 2 9 2 11" xfId="14542"/>
    <cellStyle name="Normal 2 2 2 9 2 11 2" xfId="14543"/>
    <cellStyle name="Normal 2 2 2 9 2 12" xfId="14544"/>
    <cellStyle name="Normal 2 2 2 9 2 12 2" xfId="14545"/>
    <cellStyle name="Normal 2 2 2 9 2 13" xfId="14546"/>
    <cellStyle name="Normal 2 2 2 9 2 13 2" xfId="14547"/>
    <cellStyle name="Normal 2 2 2 9 2 14" xfId="14548"/>
    <cellStyle name="Normal 2 2 2 9 2 14 2" xfId="14549"/>
    <cellStyle name="Normal 2 2 2 9 2 15" xfId="14550"/>
    <cellStyle name="Normal 2 2 2 9 2 15 2" xfId="14551"/>
    <cellStyle name="Normal 2 2 2 9 2 16" xfId="14552"/>
    <cellStyle name="Normal 2 2 2 9 2 16 2" xfId="14553"/>
    <cellStyle name="Normal 2 2 2 9 2 17" xfId="14554"/>
    <cellStyle name="Normal 2 2 2 9 2 2" xfId="14555"/>
    <cellStyle name="Normal 2 2 2 9 2 2 2" xfId="14556"/>
    <cellStyle name="Normal 2 2 2 9 2 2 2 10" xfId="14557"/>
    <cellStyle name="Normal 2 2 2 9 2 2 2 10 2" xfId="14558"/>
    <cellStyle name="Normal 2 2 2 9 2 2 2 11" xfId="14559"/>
    <cellStyle name="Normal 2 2 2 9 2 2 2 11 2" xfId="14560"/>
    <cellStyle name="Normal 2 2 2 9 2 2 2 12" xfId="14561"/>
    <cellStyle name="Normal 2 2 2 9 2 2 2 12 2" xfId="14562"/>
    <cellStyle name="Normal 2 2 2 9 2 2 2 13" xfId="14563"/>
    <cellStyle name="Normal 2 2 2 9 2 2 2 2" xfId="14564"/>
    <cellStyle name="Normal 2 2 2 9 2 2 2 2 10" xfId="14565"/>
    <cellStyle name="Normal 2 2 2 9 2 2 2 2 10 2" xfId="14566"/>
    <cellStyle name="Normal 2 2 2 9 2 2 2 2 11" xfId="14567"/>
    <cellStyle name="Normal 2 2 2 9 2 2 2 2 11 2" xfId="14568"/>
    <cellStyle name="Normal 2 2 2 9 2 2 2 2 12" xfId="14569"/>
    <cellStyle name="Normal 2 2 2 9 2 2 2 2 2" xfId="14570"/>
    <cellStyle name="Normal 2 2 2 9 2 2 2 2 2 10" xfId="14571"/>
    <cellStyle name="Normal 2 2 2 9 2 2 2 2 2 10 2" xfId="14572"/>
    <cellStyle name="Normal 2 2 2 9 2 2 2 2 2 11" xfId="14573"/>
    <cellStyle name="Normal 2 2 2 9 2 2 2 2 2 2" xfId="14574"/>
    <cellStyle name="Normal 2 2 2 9 2 2 2 2 2 2 2" xfId="14575"/>
    <cellStyle name="Normal 2 2 2 9 2 2 2 2 2 3" xfId="14576"/>
    <cellStyle name="Normal 2 2 2 9 2 2 2 2 2 3 2" xfId="14577"/>
    <cellStyle name="Normal 2 2 2 9 2 2 2 2 2 4" xfId="14578"/>
    <cellStyle name="Normal 2 2 2 9 2 2 2 2 2 4 2" xfId="14579"/>
    <cellStyle name="Normal 2 2 2 9 2 2 2 2 2 5" xfId="14580"/>
    <cellStyle name="Normal 2 2 2 9 2 2 2 2 2 5 2" xfId="14581"/>
    <cellStyle name="Normal 2 2 2 9 2 2 2 2 2 6" xfId="14582"/>
    <cellStyle name="Normal 2 2 2 9 2 2 2 2 2 6 2" xfId="14583"/>
    <cellStyle name="Normal 2 2 2 9 2 2 2 2 2 7" xfId="14584"/>
    <cellStyle name="Normal 2 2 2 9 2 2 2 2 2 7 2" xfId="14585"/>
    <cellStyle name="Normal 2 2 2 9 2 2 2 2 2 8" xfId="14586"/>
    <cellStyle name="Normal 2 2 2 9 2 2 2 2 2 8 2" xfId="14587"/>
    <cellStyle name="Normal 2 2 2 9 2 2 2 2 2 9" xfId="14588"/>
    <cellStyle name="Normal 2 2 2 9 2 2 2 2 2 9 2" xfId="14589"/>
    <cellStyle name="Normal 2 2 2 9 2 2 2 2 3" xfId="14590"/>
    <cellStyle name="Normal 2 2 2 9 2 2 2 2 3 2" xfId="14591"/>
    <cellStyle name="Normal 2 2 2 9 2 2 2 2 4" xfId="14592"/>
    <cellStyle name="Normal 2 2 2 9 2 2 2 2 4 2" xfId="14593"/>
    <cellStyle name="Normal 2 2 2 9 2 2 2 2 5" xfId="14594"/>
    <cellStyle name="Normal 2 2 2 9 2 2 2 2 5 2" xfId="14595"/>
    <cellStyle name="Normal 2 2 2 9 2 2 2 2 6" xfId="14596"/>
    <cellStyle name="Normal 2 2 2 9 2 2 2 2 6 2" xfId="14597"/>
    <cellStyle name="Normal 2 2 2 9 2 2 2 2 7" xfId="14598"/>
    <cellStyle name="Normal 2 2 2 9 2 2 2 2 7 2" xfId="14599"/>
    <cellStyle name="Normal 2 2 2 9 2 2 2 2 8" xfId="14600"/>
    <cellStyle name="Normal 2 2 2 9 2 2 2 2 8 2" xfId="14601"/>
    <cellStyle name="Normal 2 2 2 9 2 2 2 2 9" xfId="14602"/>
    <cellStyle name="Normal 2 2 2 9 2 2 2 2 9 2" xfId="14603"/>
    <cellStyle name="Normal 2 2 2 9 2 2 2 3" xfId="14604"/>
    <cellStyle name="Normal 2 2 2 9 2 2 2 3 10" xfId="14605"/>
    <cellStyle name="Normal 2 2 2 9 2 2 2 3 10 2" xfId="14606"/>
    <cellStyle name="Normal 2 2 2 9 2 2 2 3 11" xfId="14607"/>
    <cellStyle name="Normal 2 2 2 9 2 2 2 3 2" xfId="14608"/>
    <cellStyle name="Normal 2 2 2 9 2 2 2 3 2 2" xfId="14609"/>
    <cellStyle name="Normal 2 2 2 9 2 2 2 3 3" xfId="14610"/>
    <cellStyle name="Normal 2 2 2 9 2 2 2 3 3 2" xfId="14611"/>
    <cellStyle name="Normal 2 2 2 9 2 2 2 3 4" xfId="14612"/>
    <cellStyle name="Normal 2 2 2 9 2 2 2 3 4 2" xfId="14613"/>
    <cellStyle name="Normal 2 2 2 9 2 2 2 3 5" xfId="14614"/>
    <cellStyle name="Normal 2 2 2 9 2 2 2 3 5 2" xfId="14615"/>
    <cellStyle name="Normal 2 2 2 9 2 2 2 3 6" xfId="14616"/>
    <cellStyle name="Normal 2 2 2 9 2 2 2 3 6 2" xfId="14617"/>
    <cellStyle name="Normal 2 2 2 9 2 2 2 3 7" xfId="14618"/>
    <cellStyle name="Normal 2 2 2 9 2 2 2 3 7 2" xfId="14619"/>
    <cellStyle name="Normal 2 2 2 9 2 2 2 3 8" xfId="14620"/>
    <cellStyle name="Normal 2 2 2 9 2 2 2 3 8 2" xfId="14621"/>
    <cellStyle name="Normal 2 2 2 9 2 2 2 3 9" xfId="14622"/>
    <cellStyle name="Normal 2 2 2 9 2 2 2 3 9 2" xfId="14623"/>
    <cellStyle name="Normal 2 2 2 9 2 2 2 4" xfId="14624"/>
    <cellStyle name="Normal 2 2 2 9 2 2 2 4 2" xfId="14625"/>
    <cellStyle name="Normal 2 2 2 9 2 2 2 5" xfId="14626"/>
    <cellStyle name="Normal 2 2 2 9 2 2 2 5 2" xfId="14627"/>
    <cellStyle name="Normal 2 2 2 9 2 2 2 6" xfId="14628"/>
    <cellStyle name="Normal 2 2 2 9 2 2 2 6 2" xfId="14629"/>
    <cellStyle name="Normal 2 2 2 9 2 2 2 7" xfId="14630"/>
    <cellStyle name="Normal 2 2 2 9 2 2 2 7 2" xfId="14631"/>
    <cellStyle name="Normal 2 2 2 9 2 2 2 8" xfId="14632"/>
    <cellStyle name="Normal 2 2 2 9 2 2 2 8 2" xfId="14633"/>
    <cellStyle name="Normal 2 2 2 9 2 2 2 9" xfId="14634"/>
    <cellStyle name="Normal 2 2 2 9 2 2 2 9 2" xfId="14635"/>
    <cellStyle name="Normal 2 2 2 9 2 2 3" xfId="14636"/>
    <cellStyle name="Normal 2 2 2 9 2 2 3 10" xfId="14637"/>
    <cellStyle name="Normal 2 2 2 9 2 2 3 10 2" xfId="14638"/>
    <cellStyle name="Normal 2 2 2 9 2 2 3 11" xfId="14639"/>
    <cellStyle name="Normal 2 2 2 9 2 2 3 11 2" xfId="14640"/>
    <cellStyle name="Normal 2 2 2 9 2 2 3 12" xfId="14641"/>
    <cellStyle name="Normal 2 2 2 9 2 2 3 12 2" xfId="14642"/>
    <cellStyle name="Normal 2 2 2 9 2 2 3 13" xfId="14643"/>
    <cellStyle name="Normal 2 2 2 9 2 2 3 2" xfId="14644"/>
    <cellStyle name="Normal 2 2 2 9 2 2 3 2 10" xfId="14645"/>
    <cellStyle name="Normal 2 2 2 9 2 2 3 2 10 2" xfId="14646"/>
    <cellStyle name="Normal 2 2 2 9 2 2 3 2 11" xfId="14647"/>
    <cellStyle name="Normal 2 2 2 9 2 2 3 2 11 2" xfId="14648"/>
    <cellStyle name="Normal 2 2 2 9 2 2 3 2 12" xfId="14649"/>
    <cellStyle name="Normal 2 2 2 9 2 2 3 2 2" xfId="14650"/>
    <cellStyle name="Normal 2 2 2 9 2 2 3 2 2 10" xfId="14651"/>
    <cellStyle name="Normal 2 2 2 9 2 2 3 2 2 10 2" xfId="14652"/>
    <cellStyle name="Normal 2 2 2 9 2 2 3 2 2 11" xfId="14653"/>
    <cellStyle name="Normal 2 2 2 9 2 2 3 2 2 2" xfId="14654"/>
    <cellStyle name="Normal 2 2 2 9 2 2 3 2 2 2 2" xfId="14655"/>
    <cellStyle name="Normal 2 2 2 9 2 2 3 2 2 3" xfId="14656"/>
    <cellStyle name="Normal 2 2 2 9 2 2 3 2 2 3 2" xfId="14657"/>
    <cellStyle name="Normal 2 2 2 9 2 2 3 2 2 4" xfId="14658"/>
    <cellStyle name="Normal 2 2 2 9 2 2 3 2 2 4 2" xfId="14659"/>
    <cellStyle name="Normal 2 2 2 9 2 2 3 2 2 5" xfId="14660"/>
    <cellStyle name="Normal 2 2 2 9 2 2 3 2 2 5 2" xfId="14661"/>
    <cellStyle name="Normal 2 2 2 9 2 2 3 2 2 6" xfId="14662"/>
    <cellStyle name="Normal 2 2 2 9 2 2 3 2 2 6 2" xfId="14663"/>
    <cellStyle name="Normal 2 2 2 9 2 2 3 2 2 7" xfId="14664"/>
    <cellStyle name="Normal 2 2 2 9 2 2 3 2 2 7 2" xfId="14665"/>
    <cellStyle name="Normal 2 2 2 9 2 2 3 2 2 8" xfId="14666"/>
    <cellStyle name="Normal 2 2 2 9 2 2 3 2 2 8 2" xfId="14667"/>
    <cellStyle name="Normal 2 2 2 9 2 2 3 2 2 9" xfId="14668"/>
    <cellStyle name="Normal 2 2 2 9 2 2 3 2 2 9 2" xfId="14669"/>
    <cellStyle name="Normal 2 2 2 9 2 2 3 2 3" xfId="14670"/>
    <cellStyle name="Normal 2 2 2 9 2 2 3 2 3 2" xfId="14671"/>
    <cellStyle name="Normal 2 2 2 9 2 2 3 2 4" xfId="14672"/>
    <cellStyle name="Normal 2 2 2 9 2 2 3 2 4 2" xfId="14673"/>
    <cellStyle name="Normal 2 2 2 9 2 2 3 2 5" xfId="14674"/>
    <cellStyle name="Normal 2 2 2 9 2 2 3 2 5 2" xfId="14675"/>
    <cellStyle name="Normal 2 2 2 9 2 2 3 2 6" xfId="14676"/>
    <cellStyle name="Normal 2 2 2 9 2 2 3 2 6 2" xfId="14677"/>
    <cellStyle name="Normal 2 2 2 9 2 2 3 2 7" xfId="14678"/>
    <cellStyle name="Normal 2 2 2 9 2 2 3 2 7 2" xfId="14679"/>
    <cellStyle name="Normal 2 2 2 9 2 2 3 2 8" xfId="14680"/>
    <cellStyle name="Normal 2 2 2 9 2 2 3 2 8 2" xfId="14681"/>
    <cellStyle name="Normal 2 2 2 9 2 2 3 2 9" xfId="14682"/>
    <cellStyle name="Normal 2 2 2 9 2 2 3 2 9 2" xfId="14683"/>
    <cellStyle name="Normal 2 2 2 9 2 2 3 3" xfId="14684"/>
    <cellStyle name="Normal 2 2 2 9 2 2 3 3 10" xfId="14685"/>
    <cellStyle name="Normal 2 2 2 9 2 2 3 3 10 2" xfId="14686"/>
    <cellStyle name="Normal 2 2 2 9 2 2 3 3 11" xfId="14687"/>
    <cellStyle name="Normal 2 2 2 9 2 2 3 3 2" xfId="14688"/>
    <cellStyle name="Normal 2 2 2 9 2 2 3 3 2 2" xfId="14689"/>
    <cellStyle name="Normal 2 2 2 9 2 2 3 3 3" xfId="14690"/>
    <cellStyle name="Normal 2 2 2 9 2 2 3 3 3 2" xfId="14691"/>
    <cellStyle name="Normal 2 2 2 9 2 2 3 3 4" xfId="14692"/>
    <cellStyle name="Normal 2 2 2 9 2 2 3 3 4 2" xfId="14693"/>
    <cellStyle name="Normal 2 2 2 9 2 2 3 3 5" xfId="14694"/>
    <cellStyle name="Normal 2 2 2 9 2 2 3 3 5 2" xfId="14695"/>
    <cellStyle name="Normal 2 2 2 9 2 2 3 3 6" xfId="14696"/>
    <cellStyle name="Normal 2 2 2 9 2 2 3 3 6 2" xfId="14697"/>
    <cellStyle name="Normal 2 2 2 9 2 2 3 3 7" xfId="14698"/>
    <cellStyle name="Normal 2 2 2 9 2 2 3 3 7 2" xfId="14699"/>
    <cellStyle name="Normal 2 2 2 9 2 2 3 3 8" xfId="14700"/>
    <cellStyle name="Normal 2 2 2 9 2 2 3 3 8 2" xfId="14701"/>
    <cellStyle name="Normal 2 2 2 9 2 2 3 3 9" xfId="14702"/>
    <cellStyle name="Normal 2 2 2 9 2 2 3 3 9 2" xfId="14703"/>
    <cellStyle name="Normal 2 2 2 9 2 2 3 4" xfId="14704"/>
    <cellStyle name="Normal 2 2 2 9 2 2 3 4 2" xfId="14705"/>
    <cellStyle name="Normal 2 2 2 9 2 2 3 5" xfId="14706"/>
    <cellStyle name="Normal 2 2 2 9 2 2 3 5 2" xfId="14707"/>
    <cellStyle name="Normal 2 2 2 9 2 2 3 6" xfId="14708"/>
    <cellStyle name="Normal 2 2 2 9 2 2 3 6 2" xfId="14709"/>
    <cellStyle name="Normal 2 2 2 9 2 2 3 7" xfId="14710"/>
    <cellStyle name="Normal 2 2 2 9 2 2 3 7 2" xfId="14711"/>
    <cellStyle name="Normal 2 2 2 9 2 2 3 8" xfId="14712"/>
    <cellStyle name="Normal 2 2 2 9 2 2 3 8 2" xfId="14713"/>
    <cellStyle name="Normal 2 2 2 9 2 2 3 9" xfId="14714"/>
    <cellStyle name="Normal 2 2 2 9 2 2 3 9 2" xfId="14715"/>
    <cellStyle name="Normal 2 2 2 9 2 2 4" xfId="14716"/>
    <cellStyle name="Normal 2 2 2 9 2 2 4 10" xfId="14717"/>
    <cellStyle name="Normal 2 2 2 9 2 2 4 10 2" xfId="14718"/>
    <cellStyle name="Normal 2 2 2 9 2 2 4 11" xfId="14719"/>
    <cellStyle name="Normal 2 2 2 9 2 2 4 11 2" xfId="14720"/>
    <cellStyle name="Normal 2 2 2 9 2 2 4 12" xfId="14721"/>
    <cellStyle name="Normal 2 2 2 9 2 2 4 12 2" xfId="14722"/>
    <cellStyle name="Normal 2 2 2 9 2 2 4 13" xfId="14723"/>
    <cellStyle name="Normal 2 2 2 9 2 2 4 2" xfId="14724"/>
    <cellStyle name="Normal 2 2 2 9 2 2 4 2 10" xfId="14725"/>
    <cellStyle name="Normal 2 2 2 9 2 2 4 2 10 2" xfId="14726"/>
    <cellStyle name="Normal 2 2 2 9 2 2 4 2 11" xfId="14727"/>
    <cellStyle name="Normal 2 2 2 9 2 2 4 2 11 2" xfId="14728"/>
    <cellStyle name="Normal 2 2 2 9 2 2 4 2 12" xfId="14729"/>
    <cellStyle name="Normal 2 2 2 9 2 2 4 2 2" xfId="14730"/>
    <cellStyle name="Normal 2 2 2 9 2 2 4 2 2 10" xfId="14731"/>
    <cellStyle name="Normal 2 2 2 9 2 2 4 2 2 10 2" xfId="14732"/>
    <cellStyle name="Normal 2 2 2 9 2 2 4 2 2 11" xfId="14733"/>
    <cellStyle name="Normal 2 2 2 9 2 2 4 2 2 2" xfId="14734"/>
    <cellStyle name="Normal 2 2 2 9 2 2 4 2 2 2 2" xfId="14735"/>
    <cellStyle name="Normal 2 2 2 9 2 2 4 2 2 3" xfId="14736"/>
    <cellStyle name="Normal 2 2 2 9 2 2 4 2 2 3 2" xfId="14737"/>
    <cellStyle name="Normal 2 2 2 9 2 2 4 2 2 4" xfId="14738"/>
    <cellStyle name="Normal 2 2 2 9 2 2 4 2 2 4 2" xfId="14739"/>
    <cellStyle name="Normal 2 2 2 9 2 2 4 2 2 5" xfId="14740"/>
    <cellStyle name="Normal 2 2 2 9 2 2 4 2 2 5 2" xfId="14741"/>
    <cellStyle name="Normal 2 2 2 9 2 2 4 2 2 6" xfId="14742"/>
    <cellStyle name="Normal 2 2 2 9 2 2 4 2 2 6 2" xfId="14743"/>
    <cellStyle name="Normal 2 2 2 9 2 2 4 2 2 7" xfId="14744"/>
    <cellStyle name="Normal 2 2 2 9 2 2 4 2 2 7 2" xfId="14745"/>
    <cellStyle name="Normal 2 2 2 9 2 2 4 2 2 8" xfId="14746"/>
    <cellStyle name="Normal 2 2 2 9 2 2 4 2 2 8 2" xfId="14747"/>
    <cellStyle name="Normal 2 2 2 9 2 2 4 2 2 9" xfId="14748"/>
    <cellStyle name="Normal 2 2 2 9 2 2 4 2 2 9 2" xfId="14749"/>
    <cellStyle name="Normal 2 2 2 9 2 2 4 2 3" xfId="14750"/>
    <cellStyle name="Normal 2 2 2 9 2 2 4 2 3 2" xfId="14751"/>
    <cellStyle name="Normal 2 2 2 9 2 2 4 2 4" xfId="14752"/>
    <cellStyle name="Normal 2 2 2 9 2 2 4 2 4 2" xfId="14753"/>
    <cellStyle name="Normal 2 2 2 9 2 2 4 2 5" xfId="14754"/>
    <cellStyle name="Normal 2 2 2 9 2 2 4 2 5 2" xfId="14755"/>
    <cellStyle name="Normal 2 2 2 9 2 2 4 2 6" xfId="14756"/>
    <cellStyle name="Normal 2 2 2 9 2 2 4 2 6 2" xfId="14757"/>
    <cellStyle name="Normal 2 2 2 9 2 2 4 2 7" xfId="14758"/>
    <cellStyle name="Normal 2 2 2 9 2 2 4 2 7 2" xfId="14759"/>
    <cellStyle name="Normal 2 2 2 9 2 2 4 2 8" xfId="14760"/>
    <cellStyle name="Normal 2 2 2 9 2 2 4 2 8 2" xfId="14761"/>
    <cellStyle name="Normal 2 2 2 9 2 2 4 2 9" xfId="14762"/>
    <cellStyle name="Normal 2 2 2 9 2 2 4 2 9 2" xfId="14763"/>
    <cellStyle name="Normal 2 2 2 9 2 2 4 3" xfId="14764"/>
    <cellStyle name="Normal 2 2 2 9 2 2 4 3 10" xfId="14765"/>
    <cellStyle name="Normal 2 2 2 9 2 2 4 3 10 2" xfId="14766"/>
    <cellStyle name="Normal 2 2 2 9 2 2 4 3 11" xfId="14767"/>
    <cellStyle name="Normal 2 2 2 9 2 2 4 3 2" xfId="14768"/>
    <cellStyle name="Normal 2 2 2 9 2 2 4 3 2 2" xfId="14769"/>
    <cellStyle name="Normal 2 2 2 9 2 2 4 3 3" xfId="14770"/>
    <cellStyle name="Normal 2 2 2 9 2 2 4 3 3 2" xfId="14771"/>
    <cellStyle name="Normal 2 2 2 9 2 2 4 3 4" xfId="14772"/>
    <cellStyle name="Normal 2 2 2 9 2 2 4 3 4 2" xfId="14773"/>
    <cellStyle name="Normal 2 2 2 9 2 2 4 3 5" xfId="14774"/>
    <cellStyle name="Normal 2 2 2 9 2 2 4 3 5 2" xfId="14775"/>
    <cellStyle name="Normal 2 2 2 9 2 2 4 3 6" xfId="14776"/>
    <cellStyle name="Normal 2 2 2 9 2 2 4 3 6 2" xfId="14777"/>
    <cellStyle name="Normal 2 2 2 9 2 2 4 3 7" xfId="14778"/>
    <cellStyle name="Normal 2 2 2 9 2 2 4 3 7 2" xfId="14779"/>
    <cellStyle name="Normal 2 2 2 9 2 2 4 3 8" xfId="14780"/>
    <cellStyle name="Normal 2 2 2 9 2 2 4 3 8 2" xfId="14781"/>
    <cellStyle name="Normal 2 2 2 9 2 2 4 3 9" xfId="14782"/>
    <cellStyle name="Normal 2 2 2 9 2 2 4 3 9 2" xfId="14783"/>
    <cellStyle name="Normal 2 2 2 9 2 2 4 4" xfId="14784"/>
    <cellStyle name="Normal 2 2 2 9 2 2 4 4 2" xfId="14785"/>
    <cellStyle name="Normal 2 2 2 9 2 2 4 5" xfId="14786"/>
    <cellStyle name="Normal 2 2 2 9 2 2 4 5 2" xfId="14787"/>
    <cellStyle name="Normal 2 2 2 9 2 2 4 6" xfId="14788"/>
    <cellStyle name="Normal 2 2 2 9 2 2 4 6 2" xfId="14789"/>
    <cellStyle name="Normal 2 2 2 9 2 2 4 7" xfId="14790"/>
    <cellStyle name="Normal 2 2 2 9 2 2 4 7 2" xfId="14791"/>
    <cellStyle name="Normal 2 2 2 9 2 2 4 8" xfId="14792"/>
    <cellStyle name="Normal 2 2 2 9 2 2 4 8 2" xfId="14793"/>
    <cellStyle name="Normal 2 2 2 9 2 2 4 9" xfId="14794"/>
    <cellStyle name="Normal 2 2 2 9 2 2 4 9 2" xfId="14795"/>
    <cellStyle name="Normal 2 2 2 9 2 2 5" xfId="14796"/>
    <cellStyle name="Normal 2 2 2 9 2 2 5 10" xfId="14797"/>
    <cellStyle name="Normal 2 2 2 9 2 2 5 10 2" xfId="14798"/>
    <cellStyle name="Normal 2 2 2 9 2 2 5 11" xfId="14799"/>
    <cellStyle name="Normal 2 2 2 9 2 2 5 11 2" xfId="14800"/>
    <cellStyle name="Normal 2 2 2 9 2 2 5 12" xfId="14801"/>
    <cellStyle name="Normal 2 2 2 9 2 2 5 12 2" xfId="14802"/>
    <cellStyle name="Normal 2 2 2 9 2 2 5 13" xfId="14803"/>
    <cellStyle name="Normal 2 2 2 9 2 2 5 2" xfId="14804"/>
    <cellStyle name="Normal 2 2 2 9 2 2 5 2 10" xfId="14805"/>
    <cellStyle name="Normal 2 2 2 9 2 2 5 2 10 2" xfId="14806"/>
    <cellStyle name="Normal 2 2 2 9 2 2 5 2 11" xfId="14807"/>
    <cellStyle name="Normal 2 2 2 9 2 2 5 2 11 2" xfId="14808"/>
    <cellStyle name="Normal 2 2 2 9 2 2 5 2 12" xfId="14809"/>
    <cellStyle name="Normal 2 2 2 9 2 2 5 2 2" xfId="14810"/>
    <cellStyle name="Normal 2 2 2 9 2 2 5 2 2 10" xfId="14811"/>
    <cellStyle name="Normal 2 2 2 9 2 2 5 2 2 10 2" xfId="14812"/>
    <cellStyle name="Normal 2 2 2 9 2 2 5 2 2 11" xfId="14813"/>
    <cellStyle name="Normal 2 2 2 9 2 2 5 2 2 2" xfId="14814"/>
    <cellStyle name="Normal 2 2 2 9 2 2 5 2 2 2 2" xfId="14815"/>
    <cellStyle name="Normal 2 2 2 9 2 2 5 2 2 3" xfId="14816"/>
    <cellStyle name="Normal 2 2 2 9 2 2 5 2 2 3 2" xfId="14817"/>
    <cellStyle name="Normal 2 2 2 9 2 2 5 2 2 4" xfId="14818"/>
    <cellStyle name="Normal 2 2 2 9 2 2 5 2 2 4 2" xfId="14819"/>
    <cellStyle name="Normal 2 2 2 9 2 2 5 2 2 5" xfId="14820"/>
    <cellStyle name="Normal 2 2 2 9 2 2 5 2 2 5 2" xfId="14821"/>
    <cellStyle name="Normal 2 2 2 9 2 2 5 2 2 6" xfId="14822"/>
    <cellStyle name="Normal 2 2 2 9 2 2 5 2 2 6 2" xfId="14823"/>
    <cellStyle name="Normal 2 2 2 9 2 2 5 2 2 7" xfId="14824"/>
    <cellStyle name="Normal 2 2 2 9 2 2 5 2 2 7 2" xfId="14825"/>
    <cellStyle name="Normal 2 2 2 9 2 2 5 2 2 8" xfId="14826"/>
    <cellStyle name="Normal 2 2 2 9 2 2 5 2 2 8 2" xfId="14827"/>
    <cellStyle name="Normal 2 2 2 9 2 2 5 2 2 9" xfId="14828"/>
    <cellStyle name="Normal 2 2 2 9 2 2 5 2 2 9 2" xfId="14829"/>
    <cellStyle name="Normal 2 2 2 9 2 2 5 2 3" xfId="14830"/>
    <cellStyle name="Normal 2 2 2 9 2 2 5 2 3 2" xfId="14831"/>
    <cellStyle name="Normal 2 2 2 9 2 2 5 2 4" xfId="14832"/>
    <cellStyle name="Normal 2 2 2 9 2 2 5 2 4 2" xfId="14833"/>
    <cellStyle name="Normal 2 2 2 9 2 2 5 2 5" xfId="14834"/>
    <cellStyle name="Normal 2 2 2 9 2 2 5 2 5 2" xfId="14835"/>
    <cellStyle name="Normal 2 2 2 9 2 2 5 2 6" xfId="14836"/>
    <cellStyle name="Normal 2 2 2 9 2 2 5 2 6 2" xfId="14837"/>
    <cellStyle name="Normal 2 2 2 9 2 2 5 2 7" xfId="14838"/>
    <cellStyle name="Normal 2 2 2 9 2 2 5 2 7 2" xfId="14839"/>
    <cellStyle name="Normal 2 2 2 9 2 2 5 2 8" xfId="14840"/>
    <cellStyle name="Normal 2 2 2 9 2 2 5 2 8 2" xfId="14841"/>
    <cellStyle name="Normal 2 2 2 9 2 2 5 2 9" xfId="14842"/>
    <cellStyle name="Normal 2 2 2 9 2 2 5 2 9 2" xfId="14843"/>
    <cellStyle name="Normal 2 2 2 9 2 2 5 3" xfId="14844"/>
    <cellStyle name="Normal 2 2 2 9 2 2 5 3 10" xfId="14845"/>
    <cellStyle name="Normal 2 2 2 9 2 2 5 3 10 2" xfId="14846"/>
    <cellStyle name="Normal 2 2 2 9 2 2 5 3 11" xfId="14847"/>
    <cellStyle name="Normal 2 2 2 9 2 2 5 3 2" xfId="14848"/>
    <cellStyle name="Normal 2 2 2 9 2 2 5 3 2 2" xfId="14849"/>
    <cellStyle name="Normal 2 2 2 9 2 2 5 3 3" xfId="14850"/>
    <cellStyle name="Normal 2 2 2 9 2 2 5 3 3 2" xfId="14851"/>
    <cellStyle name="Normal 2 2 2 9 2 2 5 3 4" xfId="14852"/>
    <cellStyle name="Normal 2 2 2 9 2 2 5 3 4 2" xfId="14853"/>
    <cellStyle name="Normal 2 2 2 9 2 2 5 3 5" xfId="14854"/>
    <cellStyle name="Normal 2 2 2 9 2 2 5 3 5 2" xfId="14855"/>
    <cellStyle name="Normal 2 2 2 9 2 2 5 3 6" xfId="14856"/>
    <cellStyle name="Normal 2 2 2 9 2 2 5 3 6 2" xfId="14857"/>
    <cellStyle name="Normal 2 2 2 9 2 2 5 3 7" xfId="14858"/>
    <cellStyle name="Normal 2 2 2 9 2 2 5 3 7 2" xfId="14859"/>
    <cellStyle name="Normal 2 2 2 9 2 2 5 3 8" xfId="14860"/>
    <cellStyle name="Normal 2 2 2 9 2 2 5 3 8 2" xfId="14861"/>
    <cellStyle name="Normal 2 2 2 9 2 2 5 3 9" xfId="14862"/>
    <cellStyle name="Normal 2 2 2 9 2 2 5 3 9 2" xfId="14863"/>
    <cellStyle name="Normal 2 2 2 9 2 2 5 4" xfId="14864"/>
    <cellStyle name="Normal 2 2 2 9 2 2 5 4 2" xfId="14865"/>
    <cellStyle name="Normal 2 2 2 9 2 2 5 5" xfId="14866"/>
    <cellStyle name="Normal 2 2 2 9 2 2 5 5 2" xfId="14867"/>
    <cellStyle name="Normal 2 2 2 9 2 2 5 6" xfId="14868"/>
    <cellStyle name="Normal 2 2 2 9 2 2 5 6 2" xfId="14869"/>
    <cellStyle name="Normal 2 2 2 9 2 2 5 7" xfId="14870"/>
    <cellStyle name="Normal 2 2 2 9 2 2 5 7 2" xfId="14871"/>
    <cellStyle name="Normal 2 2 2 9 2 2 5 8" xfId="14872"/>
    <cellStyle name="Normal 2 2 2 9 2 2 5 8 2" xfId="14873"/>
    <cellStyle name="Normal 2 2 2 9 2 2 5 9" xfId="14874"/>
    <cellStyle name="Normal 2 2 2 9 2 2 5 9 2" xfId="14875"/>
    <cellStyle name="Normal 2 2 2 9 2 2 6" xfId="41873"/>
    <cellStyle name="Normal 2 2 2 9 2 3" xfId="14876"/>
    <cellStyle name="Normal 2 2 2 9 2 3 2" xfId="41874"/>
    <cellStyle name="Normal 2 2 2 9 2 4" xfId="14877"/>
    <cellStyle name="Normal 2 2 2 9 2 4 2" xfId="41875"/>
    <cellStyle name="Normal 2 2 2 9 2 5" xfId="14878"/>
    <cellStyle name="Normal 2 2 2 9 2 5 2" xfId="41876"/>
    <cellStyle name="Normal 2 2 2 9 2 6" xfId="14879"/>
    <cellStyle name="Normal 2 2 2 9 2 6 10" xfId="14880"/>
    <cellStyle name="Normal 2 2 2 9 2 6 10 2" xfId="14881"/>
    <cellStyle name="Normal 2 2 2 9 2 6 11" xfId="14882"/>
    <cellStyle name="Normal 2 2 2 9 2 6 11 2" xfId="14883"/>
    <cellStyle name="Normal 2 2 2 9 2 6 12" xfId="14884"/>
    <cellStyle name="Normal 2 2 2 9 2 6 2" xfId="14885"/>
    <cellStyle name="Normal 2 2 2 9 2 6 2 10" xfId="14886"/>
    <cellStyle name="Normal 2 2 2 9 2 6 2 10 2" xfId="14887"/>
    <cellStyle name="Normal 2 2 2 9 2 6 2 11" xfId="14888"/>
    <cellStyle name="Normal 2 2 2 9 2 6 2 2" xfId="14889"/>
    <cellStyle name="Normal 2 2 2 9 2 6 2 2 2" xfId="14890"/>
    <cellStyle name="Normal 2 2 2 9 2 6 2 3" xfId="14891"/>
    <cellStyle name="Normal 2 2 2 9 2 6 2 3 2" xfId="14892"/>
    <cellStyle name="Normal 2 2 2 9 2 6 2 4" xfId="14893"/>
    <cellStyle name="Normal 2 2 2 9 2 6 2 4 2" xfId="14894"/>
    <cellStyle name="Normal 2 2 2 9 2 6 2 5" xfId="14895"/>
    <cellStyle name="Normal 2 2 2 9 2 6 2 5 2" xfId="14896"/>
    <cellStyle name="Normal 2 2 2 9 2 6 2 6" xfId="14897"/>
    <cellStyle name="Normal 2 2 2 9 2 6 2 6 2" xfId="14898"/>
    <cellStyle name="Normal 2 2 2 9 2 6 2 7" xfId="14899"/>
    <cellStyle name="Normal 2 2 2 9 2 6 2 7 2" xfId="14900"/>
    <cellStyle name="Normal 2 2 2 9 2 6 2 8" xfId="14901"/>
    <cellStyle name="Normal 2 2 2 9 2 6 2 8 2" xfId="14902"/>
    <cellStyle name="Normal 2 2 2 9 2 6 2 9" xfId="14903"/>
    <cellStyle name="Normal 2 2 2 9 2 6 2 9 2" xfId="14904"/>
    <cellStyle name="Normal 2 2 2 9 2 6 3" xfId="14905"/>
    <cellStyle name="Normal 2 2 2 9 2 6 3 2" xfId="14906"/>
    <cellStyle name="Normal 2 2 2 9 2 6 4" xfId="14907"/>
    <cellStyle name="Normal 2 2 2 9 2 6 4 2" xfId="14908"/>
    <cellStyle name="Normal 2 2 2 9 2 6 5" xfId="14909"/>
    <cellStyle name="Normal 2 2 2 9 2 6 5 2" xfId="14910"/>
    <cellStyle name="Normal 2 2 2 9 2 6 6" xfId="14911"/>
    <cellStyle name="Normal 2 2 2 9 2 6 6 2" xfId="14912"/>
    <cellStyle name="Normal 2 2 2 9 2 6 7" xfId="14913"/>
    <cellStyle name="Normal 2 2 2 9 2 6 7 2" xfId="14914"/>
    <cellStyle name="Normal 2 2 2 9 2 6 8" xfId="14915"/>
    <cellStyle name="Normal 2 2 2 9 2 6 8 2" xfId="14916"/>
    <cellStyle name="Normal 2 2 2 9 2 6 9" xfId="14917"/>
    <cellStyle name="Normal 2 2 2 9 2 6 9 2" xfId="14918"/>
    <cellStyle name="Normal 2 2 2 9 2 7" xfId="14919"/>
    <cellStyle name="Normal 2 2 2 9 2 7 10" xfId="14920"/>
    <cellStyle name="Normal 2 2 2 9 2 7 10 2" xfId="14921"/>
    <cellStyle name="Normal 2 2 2 9 2 7 11" xfId="14922"/>
    <cellStyle name="Normal 2 2 2 9 2 7 2" xfId="14923"/>
    <cellStyle name="Normal 2 2 2 9 2 7 2 2" xfId="14924"/>
    <cellStyle name="Normal 2 2 2 9 2 7 3" xfId="14925"/>
    <cellStyle name="Normal 2 2 2 9 2 7 3 2" xfId="14926"/>
    <cellStyle name="Normal 2 2 2 9 2 7 4" xfId="14927"/>
    <cellStyle name="Normal 2 2 2 9 2 7 4 2" xfId="14928"/>
    <cellStyle name="Normal 2 2 2 9 2 7 5" xfId="14929"/>
    <cellStyle name="Normal 2 2 2 9 2 7 5 2" xfId="14930"/>
    <cellStyle name="Normal 2 2 2 9 2 7 6" xfId="14931"/>
    <cellStyle name="Normal 2 2 2 9 2 7 6 2" xfId="14932"/>
    <cellStyle name="Normal 2 2 2 9 2 7 7" xfId="14933"/>
    <cellStyle name="Normal 2 2 2 9 2 7 7 2" xfId="14934"/>
    <cellStyle name="Normal 2 2 2 9 2 7 8" xfId="14935"/>
    <cellStyle name="Normal 2 2 2 9 2 7 8 2" xfId="14936"/>
    <cellStyle name="Normal 2 2 2 9 2 7 9" xfId="14937"/>
    <cellStyle name="Normal 2 2 2 9 2 7 9 2" xfId="14938"/>
    <cellStyle name="Normal 2 2 2 9 2 8" xfId="14939"/>
    <cellStyle name="Normal 2 2 2 9 2 8 2" xfId="14940"/>
    <cellStyle name="Normal 2 2 2 9 2 9" xfId="14941"/>
    <cellStyle name="Normal 2 2 2 9 2 9 2" xfId="14942"/>
    <cellStyle name="Normal 2 2 2 9 3" xfId="14943"/>
    <cellStyle name="Normal 2 2 2 9 3 10" xfId="14944"/>
    <cellStyle name="Normal 2 2 2 9 3 10 2" xfId="14945"/>
    <cellStyle name="Normal 2 2 2 9 3 11" xfId="14946"/>
    <cellStyle name="Normal 2 2 2 9 3 11 2" xfId="14947"/>
    <cellStyle name="Normal 2 2 2 9 3 12" xfId="14948"/>
    <cellStyle name="Normal 2 2 2 9 3 12 2" xfId="14949"/>
    <cellStyle name="Normal 2 2 2 9 3 13" xfId="14950"/>
    <cellStyle name="Normal 2 2 2 9 3 2" xfId="14951"/>
    <cellStyle name="Normal 2 2 2 9 3 2 10" xfId="14952"/>
    <cellStyle name="Normal 2 2 2 9 3 2 10 2" xfId="14953"/>
    <cellStyle name="Normal 2 2 2 9 3 2 11" xfId="14954"/>
    <cellStyle name="Normal 2 2 2 9 3 2 11 2" xfId="14955"/>
    <cellStyle name="Normal 2 2 2 9 3 2 12" xfId="14956"/>
    <cellStyle name="Normal 2 2 2 9 3 2 2" xfId="14957"/>
    <cellStyle name="Normal 2 2 2 9 3 2 2 10" xfId="14958"/>
    <cellStyle name="Normal 2 2 2 9 3 2 2 10 2" xfId="14959"/>
    <cellStyle name="Normal 2 2 2 9 3 2 2 11" xfId="14960"/>
    <cellStyle name="Normal 2 2 2 9 3 2 2 2" xfId="14961"/>
    <cellStyle name="Normal 2 2 2 9 3 2 2 2 2" xfId="14962"/>
    <cellStyle name="Normal 2 2 2 9 3 2 2 3" xfId="14963"/>
    <cellStyle name="Normal 2 2 2 9 3 2 2 3 2" xfId="14964"/>
    <cellStyle name="Normal 2 2 2 9 3 2 2 4" xfId="14965"/>
    <cellStyle name="Normal 2 2 2 9 3 2 2 4 2" xfId="14966"/>
    <cellStyle name="Normal 2 2 2 9 3 2 2 5" xfId="14967"/>
    <cellStyle name="Normal 2 2 2 9 3 2 2 5 2" xfId="14968"/>
    <cellStyle name="Normal 2 2 2 9 3 2 2 6" xfId="14969"/>
    <cellStyle name="Normal 2 2 2 9 3 2 2 6 2" xfId="14970"/>
    <cellStyle name="Normal 2 2 2 9 3 2 2 7" xfId="14971"/>
    <cellStyle name="Normal 2 2 2 9 3 2 2 7 2" xfId="14972"/>
    <cellStyle name="Normal 2 2 2 9 3 2 2 8" xfId="14973"/>
    <cellStyle name="Normal 2 2 2 9 3 2 2 8 2" xfId="14974"/>
    <cellStyle name="Normal 2 2 2 9 3 2 2 9" xfId="14975"/>
    <cellStyle name="Normal 2 2 2 9 3 2 2 9 2" xfId="14976"/>
    <cellStyle name="Normal 2 2 2 9 3 2 3" xfId="14977"/>
    <cellStyle name="Normal 2 2 2 9 3 2 3 2" xfId="14978"/>
    <cellStyle name="Normal 2 2 2 9 3 2 4" xfId="14979"/>
    <cellStyle name="Normal 2 2 2 9 3 2 4 2" xfId="14980"/>
    <cellStyle name="Normal 2 2 2 9 3 2 5" xfId="14981"/>
    <cellStyle name="Normal 2 2 2 9 3 2 5 2" xfId="14982"/>
    <cellStyle name="Normal 2 2 2 9 3 2 6" xfId="14983"/>
    <cellStyle name="Normal 2 2 2 9 3 2 6 2" xfId="14984"/>
    <cellStyle name="Normal 2 2 2 9 3 2 7" xfId="14985"/>
    <cellStyle name="Normal 2 2 2 9 3 2 7 2" xfId="14986"/>
    <cellStyle name="Normal 2 2 2 9 3 2 8" xfId="14987"/>
    <cellStyle name="Normal 2 2 2 9 3 2 8 2" xfId="14988"/>
    <cellStyle name="Normal 2 2 2 9 3 2 9" xfId="14989"/>
    <cellStyle name="Normal 2 2 2 9 3 2 9 2" xfId="14990"/>
    <cellStyle name="Normal 2 2 2 9 3 3" xfId="14991"/>
    <cellStyle name="Normal 2 2 2 9 3 3 10" xfId="14992"/>
    <cellStyle name="Normal 2 2 2 9 3 3 10 2" xfId="14993"/>
    <cellStyle name="Normal 2 2 2 9 3 3 11" xfId="14994"/>
    <cellStyle name="Normal 2 2 2 9 3 3 2" xfId="14995"/>
    <cellStyle name="Normal 2 2 2 9 3 3 2 2" xfId="14996"/>
    <cellStyle name="Normal 2 2 2 9 3 3 3" xfId="14997"/>
    <cellStyle name="Normal 2 2 2 9 3 3 3 2" xfId="14998"/>
    <cellStyle name="Normal 2 2 2 9 3 3 4" xfId="14999"/>
    <cellStyle name="Normal 2 2 2 9 3 3 4 2" xfId="15000"/>
    <cellStyle name="Normal 2 2 2 9 3 3 5" xfId="15001"/>
    <cellStyle name="Normal 2 2 2 9 3 3 5 2" xfId="15002"/>
    <cellStyle name="Normal 2 2 2 9 3 3 6" xfId="15003"/>
    <cellStyle name="Normal 2 2 2 9 3 3 6 2" xfId="15004"/>
    <cellStyle name="Normal 2 2 2 9 3 3 7" xfId="15005"/>
    <cellStyle name="Normal 2 2 2 9 3 3 7 2" xfId="15006"/>
    <cellStyle name="Normal 2 2 2 9 3 3 8" xfId="15007"/>
    <cellStyle name="Normal 2 2 2 9 3 3 8 2" xfId="15008"/>
    <cellStyle name="Normal 2 2 2 9 3 3 9" xfId="15009"/>
    <cellStyle name="Normal 2 2 2 9 3 3 9 2" xfId="15010"/>
    <cellStyle name="Normal 2 2 2 9 3 4" xfId="15011"/>
    <cellStyle name="Normal 2 2 2 9 3 4 2" xfId="15012"/>
    <cellStyle name="Normal 2 2 2 9 3 5" xfId="15013"/>
    <cellStyle name="Normal 2 2 2 9 3 5 2" xfId="15014"/>
    <cellStyle name="Normal 2 2 2 9 3 6" xfId="15015"/>
    <cellStyle name="Normal 2 2 2 9 3 6 2" xfId="15016"/>
    <cellStyle name="Normal 2 2 2 9 3 7" xfId="15017"/>
    <cellStyle name="Normal 2 2 2 9 3 7 2" xfId="15018"/>
    <cellStyle name="Normal 2 2 2 9 3 8" xfId="15019"/>
    <cellStyle name="Normal 2 2 2 9 3 8 2" xfId="15020"/>
    <cellStyle name="Normal 2 2 2 9 3 9" xfId="15021"/>
    <cellStyle name="Normal 2 2 2 9 3 9 2" xfId="15022"/>
    <cellStyle name="Normal 2 2 2 9 4" xfId="15023"/>
    <cellStyle name="Normal 2 2 2 9 4 10" xfId="15024"/>
    <cellStyle name="Normal 2 2 2 9 4 10 2" xfId="15025"/>
    <cellStyle name="Normal 2 2 2 9 4 11" xfId="15026"/>
    <cellStyle name="Normal 2 2 2 9 4 11 2" xfId="15027"/>
    <cellStyle name="Normal 2 2 2 9 4 12" xfId="15028"/>
    <cellStyle name="Normal 2 2 2 9 4 12 2" xfId="15029"/>
    <cellStyle name="Normal 2 2 2 9 4 13" xfId="15030"/>
    <cellStyle name="Normal 2 2 2 9 4 2" xfId="15031"/>
    <cellStyle name="Normal 2 2 2 9 4 2 10" xfId="15032"/>
    <cellStyle name="Normal 2 2 2 9 4 2 10 2" xfId="15033"/>
    <cellStyle name="Normal 2 2 2 9 4 2 11" xfId="15034"/>
    <cellStyle name="Normal 2 2 2 9 4 2 11 2" xfId="15035"/>
    <cellStyle name="Normal 2 2 2 9 4 2 12" xfId="15036"/>
    <cellStyle name="Normal 2 2 2 9 4 2 2" xfId="15037"/>
    <cellStyle name="Normal 2 2 2 9 4 2 2 10" xfId="15038"/>
    <cellStyle name="Normal 2 2 2 9 4 2 2 10 2" xfId="15039"/>
    <cellStyle name="Normal 2 2 2 9 4 2 2 11" xfId="15040"/>
    <cellStyle name="Normal 2 2 2 9 4 2 2 2" xfId="15041"/>
    <cellStyle name="Normal 2 2 2 9 4 2 2 2 2" xfId="15042"/>
    <cellStyle name="Normal 2 2 2 9 4 2 2 3" xfId="15043"/>
    <cellStyle name="Normal 2 2 2 9 4 2 2 3 2" xfId="15044"/>
    <cellStyle name="Normal 2 2 2 9 4 2 2 4" xfId="15045"/>
    <cellStyle name="Normal 2 2 2 9 4 2 2 4 2" xfId="15046"/>
    <cellStyle name="Normal 2 2 2 9 4 2 2 5" xfId="15047"/>
    <cellStyle name="Normal 2 2 2 9 4 2 2 5 2" xfId="15048"/>
    <cellStyle name="Normal 2 2 2 9 4 2 2 6" xfId="15049"/>
    <cellStyle name="Normal 2 2 2 9 4 2 2 6 2" xfId="15050"/>
    <cellStyle name="Normal 2 2 2 9 4 2 2 7" xfId="15051"/>
    <cellStyle name="Normal 2 2 2 9 4 2 2 7 2" xfId="15052"/>
    <cellStyle name="Normal 2 2 2 9 4 2 2 8" xfId="15053"/>
    <cellStyle name="Normal 2 2 2 9 4 2 2 8 2" xfId="15054"/>
    <cellStyle name="Normal 2 2 2 9 4 2 2 9" xfId="15055"/>
    <cellStyle name="Normal 2 2 2 9 4 2 2 9 2" xfId="15056"/>
    <cellStyle name="Normal 2 2 2 9 4 2 3" xfId="15057"/>
    <cellStyle name="Normal 2 2 2 9 4 2 3 2" xfId="15058"/>
    <cellStyle name="Normal 2 2 2 9 4 2 4" xfId="15059"/>
    <cellStyle name="Normal 2 2 2 9 4 2 4 2" xfId="15060"/>
    <cellStyle name="Normal 2 2 2 9 4 2 5" xfId="15061"/>
    <cellStyle name="Normal 2 2 2 9 4 2 5 2" xfId="15062"/>
    <cellStyle name="Normal 2 2 2 9 4 2 6" xfId="15063"/>
    <cellStyle name="Normal 2 2 2 9 4 2 6 2" xfId="15064"/>
    <cellStyle name="Normal 2 2 2 9 4 2 7" xfId="15065"/>
    <cellStyle name="Normal 2 2 2 9 4 2 7 2" xfId="15066"/>
    <cellStyle name="Normal 2 2 2 9 4 2 8" xfId="15067"/>
    <cellStyle name="Normal 2 2 2 9 4 2 8 2" xfId="15068"/>
    <cellStyle name="Normal 2 2 2 9 4 2 9" xfId="15069"/>
    <cellStyle name="Normal 2 2 2 9 4 2 9 2" xfId="15070"/>
    <cellStyle name="Normal 2 2 2 9 4 3" xfId="15071"/>
    <cellStyle name="Normal 2 2 2 9 4 3 10" xfId="15072"/>
    <cellStyle name="Normal 2 2 2 9 4 3 10 2" xfId="15073"/>
    <cellStyle name="Normal 2 2 2 9 4 3 11" xfId="15074"/>
    <cellStyle name="Normal 2 2 2 9 4 3 2" xfId="15075"/>
    <cellStyle name="Normal 2 2 2 9 4 3 2 2" xfId="15076"/>
    <cellStyle name="Normal 2 2 2 9 4 3 3" xfId="15077"/>
    <cellStyle name="Normal 2 2 2 9 4 3 3 2" xfId="15078"/>
    <cellStyle name="Normal 2 2 2 9 4 3 4" xfId="15079"/>
    <cellStyle name="Normal 2 2 2 9 4 3 4 2" xfId="15080"/>
    <cellStyle name="Normal 2 2 2 9 4 3 5" xfId="15081"/>
    <cellStyle name="Normal 2 2 2 9 4 3 5 2" xfId="15082"/>
    <cellStyle name="Normal 2 2 2 9 4 3 6" xfId="15083"/>
    <cellStyle name="Normal 2 2 2 9 4 3 6 2" xfId="15084"/>
    <cellStyle name="Normal 2 2 2 9 4 3 7" xfId="15085"/>
    <cellStyle name="Normal 2 2 2 9 4 3 7 2" xfId="15086"/>
    <cellStyle name="Normal 2 2 2 9 4 3 8" xfId="15087"/>
    <cellStyle name="Normal 2 2 2 9 4 3 8 2" xfId="15088"/>
    <cellStyle name="Normal 2 2 2 9 4 3 9" xfId="15089"/>
    <cellStyle name="Normal 2 2 2 9 4 3 9 2" xfId="15090"/>
    <cellStyle name="Normal 2 2 2 9 4 4" xfId="15091"/>
    <cellStyle name="Normal 2 2 2 9 4 4 2" xfId="15092"/>
    <cellStyle name="Normal 2 2 2 9 4 5" xfId="15093"/>
    <cellStyle name="Normal 2 2 2 9 4 5 2" xfId="15094"/>
    <cellStyle name="Normal 2 2 2 9 4 6" xfId="15095"/>
    <cellStyle name="Normal 2 2 2 9 4 6 2" xfId="15096"/>
    <cellStyle name="Normal 2 2 2 9 4 7" xfId="15097"/>
    <cellStyle name="Normal 2 2 2 9 4 7 2" xfId="15098"/>
    <cellStyle name="Normal 2 2 2 9 4 8" xfId="15099"/>
    <cellStyle name="Normal 2 2 2 9 4 8 2" xfId="15100"/>
    <cellStyle name="Normal 2 2 2 9 4 9" xfId="15101"/>
    <cellStyle name="Normal 2 2 2 9 4 9 2" xfId="15102"/>
    <cellStyle name="Normal 2 2 2 9 5" xfId="15103"/>
    <cellStyle name="Normal 2 2 2 9 5 10" xfId="15104"/>
    <cellStyle name="Normal 2 2 2 9 5 10 2" xfId="15105"/>
    <cellStyle name="Normal 2 2 2 9 5 11" xfId="15106"/>
    <cellStyle name="Normal 2 2 2 9 5 11 2" xfId="15107"/>
    <cellStyle name="Normal 2 2 2 9 5 12" xfId="15108"/>
    <cellStyle name="Normal 2 2 2 9 5 12 2" xfId="15109"/>
    <cellStyle name="Normal 2 2 2 9 5 13" xfId="15110"/>
    <cellStyle name="Normal 2 2 2 9 5 2" xfId="15111"/>
    <cellStyle name="Normal 2 2 2 9 5 2 10" xfId="15112"/>
    <cellStyle name="Normal 2 2 2 9 5 2 10 2" xfId="15113"/>
    <cellStyle name="Normal 2 2 2 9 5 2 11" xfId="15114"/>
    <cellStyle name="Normal 2 2 2 9 5 2 11 2" xfId="15115"/>
    <cellStyle name="Normal 2 2 2 9 5 2 12" xfId="15116"/>
    <cellStyle name="Normal 2 2 2 9 5 2 2" xfId="15117"/>
    <cellStyle name="Normal 2 2 2 9 5 2 2 10" xfId="15118"/>
    <cellStyle name="Normal 2 2 2 9 5 2 2 10 2" xfId="15119"/>
    <cellStyle name="Normal 2 2 2 9 5 2 2 11" xfId="15120"/>
    <cellStyle name="Normal 2 2 2 9 5 2 2 2" xfId="15121"/>
    <cellStyle name="Normal 2 2 2 9 5 2 2 2 2" xfId="15122"/>
    <cellStyle name="Normal 2 2 2 9 5 2 2 3" xfId="15123"/>
    <cellStyle name="Normal 2 2 2 9 5 2 2 3 2" xfId="15124"/>
    <cellStyle name="Normal 2 2 2 9 5 2 2 4" xfId="15125"/>
    <cellStyle name="Normal 2 2 2 9 5 2 2 4 2" xfId="15126"/>
    <cellStyle name="Normal 2 2 2 9 5 2 2 5" xfId="15127"/>
    <cellStyle name="Normal 2 2 2 9 5 2 2 5 2" xfId="15128"/>
    <cellStyle name="Normal 2 2 2 9 5 2 2 6" xfId="15129"/>
    <cellStyle name="Normal 2 2 2 9 5 2 2 6 2" xfId="15130"/>
    <cellStyle name="Normal 2 2 2 9 5 2 2 7" xfId="15131"/>
    <cellStyle name="Normal 2 2 2 9 5 2 2 7 2" xfId="15132"/>
    <cellStyle name="Normal 2 2 2 9 5 2 2 8" xfId="15133"/>
    <cellStyle name="Normal 2 2 2 9 5 2 2 8 2" xfId="15134"/>
    <cellStyle name="Normal 2 2 2 9 5 2 2 9" xfId="15135"/>
    <cellStyle name="Normal 2 2 2 9 5 2 2 9 2" xfId="15136"/>
    <cellStyle name="Normal 2 2 2 9 5 2 3" xfId="15137"/>
    <cellStyle name="Normal 2 2 2 9 5 2 3 2" xfId="15138"/>
    <cellStyle name="Normal 2 2 2 9 5 2 4" xfId="15139"/>
    <cellStyle name="Normal 2 2 2 9 5 2 4 2" xfId="15140"/>
    <cellStyle name="Normal 2 2 2 9 5 2 5" xfId="15141"/>
    <cellStyle name="Normal 2 2 2 9 5 2 5 2" xfId="15142"/>
    <cellStyle name="Normal 2 2 2 9 5 2 6" xfId="15143"/>
    <cellStyle name="Normal 2 2 2 9 5 2 6 2" xfId="15144"/>
    <cellStyle name="Normal 2 2 2 9 5 2 7" xfId="15145"/>
    <cellStyle name="Normal 2 2 2 9 5 2 7 2" xfId="15146"/>
    <cellStyle name="Normal 2 2 2 9 5 2 8" xfId="15147"/>
    <cellStyle name="Normal 2 2 2 9 5 2 8 2" xfId="15148"/>
    <cellStyle name="Normal 2 2 2 9 5 2 9" xfId="15149"/>
    <cellStyle name="Normal 2 2 2 9 5 2 9 2" xfId="15150"/>
    <cellStyle name="Normal 2 2 2 9 5 3" xfId="15151"/>
    <cellStyle name="Normal 2 2 2 9 5 3 10" xfId="15152"/>
    <cellStyle name="Normal 2 2 2 9 5 3 10 2" xfId="15153"/>
    <cellStyle name="Normal 2 2 2 9 5 3 11" xfId="15154"/>
    <cellStyle name="Normal 2 2 2 9 5 3 2" xfId="15155"/>
    <cellStyle name="Normal 2 2 2 9 5 3 2 2" xfId="15156"/>
    <cellStyle name="Normal 2 2 2 9 5 3 3" xfId="15157"/>
    <cellStyle name="Normal 2 2 2 9 5 3 3 2" xfId="15158"/>
    <cellStyle name="Normal 2 2 2 9 5 3 4" xfId="15159"/>
    <cellStyle name="Normal 2 2 2 9 5 3 4 2" xfId="15160"/>
    <cellStyle name="Normal 2 2 2 9 5 3 5" xfId="15161"/>
    <cellStyle name="Normal 2 2 2 9 5 3 5 2" xfId="15162"/>
    <cellStyle name="Normal 2 2 2 9 5 3 6" xfId="15163"/>
    <cellStyle name="Normal 2 2 2 9 5 3 6 2" xfId="15164"/>
    <cellStyle name="Normal 2 2 2 9 5 3 7" xfId="15165"/>
    <cellStyle name="Normal 2 2 2 9 5 3 7 2" xfId="15166"/>
    <cellStyle name="Normal 2 2 2 9 5 3 8" xfId="15167"/>
    <cellStyle name="Normal 2 2 2 9 5 3 8 2" xfId="15168"/>
    <cellStyle name="Normal 2 2 2 9 5 3 9" xfId="15169"/>
    <cellStyle name="Normal 2 2 2 9 5 3 9 2" xfId="15170"/>
    <cellStyle name="Normal 2 2 2 9 5 4" xfId="15171"/>
    <cellStyle name="Normal 2 2 2 9 5 4 2" xfId="15172"/>
    <cellStyle name="Normal 2 2 2 9 5 5" xfId="15173"/>
    <cellStyle name="Normal 2 2 2 9 5 5 2" xfId="15174"/>
    <cellStyle name="Normal 2 2 2 9 5 6" xfId="15175"/>
    <cellStyle name="Normal 2 2 2 9 5 6 2" xfId="15176"/>
    <cellStyle name="Normal 2 2 2 9 5 7" xfId="15177"/>
    <cellStyle name="Normal 2 2 2 9 5 7 2" xfId="15178"/>
    <cellStyle name="Normal 2 2 2 9 5 8" xfId="15179"/>
    <cellStyle name="Normal 2 2 2 9 5 8 2" xfId="15180"/>
    <cellStyle name="Normal 2 2 2 9 5 9" xfId="15181"/>
    <cellStyle name="Normal 2 2 2 9 5 9 2" xfId="15182"/>
    <cellStyle name="Normal 2 2 2 9 6" xfId="15183"/>
    <cellStyle name="Normal 2 2 2 9 6 10" xfId="15184"/>
    <cellStyle name="Normal 2 2 2 9 6 10 2" xfId="15185"/>
    <cellStyle name="Normal 2 2 2 9 6 11" xfId="15186"/>
    <cellStyle name="Normal 2 2 2 9 6 11 2" xfId="15187"/>
    <cellStyle name="Normal 2 2 2 9 6 12" xfId="15188"/>
    <cellStyle name="Normal 2 2 2 9 6 12 2" xfId="15189"/>
    <cellStyle name="Normal 2 2 2 9 6 13" xfId="15190"/>
    <cellStyle name="Normal 2 2 2 9 6 2" xfId="15191"/>
    <cellStyle name="Normal 2 2 2 9 6 2 10" xfId="15192"/>
    <cellStyle name="Normal 2 2 2 9 6 2 10 2" xfId="15193"/>
    <cellStyle name="Normal 2 2 2 9 6 2 11" xfId="15194"/>
    <cellStyle name="Normal 2 2 2 9 6 2 11 2" xfId="15195"/>
    <cellStyle name="Normal 2 2 2 9 6 2 12" xfId="15196"/>
    <cellStyle name="Normal 2 2 2 9 6 2 2" xfId="15197"/>
    <cellStyle name="Normal 2 2 2 9 6 2 2 10" xfId="15198"/>
    <cellStyle name="Normal 2 2 2 9 6 2 2 10 2" xfId="15199"/>
    <cellStyle name="Normal 2 2 2 9 6 2 2 11" xfId="15200"/>
    <cellStyle name="Normal 2 2 2 9 6 2 2 2" xfId="15201"/>
    <cellStyle name="Normal 2 2 2 9 6 2 2 2 2" xfId="15202"/>
    <cellStyle name="Normal 2 2 2 9 6 2 2 3" xfId="15203"/>
    <cellStyle name="Normal 2 2 2 9 6 2 2 3 2" xfId="15204"/>
    <cellStyle name="Normal 2 2 2 9 6 2 2 4" xfId="15205"/>
    <cellStyle name="Normal 2 2 2 9 6 2 2 4 2" xfId="15206"/>
    <cellStyle name="Normal 2 2 2 9 6 2 2 5" xfId="15207"/>
    <cellStyle name="Normal 2 2 2 9 6 2 2 5 2" xfId="15208"/>
    <cellStyle name="Normal 2 2 2 9 6 2 2 6" xfId="15209"/>
    <cellStyle name="Normal 2 2 2 9 6 2 2 6 2" xfId="15210"/>
    <cellStyle name="Normal 2 2 2 9 6 2 2 7" xfId="15211"/>
    <cellStyle name="Normal 2 2 2 9 6 2 2 7 2" xfId="15212"/>
    <cellStyle name="Normal 2 2 2 9 6 2 2 8" xfId="15213"/>
    <cellStyle name="Normal 2 2 2 9 6 2 2 8 2" xfId="15214"/>
    <cellStyle name="Normal 2 2 2 9 6 2 2 9" xfId="15215"/>
    <cellStyle name="Normal 2 2 2 9 6 2 2 9 2" xfId="15216"/>
    <cellStyle name="Normal 2 2 2 9 6 2 3" xfId="15217"/>
    <cellStyle name="Normal 2 2 2 9 6 2 3 2" xfId="15218"/>
    <cellStyle name="Normal 2 2 2 9 6 2 4" xfId="15219"/>
    <cellStyle name="Normal 2 2 2 9 6 2 4 2" xfId="15220"/>
    <cellStyle name="Normal 2 2 2 9 6 2 5" xfId="15221"/>
    <cellStyle name="Normal 2 2 2 9 6 2 5 2" xfId="15222"/>
    <cellStyle name="Normal 2 2 2 9 6 2 6" xfId="15223"/>
    <cellStyle name="Normal 2 2 2 9 6 2 6 2" xfId="15224"/>
    <cellStyle name="Normal 2 2 2 9 6 2 7" xfId="15225"/>
    <cellStyle name="Normal 2 2 2 9 6 2 7 2" xfId="15226"/>
    <cellStyle name="Normal 2 2 2 9 6 2 8" xfId="15227"/>
    <cellStyle name="Normal 2 2 2 9 6 2 8 2" xfId="15228"/>
    <cellStyle name="Normal 2 2 2 9 6 2 9" xfId="15229"/>
    <cellStyle name="Normal 2 2 2 9 6 2 9 2" xfId="15230"/>
    <cellStyle name="Normal 2 2 2 9 6 3" xfId="15231"/>
    <cellStyle name="Normal 2 2 2 9 6 3 10" xfId="15232"/>
    <cellStyle name="Normal 2 2 2 9 6 3 10 2" xfId="15233"/>
    <cellStyle name="Normal 2 2 2 9 6 3 11" xfId="15234"/>
    <cellStyle name="Normal 2 2 2 9 6 3 2" xfId="15235"/>
    <cellStyle name="Normal 2 2 2 9 6 3 2 2" xfId="15236"/>
    <cellStyle name="Normal 2 2 2 9 6 3 3" xfId="15237"/>
    <cellStyle name="Normal 2 2 2 9 6 3 3 2" xfId="15238"/>
    <cellStyle name="Normal 2 2 2 9 6 3 4" xfId="15239"/>
    <cellStyle name="Normal 2 2 2 9 6 3 4 2" xfId="15240"/>
    <cellStyle name="Normal 2 2 2 9 6 3 5" xfId="15241"/>
    <cellStyle name="Normal 2 2 2 9 6 3 5 2" xfId="15242"/>
    <cellStyle name="Normal 2 2 2 9 6 3 6" xfId="15243"/>
    <cellStyle name="Normal 2 2 2 9 6 3 6 2" xfId="15244"/>
    <cellStyle name="Normal 2 2 2 9 6 3 7" xfId="15245"/>
    <cellStyle name="Normal 2 2 2 9 6 3 7 2" xfId="15246"/>
    <cellStyle name="Normal 2 2 2 9 6 3 8" xfId="15247"/>
    <cellStyle name="Normal 2 2 2 9 6 3 8 2" xfId="15248"/>
    <cellStyle name="Normal 2 2 2 9 6 3 9" xfId="15249"/>
    <cellStyle name="Normal 2 2 2 9 6 3 9 2" xfId="15250"/>
    <cellStyle name="Normal 2 2 2 9 6 4" xfId="15251"/>
    <cellStyle name="Normal 2 2 2 9 6 4 2" xfId="15252"/>
    <cellStyle name="Normal 2 2 2 9 6 5" xfId="15253"/>
    <cellStyle name="Normal 2 2 2 9 6 5 2" xfId="15254"/>
    <cellStyle name="Normal 2 2 2 9 6 6" xfId="15255"/>
    <cellStyle name="Normal 2 2 2 9 6 6 2" xfId="15256"/>
    <cellStyle name="Normal 2 2 2 9 6 7" xfId="15257"/>
    <cellStyle name="Normal 2 2 2 9 6 7 2" xfId="15258"/>
    <cellStyle name="Normal 2 2 2 9 6 8" xfId="15259"/>
    <cellStyle name="Normal 2 2 2 9 6 8 2" xfId="15260"/>
    <cellStyle name="Normal 2 2 2 9 6 9" xfId="15261"/>
    <cellStyle name="Normal 2 2 2 9 6 9 2" xfId="15262"/>
    <cellStyle name="Normal 2 2 2 9 7" xfId="41877"/>
    <cellStyle name="Normal 2 2 20" xfId="15263"/>
    <cellStyle name="Normal 2 2 21" xfId="15264"/>
    <cellStyle name="Normal 2 2 22" xfId="15265"/>
    <cellStyle name="Normal 2 2 23" xfId="15266"/>
    <cellStyle name="Normal 2 2 24" xfId="15267"/>
    <cellStyle name="Normal 2 2 25" xfId="15268"/>
    <cellStyle name="Normal 2 2 26" xfId="15269"/>
    <cellStyle name="Normal 2 2 27" xfId="15270"/>
    <cellStyle name="Normal 2 2 28" xfId="15271"/>
    <cellStyle name="Normal 2 2 29" xfId="15272"/>
    <cellStyle name="Normal 2 2 3" xfId="15273"/>
    <cellStyle name="Normal 2 2 3 2" xfId="41878"/>
    <cellStyle name="Normal 2 2 30" xfId="15274"/>
    <cellStyle name="Normal 2 2 31" xfId="15275"/>
    <cellStyle name="Normal 2 2 4" xfId="15276"/>
    <cellStyle name="Normal 2 2 4 10" xfId="15277"/>
    <cellStyle name="Normal 2 2 4 10 10" xfId="15278"/>
    <cellStyle name="Normal 2 2 4 10 10 2" xfId="15279"/>
    <cellStyle name="Normal 2 2 4 10 11" xfId="15280"/>
    <cellStyle name="Normal 2 2 4 10 11 2" xfId="15281"/>
    <cellStyle name="Normal 2 2 4 10 12" xfId="15282"/>
    <cellStyle name="Normal 2 2 4 10 2" xfId="15283"/>
    <cellStyle name="Normal 2 2 4 10 2 10" xfId="15284"/>
    <cellStyle name="Normal 2 2 4 10 2 10 2" xfId="15285"/>
    <cellStyle name="Normal 2 2 4 10 2 11" xfId="15286"/>
    <cellStyle name="Normal 2 2 4 10 2 2" xfId="15287"/>
    <cellStyle name="Normal 2 2 4 10 2 2 2" xfId="15288"/>
    <cellStyle name="Normal 2 2 4 10 2 3" xfId="15289"/>
    <cellStyle name="Normal 2 2 4 10 2 3 2" xfId="15290"/>
    <cellStyle name="Normal 2 2 4 10 2 4" xfId="15291"/>
    <cellStyle name="Normal 2 2 4 10 2 4 2" xfId="15292"/>
    <cellStyle name="Normal 2 2 4 10 2 5" xfId="15293"/>
    <cellStyle name="Normal 2 2 4 10 2 5 2" xfId="15294"/>
    <cellStyle name="Normal 2 2 4 10 2 6" xfId="15295"/>
    <cellStyle name="Normal 2 2 4 10 2 6 2" xfId="15296"/>
    <cellStyle name="Normal 2 2 4 10 2 7" xfId="15297"/>
    <cellStyle name="Normal 2 2 4 10 2 7 2" xfId="15298"/>
    <cellStyle name="Normal 2 2 4 10 2 8" xfId="15299"/>
    <cellStyle name="Normal 2 2 4 10 2 8 2" xfId="15300"/>
    <cellStyle name="Normal 2 2 4 10 2 9" xfId="15301"/>
    <cellStyle name="Normal 2 2 4 10 2 9 2" xfId="15302"/>
    <cellStyle name="Normal 2 2 4 10 3" xfId="15303"/>
    <cellStyle name="Normal 2 2 4 10 3 2" xfId="15304"/>
    <cellStyle name="Normal 2 2 4 10 4" xfId="15305"/>
    <cellStyle name="Normal 2 2 4 10 4 2" xfId="15306"/>
    <cellStyle name="Normal 2 2 4 10 5" xfId="15307"/>
    <cellStyle name="Normal 2 2 4 10 5 2" xfId="15308"/>
    <cellStyle name="Normal 2 2 4 10 6" xfId="15309"/>
    <cellStyle name="Normal 2 2 4 10 6 2" xfId="15310"/>
    <cellStyle name="Normal 2 2 4 10 7" xfId="15311"/>
    <cellStyle name="Normal 2 2 4 10 7 2" xfId="15312"/>
    <cellStyle name="Normal 2 2 4 10 8" xfId="15313"/>
    <cellStyle name="Normal 2 2 4 10 8 2" xfId="15314"/>
    <cellStyle name="Normal 2 2 4 10 9" xfId="15315"/>
    <cellStyle name="Normal 2 2 4 10 9 2" xfId="15316"/>
    <cellStyle name="Normal 2 2 4 11" xfId="15317"/>
    <cellStyle name="Normal 2 2 4 11 10" xfId="15318"/>
    <cellStyle name="Normal 2 2 4 11 10 2" xfId="15319"/>
    <cellStyle name="Normal 2 2 4 11 11" xfId="15320"/>
    <cellStyle name="Normal 2 2 4 11 2" xfId="15321"/>
    <cellStyle name="Normal 2 2 4 11 2 2" xfId="15322"/>
    <cellStyle name="Normal 2 2 4 11 3" xfId="15323"/>
    <cellStyle name="Normal 2 2 4 11 3 2" xfId="15324"/>
    <cellStyle name="Normal 2 2 4 11 4" xfId="15325"/>
    <cellStyle name="Normal 2 2 4 11 4 2" xfId="15326"/>
    <cellStyle name="Normal 2 2 4 11 5" xfId="15327"/>
    <cellStyle name="Normal 2 2 4 11 5 2" xfId="15328"/>
    <cellStyle name="Normal 2 2 4 11 6" xfId="15329"/>
    <cellStyle name="Normal 2 2 4 11 6 2" xfId="15330"/>
    <cellStyle name="Normal 2 2 4 11 7" xfId="15331"/>
    <cellStyle name="Normal 2 2 4 11 7 2" xfId="15332"/>
    <cellStyle name="Normal 2 2 4 11 8" xfId="15333"/>
    <cellStyle name="Normal 2 2 4 11 8 2" xfId="15334"/>
    <cellStyle name="Normal 2 2 4 11 9" xfId="15335"/>
    <cellStyle name="Normal 2 2 4 11 9 2" xfId="15336"/>
    <cellStyle name="Normal 2 2 4 12" xfId="15337"/>
    <cellStyle name="Normal 2 2 4 12 2" xfId="15338"/>
    <cellStyle name="Normal 2 2 4 13" xfId="15339"/>
    <cellStyle name="Normal 2 2 4 13 2" xfId="15340"/>
    <cellStyle name="Normal 2 2 4 14" xfId="15341"/>
    <cellStyle name="Normal 2 2 4 14 2" xfId="15342"/>
    <cellStyle name="Normal 2 2 4 15" xfId="15343"/>
    <cellStyle name="Normal 2 2 4 15 2" xfId="15344"/>
    <cellStyle name="Normal 2 2 4 16" xfId="15345"/>
    <cellStyle name="Normal 2 2 4 16 2" xfId="15346"/>
    <cellStyle name="Normal 2 2 4 17" xfId="15347"/>
    <cellStyle name="Normal 2 2 4 17 2" xfId="15348"/>
    <cellStyle name="Normal 2 2 4 18" xfId="15349"/>
    <cellStyle name="Normal 2 2 4 18 2" xfId="15350"/>
    <cellStyle name="Normal 2 2 4 19" xfId="15351"/>
    <cellStyle name="Normal 2 2 4 19 2" xfId="15352"/>
    <cellStyle name="Normal 2 2 4 2" xfId="15353"/>
    <cellStyle name="Normal 2 2 4 2 10" xfId="41879"/>
    <cellStyle name="Normal 2 2 4 2 2" xfId="15354"/>
    <cellStyle name="Normal 2 2 4 2 2 10" xfId="15355"/>
    <cellStyle name="Normal 2 2 4 2 2 10 2" xfId="15356"/>
    <cellStyle name="Normal 2 2 4 2 2 11" xfId="15357"/>
    <cellStyle name="Normal 2 2 4 2 2 11 2" xfId="15358"/>
    <cellStyle name="Normal 2 2 4 2 2 12" xfId="15359"/>
    <cellStyle name="Normal 2 2 4 2 2 12 2" xfId="15360"/>
    <cellStyle name="Normal 2 2 4 2 2 13" xfId="15361"/>
    <cellStyle name="Normal 2 2 4 2 2 13 2" xfId="15362"/>
    <cellStyle name="Normal 2 2 4 2 2 14" xfId="15363"/>
    <cellStyle name="Normal 2 2 4 2 2 14 2" xfId="15364"/>
    <cellStyle name="Normal 2 2 4 2 2 15" xfId="15365"/>
    <cellStyle name="Normal 2 2 4 2 2 15 2" xfId="15366"/>
    <cellStyle name="Normal 2 2 4 2 2 16" xfId="15367"/>
    <cellStyle name="Normal 2 2 4 2 2 16 2" xfId="15368"/>
    <cellStyle name="Normal 2 2 4 2 2 17" xfId="15369"/>
    <cellStyle name="Normal 2 2 4 2 2 17 2" xfId="15370"/>
    <cellStyle name="Normal 2 2 4 2 2 18" xfId="15371"/>
    <cellStyle name="Normal 2 2 4 2 2 2" xfId="15372"/>
    <cellStyle name="Normal 2 2 4 2 2 2 2" xfId="15373"/>
    <cellStyle name="Normal 2 2 4 2 2 2 2 10" xfId="15374"/>
    <cellStyle name="Normal 2 2 4 2 2 2 2 10 2" xfId="15375"/>
    <cellStyle name="Normal 2 2 4 2 2 2 2 11" xfId="15376"/>
    <cellStyle name="Normal 2 2 4 2 2 2 2 11 2" xfId="15377"/>
    <cellStyle name="Normal 2 2 4 2 2 2 2 12" xfId="15378"/>
    <cellStyle name="Normal 2 2 4 2 2 2 2 12 2" xfId="15379"/>
    <cellStyle name="Normal 2 2 4 2 2 2 2 13" xfId="15380"/>
    <cellStyle name="Normal 2 2 4 2 2 2 2 13 2" xfId="15381"/>
    <cellStyle name="Normal 2 2 4 2 2 2 2 14" xfId="15382"/>
    <cellStyle name="Normal 2 2 4 2 2 2 2 14 2" xfId="15383"/>
    <cellStyle name="Normal 2 2 4 2 2 2 2 15" xfId="15384"/>
    <cellStyle name="Normal 2 2 4 2 2 2 2 15 2" xfId="15385"/>
    <cellStyle name="Normal 2 2 4 2 2 2 2 16" xfId="15386"/>
    <cellStyle name="Normal 2 2 4 2 2 2 2 16 2" xfId="15387"/>
    <cellStyle name="Normal 2 2 4 2 2 2 2 17" xfId="15388"/>
    <cellStyle name="Normal 2 2 4 2 2 2 2 2" xfId="15389"/>
    <cellStyle name="Normal 2 2 4 2 2 2 2 2 2" xfId="41880"/>
    <cellStyle name="Normal 2 2 4 2 2 2 2 3" xfId="15390"/>
    <cellStyle name="Normal 2 2 4 2 2 2 2 3 2" xfId="41881"/>
    <cellStyle name="Normal 2 2 4 2 2 2 2 4" xfId="15391"/>
    <cellStyle name="Normal 2 2 4 2 2 2 2 4 2" xfId="41882"/>
    <cellStyle name="Normal 2 2 4 2 2 2 2 5" xfId="15392"/>
    <cellStyle name="Normal 2 2 4 2 2 2 2 5 2" xfId="41883"/>
    <cellStyle name="Normal 2 2 4 2 2 2 2 6" xfId="15393"/>
    <cellStyle name="Normal 2 2 4 2 2 2 2 6 10" xfId="15394"/>
    <cellStyle name="Normal 2 2 4 2 2 2 2 6 10 2" xfId="15395"/>
    <cellStyle name="Normal 2 2 4 2 2 2 2 6 11" xfId="15396"/>
    <cellStyle name="Normal 2 2 4 2 2 2 2 6 11 2" xfId="15397"/>
    <cellStyle name="Normal 2 2 4 2 2 2 2 6 12" xfId="15398"/>
    <cellStyle name="Normal 2 2 4 2 2 2 2 6 2" xfId="15399"/>
    <cellStyle name="Normal 2 2 4 2 2 2 2 6 2 10" xfId="15400"/>
    <cellStyle name="Normal 2 2 4 2 2 2 2 6 2 10 2" xfId="15401"/>
    <cellStyle name="Normal 2 2 4 2 2 2 2 6 2 11" xfId="15402"/>
    <cellStyle name="Normal 2 2 4 2 2 2 2 6 2 2" xfId="15403"/>
    <cellStyle name="Normal 2 2 4 2 2 2 2 6 2 2 2" xfId="15404"/>
    <cellStyle name="Normal 2 2 4 2 2 2 2 6 2 3" xfId="15405"/>
    <cellStyle name="Normal 2 2 4 2 2 2 2 6 2 3 2" xfId="15406"/>
    <cellStyle name="Normal 2 2 4 2 2 2 2 6 2 4" xfId="15407"/>
    <cellStyle name="Normal 2 2 4 2 2 2 2 6 2 4 2" xfId="15408"/>
    <cellStyle name="Normal 2 2 4 2 2 2 2 6 2 5" xfId="15409"/>
    <cellStyle name="Normal 2 2 4 2 2 2 2 6 2 5 2" xfId="15410"/>
    <cellStyle name="Normal 2 2 4 2 2 2 2 6 2 6" xfId="15411"/>
    <cellStyle name="Normal 2 2 4 2 2 2 2 6 2 6 2" xfId="15412"/>
    <cellStyle name="Normal 2 2 4 2 2 2 2 6 2 7" xfId="15413"/>
    <cellStyle name="Normal 2 2 4 2 2 2 2 6 2 7 2" xfId="15414"/>
    <cellStyle name="Normal 2 2 4 2 2 2 2 6 2 8" xfId="15415"/>
    <cellStyle name="Normal 2 2 4 2 2 2 2 6 2 8 2" xfId="15416"/>
    <cellStyle name="Normal 2 2 4 2 2 2 2 6 2 9" xfId="15417"/>
    <cellStyle name="Normal 2 2 4 2 2 2 2 6 2 9 2" xfId="15418"/>
    <cellStyle name="Normal 2 2 4 2 2 2 2 6 3" xfId="15419"/>
    <cellStyle name="Normal 2 2 4 2 2 2 2 6 3 2" xfId="15420"/>
    <cellStyle name="Normal 2 2 4 2 2 2 2 6 4" xfId="15421"/>
    <cellStyle name="Normal 2 2 4 2 2 2 2 6 4 2" xfId="15422"/>
    <cellStyle name="Normal 2 2 4 2 2 2 2 6 5" xfId="15423"/>
    <cellStyle name="Normal 2 2 4 2 2 2 2 6 5 2" xfId="15424"/>
    <cellStyle name="Normal 2 2 4 2 2 2 2 6 6" xfId="15425"/>
    <cellStyle name="Normal 2 2 4 2 2 2 2 6 6 2" xfId="15426"/>
    <cellStyle name="Normal 2 2 4 2 2 2 2 6 7" xfId="15427"/>
    <cellStyle name="Normal 2 2 4 2 2 2 2 6 7 2" xfId="15428"/>
    <cellStyle name="Normal 2 2 4 2 2 2 2 6 8" xfId="15429"/>
    <cellStyle name="Normal 2 2 4 2 2 2 2 6 8 2" xfId="15430"/>
    <cellStyle name="Normal 2 2 4 2 2 2 2 6 9" xfId="15431"/>
    <cellStyle name="Normal 2 2 4 2 2 2 2 6 9 2" xfId="15432"/>
    <cellStyle name="Normal 2 2 4 2 2 2 2 7" xfId="15433"/>
    <cellStyle name="Normal 2 2 4 2 2 2 2 7 10" xfId="15434"/>
    <cellStyle name="Normal 2 2 4 2 2 2 2 7 10 2" xfId="15435"/>
    <cellStyle name="Normal 2 2 4 2 2 2 2 7 11" xfId="15436"/>
    <cellStyle name="Normal 2 2 4 2 2 2 2 7 2" xfId="15437"/>
    <cellStyle name="Normal 2 2 4 2 2 2 2 7 2 2" xfId="15438"/>
    <cellStyle name="Normal 2 2 4 2 2 2 2 7 3" xfId="15439"/>
    <cellStyle name="Normal 2 2 4 2 2 2 2 7 3 2" xfId="15440"/>
    <cellStyle name="Normal 2 2 4 2 2 2 2 7 4" xfId="15441"/>
    <cellStyle name="Normal 2 2 4 2 2 2 2 7 4 2" xfId="15442"/>
    <cellStyle name="Normal 2 2 4 2 2 2 2 7 5" xfId="15443"/>
    <cellStyle name="Normal 2 2 4 2 2 2 2 7 5 2" xfId="15444"/>
    <cellStyle name="Normal 2 2 4 2 2 2 2 7 6" xfId="15445"/>
    <cellStyle name="Normal 2 2 4 2 2 2 2 7 6 2" xfId="15446"/>
    <cellStyle name="Normal 2 2 4 2 2 2 2 7 7" xfId="15447"/>
    <cellStyle name="Normal 2 2 4 2 2 2 2 7 7 2" xfId="15448"/>
    <cellStyle name="Normal 2 2 4 2 2 2 2 7 8" xfId="15449"/>
    <cellStyle name="Normal 2 2 4 2 2 2 2 7 8 2" xfId="15450"/>
    <cellStyle name="Normal 2 2 4 2 2 2 2 7 9" xfId="15451"/>
    <cellStyle name="Normal 2 2 4 2 2 2 2 7 9 2" xfId="15452"/>
    <cellStyle name="Normal 2 2 4 2 2 2 2 8" xfId="15453"/>
    <cellStyle name="Normal 2 2 4 2 2 2 2 8 2" xfId="15454"/>
    <cellStyle name="Normal 2 2 4 2 2 2 2 9" xfId="15455"/>
    <cellStyle name="Normal 2 2 4 2 2 2 2 9 2" xfId="15456"/>
    <cellStyle name="Normal 2 2 4 2 2 2 3" xfId="15457"/>
    <cellStyle name="Normal 2 2 4 2 2 2 3 10" xfId="15458"/>
    <cellStyle name="Normal 2 2 4 2 2 2 3 10 2" xfId="15459"/>
    <cellStyle name="Normal 2 2 4 2 2 2 3 11" xfId="15460"/>
    <cellStyle name="Normal 2 2 4 2 2 2 3 11 2" xfId="15461"/>
    <cellStyle name="Normal 2 2 4 2 2 2 3 12" xfId="15462"/>
    <cellStyle name="Normal 2 2 4 2 2 2 3 12 2" xfId="15463"/>
    <cellStyle name="Normal 2 2 4 2 2 2 3 13" xfId="15464"/>
    <cellStyle name="Normal 2 2 4 2 2 2 3 2" xfId="15465"/>
    <cellStyle name="Normal 2 2 4 2 2 2 3 2 10" xfId="15466"/>
    <cellStyle name="Normal 2 2 4 2 2 2 3 2 10 2" xfId="15467"/>
    <cellStyle name="Normal 2 2 4 2 2 2 3 2 11" xfId="15468"/>
    <cellStyle name="Normal 2 2 4 2 2 2 3 2 11 2" xfId="15469"/>
    <cellStyle name="Normal 2 2 4 2 2 2 3 2 12" xfId="15470"/>
    <cellStyle name="Normal 2 2 4 2 2 2 3 2 2" xfId="15471"/>
    <cellStyle name="Normal 2 2 4 2 2 2 3 2 2 10" xfId="15472"/>
    <cellStyle name="Normal 2 2 4 2 2 2 3 2 2 10 2" xfId="15473"/>
    <cellStyle name="Normal 2 2 4 2 2 2 3 2 2 11" xfId="15474"/>
    <cellStyle name="Normal 2 2 4 2 2 2 3 2 2 2" xfId="15475"/>
    <cellStyle name="Normal 2 2 4 2 2 2 3 2 2 2 2" xfId="15476"/>
    <cellStyle name="Normal 2 2 4 2 2 2 3 2 2 3" xfId="15477"/>
    <cellStyle name="Normal 2 2 4 2 2 2 3 2 2 3 2" xfId="15478"/>
    <cellStyle name="Normal 2 2 4 2 2 2 3 2 2 4" xfId="15479"/>
    <cellStyle name="Normal 2 2 4 2 2 2 3 2 2 4 2" xfId="15480"/>
    <cellStyle name="Normal 2 2 4 2 2 2 3 2 2 5" xfId="15481"/>
    <cellStyle name="Normal 2 2 4 2 2 2 3 2 2 5 2" xfId="15482"/>
    <cellStyle name="Normal 2 2 4 2 2 2 3 2 2 6" xfId="15483"/>
    <cellStyle name="Normal 2 2 4 2 2 2 3 2 2 6 2" xfId="15484"/>
    <cellStyle name="Normal 2 2 4 2 2 2 3 2 2 7" xfId="15485"/>
    <cellStyle name="Normal 2 2 4 2 2 2 3 2 2 7 2" xfId="15486"/>
    <cellStyle name="Normal 2 2 4 2 2 2 3 2 2 8" xfId="15487"/>
    <cellStyle name="Normal 2 2 4 2 2 2 3 2 2 8 2" xfId="15488"/>
    <cellStyle name="Normal 2 2 4 2 2 2 3 2 2 9" xfId="15489"/>
    <cellStyle name="Normal 2 2 4 2 2 2 3 2 2 9 2" xfId="15490"/>
    <cellStyle name="Normal 2 2 4 2 2 2 3 2 3" xfId="15491"/>
    <cellStyle name="Normal 2 2 4 2 2 2 3 2 3 2" xfId="15492"/>
    <cellStyle name="Normal 2 2 4 2 2 2 3 2 4" xfId="15493"/>
    <cellStyle name="Normal 2 2 4 2 2 2 3 2 4 2" xfId="15494"/>
    <cellStyle name="Normal 2 2 4 2 2 2 3 2 5" xfId="15495"/>
    <cellStyle name="Normal 2 2 4 2 2 2 3 2 5 2" xfId="15496"/>
    <cellStyle name="Normal 2 2 4 2 2 2 3 2 6" xfId="15497"/>
    <cellStyle name="Normal 2 2 4 2 2 2 3 2 6 2" xfId="15498"/>
    <cellStyle name="Normal 2 2 4 2 2 2 3 2 7" xfId="15499"/>
    <cellStyle name="Normal 2 2 4 2 2 2 3 2 7 2" xfId="15500"/>
    <cellStyle name="Normal 2 2 4 2 2 2 3 2 8" xfId="15501"/>
    <cellStyle name="Normal 2 2 4 2 2 2 3 2 8 2" xfId="15502"/>
    <cellStyle name="Normal 2 2 4 2 2 2 3 2 9" xfId="15503"/>
    <cellStyle name="Normal 2 2 4 2 2 2 3 2 9 2" xfId="15504"/>
    <cellStyle name="Normal 2 2 4 2 2 2 3 3" xfId="15505"/>
    <cellStyle name="Normal 2 2 4 2 2 2 3 3 10" xfId="15506"/>
    <cellStyle name="Normal 2 2 4 2 2 2 3 3 10 2" xfId="15507"/>
    <cellStyle name="Normal 2 2 4 2 2 2 3 3 11" xfId="15508"/>
    <cellStyle name="Normal 2 2 4 2 2 2 3 3 2" xfId="15509"/>
    <cellStyle name="Normal 2 2 4 2 2 2 3 3 2 2" xfId="15510"/>
    <cellStyle name="Normal 2 2 4 2 2 2 3 3 3" xfId="15511"/>
    <cellStyle name="Normal 2 2 4 2 2 2 3 3 3 2" xfId="15512"/>
    <cellStyle name="Normal 2 2 4 2 2 2 3 3 4" xfId="15513"/>
    <cellStyle name="Normal 2 2 4 2 2 2 3 3 4 2" xfId="15514"/>
    <cellStyle name="Normal 2 2 4 2 2 2 3 3 5" xfId="15515"/>
    <cellStyle name="Normal 2 2 4 2 2 2 3 3 5 2" xfId="15516"/>
    <cellStyle name="Normal 2 2 4 2 2 2 3 3 6" xfId="15517"/>
    <cellStyle name="Normal 2 2 4 2 2 2 3 3 6 2" xfId="15518"/>
    <cellStyle name="Normal 2 2 4 2 2 2 3 3 7" xfId="15519"/>
    <cellStyle name="Normal 2 2 4 2 2 2 3 3 7 2" xfId="15520"/>
    <cellStyle name="Normal 2 2 4 2 2 2 3 3 8" xfId="15521"/>
    <cellStyle name="Normal 2 2 4 2 2 2 3 3 8 2" xfId="15522"/>
    <cellStyle name="Normal 2 2 4 2 2 2 3 3 9" xfId="15523"/>
    <cellStyle name="Normal 2 2 4 2 2 2 3 3 9 2" xfId="15524"/>
    <cellStyle name="Normal 2 2 4 2 2 2 3 4" xfId="15525"/>
    <cellStyle name="Normal 2 2 4 2 2 2 3 4 2" xfId="15526"/>
    <cellStyle name="Normal 2 2 4 2 2 2 3 5" xfId="15527"/>
    <cellStyle name="Normal 2 2 4 2 2 2 3 5 2" xfId="15528"/>
    <cellStyle name="Normal 2 2 4 2 2 2 3 6" xfId="15529"/>
    <cellStyle name="Normal 2 2 4 2 2 2 3 6 2" xfId="15530"/>
    <cellStyle name="Normal 2 2 4 2 2 2 3 7" xfId="15531"/>
    <cellStyle name="Normal 2 2 4 2 2 2 3 7 2" xfId="15532"/>
    <cellStyle name="Normal 2 2 4 2 2 2 3 8" xfId="15533"/>
    <cellStyle name="Normal 2 2 4 2 2 2 3 8 2" xfId="15534"/>
    <cellStyle name="Normal 2 2 4 2 2 2 3 9" xfId="15535"/>
    <cellStyle name="Normal 2 2 4 2 2 2 3 9 2" xfId="15536"/>
    <cellStyle name="Normal 2 2 4 2 2 2 4" xfId="15537"/>
    <cellStyle name="Normal 2 2 4 2 2 2 4 10" xfId="15538"/>
    <cellStyle name="Normal 2 2 4 2 2 2 4 10 2" xfId="15539"/>
    <cellStyle name="Normal 2 2 4 2 2 2 4 11" xfId="15540"/>
    <cellStyle name="Normal 2 2 4 2 2 2 4 11 2" xfId="15541"/>
    <cellStyle name="Normal 2 2 4 2 2 2 4 12" xfId="15542"/>
    <cellStyle name="Normal 2 2 4 2 2 2 4 12 2" xfId="15543"/>
    <cellStyle name="Normal 2 2 4 2 2 2 4 13" xfId="15544"/>
    <cellStyle name="Normal 2 2 4 2 2 2 4 2" xfId="15545"/>
    <cellStyle name="Normal 2 2 4 2 2 2 4 2 10" xfId="15546"/>
    <cellStyle name="Normal 2 2 4 2 2 2 4 2 10 2" xfId="15547"/>
    <cellStyle name="Normal 2 2 4 2 2 2 4 2 11" xfId="15548"/>
    <cellStyle name="Normal 2 2 4 2 2 2 4 2 11 2" xfId="15549"/>
    <cellStyle name="Normal 2 2 4 2 2 2 4 2 12" xfId="15550"/>
    <cellStyle name="Normal 2 2 4 2 2 2 4 2 2" xfId="15551"/>
    <cellStyle name="Normal 2 2 4 2 2 2 4 2 2 10" xfId="15552"/>
    <cellStyle name="Normal 2 2 4 2 2 2 4 2 2 10 2" xfId="15553"/>
    <cellStyle name="Normal 2 2 4 2 2 2 4 2 2 11" xfId="15554"/>
    <cellStyle name="Normal 2 2 4 2 2 2 4 2 2 2" xfId="15555"/>
    <cellStyle name="Normal 2 2 4 2 2 2 4 2 2 2 2" xfId="15556"/>
    <cellStyle name="Normal 2 2 4 2 2 2 4 2 2 3" xfId="15557"/>
    <cellStyle name="Normal 2 2 4 2 2 2 4 2 2 3 2" xfId="15558"/>
    <cellStyle name="Normal 2 2 4 2 2 2 4 2 2 4" xfId="15559"/>
    <cellStyle name="Normal 2 2 4 2 2 2 4 2 2 4 2" xfId="15560"/>
    <cellStyle name="Normal 2 2 4 2 2 2 4 2 2 5" xfId="15561"/>
    <cellStyle name="Normal 2 2 4 2 2 2 4 2 2 5 2" xfId="15562"/>
    <cellStyle name="Normal 2 2 4 2 2 2 4 2 2 6" xfId="15563"/>
    <cellStyle name="Normal 2 2 4 2 2 2 4 2 2 6 2" xfId="15564"/>
    <cellStyle name="Normal 2 2 4 2 2 2 4 2 2 7" xfId="15565"/>
    <cellStyle name="Normal 2 2 4 2 2 2 4 2 2 7 2" xfId="15566"/>
    <cellStyle name="Normal 2 2 4 2 2 2 4 2 2 8" xfId="15567"/>
    <cellStyle name="Normal 2 2 4 2 2 2 4 2 2 8 2" xfId="15568"/>
    <cellStyle name="Normal 2 2 4 2 2 2 4 2 2 9" xfId="15569"/>
    <cellStyle name="Normal 2 2 4 2 2 2 4 2 2 9 2" xfId="15570"/>
    <cellStyle name="Normal 2 2 4 2 2 2 4 2 3" xfId="15571"/>
    <cellStyle name="Normal 2 2 4 2 2 2 4 2 3 2" xfId="15572"/>
    <cellStyle name="Normal 2 2 4 2 2 2 4 2 4" xfId="15573"/>
    <cellStyle name="Normal 2 2 4 2 2 2 4 2 4 2" xfId="15574"/>
    <cellStyle name="Normal 2 2 4 2 2 2 4 2 5" xfId="15575"/>
    <cellStyle name="Normal 2 2 4 2 2 2 4 2 5 2" xfId="15576"/>
    <cellStyle name="Normal 2 2 4 2 2 2 4 2 6" xfId="15577"/>
    <cellStyle name="Normal 2 2 4 2 2 2 4 2 6 2" xfId="15578"/>
    <cellStyle name="Normal 2 2 4 2 2 2 4 2 7" xfId="15579"/>
    <cellStyle name="Normal 2 2 4 2 2 2 4 2 7 2" xfId="15580"/>
    <cellStyle name="Normal 2 2 4 2 2 2 4 2 8" xfId="15581"/>
    <cellStyle name="Normal 2 2 4 2 2 2 4 2 8 2" xfId="15582"/>
    <cellStyle name="Normal 2 2 4 2 2 2 4 2 9" xfId="15583"/>
    <cellStyle name="Normal 2 2 4 2 2 2 4 2 9 2" xfId="15584"/>
    <cellStyle name="Normal 2 2 4 2 2 2 4 3" xfId="15585"/>
    <cellStyle name="Normal 2 2 4 2 2 2 4 3 10" xfId="15586"/>
    <cellStyle name="Normal 2 2 4 2 2 2 4 3 10 2" xfId="15587"/>
    <cellStyle name="Normal 2 2 4 2 2 2 4 3 11" xfId="15588"/>
    <cellStyle name="Normal 2 2 4 2 2 2 4 3 2" xfId="15589"/>
    <cellStyle name="Normal 2 2 4 2 2 2 4 3 2 2" xfId="15590"/>
    <cellStyle name="Normal 2 2 4 2 2 2 4 3 3" xfId="15591"/>
    <cellStyle name="Normal 2 2 4 2 2 2 4 3 3 2" xfId="15592"/>
    <cellStyle name="Normal 2 2 4 2 2 2 4 3 4" xfId="15593"/>
    <cellStyle name="Normal 2 2 4 2 2 2 4 3 4 2" xfId="15594"/>
    <cellStyle name="Normal 2 2 4 2 2 2 4 3 5" xfId="15595"/>
    <cellStyle name="Normal 2 2 4 2 2 2 4 3 5 2" xfId="15596"/>
    <cellStyle name="Normal 2 2 4 2 2 2 4 3 6" xfId="15597"/>
    <cellStyle name="Normal 2 2 4 2 2 2 4 3 6 2" xfId="15598"/>
    <cellStyle name="Normal 2 2 4 2 2 2 4 3 7" xfId="15599"/>
    <cellStyle name="Normal 2 2 4 2 2 2 4 3 7 2" xfId="15600"/>
    <cellStyle name="Normal 2 2 4 2 2 2 4 3 8" xfId="15601"/>
    <cellStyle name="Normal 2 2 4 2 2 2 4 3 8 2" xfId="15602"/>
    <cellStyle name="Normal 2 2 4 2 2 2 4 3 9" xfId="15603"/>
    <cellStyle name="Normal 2 2 4 2 2 2 4 3 9 2" xfId="15604"/>
    <cellStyle name="Normal 2 2 4 2 2 2 4 4" xfId="15605"/>
    <cellStyle name="Normal 2 2 4 2 2 2 4 4 2" xfId="15606"/>
    <cellStyle name="Normal 2 2 4 2 2 2 4 5" xfId="15607"/>
    <cellStyle name="Normal 2 2 4 2 2 2 4 5 2" xfId="15608"/>
    <cellStyle name="Normal 2 2 4 2 2 2 4 6" xfId="15609"/>
    <cellStyle name="Normal 2 2 4 2 2 2 4 6 2" xfId="15610"/>
    <cellStyle name="Normal 2 2 4 2 2 2 4 7" xfId="15611"/>
    <cellStyle name="Normal 2 2 4 2 2 2 4 7 2" xfId="15612"/>
    <cellStyle name="Normal 2 2 4 2 2 2 4 8" xfId="15613"/>
    <cellStyle name="Normal 2 2 4 2 2 2 4 8 2" xfId="15614"/>
    <cellStyle name="Normal 2 2 4 2 2 2 4 9" xfId="15615"/>
    <cellStyle name="Normal 2 2 4 2 2 2 4 9 2" xfId="15616"/>
    <cellStyle name="Normal 2 2 4 2 2 2 5" xfId="15617"/>
    <cellStyle name="Normal 2 2 4 2 2 2 5 10" xfId="15618"/>
    <cellStyle name="Normal 2 2 4 2 2 2 5 10 2" xfId="15619"/>
    <cellStyle name="Normal 2 2 4 2 2 2 5 11" xfId="15620"/>
    <cellStyle name="Normal 2 2 4 2 2 2 5 11 2" xfId="15621"/>
    <cellStyle name="Normal 2 2 4 2 2 2 5 12" xfId="15622"/>
    <cellStyle name="Normal 2 2 4 2 2 2 5 12 2" xfId="15623"/>
    <cellStyle name="Normal 2 2 4 2 2 2 5 13" xfId="15624"/>
    <cellStyle name="Normal 2 2 4 2 2 2 5 2" xfId="15625"/>
    <cellStyle name="Normal 2 2 4 2 2 2 5 2 10" xfId="15626"/>
    <cellStyle name="Normal 2 2 4 2 2 2 5 2 10 2" xfId="15627"/>
    <cellStyle name="Normal 2 2 4 2 2 2 5 2 11" xfId="15628"/>
    <cellStyle name="Normal 2 2 4 2 2 2 5 2 11 2" xfId="15629"/>
    <cellStyle name="Normal 2 2 4 2 2 2 5 2 12" xfId="15630"/>
    <cellStyle name="Normal 2 2 4 2 2 2 5 2 2" xfId="15631"/>
    <cellStyle name="Normal 2 2 4 2 2 2 5 2 2 10" xfId="15632"/>
    <cellStyle name="Normal 2 2 4 2 2 2 5 2 2 10 2" xfId="15633"/>
    <cellStyle name="Normal 2 2 4 2 2 2 5 2 2 11" xfId="15634"/>
    <cellStyle name="Normal 2 2 4 2 2 2 5 2 2 2" xfId="15635"/>
    <cellStyle name="Normal 2 2 4 2 2 2 5 2 2 2 2" xfId="15636"/>
    <cellStyle name="Normal 2 2 4 2 2 2 5 2 2 3" xfId="15637"/>
    <cellStyle name="Normal 2 2 4 2 2 2 5 2 2 3 2" xfId="15638"/>
    <cellStyle name="Normal 2 2 4 2 2 2 5 2 2 4" xfId="15639"/>
    <cellStyle name="Normal 2 2 4 2 2 2 5 2 2 4 2" xfId="15640"/>
    <cellStyle name="Normal 2 2 4 2 2 2 5 2 2 5" xfId="15641"/>
    <cellStyle name="Normal 2 2 4 2 2 2 5 2 2 5 2" xfId="15642"/>
    <cellStyle name="Normal 2 2 4 2 2 2 5 2 2 6" xfId="15643"/>
    <cellStyle name="Normal 2 2 4 2 2 2 5 2 2 6 2" xfId="15644"/>
    <cellStyle name="Normal 2 2 4 2 2 2 5 2 2 7" xfId="15645"/>
    <cellStyle name="Normal 2 2 4 2 2 2 5 2 2 7 2" xfId="15646"/>
    <cellStyle name="Normal 2 2 4 2 2 2 5 2 2 8" xfId="15647"/>
    <cellStyle name="Normal 2 2 4 2 2 2 5 2 2 8 2" xfId="15648"/>
    <cellStyle name="Normal 2 2 4 2 2 2 5 2 2 9" xfId="15649"/>
    <cellStyle name="Normal 2 2 4 2 2 2 5 2 2 9 2" xfId="15650"/>
    <cellStyle name="Normal 2 2 4 2 2 2 5 2 3" xfId="15651"/>
    <cellStyle name="Normal 2 2 4 2 2 2 5 2 3 2" xfId="15652"/>
    <cellStyle name="Normal 2 2 4 2 2 2 5 2 4" xfId="15653"/>
    <cellStyle name="Normal 2 2 4 2 2 2 5 2 4 2" xfId="15654"/>
    <cellStyle name="Normal 2 2 4 2 2 2 5 2 5" xfId="15655"/>
    <cellStyle name="Normal 2 2 4 2 2 2 5 2 5 2" xfId="15656"/>
    <cellStyle name="Normal 2 2 4 2 2 2 5 2 6" xfId="15657"/>
    <cellStyle name="Normal 2 2 4 2 2 2 5 2 6 2" xfId="15658"/>
    <cellStyle name="Normal 2 2 4 2 2 2 5 2 7" xfId="15659"/>
    <cellStyle name="Normal 2 2 4 2 2 2 5 2 7 2" xfId="15660"/>
    <cellStyle name="Normal 2 2 4 2 2 2 5 2 8" xfId="15661"/>
    <cellStyle name="Normal 2 2 4 2 2 2 5 2 8 2" xfId="15662"/>
    <cellStyle name="Normal 2 2 4 2 2 2 5 2 9" xfId="15663"/>
    <cellStyle name="Normal 2 2 4 2 2 2 5 2 9 2" xfId="15664"/>
    <cellStyle name="Normal 2 2 4 2 2 2 5 3" xfId="15665"/>
    <cellStyle name="Normal 2 2 4 2 2 2 5 3 10" xfId="15666"/>
    <cellStyle name="Normal 2 2 4 2 2 2 5 3 10 2" xfId="15667"/>
    <cellStyle name="Normal 2 2 4 2 2 2 5 3 11" xfId="15668"/>
    <cellStyle name="Normal 2 2 4 2 2 2 5 3 2" xfId="15669"/>
    <cellStyle name="Normal 2 2 4 2 2 2 5 3 2 2" xfId="15670"/>
    <cellStyle name="Normal 2 2 4 2 2 2 5 3 3" xfId="15671"/>
    <cellStyle name="Normal 2 2 4 2 2 2 5 3 3 2" xfId="15672"/>
    <cellStyle name="Normal 2 2 4 2 2 2 5 3 4" xfId="15673"/>
    <cellStyle name="Normal 2 2 4 2 2 2 5 3 4 2" xfId="15674"/>
    <cellStyle name="Normal 2 2 4 2 2 2 5 3 5" xfId="15675"/>
    <cellStyle name="Normal 2 2 4 2 2 2 5 3 5 2" xfId="15676"/>
    <cellStyle name="Normal 2 2 4 2 2 2 5 3 6" xfId="15677"/>
    <cellStyle name="Normal 2 2 4 2 2 2 5 3 6 2" xfId="15678"/>
    <cellStyle name="Normal 2 2 4 2 2 2 5 3 7" xfId="15679"/>
    <cellStyle name="Normal 2 2 4 2 2 2 5 3 7 2" xfId="15680"/>
    <cellStyle name="Normal 2 2 4 2 2 2 5 3 8" xfId="15681"/>
    <cellStyle name="Normal 2 2 4 2 2 2 5 3 8 2" xfId="15682"/>
    <cellStyle name="Normal 2 2 4 2 2 2 5 3 9" xfId="15683"/>
    <cellStyle name="Normal 2 2 4 2 2 2 5 3 9 2" xfId="15684"/>
    <cellStyle name="Normal 2 2 4 2 2 2 5 4" xfId="15685"/>
    <cellStyle name="Normal 2 2 4 2 2 2 5 4 2" xfId="15686"/>
    <cellStyle name="Normal 2 2 4 2 2 2 5 5" xfId="15687"/>
    <cellStyle name="Normal 2 2 4 2 2 2 5 5 2" xfId="15688"/>
    <cellStyle name="Normal 2 2 4 2 2 2 5 6" xfId="15689"/>
    <cellStyle name="Normal 2 2 4 2 2 2 5 6 2" xfId="15690"/>
    <cellStyle name="Normal 2 2 4 2 2 2 5 7" xfId="15691"/>
    <cellStyle name="Normal 2 2 4 2 2 2 5 7 2" xfId="15692"/>
    <cellStyle name="Normal 2 2 4 2 2 2 5 8" xfId="15693"/>
    <cellStyle name="Normal 2 2 4 2 2 2 5 8 2" xfId="15694"/>
    <cellStyle name="Normal 2 2 4 2 2 2 5 9" xfId="15695"/>
    <cellStyle name="Normal 2 2 4 2 2 2 5 9 2" xfId="15696"/>
    <cellStyle name="Normal 2 2 4 2 2 2 6" xfId="41884"/>
    <cellStyle name="Normal 2 2 4 2 2 3" xfId="15697"/>
    <cellStyle name="Normal 2 2 4 2 2 3 2" xfId="41885"/>
    <cellStyle name="Normal 2 2 4 2 2 4" xfId="15698"/>
    <cellStyle name="Normal 2 2 4 2 2 4 2" xfId="41886"/>
    <cellStyle name="Normal 2 2 4 2 2 5" xfId="15699"/>
    <cellStyle name="Normal 2 2 4 2 2 5 2" xfId="41887"/>
    <cellStyle name="Normal 2 2 4 2 2 6" xfId="15700"/>
    <cellStyle name="Normal 2 2 4 2 2 6 2" xfId="41888"/>
    <cellStyle name="Normal 2 2 4 2 2 7" xfId="15701"/>
    <cellStyle name="Normal 2 2 4 2 2 7 10" xfId="15702"/>
    <cellStyle name="Normal 2 2 4 2 2 7 10 2" xfId="15703"/>
    <cellStyle name="Normal 2 2 4 2 2 7 11" xfId="15704"/>
    <cellStyle name="Normal 2 2 4 2 2 7 11 2" xfId="15705"/>
    <cellStyle name="Normal 2 2 4 2 2 7 12" xfId="15706"/>
    <cellStyle name="Normal 2 2 4 2 2 7 2" xfId="15707"/>
    <cellStyle name="Normal 2 2 4 2 2 7 2 10" xfId="15708"/>
    <cellStyle name="Normal 2 2 4 2 2 7 2 10 2" xfId="15709"/>
    <cellStyle name="Normal 2 2 4 2 2 7 2 11" xfId="15710"/>
    <cellStyle name="Normal 2 2 4 2 2 7 2 2" xfId="15711"/>
    <cellStyle name="Normal 2 2 4 2 2 7 2 2 2" xfId="15712"/>
    <cellStyle name="Normal 2 2 4 2 2 7 2 3" xfId="15713"/>
    <cellStyle name="Normal 2 2 4 2 2 7 2 3 2" xfId="15714"/>
    <cellStyle name="Normal 2 2 4 2 2 7 2 4" xfId="15715"/>
    <cellStyle name="Normal 2 2 4 2 2 7 2 4 2" xfId="15716"/>
    <cellStyle name="Normal 2 2 4 2 2 7 2 5" xfId="15717"/>
    <cellStyle name="Normal 2 2 4 2 2 7 2 5 2" xfId="15718"/>
    <cellStyle name="Normal 2 2 4 2 2 7 2 6" xfId="15719"/>
    <cellStyle name="Normal 2 2 4 2 2 7 2 6 2" xfId="15720"/>
    <cellStyle name="Normal 2 2 4 2 2 7 2 7" xfId="15721"/>
    <cellStyle name="Normal 2 2 4 2 2 7 2 7 2" xfId="15722"/>
    <cellStyle name="Normal 2 2 4 2 2 7 2 8" xfId="15723"/>
    <cellStyle name="Normal 2 2 4 2 2 7 2 8 2" xfId="15724"/>
    <cellStyle name="Normal 2 2 4 2 2 7 2 9" xfId="15725"/>
    <cellStyle name="Normal 2 2 4 2 2 7 2 9 2" xfId="15726"/>
    <cellStyle name="Normal 2 2 4 2 2 7 3" xfId="15727"/>
    <cellStyle name="Normal 2 2 4 2 2 7 3 2" xfId="15728"/>
    <cellStyle name="Normal 2 2 4 2 2 7 4" xfId="15729"/>
    <cellStyle name="Normal 2 2 4 2 2 7 4 2" xfId="15730"/>
    <cellStyle name="Normal 2 2 4 2 2 7 5" xfId="15731"/>
    <cellStyle name="Normal 2 2 4 2 2 7 5 2" xfId="15732"/>
    <cellStyle name="Normal 2 2 4 2 2 7 6" xfId="15733"/>
    <cellStyle name="Normal 2 2 4 2 2 7 6 2" xfId="15734"/>
    <cellStyle name="Normal 2 2 4 2 2 7 7" xfId="15735"/>
    <cellStyle name="Normal 2 2 4 2 2 7 7 2" xfId="15736"/>
    <cellStyle name="Normal 2 2 4 2 2 7 8" xfId="15737"/>
    <cellStyle name="Normal 2 2 4 2 2 7 8 2" xfId="15738"/>
    <cellStyle name="Normal 2 2 4 2 2 7 9" xfId="15739"/>
    <cellStyle name="Normal 2 2 4 2 2 7 9 2" xfId="15740"/>
    <cellStyle name="Normal 2 2 4 2 2 8" xfId="15741"/>
    <cellStyle name="Normal 2 2 4 2 2 8 10" xfId="15742"/>
    <cellStyle name="Normal 2 2 4 2 2 8 10 2" xfId="15743"/>
    <cellStyle name="Normal 2 2 4 2 2 8 11" xfId="15744"/>
    <cellStyle name="Normal 2 2 4 2 2 8 2" xfId="15745"/>
    <cellStyle name="Normal 2 2 4 2 2 8 2 2" xfId="15746"/>
    <cellStyle name="Normal 2 2 4 2 2 8 3" xfId="15747"/>
    <cellStyle name="Normal 2 2 4 2 2 8 3 2" xfId="15748"/>
    <cellStyle name="Normal 2 2 4 2 2 8 4" xfId="15749"/>
    <cellStyle name="Normal 2 2 4 2 2 8 4 2" xfId="15750"/>
    <cellStyle name="Normal 2 2 4 2 2 8 5" xfId="15751"/>
    <cellStyle name="Normal 2 2 4 2 2 8 5 2" xfId="15752"/>
    <cellStyle name="Normal 2 2 4 2 2 8 6" xfId="15753"/>
    <cellStyle name="Normal 2 2 4 2 2 8 6 2" xfId="15754"/>
    <cellStyle name="Normal 2 2 4 2 2 8 7" xfId="15755"/>
    <cellStyle name="Normal 2 2 4 2 2 8 7 2" xfId="15756"/>
    <cellStyle name="Normal 2 2 4 2 2 8 8" xfId="15757"/>
    <cellStyle name="Normal 2 2 4 2 2 8 8 2" xfId="15758"/>
    <cellStyle name="Normal 2 2 4 2 2 8 9" xfId="15759"/>
    <cellStyle name="Normal 2 2 4 2 2 8 9 2" xfId="15760"/>
    <cellStyle name="Normal 2 2 4 2 2 9" xfId="15761"/>
    <cellStyle name="Normal 2 2 4 2 2 9 2" xfId="15762"/>
    <cellStyle name="Normal 2 2 4 2 3" xfId="15763"/>
    <cellStyle name="Normal 2 2 4 2 3 2" xfId="41889"/>
    <cellStyle name="Normal 2 2 4 2 4" xfId="15764"/>
    <cellStyle name="Normal 2 2 4 2 4 2" xfId="41890"/>
    <cellStyle name="Normal 2 2 4 2 5" xfId="15765"/>
    <cellStyle name="Normal 2 2 4 2 5 2" xfId="41891"/>
    <cellStyle name="Normal 2 2 4 2 6" xfId="15766"/>
    <cellStyle name="Normal 2 2 4 2 6 10" xfId="15767"/>
    <cellStyle name="Normal 2 2 4 2 6 10 2" xfId="15768"/>
    <cellStyle name="Normal 2 2 4 2 6 11" xfId="15769"/>
    <cellStyle name="Normal 2 2 4 2 6 11 2" xfId="15770"/>
    <cellStyle name="Normal 2 2 4 2 6 12" xfId="15771"/>
    <cellStyle name="Normal 2 2 4 2 6 12 2" xfId="15772"/>
    <cellStyle name="Normal 2 2 4 2 6 13" xfId="15773"/>
    <cellStyle name="Normal 2 2 4 2 6 13 2" xfId="15774"/>
    <cellStyle name="Normal 2 2 4 2 6 14" xfId="15775"/>
    <cellStyle name="Normal 2 2 4 2 6 14 2" xfId="15776"/>
    <cellStyle name="Normal 2 2 4 2 6 15" xfId="15777"/>
    <cellStyle name="Normal 2 2 4 2 6 15 2" xfId="15778"/>
    <cellStyle name="Normal 2 2 4 2 6 16" xfId="15779"/>
    <cellStyle name="Normal 2 2 4 2 6 16 2" xfId="15780"/>
    <cellStyle name="Normal 2 2 4 2 6 17" xfId="15781"/>
    <cellStyle name="Normal 2 2 4 2 6 2" xfId="15782"/>
    <cellStyle name="Normal 2 2 4 2 6 2 2" xfId="41892"/>
    <cellStyle name="Normal 2 2 4 2 6 3" xfId="15783"/>
    <cellStyle name="Normal 2 2 4 2 6 3 2" xfId="41893"/>
    <cellStyle name="Normal 2 2 4 2 6 4" xfId="15784"/>
    <cellStyle name="Normal 2 2 4 2 6 4 2" xfId="41894"/>
    <cellStyle name="Normal 2 2 4 2 6 5" xfId="15785"/>
    <cellStyle name="Normal 2 2 4 2 6 5 2" xfId="41895"/>
    <cellStyle name="Normal 2 2 4 2 6 6" xfId="15786"/>
    <cellStyle name="Normal 2 2 4 2 6 6 10" xfId="15787"/>
    <cellStyle name="Normal 2 2 4 2 6 6 10 2" xfId="15788"/>
    <cellStyle name="Normal 2 2 4 2 6 6 11" xfId="15789"/>
    <cellStyle name="Normal 2 2 4 2 6 6 11 2" xfId="15790"/>
    <cellStyle name="Normal 2 2 4 2 6 6 12" xfId="15791"/>
    <cellStyle name="Normal 2 2 4 2 6 6 2" xfId="15792"/>
    <cellStyle name="Normal 2 2 4 2 6 6 2 10" xfId="15793"/>
    <cellStyle name="Normal 2 2 4 2 6 6 2 10 2" xfId="15794"/>
    <cellStyle name="Normal 2 2 4 2 6 6 2 11" xfId="15795"/>
    <cellStyle name="Normal 2 2 4 2 6 6 2 2" xfId="15796"/>
    <cellStyle name="Normal 2 2 4 2 6 6 2 2 2" xfId="15797"/>
    <cellStyle name="Normal 2 2 4 2 6 6 2 3" xfId="15798"/>
    <cellStyle name="Normal 2 2 4 2 6 6 2 3 2" xfId="15799"/>
    <cellStyle name="Normal 2 2 4 2 6 6 2 4" xfId="15800"/>
    <cellStyle name="Normal 2 2 4 2 6 6 2 4 2" xfId="15801"/>
    <cellStyle name="Normal 2 2 4 2 6 6 2 5" xfId="15802"/>
    <cellStyle name="Normal 2 2 4 2 6 6 2 5 2" xfId="15803"/>
    <cellStyle name="Normal 2 2 4 2 6 6 2 6" xfId="15804"/>
    <cellStyle name="Normal 2 2 4 2 6 6 2 6 2" xfId="15805"/>
    <cellStyle name="Normal 2 2 4 2 6 6 2 7" xfId="15806"/>
    <cellStyle name="Normal 2 2 4 2 6 6 2 7 2" xfId="15807"/>
    <cellStyle name="Normal 2 2 4 2 6 6 2 8" xfId="15808"/>
    <cellStyle name="Normal 2 2 4 2 6 6 2 8 2" xfId="15809"/>
    <cellStyle name="Normal 2 2 4 2 6 6 2 9" xfId="15810"/>
    <cellStyle name="Normal 2 2 4 2 6 6 2 9 2" xfId="15811"/>
    <cellStyle name="Normal 2 2 4 2 6 6 3" xfId="15812"/>
    <cellStyle name="Normal 2 2 4 2 6 6 3 2" xfId="15813"/>
    <cellStyle name="Normal 2 2 4 2 6 6 4" xfId="15814"/>
    <cellStyle name="Normal 2 2 4 2 6 6 4 2" xfId="15815"/>
    <cellStyle name="Normal 2 2 4 2 6 6 5" xfId="15816"/>
    <cellStyle name="Normal 2 2 4 2 6 6 5 2" xfId="15817"/>
    <cellStyle name="Normal 2 2 4 2 6 6 6" xfId="15818"/>
    <cellStyle name="Normal 2 2 4 2 6 6 6 2" xfId="15819"/>
    <cellStyle name="Normal 2 2 4 2 6 6 7" xfId="15820"/>
    <cellStyle name="Normal 2 2 4 2 6 6 7 2" xfId="15821"/>
    <cellStyle name="Normal 2 2 4 2 6 6 8" xfId="15822"/>
    <cellStyle name="Normal 2 2 4 2 6 6 8 2" xfId="15823"/>
    <cellStyle name="Normal 2 2 4 2 6 6 9" xfId="15824"/>
    <cellStyle name="Normal 2 2 4 2 6 6 9 2" xfId="15825"/>
    <cellStyle name="Normal 2 2 4 2 6 7" xfId="15826"/>
    <cellStyle name="Normal 2 2 4 2 6 7 10" xfId="15827"/>
    <cellStyle name="Normal 2 2 4 2 6 7 10 2" xfId="15828"/>
    <cellStyle name="Normal 2 2 4 2 6 7 11" xfId="15829"/>
    <cellStyle name="Normal 2 2 4 2 6 7 2" xfId="15830"/>
    <cellStyle name="Normal 2 2 4 2 6 7 2 2" xfId="15831"/>
    <cellStyle name="Normal 2 2 4 2 6 7 3" xfId="15832"/>
    <cellStyle name="Normal 2 2 4 2 6 7 3 2" xfId="15833"/>
    <cellStyle name="Normal 2 2 4 2 6 7 4" xfId="15834"/>
    <cellStyle name="Normal 2 2 4 2 6 7 4 2" xfId="15835"/>
    <cellStyle name="Normal 2 2 4 2 6 7 5" xfId="15836"/>
    <cellStyle name="Normal 2 2 4 2 6 7 5 2" xfId="15837"/>
    <cellStyle name="Normal 2 2 4 2 6 7 6" xfId="15838"/>
    <cellStyle name="Normal 2 2 4 2 6 7 6 2" xfId="15839"/>
    <cellStyle name="Normal 2 2 4 2 6 7 7" xfId="15840"/>
    <cellStyle name="Normal 2 2 4 2 6 7 7 2" xfId="15841"/>
    <cellStyle name="Normal 2 2 4 2 6 7 8" xfId="15842"/>
    <cellStyle name="Normal 2 2 4 2 6 7 8 2" xfId="15843"/>
    <cellStyle name="Normal 2 2 4 2 6 7 9" xfId="15844"/>
    <cellStyle name="Normal 2 2 4 2 6 7 9 2" xfId="15845"/>
    <cellStyle name="Normal 2 2 4 2 6 8" xfId="15846"/>
    <cellStyle name="Normal 2 2 4 2 6 8 2" xfId="15847"/>
    <cellStyle name="Normal 2 2 4 2 6 9" xfId="15848"/>
    <cellStyle name="Normal 2 2 4 2 6 9 2" xfId="15849"/>
    <cellStyle name="Normal 2 2 4 2 7" xfId="15850"/>
    <cellStyle name="Normal 2 2 4 2 7 10" xfId="15851"/>
    <cellStyle name="Normal 2 2 4 2 7 10 2" xfId="15852"/>
    <cellStyle name="Normal 2 2 4 2 7 11" xfId="15853"/>
    <cellStyle name="Normal 2 2 4 2 7 11 2" xfId="15854"/>
    <cellStyle name="Normal 2 2 4 2 7 12" xfId="15855"/>
    <cellStyle name="Normal 2 2 4 2 7 12 2" xfId="15856"/>
    <cellStyle name="Normal 2 2 4 2 7 13" xfId="15857"/>
    <cellStyle name="Normal 2 2 4 2 7 2" xfId="15858"/>
    <cellStyle name="Normal 2 2 4 2 7 2 10" xfId="15859"/>
    <cellStyle name="Normal 2 2 4 2 7 2 10 2" xfId="15860"/>
    <cellStyle name="Normal 2 2 4 2 7 2 11" xfId="15861"/>
    <cellStyle name="Normal 2 2 4 2 7 2 11 2" xfId="15862"/>
    <cellStyle name="Normal 2 2 4 2 7 2 12" xfId="15863"/>
    <cellStyle name="Normal 2 2 4 2 7 2 2" xfId="15864"/>
    <cellStyle name="Normal 2 2 4 2 7 2 2 10" xfId="15865"/>
    <cellStyle name="Normal 2 2 4 2 7 2 2 10 2" xfId="15866"/>
    <cellStyle name="Normal 2 2 4 2 7 2 2 11" xfId="15867"/>
    <cellStyle name="Normal 2 2 4 2 7 2 2 2" xfId="15868"/>
    <cellStyle name="Normal 2 2 4 2 7 2 2 2 2" xfId="15869"/>
    <cellStyle name="Normal 2 2 4 2 7 2 2 3" xfId="15870"/>
    <cellStyle name="Normal 2 2 4 2 7 2 2 3 2" xfId="15871"/>
    <cellStyle name="Normal 2 2 4 2 7 2 2 4" xfId="15872"/>
    <cellStyle name="Normal 2 2 4 2 7 2 2 4 2" xfId="15873"/>
    <cellStyle name="Normal 2 2 4 2 7 2 2 5" xfId="15874"/>
    <cellStyle name="Normal 2 2 4 2 7 2 2 5 2" xfId="15875"/>
    <cellStyle name="Normal 2 2 4 2 7 2 2 6" xfId="15876"/>
    <cellStyle name="Normal 2 2 4 2 7 2 2 6 2" xfId="15877"/>
    <cellStyle name="Normal 2 2 4 2 7 2 2 7" xfId="15878"/>
    <cellStyle name="Normal 2 2 4 2 7 2 2 7 2" xfId="15879"/>
    <cellStyle name="Normal 2 2 4 2 7 2 2 8" xfId="15880"/>
    <cellStyle name="Normal 2 2 4 2 7 2 2 8 2" xfId="15881"/>
    <cellStyle name="Normal 2 2 4 2 7 2 2 9" xfId="15882"/>
    <cellStyle name="Normal 2 2 4 2 7 2 2 9 2" xfId="15883"/>
    <cellStyle name="Normal 2 2 4 2 7 2 3" xfId="15884"/>
    <cellStyle name="Normal 2 2 4 2 7 2 3 2" xfId="15885"/>
    <cellStyle name="Normal 2 2 4 2 7 2 4" xfId="15886"/>
    <cellStyle name="Normal 2 2 4 2 7 2 4 2" xfId="15887"/>
    <cellStyle name="Normal 2 2 4 2 7 2 5" xfId="15888"/>
    <cellStyle name="Normal 2 2 4 2 7 2 5 2" xfId="15889"/>
    <cellStyle name="Normal 2 2 4 2 7 2 6" xfId="15890"/>
    <cellStyle name="Normal 2 2 4 2 7 2 6 2" xfId="15891"/>
    <cellStyle name="Normal 2 2 4 2 7 2 7" xfId="15892"/>
    <cellStyle name="Normal 2 2 4 2 7 2 7 2" xfId="15893"/>
    <cellStyle name="Normal 2 2 4 2 7 2 8" xfId="15894"/>
    <cellStyle name="Normal 2 2 4 2 7 2 8 2" xfId="15895"/>
    <cellStyle name="Normal 2 2 4 2 7 2 9" xfId="15896"/>
    <cellStyle name="Normal 2 2 4 2 7 2 9 2" xfId="15897"/>
    <cellStyle name="Normal 2 2 4 2 7 3" xfId="15898"/>
    <cellStyle name="Normal 2 2 4 2 7 3 10" xfId="15899"/>
    <cellStyle name="Normal 2 2 4 2 7 3 10 2" xfId="15900"/>
    <cellStyle name="Normal 2 2 4 2 7 3 11" xfId="15901"/>
    <cellStyle name="Normal 2 2 4 2 7 3 2" xfId="15902"/>
    <cellStyle name="Normal 2 2 4 2 7 3 2 2" xfId="15903"/>
    <cellStyle name="Normal 2 2 4 2 7 3 3" xfId="15904"/>
    <cellStyle name="Normal 2 2 4 2 7 3 3 2" xfId="15905"/>
    <cellStyle name="Normal 2 2 4 2 7 3 4" xfId="15906"/>
    <cellStyle name="Normal 2 2 4 2 7 3 4 2" xfId="15907"/>
    <cellStyle name="Normal 2 2 4 2 7 3 5" xfId="15908"/>
    <cellStyle name="Normal 2 2 4 2 7 3 5 2" xfId="15909"/>
    <cellStyle name="Normal 2 2 4 2 7 3 6" xfId="15910"/>
    <cellStyle name="Normal 2 2 4 2 7 3 6 2" xfId="15911"/>
    <cellStyle name="Normal 2 2 4 2 7 3 7" xfId="15912"/>
    <cellStyle name="Normal 2 2 4 2 7 3 7 2" xfId="15913"/>
    <cellStyle name="Normal 2 2 4 2 7 3 8" xfId="15914"/>
    <cellStyle name="Normal 2 2 4 2 7 3 8 2" xfId="15915"/>
    <cellStyle name="Normal 2 2 4 2 7 3 9" xfId="15916"/>
    <cellStyle name="Normal 2 2 4 2 7 3 9 2" xfId="15917"/>
    <cellStyle name="Normal 2 2 4 2 7 4" xfId="15918"/>
    <cellStyle name="Normal 2 2 4 2 7 4 2" xfId="15919"/>
    <cellStyle name="Normal 2 2 4 2 7 5" xfId="15920"/>
    <cellStyle name="Normal 2 2 4 2 7 5 2" xfId="15921"/>
    <cellStyle name="Normal 2 2 4 2 7 6" xfId="15922"/>
    <cellStyle name="Normal 2 2 4 2 7 6 2" xfId="15923"/>
    <cellStyle name="Normal 2 2 4 2 7 7" xfId="15924"/>
    <cellStyle name="Normal 2 2 4 2 7 7 2" xfId="15925"/>
    <cellStyle name="Normal 2 2 4 2 7 8" xfId="15926"/>
    <cellStyle name="Normal 2 2 4 2 7 8 2" xfId="15927"/>
    <cellStyle name="Normal 2 2 4 2 7 9" xfId="15928"/>
    <cellStyle name="Normal 2 2 4 2 7 9 2" xfId="15929"/>
    <cellStyle name="Normal 2 2 4 2 8" xfId="15930"/>
    <cellStyle name="Normal 2 2 4 2 8 10" xfId="15931"/>
    <cellStyle name="Normal 2 2 4 2 8 10 2" xfId="15932"/>
    <cellStyle name="Normal 2 2 4 2 8 11" xfId="15933"/>
    <cellStyle name="Normal 2 2 4 2 8 11 2" xfId="15934"/>
    <cellStyle name="Normal 2 2 4 2 8 12" xfId="15935"/>
    <cellStyle name="Normal 2 2 4 2 8 12 2" xfId="15936"/>
    <cellStyle name="Normal 2 2 4 2 8 13" xfId="15937"/>
    <cellStyle name="Normal 2 2 4 2 8 2" xfId="15938"/>
    <cellStyle name="Normal 2 2 4 2 8 2 10" xfId="15939"/>
    <cellStyle name="Normal 2 2 4 2 8 2 10 2" xfId="15940"/>
    <cellStyle name="Normal 2 2 4 2 8 2 11" xfId="15941"/>
    <cellStyle name="Normal 2 2 4 2 8 2 11 2" xfId="15942"/>
    <cellStyle name="Normal 2 2 4 2 8 2 12" xfId="15943"/>
    <cellStyle name="Normal 2 2 4 2 8 2 2" xfId="15944"/>
    <cellStyle name="Normal 2 2 4 2 8 2 2 10" xfId="15945"/>
    <cellStyle name="Normal 2 2 4 2 8 2 2 10 2" xfId="15946"/>
    <cellStyle name="Normal 2 2 4 2 8 2 2 11" xfId="15947"/>
    <cellStyle name="Normal 2 2 4 2 8 2 2 2" xfId="15948"/>
    <cellStyle name="Normal 2 2 4 2 8 2 2 2 2" xfId="15949"/>
    <cellStyle name="Normal 2 2 4 2 8 2 2 3" xfId="15950"/>
    <cellStyle name="Normal 2 2 4 2 8 2 2 3 2" xfId="15951"/>
    <cellStyle name="Normal 2 2 4 2 8 2 2 4" xfId="15952"/>
    <cellStyle name="Normal 2 2 4 2 8 2 2 4 2" xfId="15953"/>
    <cellStyle name="Normal 2 2 4 2 8 2 2 5" xfId="15954"/>
    <cellStyle name="Normal 2 2 4 2 8 2 2 5 2" xfId="15955"/>
    <cellStyle name="Normal 2 2 4 2 8 2 2 6" xfId="15956"/>
    <cellStyle name="Normal 2 2 4 2 8 2 2 6 2" xfId="15957"/>
    <cellStyle name="Normal 2 2 4 2 8 2 2 7" xfId="15958"/>
    <cellStyle name="Normal 2 2 4 2 8 2 2 7 2" xfId="15959"/>
    <cellStyle name="Normal 2 2 4 2 8 2 2 8" xfId="15960"/>
    <cellStyle name="Normal 2 2 4 2 8 2 2 8 2" xfId="15961"/>
    <cellStyle name="Normal 2 2 4 2 8 2 2 9" xfId="15962"/>
    <cellStyle name="Normal 2 2 4 2 8 2 2 9 2" xfId="15963"/>
    <cellStyle name="Normal 2 2 4 2 8 2 3" xfId="15964"/>
    <cellStyle name="Normal 2 2 4 2 8 2 3 2" xfId="15965"/>
    <cellStyle name="Normal 2 2 4 2 8 2 4" xfId="15966"/>
    <cellStyle name="Normal 2 2 4 2 8 2 4 2" xfId="15967"/>
    <cellStyle name="Normal 2 2 4 2 8 2 5" xfId="15968"/>
    <cellStyle name="Normal 2 2 4 2 8 2 5 2" xfId="15969"/>
    <cellStyle name="Normal 2 2 4 2 8 2 6" xfId="15970"/>
    <cellStyle name="Normal 2 2 4 2 8 2 6 2" xfId="15971"/>
    <cellStyle name="Normal 2 2 4 2 8 2 7" xfId="15972"/>
    <cellStyle name="Normal 2 2 4 2 8 2 7 2" xfId="15973"/>
    <cellStyle name="Normal 2 2 4 2 8 2 8" xfId="15974"/>
    <cellStyle name="Normal 2 2 4 2 8 2 8 2" xfId="15975"/>
    <cellStyle name="Normal 2 2 4 2 8 2 9" xfId="15976"/>
    <cellStyle name="Normal 2 2 4 2 8 2 9 2" xfId="15977"/>
    <cellStyle name="Normal 2 2 4 2 8 3" xfId="15978"/>
    <cellStyle name="Normal 2 2 4 2 8 3 10" xfId="15979"/>
    <cellStyle name="Normal 2 2 4 2 8 3 10 2" xfId="15980"/>
    <cellStyle name="Normal 2 2 4 2 8 3 11" xfId="15981"/>
    <cellStyle name="Normal 2 2 4 2 8 3 2" xfId="15982"/>
    <cellStyle name="Normal 2 2 4 2 8 3 2 2" xfId="15983"/>
    <cellStyle name="Normal 2 2 4 2 8 3 3" xfId="15984"/>
    <cellStyle name="Normal 2 2 4 2 8 3 3 2" xfId="15985"/>
    <cellStyle name="Normal 2 2 4 2 8 3 4" xfId="15986"/>
    <cellStyle name="Normal 2 2 4 2 8 3 4 2" xfId="15987"/>
    <cellStyle name="Normal 2 2 4 2 8 3 5" xfId="15988"/>
    <cellStyle name="Normal 2 2 4 2 8 3 5 2" xfId="15989"/>
    <cellStyle name="Normal 2 2 4 2 8 3 6" xfId="15990"/>
    <cellStyle name="Normal 2 2 4 2 8 3 6 2" xfId="15991"/>
    <cellStyle name="Normal 2 2 4 2 8 3 7" xfId="15992"/>
    <cellStyle name="Normal 2 2 4 2 8 3 7 2" xfId="15993"/>
    <cellStyle name="Normal 2 2 4 2 8 3 8" xfId="15994"/>
    <cellStyle name="Normal 2 2 4 2 8 3 8 2" xfId="15995"/>
    <cellStyle name="Normal 2 2 4 2 8 3 9" xfId="15996"/>
    <cellStyle name="Normal 2 2 4 2 8 3 9 2" xfId="15997"/>
    <cellStyle name="Normal 2 2 4 2 8 4" xfId="15998"/>
    <cellStyle name="Normal 2 2 4 2 8 4 2" xfId="15999"/>
    <cellStyle name="Normal 2 2 4 2 8 5" xfId="16000"/>
    <cellStyle name="Normal 2 2 4 2 8 5 2" xfId="16001"/>
    <cellStyle name="Normal 2 2 4 2 8 6" xfId="16002"/>
    <cellStyle name="Normal 2 2 4 2 8 6 2" xfId="16003"/>
    <cellStyle name="Normal 2 2 4 2 8 7" xfId="16004"/>
    <cellStyle name="Normal 2 2 4 2 8 7 2" xfId="16005"/>
    <cellStyle name="Normal 2 2 4 2 8 8" xfId="16006"/>
    <cellStyle name="Normal 2 2 4 2 8 8 2" xfId="16007"/>
    <cellStyle name="Normal 2 2 4 2 8 9" xfId="16008"/>
    <cellStyle name="Normal 2 2 4 2 8 9 2" xfId="16009"/>
    <cellStyle name="Normal 2 2 4 2 9" xfId="16010"/>
    <cellStyle name="Normal 2 2 4 2 9 10" xfId="16011"/>
    <cellStyle name="Normal 2 2 4 2 9 10 2" xfId="16012"/>
    <cellStyle name="Normal 2 2 4 2 9 11" xfId="16013"/>
    <cellStyle name="Normal 2 2 4 2 9 11 2" xfId="16014"/>
    <cellStyle name="Normal 2 2 4 2 9 12" xfId="16015"/>
    <cellStyle name="Normal 2 2 4 2 9 12 2" xfId="16016"/>
    <cellStyle name="Normal 2 2 4 2 9 13" xfId="16017"/>
    <cellStyle name="Normal 2 2 4 2 9 2" xfId="16018"/>
    <cellStyle name="Normal 2 2 4 2 9 2 10" xfId="16019"/>
    <cellStyle name="Normal 2 2 4 2 9 2 10 2" xfId="16020"/>
    <cellStyle name="Normal 2 2 4 2 9 2 11" xfId="16021"/>
    <cellStyle name="Normal 2 2 4 2 9 2 11 2" xfId="16022"/>
    <cellStyle name="Normal 2 2 4 2 9 2 12" xfId="16023"/>
    <cellStyle name="Normal 2 2 4 2 9 2 2" xfId="16024"/>
    <cellStyle name="Normal 2 2 4 2 9 2 2 10" xfId="16025"/>
    <cellStyle name="Normal 2 2 4 2 9 2 2 10 2" xfId="16026"/>
    <cellStyle name="Normal 2 2 4 2 9 2 2 11" xfId="16027"/>
    <cellStyle name="Normal 2 2 4 2 9 2 2 2" xfId="16028"/>
    <cellStyle name="Normal 2 2 4 2 9 2 2 2 2" xfId="16029"/>
    <cellStyle name="Normal 2 2 4 2 9 2 2 3" xfId="16030"/>
    <cellStyle name="Normal 2 2 4 2 9 2 2 3 2" xfId="16031"/>
    <cellStyle name="Normal 2 2 4 2 9 2 2 4" xfId="16032"/>
    <cellStyle name="Normal 2 2 4 2 9 2 2 4 2" xfId="16033"/>
    <cellStyle name="Normal 2 2 4 2 9 2 2 5" xfId="16034"/>
    <cellStyle name="Normal 2 2 4 2 9 2 2 5 2" xfId="16035"/>
    <cellStyle name="Normal 2 2 4 2 9 2 2 6" xfId="16036"/>
    <cellStyle name="Normal 2 2 4 2 9 2 2 6 2" xfId="16037"/>
    <cellStyle name="Normal 2 2 4 2 9 2 2 7" xfId="16038"/>
    <cellStyle name="Normal 2 2 4 2 9 2 2 7 2" xfId="16039"/>
    <cellStyle name="Normal 2 2 4 2 9 2 2 8" xfId="16040"/>
    <cellStyle name="Normal 2 2 4 2 9 2 2 8 2" xfId="16041"/>
    <cellStyle name="Normal 2 2 4 2 9 2 2 9" xfId="16042"/>
    <cellStyle name="Normal 2 2 4 2 9 2 2 9 2" xfId="16043"/>
    <cellStyle name="Normal 2 2 4 2 9 2 3" xfId="16044"/>
    <cellStyle name="Normal 2 2 4 2 9 2 3 2" xfId="16045"/>
    <cellStyle name="Normal 2 2 4 2 9 2 4" xfId="16046"/>
    <cellStyle name="Normal 2 2 4 2 9 2 4 2" xfId="16047"/>
    <cellStyle name="Normal 2 2 4 2 9 2 5" xfId="16048"/>
    <cellStyle name="Normal 2 2 4 2 9 2 5 2" xfId="16049"/>
    <cellStyle name="Normal 2 2 4 2 9 2 6" xfId="16050"/>
    <cellStyle name="Normal 2 2 4 2 9 2 6 2" xfId="16051"/>
    <cellStyle name="Normal 2 2 4 2 9 2 7" xfId="16052"/>
    <cellStyle name="Normal 2 2 4 2 9 2 7 2" xfId="16053"/>
    <cellStyle name="Normal 2 2 4 2 9 2 8" xfId="16054"/>
    <cellStyle name="Normal 2 2 4 2 9 2 8 2" xfId="16055"/>
    <cellStyle name="Normal 2 2 4 2 9 2 9" xfId="16056"/>
    <cellStyle name="Normal 2 2 4 2 9 2 9 2" xfId="16057"/>
    <cellStyle name="Normal 2 2 4 2 9 3" xfId="16058"/>
    <cellStyle name="Normal 2 2 4 2 9 3 10" xfId="16059"/>
    <cellStyle name="Normal 2 2 4 2 9 3 10 2" xfId="16060"/>
    <cellStyle name="Normal 2 2 4 2 9 3 11" xfId="16061"/>
    <cellStyle name="Normal 2 2 4 2 9 3 2" xfId="16062"/>
    <cellStyle name="Normal 2 2 4 2 9 3 2 2" xfId="16063"/>
    <cellStyle name="Normal 2 2 4 2 9 3 3" xfId="16064"/>
    <cellStyle name="Normal 2 2 4 2 9 3 3 2" xfId="16065"/>
    <cellStyle name="Normal 2 2 4 2 9 3 4" xfId="16066"/>
    <cellStyle name="Normal 2 2 4 2 9 3 4 2" xfId="16067"/>
    <cellStyle name="Normal 2 2 4 2 9 3 5" xfId="16068"/>
    <cellStyle name="Normal 2 2 4 2 9 3 5 2" xfId="16069"/>
    <cellStyle name="Normal 2 2 4 2 9 3 6" xfId="16070"/>
    <cellStyle name="Normal 2 2 4 2 9 3 6 2" xfId="16071"/>
    <cellStyle name="Normal 2 2 4 2 9 3 7" xfId="16072"/>
    <cellStyle name="Normal 2 2 4 2 9 3 7 2" xfId="16073"/>
    <cellStyle name="Normal 2 2 4 2 9 3 8" xfId="16074"/>
    <cellStyle name="Normal 2 2 4 2 9 3 8 2" xfId="16075"/>
    <cellStyle name="Normal 2 2 4 2 9 3 9" xfId="16076"/>
    <cellStyle name="Normal 2 2 4 2 9 3 9 2" xfId="16077"/>
    <cellStyle name="Normal 2 2 4 2 9 4" xfId="16078"/>
    <cellStyle name="Normal 2 2 4 2 9 4 2" xfId="16079"/>
    <cellStyle name="Normal 2 2 4 2 9 5" xfId="16080"/>
    <cellStyle name="Normal 2 2 4 2 9 5 2" xfId="16081"/>
    <cellStyle name="Normal 2 2 4 2 9 6" xfId="16082"/>
    <cellStyle name="Normal 2 2 4 2 9 6 2" xfId="16083"/>
    <cellStyle name="Normal 2 2 4 2 9 7" xfId="16084"/>
    <cellStyle name="Normal 2 2 4 2 9 7 2" xfId="16085"/>
    <cellStyle name="Normal 2 2 4 2 9 8" xfId="16086"/>
    <cellStyle name="Normal 2 2 4 2 9 8 2" xfId="16087"/>
    <cellStyle name="Normal 2 2 4 2 9 9" xfId="16088"/>
    <cellStyle name="Normal 2 2 4 2 9 9 2" xfId="16089"/>
    <cellStyle name="Normal 2 2 4 20" xfId="16090"/>
    <cellStyle name="Normal 2 2 4 20 2" xfId="16091"/>
    <cellStyle name="Normal 2 2 4 21" xfId="16092"/>
    <cellStyle name="Normal 2 2 4 3" xfId="16093"/>
    <cellStyle name="Normal 2 2 4 3 2" xfId="16094"/>
    <cellStyle name="Normal 2 2 4 3 2 10" xfId="16095"/>
    <cellStyle name="Normal 2 2 4 3 2 10 2" xfId="16096"/>
    <cellStyle name="Normal 2 2 4 3 2 11" xfId="16097"/>
    <cellStyle name="Normal 2 2 4 3 2 11 2" xfId="16098"/>
    <cellStyle name="Normal 2 2 4 3 2 12" xfId="16099"/>
    <cellStyle name="Normal 2 2 4 3 2 12 2" xfId="16100"/>
    <cellStyle name="Normal 2 2 4 3 2 13" xfId="16101"/>
    <cellStyle name="Normal 2 2 4 3 2 13 2" xfId="16102"/>
    <cellStyle name="Normal 2 2 4 3 2 14" xfId="16103"/>
    <cellStyle name="Normal 2 2 4 3 2 14 2" xfId="16104"/>
    <cellStyle name="Normal 2 2 4 3 2 15" xfId="16105"/>
    <cellStyle name="Normal 2 2 4 3 2 15 2" xfId="16106"/>
    <cellStyle name="Normal 2 2 4 3 2 16" xfId="16107"/>
    <cellStyle name="Normal 2 2 4 3 2 16 2" xfId="16108"/>
    <cellStyle name="Normal 2 2 4 3 2 17" xfId="16109"/>
    <cellStyle name="Normal 2 2 4 3 2 2" xfId="16110"/>
    <cellStyle name="Normal 2 2 4 3 2 2 2" xfId="16111"/>
    <cellStyle name="Normal 2 2 4 3 2 2 2 10" xfId="16112"/>
    <cellStyle name="Normal 2 2 4 3 2 2 2 10 2" xfId="16113"/>
    <cellStyle name="Normal 2 2 4 3 2 2 2 11" xfId="16114"/>
    <cellStyle name="Normal 2 2 4 3 2 2 2 11 2" xfId="16115"/>
    <cellStyle name="Normal 2 2 4 3 2 2 2 12" xfId="16116"/>
    <cellStyle name="Normal 2 2 4 3 2 2 2 12 2" xfId="16117"/>
    <cellStyle name="Normal 2 2 4 3 2 2 2 13" xfId="16118"/>
    <cellStyle name="Normal 2 2 4 3 2 2 2 2" xfId="16119"/>
    <cellStyle name="Normal 2 2 4 3 2 2 2 2 10" xfId="16120"/>
    <cellStyle name="Normal 2 2 4 3 2 2 2 2 10 2" xfId="16121"/>
    <cellStyle name="Normal 2 2 4 3 2 2 2 2 11" xfId="16122"/>
    <cellStyle name="Normal 2 2 4 3 2 2 2 2 11 2" xfId="16123"/>
    <cellStyle name="Normal 2 2 4 3 2 2 2 2 12" xfId="16124"/>
    <cellStyle name="Normal 2 2 4 3 2 2 2 2 2" xfId="16125"/>
    <cellStyle name="Normal 2 2 4 3 2 2 2 2 2 10" xfId="16126"/>
    <cellStyle name="Normal 2 2 4 3 2 2 2 2 2 10 2" xfId="16127"/>
    <cellStyle name="Normal 2 2 4 3 2 2 2 2 2 11" xfId="16128"/>
    <cellStyle name="Normal 2 2 4 3 2 2 2 2 2 2" xfId="16129"/>
    <cellStyle name="Normal 2 2 4 3 2 2 2 2 2 2 2" xfId="16130"/>
    <cellStyle name="Normal 2 2 4 3 2 2 2 2 2 3" xfId="16131"/>
    <cellStyle name="Normal 2 2 4 3 2 2 2 2 2 3 2" xfId="16132"/>
    <cellStyle name="Normal 2 2 4 3 2 2 2 2 2 4" xfId="16133"/>
    <cellStyle name="Normal 2 2 4 3 2 2 2 2 2 4 2" xfId="16134"/>
    <cellStyle name="Normal 2 2 4 3 2 2 2 2 2 5" xfId="16135"/>
    <cellStyle name="Normal 2 2 4 3 2 2 2 2 2 5 2" xfId="16136"/>
    <cellStyle name="Normal 2 2 4 3 2 2 2 2 2 6" xfId="16137"/>
    <cellStyle name="Normal 2 2 4 3 2 2 2 2 2 6 2" xfId="16138"/>
    <cellStyle name="Normal 2 2 4 3 2 2 2 2 2 7" xfId="16139"/>
    <cellStyle name="Normal 2 2 4 3 2 2 2 2 2 7 2" xfId="16140"/>
    <cellStyle name="Normal 2 2 4 3 2 2 2 2 2 8" xfId="16141"/>
    <cellStyle name="Normal 2 2 4 3 2 2 2 2 2 8 2" xfId="16142"/>
    <cellStyle name="Normal 2 2 4 3 2 2 2 2 2 9" xfId="16143"/>
    <cellStyle name="Normal 2 2 4 3 2 2 2 2 2 9 2" xfId="16144"/>
    <cellStyle name="Normal 2 2 4 3 2 2 2 2 3" xfId="16145"/>
    <cellStyle name="Normal 2 2 4 3 2 2 2 2 3 2" xfId="16146"/>
    <cellStyle name="Normal 2 2 4 3 2 2 2 2 4" xfId="16147"/>
    <cellStyle name="Normal 2 2 4 3 2 2 2 2 4 2" xfId="16148"/>
    <cellStyle name="Normal 2 2 4 3 2 2 2 2 5" xfId="16149"/>
    <cellStyle name="Normal 2 2 4 3 2 2 2 2 5 2" xfId="16150"/>
    <cellStyle name="Normal 2 2 4 3 2 2 2 2 6" xfId="16151"/>
    <cellStyle name="Normal 2 2 4 3 2 2 2 2 6 2" xfId="16152"/>
    <cellStyle name="Normal 2 2 4 3 2 2 2 2 7" xfId="16153"/>
    <cellStyle name="Normal 2 2 4 3 2 2 2 2 7 2" xfId="16154"/>
    <cellStyle name="Normal 2 2 4 3 2 2 2 2 8" xfId="16155"/>
    <cellStyle name="Normal 2 2 4 3 2 2 2 2 8 2" xfId="16156"/>
    <cellStyle name="Normal 2 2 4 3 2 2 2 2 9" xfId="16157"/>
    <cellStyle name="Normal 2 2 4 3 2 2 2 2 9 2" xfId="16158"/>
    <cellStyle name="Normal 2 2 4 3 2 2 2 3" xfId="16159"/>
    <cellStyle name="Normal 2 2 4 3 2 2 2 3 10" xfId="16160"/>
    <cellStyle name="Normal 2 2 4 3 2 2 2 3 10 2" xfId="16161"/>
    <cellStyle name="Normal 2 2 4 3 2 2 2 3 11" xfId="16162"/>
    <cellStyle name="Normal 2 2 4 3 2 2 2 3 2" xfId="16163"/>
    <cellStyle name="Normal 2 2 4 3 2 2 2 3 2 2" xfId="16164"/>
    <cellStyle name="Normal 2 2 4 3 2 2 2 3 3" xfId="16165"/>
    <cellStyle name="Normal 2 2 4 3 2 2 2 3 3 2" xfId="16166"/>
    <cellStyle name="Normal 2 2 4 3 2 2 2 3 4" xfId="16167"/>
    <cellStyle name="Normal 2 2 4 3 2 2 2 3 4 2" xfId="16168"/>
    <cellStyle name="Normal 2 2 4 3 2 2 2 3 5" xfId="16169"/>
    <cellStyle name="Normal 2 2 4 3 2 2 2 3 5 2" xfId="16170"/>
    <cellStyle name="Normal 2 2 4 3 2 2 2 3 6" xfId="16171"/>
    <cellStyle name="Normal 2 2 4 3 2 2 2 3 6 2" xfId="16172"/>
    <cellStyle name="Normal 2 2 4 3 2 2 2 3 7" xfId="16173"/>
    <cellStyle name="Normal 2 2 4 3 2 2 2 3 7 2" xfId="16174"/>
    <cellStyle name="Normal 2 2 4 3 2 2 2 3 8" xfId="16175"/>
    <cellStyle name="Normal 2 2 4 3 2 2 2 3 8 2" xfId="16176"/>
    <cellStyle name="Normal 2 2 4 3 2 2 2 3 9" xfId="16177"/>
    <cellStyle name="Normal 2 2 4 3 2 2 2 3 9 2" xfId="16178"/>
    <cellStyle name="Normal 2 2 4 3 2 2 2 4" xfId="16179"/>
    <cellStyle name="Normal 2 2 4 3 2 2 2 4 2" xfId="16180"/>
    <cellStyle name="Normal 2 2 4 3 2 2 2 5" xfId="16181"/>
    <cellStyle name="Normal 2 2 4 3 2 2 2 5 2" xfId="16182"/>
    <cellStyle name="Normal 2 2 4 3 2 2 2 6" xfId="16183"/>
    <cellStyle name="Normal 2 2 4 3 2 2 2 6 2" xfId="16184"/>
    <cellStyle name="Normal 2 2 4 3 2 2 2 7" xfId="16185"/>
    <cellStyle name="Normal 2 2 4 3 2 2 2 7 2" xfId="16186"/>
    <cellStyle name="Normal 2 2 4 3 2 2 2 8" xfId="16187"/>
    <cellStyle name="Normal 2 2 4 3 2 2 2 8 2" xfId="16188"/>
    <cellStyle name="Normal 2 2 4 3 2 2 2 9" xfId="16189"/>
    <cellStyle name="Normal 2 2 4 3 2 2 2 9 2" xfId="16190"/>
    <cellStyle name="Normal 2 2 4 3 2 2 3" xfId="16191"/>
    <cellStyle name="Normal 2 2 4 3 2 2 3 10" xfId="16192"/>
    <cellStyle name="Normal 2 2 4 3 2 2 3 10 2" xfId="16193"/>
    <cellStyle name="Normal 2 2 4 3 2 2 3 11" xfId="16194"/>
    <cellStyle name="Normal 2 2 4 3 2 2 3 11 2" xfId="16195"/>
    <cellStyle name="Normal 2 2 4 3 2 2 3 12" xfId="16196"/>
    <cellStyle name="Normal 2 2 4 3 2 2 3 12 2" xfId="16197"/>
    <cellStyle name="Normal 2 2 4 3 2 2 3 13" xfId="16198"/>
    <cellStyle name="Normal 2 2 4 3 2 2 3 2" xfId="16199"/>
    <cellStyle name="Normal 2 2 4 3 2 2 3 2 10" xfId="16200"/>
    <cellStyle name="Normal 2 2 4 3 2 2 3 2 10 2" xfId="16201"/>
    <cellStyle name="Normal 2 2 4 3 2 2 3 2 11" xfId="16202"/>
    <cellStyle name="Normal 2 2 4 3 2 2 3 2 11 2" xfId="16203"/>
    <cellStyle name="Normal 2 2 4 3 2 2 3 2 12" xfId="16204"/>
    <cellStyle name="Normal 2 2 4 3 2 2 3 2 2" xfId="16205"/>
    <cellStyle name="Normal 2 2 4 3 2 2 3 2 2 10" xfId="16206"/>
    <cellStyle name="Normal 2 2 4 3 2 2 3 2 2 10 2" xfId="16207"/>
    <cellStyle name="Normal 2 2 4 3 2 2 3 2 2 11" xfId="16208"/>
    <cellStyle name="Normal 2 2 4 3 2 2 3 2 2 2" xfId="16209"/>
    <cellStyle name="Normal 2 2 4 3 2 2 3 2 2 2 2" xfId="16210"/>
    <cellStyle name="Normal 2 2 4 3 2 2 3 2 2 3" xfId="16211"/>
    <cellStyle name="Normal 2 2 4 3 2 2 3 2 2 3 2" xfId="16212"/>
    <cellStyle name="Normal 2 2 4 3 2 2 3 2 2 4" xfId="16213"/>
    <cellStyle name="Normal 2 2 4 3 2 2 3 2 2 4 2" xfId="16214"/>
    <cellStyle name="Normal 2 2 4 3 2 2 3 2 2 5" xfId="16215"/>
    <cellStyle name="Normal 2 2 4 3 2 2 3 2 2 5 2" xfId="16216"/>
    <cellStyle name="Normal 2 2 4 3 2 2 3 2 2 6" xfId="16217"/>
    <cellStyle name="Normal 2 2 4 3 2 2 3 2 2 6 2" xfId="16218"/>
    <cellStyle name="Normal 2 2 4 3 2 2 3 2 2 7" xfId="16219"/>
    <cellStyle name="Normal 2 2 4 3 2 2 3 2 2 7 2" xfId="16220"/>
    <cellStyle name="Normal 2 2 4 3 2 2 3 2 2 8" xfId="16221"/>
    <cellStyle name="Normal 2 2 4 3 2 2 3 2 2 8 2" xfId="16222"/>
    <cellStyle name="Normal 2 2 4 3 2 2 3 2 2 9" xfId="16223"/>
    <cellStyle name="Normal 2 2 4 3 2 2 3 2 2 9 2" xfId="16224"/>
    <cellStyle name="Normal 2 2 4 3 2 2 3 2 3" xfId="16225"/>
    <cellStyle name="Normal 2 2 4 3 2 2 3 2 3 2" xfId="16226"/>
    <cellStyle name="Normal 2 2 4 3 2 2 3 2 4" xfId="16227"/>
    <cellStyle name="Normal 2 2 4 3 2 2 3 2 4 2" xfId="16228"/>
    <cellStyle name="Normal 2 2 4 3 2 2 3 2 5" xfId="16229"/>
    <cellStyle name="Normal 2 2 4 3 2 2 3 2 5 2" xfId="16230"/>
    <cellStyle name="Normal 2 2 4 3 2 2 3 2 6" xfId="16231"/>
    <cellStyle name="Normal 2 2 4 3 2 2 3 2 6 2" xfId="16232"/>
    <cellStyle name="Normal 2 2 4 3 2 2 3 2 7" xfId="16233"/>
    <cellStyle name="Normal 2 2 4 3 2 2 3 2 7 2" xfId="16234"/>
    <cellStyle name="Normal 2 2 4 3 2 2 3 2 8" xfId="16235"/>
    <cellStyle name="Normal 2 2 4 3 2 2 3 2 8 2" xfId="16236"/>
    <cellStyle name="Normal 2 2 4 3 2 2 3 2 9" xfId="16237"/>
    <cellStyle name="Normal 2 2 4 3 2 2 3 2 9 2" xfId="16238"/>
    <cellStyle name="Normal 2 2 4 3 2 2 3 3" xfId="16239"/>
    <cellStyle name="Normal 2 2 4 3 2 2 3 3 10" xfId="16240"/>
    <cellStyle name="Normal 2 2 4 3 2 2 3 3 10 2" xfId="16241"/>
    <cellStyle name="Normal 2 2 4 3 2 2 3 3 11" xfId="16242"/>
    <cellStyle name="Normal 2 2 4 3 2 2 3 3 2" xfId="16243"/>
    <cellStyle name="Normal 2 2 4 3 2 2 3 3 2 2" xfId="16244"/>
    <cellStyle name="Normal 2 2 4 3 2 2 3 3 3" xfId="16245"/>
    <cellStyle name="Normal 2 2 4 3 2 2 3 3 3 2" xfId="16246"/>
    <cellStyle name="Normal 2 2 4 3 2 2 3 3 4" xfId="16247"/>
    <cellStyle name="Normal 2 2 4 3 2 2 3 3 4 2" xfId="16248"/>
    <cellStyle name="Normal 2 2 4 3 2 2 3 3 5" xfId="16249"/>
    <cellStyle name="Normal 2 2 4 3 2 2 3 3 5 2" xfId="16250"/>
    <cellStyle name="Normal 2 2 4 3 2 2 3 3 6" xfId="16251"/>
    <cellStyle name="Normal 2 2 4 3 2 2 3 3 6 2" xfId="16252"/>
    <cellStyle name="Normal 2 2 4 3 2 2 3 3 7" xfId="16253"/>
    <cellStyle name="Normal 2 2 4 3 2 2 3 3 7 2" xfId="16254"/>
    <cellStyle name="Normal 2 2 4 3 2 2 3 3 8" xfId="16255"/>
    <cellStyle name="Normal 2 2 4 3 2 2 3 3 8 2" xfId="16256"/>
    <cellStyle name="Normal 2 2 4 3 2 2 3 3 9" xfId="16257"/>
    <cellStyle name="Normal 2 2 4 3 2 2 3 3 9 2" xfId="16258"/>
    <cellStyle name="Normal 2 2 4 3 2 2 3 4" xfId="16259"/>
    <cellStyle name="Normal 2 2 4 3 2 2 3 4 2" xfId="16260"/>
    <cellStyle name="Normal 2 2 4 3 2 2 3 5" xfId="16261"/>
    <cellStyle name="Normal 2 2 4 3 2 2 3 5 2" xfId="16262"/>
    <cellStyle name="Normal 2 2 4 3 2 2 3 6" xfId="16263"/>
    <cellStyle name="Normal 2 2 4 3 2 2 3 6 2" xfId="16264"/>
    <cellStyle name="Normal 2 2 4 3 2 2 3 7" xfId="16265"/>
    <cellStyle name="Normal 2 2 4 3 2 2 3 7 2" xfId="16266"/>
    <cellStyle name="Normal 2 2 4 3 2 2 3 8" xfId="16267"/>
    <cellStyle name="Normal 2 2 4 3 2 2 3 8 2" xfId="16268"/>
    <cellStyle name="Normal 2 2 4 3 2 2 3 9" xfId="16269"/>
    <cellStyle name="Normal 2 2 4 3 2 2 3 9 2" xfId="16270"/>
    <cellStyle name="Normal 2 2 4 3 2 2 4" xfId="16271"/>
    <cellStyle name="Normal 2 2 4 3 2 2 4 10" xfId="16272"/>
    <cellStyle name="Normal 2 2 4 3 2 2 4 10 2" xfId="16273"/>
    <cellStyle name="Normal 2 2 4 3 2 2 4 11" xfId="16274"/>
    <cellStyle name="Normal 2 2 4 3 2 2 4 11 2" xfId="16275"/>
    <cellStyle name="Normal 2 2 4 3 2 2 4 12" xfId="16276"/>
    <cellStyle name="Normal 2 2 4 3 2 2 4 12 2" xfId="16277"/>
    <cellStyle name="Normal 2 2 4 3 2 2 4 13" xfId="16278"/>
    <cellStyle name="Normal 2 2 4 3 2 2 4 2" xfId="16279"/>
    <cellStyle name="Normal 2 2 4 3 2 2 4 2 10" xfId="16280"/>
    <cellStyle name="Normal 2 2 4 3 2 2 4 2 10 2" xfId="16281"/>
    <cellStyle name="Normal 2 2 4 3 2 2 4 2 11" xfId="16282"/>
    <cellStyle name="Normal 2 2 4 3 2 2 4 2 11 2" xfId="16283"/>
    <cellStyle name="Normal 2 2 4 3 2 2 4 2 12" xfId="16284"/>
    <cellStyle name="Normal 2 2 4 3 2 2 4 2 2" xfId="16285"/>
    <cellStyle name="Normal 2 2 4 3 2 2 4 2 2 10" xfId="16286"/>
    <cellStyle name="Normal 2 2 4 3 2 2 4 2 2 10 2" xfId="16287"/>
    <cellStyle name="Normal 2 2 4 3 2 2 4 2 2 11" xfId="16288"/>
    <cellStyle name="Normal 2 2 4 3 2 2 4 2 2 2" xfId="16289"/>
    <cellStyle name="Normal 2 2 4 3 2 2 4 2 2 2 2" xfId="16290"/>
    <cellStyle name="Normal 2 2 4 3 2 2 4 2 2 3" xfId="16291"/>
    <cellStyle name="Normal 2 2 4 3 2 2 4 2 2 3 2" xfId="16292"/>
    <cellStyle name="Normal 2 2 4 3 2 2 4 2 2 4" xfId="16293"/>
    <cellStyle name="Normal 2 2 4 3 2 2 4 2 2 4 2" xfId="16294"/>
    <cellStyle name="Normal 2 2 4 3 2 2 4 2 2 5" xfId="16295"/>
    <cellStyle name="Normal 2 2 4 3 2 2 4 2 2 5 2" xfId="16296"/>
    <cellStyle name="Normal 2 2 4 3 2 2 4 2 2 6" xfId="16297"/>
    <cellStyle name="Normal 2 2 4 3 2 2 4 2 2 6 2" xfId="16298"/>
    <cellStyle name="Normal 2 2 4 3 2 2 4 2 2 7" xfId="16299"/>
    <cellStyle name="Normal 2 2 4 3 2 2 4 2 2 7 2" xfId="16300"/>
    <cellStyle name="Normal 2 2 4 3 2 2 4 2 2 8" xfId="16301"/>
    <cellStyle name="Normal 2 2 4 3 2 2 4 2 2 8 2" xfId="16302"/>
    <cellStyle name="Normal 2 2 4 3 2 2 4 2 2 9" xfId="16303"/>
    <cellStyle name="Normal 2 2 4 3 2 2 4 2 2 9 2" xfId="16304"/>
    <cellStyle name="Normal 2 2 4 3 2 2 4 2 3" xfId="16305"/>
    <cellStyle name="Normal 2 2 4 3 2 2 4 2 3 2" xfId="16306"/>
    <cellStyle name="Normal 2 2 4 3 2 2 4 2 4" xfId="16307"/>
    <cellStyle name="Normal 2 2 4 3 2 2 4 2 4 2" xfId="16308"/>
    <cellStyle name="Normal 2 2 4 3 2 2 4 2 5" xfId="16309"/>
    <cellStyle name="Normal 2 2 4 3 2 2 4 2 5 2" xfId="16310"/>
    <cellStyle name="Normal 2 2 4 3 2 2 4 2 6" xfId="16311"/>
    <cellStyle name="Normal 2 2 4 3 2 2 4 2 6 2" xfId="16312"/>
    <cellStyle name="Normal 2 2 4 3 2 2 4 2 7" xfId="16313"/>
    <cellStyle name="Normal 2 2 4 3 2 2 4 2 7 2" xfId="16314"/>
    <cellStyle name="Normal 2 2 4 3 2 2 4 2 8" xfId="16315"/>
    <cellStyle name="Normal 2 2 4 3 2 2 4 2 8 2" xfId="16316"/>
    <cellStyle name="Normal 2 2 4 3 2 2 4 2 9" xfId="16317"/>
    <cellStyle name="Normal 2 2 4 3 2 2 4 2 9 2" xfId="16318"/>
    <cellStyle name="Normal 2 2 4 3 2 2 4 3" xfId="16319"/>
    <cellStyle name="Normal 2 2 4 3 2 2 4 3 10" xfId="16320"/>
    <cellStyle name="Normal 2 2 4 3 2 2 4 3 10 2" xfId="16321"/>
    <cellStyle name="Normal 2 2 4 3 2 2 4 3 11" xfId="16322"/>
    <cellStyle name="Normal 2 2 4 3 2 2 4 3 2" xfId="16323"/>
    <cellStyle name="Normal 2 2 4 3 2 2 4 3 2 2" xfId="16324"/>
    <cellStyle name="Normal 2 2 4 3 2 2 4 3 3" xfId="16325"/>
    <cellStyle name="Normal 2 2 4 3 2 2 4 3 3 2" xfId="16326"/>
    <cellStyle name="Normal 2 2 4 3 2 2 4 3 4" xfId="16327"/>
    <cellStyle name="Normal 2 2 4 3 2 2 4 3 4 2" xfId="16328"/>
    <cellStyle name="Normal 2 2 4 3 2 2 4 3 5" xfId="16329"/>
    <cellStyle name="Normal 2 2 4 3 2 2 4 3 5 2" xfId="16330"/>
    <cellStyle name="Normal 2 2 4 3 2 2 4 3 6" xfId="16331"/>
    <cellStyle name="Normal 2 2 4 3 2 2 4 3 6 2" xfId="16332"/>
    <cellStyle name="Normal 2 2 4 3 2 2 4 3 7" xfId="16333"/>
    <cellStyle name="Normal 2 2 4 3 2 2 4 3 7 2" xfId="16334"/>
    <cellStyle name="Normal 2 2 4 3 2 2 4 3 8" xfId="16335"/>
    <cellStyle name="Normal 2 2 4 3 2 2 4 3 8 2" xfId="16336"/>
    <cellStyle name="Normal 2 2 4 3 2 2 4 3 9" xfId="16337"/>
    <cellStyle name="Normal 2 2 4 3 2 2 4 3 9 2" xfId="16338"/>
    <cellStyle name="Normal 2 2 4 3 2 2 4 4" xfId="16339"/>
    <cellStyle name="Normal 2 2 4 3 2 2 4 4 2" xfId="16340"/>
    <cellStyle name="Normal 2 2 4 3 2 2 4 5" xfId="16341"/>
    <cellStyle name="Normal 2 2 4 3 2 2 4 5 2" xfId="16342"/>
    <cellStyle name="Normal 2 2 4 3 2 2 4 6" xfId="16343"/>
    <cellStyle name="Normal 2 2 4 3 2 2 4 6 2" xfId="16344"/>
    <cellStyle name="Normal 2 2 4 3 2 2 4 7" xfId="16345"/>
    <cellStyle name="Normal 2 2 4 3 2 2 4 7 2" xfId="16346"/>
    <cellStyle name="Normal 2 2 4 3 2 2 4 8" xfId="16347"/>
    <cellStyle name="Normal 2 2 4 3 2 2 4 8 2" xfId="16348"/>
    <cellStyle name="Normal 2 2 4 3 2 2 4 9" xfId="16349"/>
    <cellStyle name="Normal 2 2 4 3 2 2 4 9 2" xfId="16350"/>
    <cellStyle name="Normal 2 2 4 3 2 2 5" xfId="16351"/>
    <cellStyle name="Normal 2 2 4 3 2 2 5 10" xfId="16352"/>
    <cellStyle name="Normal 2 2 4 3 2 2 5 10 2" xfId="16353"/>
    <cellStyle name="Normal 2 2 4 3 2 2 5 11" xfId="16354"/>
    <cellStyle name="Normal 2 2 4 3 2 2 5 11 2" xfId="16355"/>
    <cellStyle name="Normal 2 2 4 3 2 2 5 12" xfId="16356"/>
    <cellStyle name="Normal 2 2 4 3 2 2 5 12 2" xfId="16357"/>
    <cellStyle name="Normal 2 2 4 3 2 2 5 13" xfId="16358"/>
    <cellStyle name="Normal 2 2 4 3 2 2 5 2" xfId="16359"/>
    <cellStyle name="Normal 2 2 4 3 2 2 5 2 10" xfId="16360"/>
    <cellStyle name="Normal 2 2 4 3 2 2 5 2 10 2" xfId="16361"/>
    <cellStyle name="Normal 2 2 4 3 2 2 5 2 11" xfId="16362"/>
    <cellStyle name="Normal 2 2 4 3 2 2 5 2 11 2" xfId="16363"/>
    <cellStyle name="Normal 2 2 4 3 2 2 5 2 12" xfId="16364"/>
    <cellStyle name="Normal 2 2 4 3 2 2 5 2 2" xfId="16365"/>
    <cellStyle name="Normal 2 2 4 3 2 2 5 2 2 10" xfId="16366"/>
    <cellStyle name="Normal 2 2 4 3 2 2 5 2 2 10 2" xfId="16367"/>
    <cellStyle name="Normal 2 2 4 3 2 2 5 2 2 11" xfId="16368"/>
    <cellStyle name="Normal 2 2 4 3 2 2 5 2 2 2" xfId="16369"/>
    <cellStyle name="Normal 2 2 4 3 2 2 5 2 2 2 2" xfId="16370"/>
    <cellStyle name="Normal 2 2 4 3 2 2 5 2 2 3" xfId="16371"/>
    <cellStyle name="Normal 2 2 4 3 2 2 5 2 2 3 2" xfId="16372"/>
    <cellStyle name="Normal 2 2 4 3 2 2 5 2 2 4" xfId="16373"/>
    <cellStyle name="Normal 2 2 4 3 2 2 5 2 2 4 2" xfId="16374"/>
    <cellStyle name="Normal 2 2 4 3 2 2 5 2 2 5" xfId="16375"/>
    <cellStyle name="Normal 2 2 4 3 2 2 5 2 2 5 2" xfId="16376"/>
    <cellStyle name="Normal 2 2 4 3 2 2 5 2 2 6" xfId="16377"/>
    <cellStyle name="Normal 2 2 4 3 2 2 5 2 2 6 2" xfId="16378"/>
    <cellStyle name="Normal 2 2 4 3 2 2 5 2 2 7" xfId="16379"/>
    <cellStyle name="Normal 2 2 4 3 2 2 5 2 2 7 2" xfId="16380"/>
    <cellStyle name="Normal 2 2 4 3 2 2 5 2 2 8" xfId="16381"/>
    <cellStyle name="Normal 2 2 4 3 2 2 5 2 2 8 2" xfId="16382"/>
    <cellStyle name="Normal 2 2 4 3 2 2 5 2 2 9" xfId="16383"/>
    <cellStyle name="Normal 2 2 4 3 2 2 5 2 2 9 2" xfId="16384"/>
    <cellStyle name="Normal 2 2 4 3 2 2 5 2 3" xfId="16385"/>
    <cellStyle name="Normal 2 2 4 3 2 2 5 2 3 2" xfId="16386"/>
    <cellStyle name="Normal 2 2 4 3 2 2 5 2 4" xfId="16387"/>
    <cellStyle name="Normal 2 2 4 3 2 2 5 2 4 2" xfId="16388"/>
    <cellStyle name="Normal 2 2 4 3 2 2 5 2 5" xfId="16389"/>
    <cellStyle name="Normal 2 2 4 3 2 2 5 2 5 2" xfId="16390"/>
    <cellStyle name="Normal 2 2 4 3 2 2 5 2 6" xfId="16391"/>
    <cellStyle name="Normal 2 2 4 3 2 2 5 2 6 2" xfId="16392"/>
    <cellStyle name="Normal 2 2 4 3 2 2 5 2 7" xfId="16393"/>
    <cellStyle name="Normal 2 2 4 3 2 2 5 2 7 2" xfId="16394"/>
    <cellStyle name="Normal 2 2 4 3 2 2 5 2 8" xfId="16395"/>
    <cellStyle name="Normal 2 2 4 3 2 2 5 2 8 2" xfId="16396"/>
    <cellStyle name="Normal 2 2 4 3 2 2 5 2 9" xfId="16397"/>
    <cellStyle name="Normal 2 2 4 3 2 2 5 2 9 2" xfId="16398"/>
    <cellStyle name="Normal 2 2 4 3 2 2 5 3" xfId="16399"/>
    <cellStyle name="Normal 2 2 4 3 2 2 5 3 10" xfId="16400"/>
    <cellStyle name="Normal 2 2 4 3 2 2 5 3 10 2" xfId="16401"/>
    <cellStyle name="Normal 2 2 4 3 2 2 5 3 11" xfId="16402"/>
    <cellStyle name="Normal 2 2 4 3 2 2 5 3 2" xfId="16403"/>
    <cellStyle name="Normal 2 2 4 3 2 2 5 3 2 2" xfId="16404"/>
    <cellStyle name="Normal 2 2 4 3 2 2 5 3 3" xfId="16405"/>
    <cellStyle name="Normal 2 2 4 3 2 2 5 3 3 2" xfId="16406"/>
    <cellStyle name="Normal 2 2 4 3 2 2 5 3 4" xfId="16407"/>
    <cellStyle name="Normal 2 2 4 3 2 2 5 3 4 2" xfId="16408"/>
    <cellStyle name="Normal 2 2 4 3 2 2 5 3 5" xfId="16409"/>
    <cellStyle name="Normal 2 2 4 3 2 2 5 3 5 2" xfId="16410"/>
    <cellStyle name="Normal 2 2 4 3 2 2 5 3 6" xfId="16411"/>
    <cellStyle name="Normal 2 2 4 3 2 2 5 3 6 2" xfId="16412"/>
    <cellStyle name="Normal 2 2 4 3 2 2 5 3 7" xfId="16413"/>
    <cellStyle name="Normal 2 2 4 3 2 2 5 3 7 2" xfId="16414"/>
    <cellStyle name="Normal 2 2 4 3 2 2 5 3 8" xfId="16415"/>
    <cellStyle name="Normal 2 2 4 3 2 2 5 3 8 2" xfId="16416"/>
    <cellStyle name="Normal 2 2 4 3 2 2 5 3 9" xfId="16417"/>
    <cellStyle name="Normal 2 2 4 3 2 2 5 3 9 2" xfId="16418"/>
    <cellStyle name="Normal 2 2 4 3 2 2 5 4" xfId="16419"/>
    <cellStyle name="Normal 2 2 4 3 2 2 5 4 2" xfId="16420"/>
    <cellStyle name="Normal 2 2 4 3 2 2 5 5" xfId="16421"/>
    <cellStyle name="Normal 2 2 4 3 2 2 5 5 2" xfId="16422"/>
    <cellStyle name="Normal 2 2 4 3 2 2 5 6" xfId="16423"/>
    <cellStyle name="Normal 2 2 4 3 2 2 5 6 2" xfId="16424"/>
    <cellStyle name="Normal 2 2 4 3 2 2 5 7" xfId="16425"/>
    <cellStyle name="Normal 2 2 4 3 2 2 5 7 2" xfId="16426"/>
    <cellStyle name="Normal 2 2 4 3 2 2 5 8" xfId="16427"/>
    <cellStyle name="Normal 2 2 4 3 2 2 5 8 2" xfId="16428"/>
    <cellStyle name="Normal 2 2 4 3 2 2 5 9" xfId="16429"/>
    <cellStyle name="Normal 2 2 4 3 2 2 5 9 2" xfId="16430"/>
    <cellStyle name="Normal 2 2 4 3 2 2 6" xfId="41896"/>
    <cellStyle name="Normal 2 2 4 3 2 3" xfId="16431"/>
    <cellStyle name="Normal 2 2 4 3 2 3 2" xfId="41897"/>
    <cellStyle name="Normal 2 2 4 3 2 4" xfId="16432"/>
    <cellStyle name="Normal 2 2 4 3 2 4 2" xfId="41898"/>
    <cellStyle name="Normal 2 2 4 3 2 5" xfId="16433"/>
    <cellStyle name="Normal 2 2 4 3 2 5 2" xfId="41899"/>
    <cellStyle name="Normal 2 2 4 3 2 6" xfId="16434"/>
    <cellStyle name="Normal 2 2 4 3 2 6 10" xfId="16435"/>
    <cellStyle name="Normal 2 2 4 3 2 6 10 2" xfId="16436"/>
    <cellStyle name="Normal 2 2 4 3 2 6 11" xfId="16437"/>
    <cellStyle name="Normal 2 2 4 3 2 6 11 2" xfId="16438"/>
    <cellStyle name="Normal 2 2 4 3 2 6 12" xfId="16439"/>
    <cellStyle name="Normal 2 2 4 3 2 6 2" xfId="16440"/>
    <cellStyle name="Normal 2 2 4 3 2 6 2 10" xfId="16441"/>
    <cellStyle name="Normal 2 2 4 3 2 6 2 10 2" xfId="16442"/>
    <cellStyle name="Normal 2 2 4 3 2 6 2 11" xfId="16443"/>
    <cellStyle name="Normal 2 2 4 3 2 6 2 2" xfId="16444"/>
    <cellStyle name="Normal 2 2 4 3 2 6 2 2 2" xfId="16445"/>
    <cellStyle name="Normal 2 2 4 3 2 6 2 3" xfId="16446"/>
    <cellStyle name="Normal 2 2 4 3 2 6 2 3 2" xfId="16447"/>
    <cellStyle name="Normal 2 2 4 3 2 6 2 4" xfId="16448"/>
    <cellStyle name="Normal 2 2 4 3 2 6 2 4 2" xfId="16449"/>
    <cellStyle name="Normal 2 2 4 3 2 6 2 5" xfId="16450"/>
    <cellStyle name="Normal 2 2 4 3 2 6 2 5 2" xfId="16451"/>
    <cellStyle name="Normal 2 2 4 3 2 6 2 6" xfId="16452"/>
    <cellStyle name="Normal 2 2 4 3 2 6 2 6 2" xfId="16453"/>
    <cellStyle name="Normal 2 2 4 3 2 6 2 7" xfId="16454"/>
    <cellStyle name="Normal 2 2 4 3 2 6 2 7 2" xfId="16455"/>
    <cellStyle name="Normal 2 2 4 3 2 6 2 8" xfId="16456"/>
    <cellStyle name="Normal 2 2 4 3 2 6 2 8 2" xfId="16457"/>
    <cellStyle name="Normal 2 2 4 3 2 6 2 9" xfId="16458"/>
    <cellStyle name="Normal 2 2 4 3 2 6 2 9 2" xfId="16459"/>
    <cellStyle name="Normal 2 2 4 3 2 6 3" xfId="16460"/>
    <cellStyle name="Normal 2 2 4 3 2 6 3 2" xfId="16461"/>
    <cellStyle name="Normal 2 2 4 3 2 6 4" xfId="16462"/>
    <cellStyle name="Normal 2 2 4 3 2 6 4 2" xfId="16463"/>
    <cellStyle name="Normal 2 2 4 3 2 6 5" xfId="16464"/>
    <cellStyle name="Normal 2 2 4 3 2 6 5 2" xfId="16465"/>
    <cellStyle name="Normal 2 2 4 3 2 6 6" xfId="16466"/>
    <cellStyle name="Normal 2 2 4 3 2 6 6 2" xfId="16467"/>
    <cellStyle name="Normal 2 2 4 3 2 6 7" xfId="16468"/>
    <cellStyle name="Normal 2 2 4 3 2 6 7 2" xfId="16469"/>
    <cellStyle name="Normal 2 2 4 3 2 6 8" xfId="16470"/>
    <cellStyle name="Normal 2 2 4 3 2 6 8 2" xfId="16471"/>
    <cellStyle name="Normal 2 2 4 3 2 6 9" xfId="16472"/>
    <cellStyle name="Normal 2 2 4 3 2 6 9 2" xfId="16473"/>
    <cellStyle name="Normal 2 2 4 3 2 7" xfId="16474"/>
    <cellStyle name="Normal 2 2 4 3 2 7 10" xfId="16475"/>
    <cellStyle name="Normal 2 2 4 3 2 7 10 2" xfId="16476"/>
    <cellStyle name="Normal 2 2 4 3 2 7 11" xfId="16477"/>
    <cellStyle name="Normal 2 2 4 3 2 7 2" xfId="16478"/>
    <cellStyle name="Normal 2 2 4 3 2 7 2 2" xfId="16479"/>
    <cellStyle name="Normal 2 2 4 3 2 7 3" xfId="16480"/>
    <cellStyle name="Normal 2 2 4 3 2 7 3 2" xfId="16481"/>
    <cellStyle name="Normal 2 2 4 3 2 7 4" xfId="16482"/>
    <cellStyle name="Normal 2 2 4 3 2 7 4 2" xfId="16483"/>
    <cellStyle name="Normal 2 2 4 3 2 7 5" xfId="16484"/>
    <cellStyle name="Normal 2 2 4 3 2 7 5 2" xfId="16485"/>
    <cellStyle name="Normal 2 2 4 3 2 7 6" xfId="16486"/>
    <cellStyle name="Normal 2 2 4 3 2 7 6 2" xfId="16487"/>
    <cellStyle name="Normal 2 2 4 3 2 7 7" xfId="16488"/>
    <cellStyle name="Normal 2 2 4 3 2 7 7 2" xfId="16489"/>
    <cellStyle name="Normal 2 2 4 3 2 7 8" xfId="16490"/>
    <cellStyle name="Normal 2 2 4 3 2 7 8 2" xfId="16491"/>
    <cellStyle name="Normal 2 2 4 3 2 7 9" xfId="16492"/>
    <cellStyle name="Normal 2 2 4 3 2 7 9 2" xfId="16493"/>
    <cellStyle name="Normal 2 2 4 3 2 8" xfId="16494"/>
    <cellStyle name="Normal 2 2 4 3 2 8 2" xfId="16495"/>
    <cellStyle name="Normal 2 2 4 3 2 9" xfId="16496"/>
    <cellStyle name="Normal 2 2 4 3 2 9 2" xfId="16497"/>
    <cellStyle name="Normal 2 2 4 3 3" xfId="16498"/>
    <cellStyle name="Normal 2 2 4 3 3 10" xfId="16499"/>
    <cellStyle name="Normal 2 2 4 3 3 10 2" xfId="16500"/>
    <cellStyle name="Normal 2 2 4 3 3 11" xfId="16501"/>
    <cellStyle name="Normal 2 2 4 3 3 11 2" xfId="16502"/>
    <cellStyle name="Normal 2 2 4 3 3 12" xfId="16503"/>
    <cellStyle name="Normal 2 2 4 3 3 12 2" xfId="16504"/>
    <cellStyle name="Normal 2 2 4 3 3 13" xfId="16505"/>
    <cellStyle name="Normal 2 2 4 3 3 2" xfId="16506"/>
    <cellStyle name="Normal 2 2 4 3 3 2 10" xfId="16507"/>
    <cellStyle name="Normal 2 2 4 3 3 2 10 2" xfId="16508"/>
    <cellStyle name="Normal 2 2 4 3 3 2 11" xfId="16509"/>
    <cellStyle name="Normal 2 2 4 3 3 2 11 2" xfId="16510"/>
    <cellStyle name="Normal 2 2 4 3 3 2 12" xfId="16511"/>
    <cellStyle name="Normal 2 2 4 3 3 2 2" xfId="16512"/>
    <cellStyle name="Normal 2 2 4 3 3 2 2 10" xfId="16513"/>
    <cellStyle name="Normal 2 2 4 3 3 2 2 10 2" xfId="16514"/>
    <cellStyle name="Normal 2 2 4 3 3 2 2 11" xfId="16515"/>
    <cellStyle name="Normal 2 2 4 3 3 2 2 2" xfId="16516"/>
    <cellStyle name="Normal 2 2 4 3 3 2 2 2 2" xfId="16517"/>
    <cellStyle name="Normal 2 2 4 3 3 2 2 3" xfId="16518"/>
    <cellStyle name="Normal 2 2 4 3 3 2 2 3 2" xfId="16519"/>
    <cellStyle name="Normal 2 2 4 3 3 2 2 4" xfId="16520"/>
    <cellStyle name="Normal 2 2 4 3 3 2 2 4 2" xfId="16521"/>
    <cellStyle name="Normal 2 2 4 3 3 2 2 5" xfId="16522"/>
    <cellStyle name="Normal 2 2 4 3 3 2 2 5 2" xfId="16523"/>
    <cellStyle name="Normal 2 2 4 3 3 2 2 6" xfId="16524"/>
    <cellStyle name="Normal 2 2 4 3 3 2 2 6 2" xfId="16525"/>
    <cellStyle name="Normal 2 2 4 3 3 2 2 7" xfId="16526"/>
    <cellStyle name="Normal 2 2 4 3 3 2 2 7 2" xfId="16527"/>
    <cellStyle name="Normal 2 2 4 3 3 2 2 8" xfId="16528"/>
    <cellStyle name="Normal 2 2 4 3 3 2 2 8 2" xfId="16529"/>
    <cellStyle name="Normal 2 2 4 3 3 2 2 9" xfId="16530"/>
    <cellStyle name="Normal 2 2 4 3 3 2 2 9 2" xfId="16531"/>
    <cellStyle name="Normal 2 2 4 3 3 2 3" xfId="16532"/>
    <cellStyle name="Normal 2 2 4 3 3 2 3 2" xfId="16533"/>
    <cellStyle name="Normal 2 2 4 3 3 2 4" xfId="16534"/>
    <cellStyle name="Normal 2 2 4 3 3 2 4 2" xfId="16535"/>
    <cellStyle name="Normal 2 2 4 3 3 2 5" xfId="16536"/>
    <cellStyle name="Normal 2 2 4 3 3 2 5 2" xfId="16537"/>
    <cellStyle name="Normal 2 2 4 3 3 2 6" xfId="16538"/>
    <cellStyle name="Normal 2 2 4 3 3 2 6 2" xfId="16539"/>
    <cellStyle name="Normal 2 2 4 3 3 2 7" xfId="16540"/>
    <cellStyle name="Normal 2 2 4 3 3 2 7 2" xfId="16541"/>
    <cellStyle name="Normal 2 2 4 3 3 2 8" xfId="16542"/>
    <cellStyle name="Normal 2 2 4 3 3 2 8 2" xfId="16543"/>
    <cellStyle name="Normal 2 2 4 3 3 2 9" xfId="16544"/>
    <cellStyle name="Normal 2 2 4 3 3 2 9 2" xfId="16545"/>
    <cellStyle name="Normal 2 2 4 3 3 3" xfId="16546"/>
    <cellStyle name="Normal 2 2 4 3 3 3 10" xfId="16547"/>
    <cellStyle name="Normal 2 2 4 3 3 3 10 2" xfId="16548"/>
    <cellStyle name="Normal 2 2 4 3 3 3 11" xfId="16549"/>
    <cellStyle name="Normal 2 2 4 3 3 3 2" xfId="16550"/>
    <cellStyle name="Normal 2 2 4 3 3 3 2 2" xfId="16551"/>
    <cellStyle name="Normal 2 2 4 3 3 3 3" xfId="16552"/>
    <cellStyle name="Normal 2 2 4 3 3 3 3 2" xfId="16553"/>
    <cellStyle name="Normal 2 2 4 3 3 3 4" xfId="16554"/>
    <cellStyle name="Normal 2 2 4 3 3 3 4 2" xfId="16555"/>
    <cellStyle name="Normal 2 2 4 3 3 3 5" xfId="16556"/>
    <cellStyle name="Normal 2 2 4 3 3 3 5 2" xfId="16557"/>
    <cellStyle name="Normal 2 2 4 3 3 3 6" xfId="16558"/>
    <cellStyle name="Normal 2 2 4 3 3 3 6 2" xfId="16559"/>
    <cellStyle name="Normal 2 2 4 3 3 3 7" xfId="16560"/>
    <cellStyle name="Normal 2 2 4 3 3 3 7 2" xfId="16561"/>
    <cellStyle name="Normal 2 2 4 3 3 3 8" xfId="16562"/>
    <cellStyle name="Normal 2 2 4 3 3 3 8 2" xfId="16563"/>
    <cellStyle name="Normal 2 2 4 3 3 3 9" xfId="16564"/>
    <cellStyle name="Normal 2 2 4 3 3 3 9 2" xfId="16565"/>
    <cellStyle name="Normal 2 2 4 3 3 4" xfId="16566"/>
    <cellStyle name="Normal 2 2 4 3 3 4 2" xfId="16567"/>
    <cellStyle name="Normal 2 2 4 3 3 5" xfId="16568"/>
    <cellStyle name="Normal 2 2 4 3 3 5 2" xfId="16569"/>
    <cellStyle name="Normal 2 2 4 3 3 6" xfId="16570"/>
    <cellStyle name="Normal 2 2 4 3 3 6 2" xfId="16571"/>
    <cellStyle name="Normal 2 2 4 3 3 7" xfId="16572"/>
    <cellStyle name="Normal 2 2 4 3 3 7 2" xfId="16573"/>
    <cellStyle name="Normal 2 2 4 3 3 8" xfId="16574"/>
    <cellStyle name="Normal 2 2 4 3 3 8 2" xfId="16575"/>
    <cellStyle name="Normal 2 2 4 3 3 9" xfId="16576"/>
    <cellStyle name="Normal 2 2 4 3 3 9 2" xfId="16577"/>
    <cellStyle name="Normal 2 2 4 3 4" xfId="16578"/>
    <cellStyle name="Normal 2 2 4 3 4 10" xfId="16579"/>
    <cellStyle name="Normal 2 2 4 3 4 10 2" xfId="16580"/>
    <cellStyle name="Normal 2 2 4 3 4 11" xfId="16581"/>
    <cellStyle name="Normal 2 2 4 3 4 11 2" xfId="16582"/>
    <cellStyle name="Normal 2 2 4 3 4 12" xfId="16583"/>
    <cellStyle name="Normal 2 2 4 3 4 12 2" xfId="16584"/>
    <cellStyle name="Normal 2 2 4 3 4 13" xfId="16585"/>
    <cellStyle name="Normal 2 2 4 3 4 2" xfId="16586"/>
    <cellStyle name="Normal 2 2 4 3 4 2 10" xfId="16587"/>
    <cellStyle name="Normal 2 2 4 3 4 2 10 2" xfId="16588"/>
    <cellStyle name="Normal 2 2 4 3 4 2 11" xfId="16589"/>
    <cellStyle name="Normal 2 2 4 3 4 2 11 2" xfId="16590"/>
    <cellStyle name="Normal 2 2 4 3 4 2 12" xfId="16591"/>
    <cellStyle name="Normal 2 2 4 3 4 2 2" xfId="16592"/>
    <cellStyle name="Normal 2 2 4 3 4 2 2 10" xfId="16593"/>
    <cellStyle name="Normal 2 2 4 3 4 2 2 10 2" xfId="16594"/>
    <cellStyle name="Normal 2 2 4 3 4 2 2 11" xfId="16595"/>
    <cellStyle name="Normal 2 2 4 3 4 2 2 2" xfId="16596"/>
    <cellStyle name="Normal 2 2 4 3 4 2 2 2 2" xfId="16597"/>
    <cellStyle name="Normal 2 2 4 3 4 2 2 3" xfId="16598"/>
    <cellStyle name="Normal 2 2 4 3 4 2 2 3 2" xfId="16599"/>
    <cellStyle name="Normal 2 2 4 3 4 2 2 4" xfId="16600"/>
    <cellStyle name="Normal 2 2 4 3 4 2 2 4 2" xfId="16601"/>
    <cellStyle name="Normal 2 2 4 3 4 2 2 5" xfId="16602"/>
    <cellStyle name="Normal 2 2 4 3 4 2 2 5 2" xfId="16603"/>
    <cellStyle name="Normal 2 2 4 3 4 2 2 6" xfId="16604"/>
    <cellStyle name="Normal 2 2 4 3 4 2 2 6 2" xfId="16605"/>
    <cellStyle name="Normal 2 2 4 3 4 2 2 7" xfId="16606"/>
    <cellStyle name="Normal 2 2 4 3 4 2 2 7 2" xfId="16607"/>
    <cellStyle name="Normal 2 2 4 3 4 2 2 8" xfId="16608"/>
    <cellStyle name="Normal 2 2 4 3 4 2 2 8 2" xfId="16609"/>
    <cellStyle name="Normal 2 2 4 3 4 2 2 9" xfId="16610"/>
    <cellStyle name="Normal 2 2 4 3 4 2 2 9 2" xfId="16611"/>
    <cellStyle name="Normal 2 2 4 3 4 2 3" xfId="16612"/>
    <cellStyle name="Normal 2 2 4 3 4 2 3 2" xfId="16613"/>
    <cellStyle name="Normal 2 2 4 3 4 2 4" xfId="16614"/>
    <cellStyle name="Normal 2 2 4 3 4 2 4 2" xfId="16615"/>
    <cellStyle name="Normal 2 2 4 3 4 2 5" xfId="16616"/>
    <cellStyle name="Normal 2 2 4 3 4 2 5 2" xfId="16617"/>
    <cellStyle name="Normal 2 2 4 3 4 2 6" xfId="16618"/>
    <cellStyle name="Normal 2 2 4 3 4 2 6 2" xfId="16619"/>
    <cellStyle name="Normal 2 2 4 3 4 2 7" xfId="16620"/>
    <cellStyle name="Normal 2 2 4 3 4 2 7 2" xfId="16621"/>
    <cellStyle name="Normal 2 2 4 3 4 2 8" xfId="16622"/>
    <cellStyle name="Normal 2 2 4 3 4 2 8 2" xfId="16623"/>
    <cellStyle name="Normal 2 2 4 3 4 2 9" xfId="16624"/>
    <cellStyle name="Normal 2 2 4 3 4 2 9 2" xfId="16625"/>
    <cellStyle name="Normal 2 2 4 3 4 3" xfId="16626"/>
    <cellStyle name="Normal 2 2 4 3 4 3 10" xfId="16627"/>
    <cellStyle name="Normal 2 2 4 3 4 3 10 2" xfId="16628"/>
    <cellStyle name="Normal 2 2 4 3 4 3 11" xfId="16629"/>
    <cellStyle name="Normal 2 2 4 3 4 3 2" xfId="16630"/>
    <cellStyle name="Normal 2 2 4 3 4 3 2 2" xfId="16631"/>
    <cellStyle name="Normal 2 2 4 3 4 3 3" xfId="16632"/>
    <cellStyle name="Normal 2 2 4 3 4 3 3 2" xfId="16633"/>
    <cellStyle name="Normal 2 2 4 3 4 3 4" xfId="16634"/>
    <cellStyle name="Normal 2 2 4 3 4 3 4 2" xfId="16635"/>
    <cellStyle name="Normal 2 2 4 3 4 3 5" xfId="16636"/>
    <cellStyle name="Normal 2 2 4 3 4 3 5 2" xfId="16637"/>
    <cellStyle name="Normal 2 2 4 3 4 3 6" xfId="16638"/>
    <cellStyle name="Normal 2 2 4 3 4 3 6 2" xfId="16639"/>
    <cellStyle name="Normal 2 2 4 3 4 3 7" xfId="16640"/>
    <cellStyle name="Normal 2 2 4 3 4 3 7 2" xfId="16641"/>
    <cellStyle name="Normal 2 2 4 3 4 3 8" xfId="16642"/>
    <cellStyle name="Normal 2 2 4 3 4 3 8 2" xfId="16643"/>
    <cellStyle name="Normal 2 2 4 3 4 3 9" xfId="16644"/>
    <cellStyle name="Normal 2 2 4 3 4 3 9 2" xfId="16645"/>
    <cellStyle name="Normal 2 2 4 3 4 4" xfId="16646"/>
    <cellStyle name="Normal 2 2 4 3 4 4 2" xfId="16647"/>
    <cellStyle name="Normal 2 2 4 3 4 5" xfId="16648"/>
    <cellStyle name="Normal 2 2 4 3 4 5 2" xfId="16649"/>
    <cellStyle name="Normal 2 2 4 3 4 6" xfId="16650"/>
    <cellStyle name="Normal 2 2 4 3 4 6 2" xfId="16651"/>
    <cellStyle name="Normal 2 2 4 3 4 7" xfId="16652"/>
    <cellStyle name="Normal 2 2 4 3 4 7 2" xfId="16653"/>
    <cellStyle name="Normal 2 2 4 3 4 8" xfId="16654"/>
    <cellStyle name="Normal 2 2 4 3 4 8 2" xfId="16655"/>
    <cellStyle name="Normal 2 2 4 3 4 9" xfId="16656"/>
    <cellStyle name="Normal 2 2 4 3 4 9 2" xfId="16657"/>
    <cellStyle name="Normal 2 2 4 3 5" xfId="16658"/>
    <cellStyle name="Normal 2 2 4 3 5 10" xfId="16659"/>
    <cellStyle name="Normal 2 2 4 3 5 10 2" xfId="16660"/>
    <cellStyle name="Normal 2 2 4 3 5 11" xfId="16661"/>
    <cellStyle name="Normal 2 2 4 3 5 11 2" xfId="16662"/>
    <cellStyle name="Normal 2 2 4 3 5 12" xfId="16663"/>
    <cellStyle name="Normal 2 2 4 3 5 12 2" xfId="16664"/>
    <cellStyle name="Normal 2 2 4 3 5 13" xfId="16665"/>
    <cellStyle name="Normal 2 2 4 3 5 2" xfId="16666"/>
    <cellStyle name="Normal 2 2 4 3 5 2 10" xfId="16667"/>
    <cellStyle name="Normal 2 2 4 3 5 2 10 2" xfId="16668"/>
    <cellStyle name="Normal 2 2 4 3 5 2 11" xfId="16669"/>
    <cellStyle name="Normal 2 2 4 3 5 2 11 2" xfId="16670"/>
    <cellStyle name="Normal 2 2 4 3 5 2 12" xfId="16671"/>
    <cellStyle name="Normal 2 2 4 3 5 2 2" xfId="16672"/>
    <cellStyle name="Normal 2 2 4 3 5 2 2 10" xfId="16673"/>
    <cellStyle name="Normal 2 2 4 3 5 2 2 10 2" xfId="16674"/>
    <cellStyle name="Normal 2 2 4 3 5 2 2 11" xfId="16675"/>
    <cellStyle name="Normal 2 2 4 3 5 2 2 2" xfId="16676"/>
    <cellStyle name="Normal 2 2 4 3 5 2 2 2 2" xfId="16677"/>
    <cellStyle name="Normal 2 2 4 3 5 2 2 3" xfId="16678"/>
    <cellStyle name="Normal 2 2 4 3 5 2 2 3 2" xfId="16679"/>
    <cellStyle name="Normal 2 2 4 3 5 2 2 4" xfId="16680"/>
    <cellStyle name="Normal 2 2 4 3 5 2 2 4 2" xfId="16681"/>
    <cellStyle name="Normal 2 2 4 3 5 2 2 5" xfId="16682"/>
    <cellStyle name="Normal 2 2 4 3 5 2 2 5 2" xfId="16683"/>
    <cellStyle name="Normal 2 2 4 3 5 2 2 6" xfId="16684"/>
    <cellStyle name="Normal 2 2 4 3 5 2 2 6 2" xfId="16685"/>
    <cellStyle name="Normal 2 2 4 3 5 2 2 7" xfId="16686"/>
    <cellStyle name="Normal 2 2 4 3 5 2 2 7 2" xfId="16687"/>
    <cellStyle name="Normal 2 2 4 3 5 2 2 8" xfId="16688"/>
    <cellStyle name="Normal 2 2 4 3 5 2 2 8 2" xfId="16689"/>
    <cellStyle name="Normal 2 2 4 3 5 2 2 9" xfId="16690"/>
    <cellStyle name="Normal 2 2 4 3 5 2 2 9 2" xfId="16691"/>
    <cellStyle name="Normal 2 2 4 3 5 2 3" xfId="16692"/>
    <cellStyle name="Normal 2 2 4 3 5 2 3 2" xfId="16693"/>
    <cellStyle name="Normal 2 2 4 3 5 2 4" xfId="16694"/>
    <cellStyle name="Normal 2 2 4 3 5 2 4 2" xfId="16695"/>
    <cellStyle name="Normal 2 2 4 3 5 2 5" xfId="16696"/>
    <cellStyle name="Normal 2 2 4 3 5 2 5 2" xfId="16697"/>
    <cellStyle name="Normal 2 2 4 3 5 2 6" xfId="16698"/>
    <cellStyle name="Normal 2 2 4 3 5 2 6 2" xfId="16699"/>
    <cellStyle name="Normal 2 2 4 3 5 2 7" xfId="16700"/>
    <cellStyle name="Normal 2 2 4 3 5 2 7 2" xfId="16701"/>
    <cellStyle name="Normal 2 2 4 3 5 2 8" xfId="16702"/>
    <cellStyle name="Normal 2 2 4 3 5 2 8 2" xfId="16703"/>
    <cellStyle name="Normal 2 2 4 3 5 2 9" xfId="16704"/>
    <cellStyle name="Normal 2 2 4 3 5 2 9 2" xfId="16705"/>
    <cellStyle name="Normal 2 2 4 3 5 3" xfId="16706"/>
    <cellStyle name="Normal 2 2 4 3 5 3 10" xfId="16707"/>
    <cellStyle name="Normal 2 2 4 3 5 3 10 2" xfId="16708"/>
    <cellStyle name="Normal 2 2 4 3 5 3 11" xfId="16709"/>
    <cellStyle name="Normal 2 2 4 3 5 3 2" xfId="16710"/>
    <cellStyle name="Normal 2 2 4 3 5 3 2 2" xfId="16711"/>
    <cellStyle name="Normal 2 2 4 3 5 3 3" xfId="16712"/>
    <cellStyle name="Normal 2 2 4 3 5 3 3 2" xfId="16713"/>
    <cellStyle name="Normal 2 2 4 3 5 3 4" xfId="16714"/>
    <cellStyle name="Normal 2 2 4 3 5 3 4 2" xfId="16715"/>
    <cellStyle name="Normal 2 2 4 3 5 3 5" xfId="16716"/>
    <cellStyle name="Normal 2 2 4 3 5 3 5 2" xfId="16717"/>
    <cellStyle name="Normal 2 2 4 3 5 3 6" xfId="16718"/>
    <cellStyle name="Normal 2 2 4 3 5 3 6 2" xfId="16719"/>
    <cellStyle name="Normal 2 2 4 3 5 3 7" xfId="16720"/>
    <cellStyle name="Normal 2 2 4 3 5 3 7 2" xfId="16721"/>
    <cellStyle name="Normal 2 2 4 3 5 3 8" xfId="16722"/>
    <cellStyle name="Normal 2 2 4 3 5 3 8 2" xfId="16723"/>
    <cellStyle name="Normal 2 2 4 3 5 3 9" xfId="16724"/>
    <cellStyle name="Normal 2 2 4 3 5 3 9 2" xfId="16725"/>
    <cellStyle name="Normal 2 2 4 3 5 4" xfId="16726"/>
    <cellStyle name="Normal 2 2 4 3 5 4 2" xfId="16727"/>
    <cellStyle name="Normal 2 2 4 3 5 5" xfId="16728"/>
    <cellStyle name="Normal 2 2 4 3 5 5 2" xfId="16729"/>
    <cellStyle name="Normal 2 2 4 3 5 6" xfId="16730"/>
    <cellStyle name="Normal 2 2 4 3 5 6 2" xfId="16731"/>
    <cellStyle name="Normal 2 2 4 3 5 7" xfId="16732"/>
    <cellStyle name="Normal 2 2 4 3 5 7 2" xfId="16733"/>
    <cellStyle name="Normal 2 2 4 3 5 8" xfId="16734"/>
    <cellStyle name="Normal 2 2 4 3 5 8 2" xfId="16735"/>
    <cellStyle name="Normal 2 2 4 3 5 9" xfId="16736"/>
    <cellStyle name="Normal 2 2 4 3 5 9 2" xfId="16737"/>
    <cellStyle name="Normal 2 2 4 3 6" xfId="16738"/>
    <cellStyle name="Normal 2 2 4 3 6 10" xfId="16739"/>
    <cellStyle name="Normal 2 2 4 3 6 10 2" xfId="16740"/>
    <cellStyle name="Normal 2 2 4 3 6 11" xfId="16741"/>
    <cellStyle name="Normal 2 2 4 3 6 11 2" xfId="16742"/>
    <cellStyle name="Normal 2 2 4 3 6 12" xfId="16743"/>
    <cellStyle name="Normal 2 2 4 3 6 12 2" xfId="16744"/>
    <cellStyle name="Normal 2 2 4 3 6 13" xfId="16745"/>
    <cellStyle name="Normal 2 2 4 3 6 2" xfId="16746"/>
    <cellStyle name="Normal 2 2 4 3 6 2 10" xfId="16747"/>
    <cellStyle name="Normal 2 2 4 3 6 2 10 2" xfId="16748"/>
    <cellStyle name="Normal 2 2 4 3 6 2 11" xfId="16749"/>
    <cellStyle name="Normal 2 2 4 3 6 2 11 2" xfId="16750"/>
    <cellStyle name="Normal 2 2 4 3 6 2 12" xfId="16751"/>
    <cellStyle name="Normal 2 2 4 3 6 2 2" xfId="16752"/>
    <cellStyle name="Normal 2 2 4 3 6 2 2 10" xfId="16753"/>
    <cellStyle name="Normal 2 2 4 3 6 2 2 10 2" xfId="16754"/>
    <cellStyle name="Normal 2 2 4 3 6 2 2 11" xfId="16755"/>
    <cellStyle name="Normal 2 2 4 3 6 2 2 2" xfId="16756"/>
    <cellStyle name="Normal 2 2 4 3 6 2 2 2 2" xfId="16757"/>
    <cellStyle name="Normal 2 2 4 3 6 2 2 3" xfId="16758"/>
    <cellStyle name="Normal 2 2 4 3 6 2 2 3 2" xfId="16759"/>
    <cellStyle name="Normal 2 2 4 3 6 2 2 4" xfId="16760"/>
    <cellStyle name="Normal 2 2 4 3 6 2 2 4 2" xfId="16761"/>
    <cellStyle name="Normal 2 2 4 3 6 2 2 5" xfId="16762"/>
    <cellStyle name="Normal 2 2 4 3 6 2 2 5 2" xfId="16763"/>
    <cellStyle name="Normal 2 2 4 3 6 2 2 6" xfId="16764"/>
    <cellStyle name="Normal 2 2 4 3 6 2 2 6 2" xfId="16765"/>
    <cellStyle name="Normal 2 2 4 3 6 2 2 7" xfId="16766"/>
    <cellStyle name="Normal 2 2 4 3 6 2 2 7 2" xfId="16767"/>
    <cellStyle name="Normal 2 2 4 3 6 2 2 8" xfId="16768"/>
    <cellStyle name="Normal 2 2 4 3 6 2 2 8 2" xfId="16769"/>
    <cellStyle name="Normal 2 2 4 3 6 2 2 9" xfId="16770"/>
    <cellStyle name="Normal 2 2 4 3 6 2 2 9 2" xfId="16771"/>
    <cellStyle name="Normal 2 2 4 3 6 2 3" xfId="16772"/>
    <cellStyle name="Normal 2 2 4 3 6 2 3 2" xfId="16773"/>
    <cellStyle name="Normal 2 2 4 3 6 2 4" xfId="16774"/>
    <cellStyle name="Normal 2 2 4 3 6 2 4 2" xfId="16775"/>
    <cellStyle name="Normal 2 2 4 3 6 2 5" xfId="16776"/>
    <cellStyle name="Normal 2 2 4 3 6 2 5 2" xfId="16777"/>
    <cellStyle name="Normal 2 2 4 3 6 2 6" xfId="16778"/>
    <cellStyle name="Normal 2 2 4 3 6 2 6 2" xfId="16779"/>
    <cellStyle name="Normal 2 2 4 3 6 2 7" xfId="16780"/>
    <cellStyle name="Normal 2 2 4 3 6 2 7 2" xfId="16781"/>
    <cellStyle name="Normal 2 2 4 3 6 2 8" xfId="16782"/>
    <cellStyle name="Normal 2 2 4 3 6 2 8 2" xfId="16783"/>
    <cellStyle name="Normal 2 2 4 3 6 2 9" xfId="16784"/>
    <cellStyle name="Normal 2 2 4 3 6 2 9 2" xfId="16785"/>
    <cellStyle name="Normal 2 2 4 3 6 3" xfId="16786"/>
    <cellStyle name="Normal 2 2 4 3 6 3 10" xfId="16787"/>
    <cellStyle name="Normal 2 2 4 3 6 3 10 2" xfId="16788"/>
    <cellStyle name="Normal 2 2 4 3 6 3 11" xfId="16789"/>
    <cellStyle name="Normal 2 2 4 3 6 3 2" xfId="16790"/>
    <cellStyle name="Normal 2 2 4 3 6 3 2 2" xfId="16791"/>
    <cellStyle name="Normal 2 2 4 3 6 3 3" xfId="16792"/>
    <cellStyle name="Normal 2 2 4 3 6 3 3 2" xfId="16793"/>
    <cellStyle name="Normal 2 2 4 3 6 3 4" xfId="16794"/>
    <cellStyle name="Normal 2 2 4 3 6 3 4 2" xfId="16795"/>
    <cellStyle name="Normal 2 2 4 3 6 3 5" xfId="16796"/>
    <cellStyle name="Normal 2 2 4 3 6 3 5 2" xfId="16797"/>
    <cellStyle name="Normal 2 2 4 3 6 3 6" xfId="16798"/>
    <cellStyle name="Normal 2 2 4 3 6 3 6 2" xfId="16799"/>
    <cellStyle name="Normal 2 2 4 3 6 3 7" xfId="16800"/>
    <cellStyle name="Normal 2 2 4 3 6 3 7 2" xfId="16801"/>
    <cellStyle name="Normal 2 2 4 3 6 3 8" xfId="16802"/>
    <cellStyle name="Normal 2 2 4 3 6 3 8 2" xfId="16803"/>
    <cellStyle name="Normal 2 2 4 3 6 3 9" xfId="16804"/>
    <cellStyle name="Normal 2 2 4 3 6 3 9 2" xfId="16805"/>
    <cellStyle name="Normal 2 2 4 3 6 4" xfId="16806"/>
    <cellStyle name="Normal 2 2 4 3 6 4 2" xfId="16807"/>
    <cellStyle name="Normal 2 2 4 3 6 5" xfId="16808"/>
    <cellStyle name="Normal 2 2 4 3 6 5 2" xfId="16809"/>
    <cellStyle name="Normal 2 2 4 3 6 6" xfId="16810"/>
    <cellStyle name="Normal 2 2 4 3 6 6 2" xfId="16811"/>
    <cellStyle name="Normal 2 2 4 3 6 7" xfId="16812"/>
    <cellStyle name="Normal 2 2 4 3 6 7 2" xfId="16813"/>
    <cellStyle name="Normal 2 2 4 3 6 8" xfId="16814"/>
    <cellStyle name="Normal 2 2 4 3 6 8 2" xfId="16815"/>
    <cellStyle name="Normal 2 2 4 3 6 9" xfId="16816"/>
    <cellStyle name="Normal 2 2 4 3 6 9 2" xfId="16817"/>
    <cellStyle name="Normal 2 2 4 3 7" xfId="41900"/>
    <cellStyle name="Normal 2 2 4 4" xfId="16818"/>
    <cellStyle name="Normal 2 2 4 4 10" xfId="16819"/>
    <cellStyle name="Normal 2 2 4 4 10 2" xfId="16820"/>
    <cellStyle name="Normal 2 2 4 4 11" xfId="16821"/>
    <cellStyle name="Normal 2 2 4 4 11 2" xfId="16822"/>
    <cellStyle name="Normal 2 2 4 4 12" xfId="16823"/>
    <cellStyle name="Normal 2 2 4 4 12 2" xfId="16824"/>
    <cellStyle name="Normal 2 2 4 4 13" xfId="16825"/>
    <cellStyle name="Normal 2 2 4 4 2" xfId="16826"/>
    <cellStyle name="Normal 2 2 4 4 2 10" xfId="16827"/>
    <cellStyle name="Normal 2 2 4 4 2 10 2" xfId="16828"/>
    <cellStyle name="Normal 2 2 4 4 2 11" xfId="16829"/>
    <cellStyle name="Normal 2 2 4 4 2 11 2" xfId="16830"/>
    <cellStyle name="Normal 2 2 4 4 2 12" xfId="16831"/>
    <cellStyle name="Normal 2 2 4 4 2 2" xfId="16832"/>
    <cellStyle name="Normal 2 2 4 4 2 2 10" xfId="16833"/>
    <cellStyle name="Normal 2 2 4 4 2 2 10 2" xfId="16834"/>
    <cellStyle name="Normal 2 2 4 4 2 2 11" xfId="16835"/>
    <cellStyle name="Normal 2 2 4 4 2 2 2" xfId="16836"/>
    <cellStyle name="Normal 2 2 4 4 2 2 2 2" xfId="16837"/>
    <cellStyle name="Normal 2 2 4 4 2 2 3" xfId="16838"/>
    <cellStyle name="Normal 2 2 4 4 2 2 3 2" xfId="16839"/>
    <cellStyle name="Normal 2 2 4 4 2 2 4" xfId="16840"/>
    <cellStyle name="Normal 2 2 4 4 2 2 4 2" xfId="16841"/>
    <cellStyle name="Normal 2 2 4 4 2 2 5" xfId="16842"/>
    <cellStyle name="Normal 2 2 4 4 2 2 5 2" xfId="16843"/>
    <cellStyle name="Normal 2 2 4 4 2 2 6" xfId="16844"/>
    <cellStyle name="Normal 2 2 4 4 2 2 6 2" xfId="16845"/>
    <cellStyle name="Normal 2 2 4 4 2 2 7" xfId="16846"/>
    <cellStyle name="Normal 2 2 4 4 2 2 7 2" xfId="16847"/>
    <cellStyle name="Normal 2 2 4 4 2 2 8" xfId="16848"/>
    <cellStyle name="Normal 2 2 4 4 2 2 8 2" xfId="16849"/>
    <cellStyle name="Normal 2 2 4 4 2 2 9" xfId="16850"/>
    <cellStyle name="Normal 2 2 4 4 2 2 9 2" xfId="16851"/>
    <cellStyle name="Normal 2 2 4 4 2 3" xfId="16852"/>
    <cellStyle name="Normal 2 2 4 4 2 3 2" xfId="16853"/>
    <cellStyle name="Normal 2 2 4 4 2 4" xfId="16854"/>
    <cellStyle name="Normal 2 2 4 4 2 4 2" xfId="16855"/>
    <cellStyle name="Normal 2 2 4 4 2 5" xfId="16856"/>
    <cellStyle name="Normal 2 2 4 4 2 5 2" xfId="16857"/>
    <cellStyle name="Normal 2 2 4 4 2 6" xfId="16858"/>
    <cellStyle name="Normal 2 2 4 4 2 6 2" xfId="16859"/>
    <cellStyle name="Normal 2 2 4 4 2 7" xfId="16860"/>
    <cellStyle name="Normal 2 2 4 4 2 7 2" xfId="16861"/>
    <cellStyle name="Normal 2 2 4 4 2 8" xfId="16862"/>
    <cellStyle name="Normal 2 2 4 4 2 8 2" xfId="16863"/>
    <cellStyle name="Normal 2 2 4 4 2 9" xfId="16864"/>
    <cellStyle name="Normal 2 2 4 4 2 9 2" xfId="16865"/>
    <cellStyle name="Normal 2 2 4 4 3" xfId="16866"/>
    <cellStyle name="Normal 2 2 4 4 3 10" xfId="16867"/>
    <cellStyle name="Normal 2 2 4 4 3 10 2" xfId="16868"/>
    <cellStyle name="Normal 2 2 4 4 3 11" xfId="16869"/>
    <cellStyle name="Normal 2 2 4 4 3 2" xfId="16870"/>
    <cellStyle name="Normal 2 2 4 4 3 2 2" xfId="16871"/>
    <cellStyle name="Normal 2 2 4 4 3 3" xfId="16872"/>
    <cellStyle name="Normal 2 2 4 4 3 3 2" xfId="16873"/>
    <cellStyle name="Normal 2 2 4 4 3 4" xfId="16874"/>
    <cellStyle name="Normal 2 2 4 4 3 4 2" xfId="16875"/>
    <cellStyle name="Normal 2 2 4 4 3 5" xfId="16876"/>
    <cellStyle name="Normal 2 2 4 4 3 5 2" xfId="16877"/>
    <cellStyle name="Normal 2 2 4 4 3 6" xfId="16878"/>
    <cellStyle name="Normal 2 2 4 4 3 6 2" xfId="16879"/>
    <cellStyle name="Normal 2 2 4 4 3 7" xfId="16880"/>
    <cellStyle name="Normal 2 2 4 4 3 7 2" xfId="16881"/>
    <cellStyle name="Normal 2 2 4 4 3 8" xfId="16882"/>
    <cellStyle name="Normal 2 2 4 4 3 8 2" xfId="16883"/>
    <cellStyle name="Normal 2 2 4 4 3 9" xfId="16884"/>
    <cellStyle name="Normal 2 2 4 4 3 9 2" xfId="16885"/>
    <cellStyle name="Normal 2 2 4 4 4" xfId="16886"/>
    <cellStyle name="Normal 2 2 4 4 4 2" xfId="16887"/>
    <cellStyle name="Normal 2 2 4 4 5" xfId="16888"/>
    <cellStyle name="Normal 2 2 4 4 5 2" xfId="16889"/>
    <cellStyle name="Normal 2 2 4 4 6" xfId="16890"/>
    <cellStyle name="Normal 2 2 4 4 6 2" xfId="16891"/>
    <cellStyle name="Normal 2 2 4 4 7" xfId="16892"/>
    <cellStyle name="Normal 2 2 4 4 7 2" xfId="16893"/>
    <cellStyle name="Normal 2 2 4 4 8" xfId="16894"/>
    <cellStyle name="Normal 2 2 4 4 8 2" xfId="16895"/>
    <cellStyle name="Normal 2 2 4 4 9" xfId="16896"/>
    <cellStyle name="Normal 2 2 4 4 9 2" xfId="16897"/>
    <cellStyle name="Normal 2 2 4 5" xfId="16898"/>
    <cellStyle name="Normal 2 2 4 5 10" xfId="16899"/>
    <cellStyle name="Normal 2 2 4 5 10 2" xfId="16900"/>
    <cellStyle name="Normal 2 2 4 5 11" xfId="16901"/>
    <cellStyle name="Normal 2 2 4 5 11 2" xfId="16902"/>
    <cellStyle name="Normal 2 2 4 5 12" xfId="16903"/>
    <cellStyle name="Normal 2 2 4 5 12 2" xfId="16904"/>
    <cellStyle name="Normal 2 2 4 5 13" xfId="16905"/>
    <cellStyle name="Normal 2 2 4 5 2" xfId="16906"/>
    <cellStyle name="Normal 2 2 4 5 2 10" xfId="16907"/>
    <cellStyle name="Normal 2 2 4 5 2 10 2" xfId="16908"/>
    <cellStyle name="Normal 2 2 4 5 2 11" xfId="16909"/>
    <cellStyle name="Normal 2 2 4 5 2 11 2" xfId="16910"/>
    <cellStyle name="Normal 2 2 4 5 2 12" xfId="16911"/>
    <cellStyle name="Normal 2 2 4 5 2 2" xfId="16912"/>
    <cellStyle name="Normal 2 2 4 5 2 2 10" xfId="16913"/>
    <cellStyle name="Normal 2 2 4 5 2 2 10 2" xfId="16914"/>
    <cellStyle name="Normal 2 2 4 5 2 2 11" xfId="16915"/>
    <cellStyle name="Normal 2 2 4 5 2 2 2" xfId="16916"/>
    <cellStyle name="Normal 2 2 4 5 2 2 2 2" xfId="16917"/>
    <cellStyle name="Normal 2 2 4 5 2 2 3" xfId="16918"/>
    <cellStyle name="Normal 2 2 4 5 2 2 3 2" xfId="16919"/>
    <cellStyle name="Normal 2 2 4 5 2 2 4" xfId="16920"/>
    <cellStyle name="Normal 2 2 4 5 2 2 4 2" xfId="16921"/>
    <cellStyle name="Normal 2 2 4 5 2 2 5" xfId="16922"/>
    <cellStyle name="Normal 2 2 4 5 2 2 5 2" xfId="16923"/>
    <cellStyle name="Normal 2 2 4 5 2 2 6" xfId="16924"/>
    <cellStyle name="Normal 2 2 4 5 2 2 6 2" xfId="16925"/>
    <cellStyle name="Normal 2 2 4 5 2 2 7" xfId="16926"/>
    <cellStyle name="Normal 2 2 4 5 2 2 7 2" xfId="16927"/>
    <cellStyle name="Normal 2 2 4 5 2 2 8" xfId="16928"/>
    <cellStyle name="Normal 2 2 4 5 2 2 8 2" xfId="16929"/>
    <cellStyle name="Normal 2 2 4 5 2 2 9" xfId="16930"/>
    <cellStyle name="Normal 2 2 4 5 2 2 9 2" xfId="16931"/>
    <cellStyle name="Normal 2 2 4 5 2 3" xfId="16932"/>
    <cellStyle name="Normal 2 2 4 5 2 3 2" xfId="16933"/>
    <cellStyle name="Normal 2 2 4 5 2 4" xfId="16934"/>
    <cellStyle name="Normal 2 2 4 5 2 4 2" xfId="16935"/>
    <cellStyle name="Normal 2 2 4 5 2 5" xfId="16936"/>
    <cellStyle name="Normal 2 2 4 5 2 5 2" xfId="16937"/>
    <cellStyle name="Normal 2 2 4 5 2 6" xfId="16938"/>
    <cellStyle name="Normal 2 2 4 5 2 6 2" xfId="16939"/>
    <cellStyle name="Normal 2 2 4 5 2 7" xfId="16940"/>
    <cellStyle name="Normal 2 2 4 5 2 7 2" xfId="16941"/>
    <cellStyle name="Normal 2 2 4 5 2 8" xfId="16942"/>
    <cellStyle name="Normal 2 2 4 5 2 8 2" xfId="16943"/>
    <cellStyle name="Normal 2 2 4 5 2 9" xfId="16944"/>
    <cellStyle name="Normal 2 2 4 5 2 9 2" xfId="16945"/>
    <cellStyle name="Normal 2 2 4 5 3" xfId="16946"/>
    <cellStyle name="Normal 2 2 4 5 3 10" xfId="16947"/>
    <cellStyle name="Normal 2 2 4 5 3 10 2" xfId="16948"/>
    <cellStyle name="Normal 2 2 4 5 3 11" xfId="16949"/>
    <cellStyle name="Normal 2 2 4 5 3 2" xfId="16950"/>
    <cellStyle name="Normal 2 2 4 5 3 2 2" xfId="16951"/>
    <cellStyle name="Normal 2 2 4 5 3 3" xfId="16952"/>
    <cellStyle name="Normal 2 2 4 5 3 3 2" xfId="16953"/>
    <cellStyle name="Normal 2 2 4 5 3 4" xfId="16954"/>
    <cellStyle name="Normal 2 2 4 5 3 4 2" xfId="16955"/>
    <cellStyle name="Normal 2 2 4 5 3 5" xfId="16956"/>
    <cellStyle name="Normal 2 2 4 5 3 5 2" xfId="16957"/>
    <cellStyle name="Normal 2 2 4 5 3 6" xfId="16958"/>
    <cellStyle name="Normal 2 2 4 5 3 6 2" xfId="16959"/>
    <cellStyle name="Normal 2 2 4 5 3 7" xfId="16960"/>
    <cellStyle name="Normal 2 2 4 5 3 7 2" xfId="16961"/>
    <cellStyle name="Normal 2 2 4 5 3 8" xfId="16962"/>
    <cellStyle name="Normal 2 2 4 5 3 8 2" xfId="16963"/>
    <cellStyle name="Normal 2 2 4 5 3 9" xfId="16964"/>
    <cellStyle name="Normal 2 2 4 5 3 9 2" xfId="16965"/>
    <cellStyle name="Normal 2 2 4 5 4" xfId="16966"/>
    <cellStyle name="Normal 2 2 4 5 4 2" xfId="16967"/>
    <cellStyle name="Normal 2 2 4 5 5" xfId="16968"/>
    <cellStyle name="Normal 2 2 4 5 5 2" xfId="16969"/>
    <cellStyle name="Normal 2 2 4 5 6" xfId="16970"/>
    <cellStyle name="Normal 2 2 4 5 6 2" xfId="16971"/>
    <cellStyle name="Normal 2 2 4 5 7" xfId="16972"/>
    <cellStyle name="Normal 2 2 4 5 7 2" xfId="16973"/>
    <cellStyle name="Normal 2 2 4 5 8" xfId="16974"/>
    <cellStyle name="Normal 2 2 4 5 8 2" xfId="16975"/>
    <cellStyle name="Normal 2 2 4 5 9" xfId="16976"/>
    <cellStyle name="Normal 2 2 4 5 9 2" xfId="16977"/>
    <cellStyle name="Normal 2 2 4 6" xfId="16978"/>
    <cellStyle name="Normal 2 2 4 6 2" xfId="16979"/>
    <cellStyle name="Normal 2 2 4 6 2 10" xfId="16980"/>
    <cellStyle name="Normal 2 2 4 6 2 10 2" xfId="16981"/>
    <cellStyle name="Normal 2 2 4 6 2 11" xfId="16982"/>
    <cellStyle name="Normal 2 2 4 6 2 11 2" xfId="16983"/>
    <cellStyle name="Normal 2 2 4 6 2 12" xfId="16984"/>
    <cellStyle name="Normal 2 2 4 6 2 12 2" xfId="16985"/>
    <cellStyle name="Normal 2 2 4 6 2 13" xfId="16986"/>
    <cellStyle name="Normal 2 2 4 6 2 2" xfId="16987"/>
    <cellStyle name="Normal 2 2 4 6 2 2 10" xfId="16988"/>
    <cellStyle name="Normal 2 2 4 6 2 2 10 2" xfId="16989"/>
    <cellStyle name="Normal 2 2 4 6 2 2 11" xfId="16990"/>
    <cellStyle name="Normal 2 2 4 6 2 2 11 2" xfId="16991"/>
    <cellStyle name="Normal 2 2 4 6 2 2 12" xfId="16992"/>
    <cellStyle name="Normal 2 2 4 6 2 2 2" xfId="16993"/>
    <cellStyle name="Normal 2 2 4 6 2 2 2 10" xfId="16994"/>
    <cellStyle name="Normal 2 2 4 6 2 2 2 10 2" xfId="16995"/>
    <cellStyle name="Normal 2 2 4 6 2 2 2 11" xfId="16996"/>
    <cellStyle name="Normal 2 2 4 6 2 2 2 2" xfId="16997"/>
    <cellStyle name="Normal 2 2 4 6 2 2 2 2 2" xfId="16998"/>
    <cellStyle name="Normal 2 2 4 6 2 2 2 3" xfId="16999"/>
    <cellStyle name="Normal 2 2 4 6 2 2 2 3 2" xfId="17000"/>
    <cellStyle name="Normal 2 2 4 6 2 2 2 4" xfId="17001"/>
    <cellStyle name="Normal 2 2 4 6 2 2 2 4 2" xfId="17002"/>
    <cellStyle name="Normal 2 2 4 6 2 2 2 5" xfId="17003"/>
    <cellStyle name="Normal 2 2 4 6 2 2 2 5 2" xfId="17004"/>
    <cellStyle name="Normal 2 2 4 6 2 2 2 6" xfId="17005"/>
    <cellStyle name="Normal 2 2 4 6 2 2 2 6 2" xfId="17006"/>
    <cellStyle name="Normal 2 2 4 6 2 2 2 7" xfId="17007"/>
    <cellStyle name="Normal 2 2 4 6 2 2 2 7 2" xfId="17008"/>
    <cellStyle name="Normal 2 2 4 6 2 2 2 8" xfId="17009"/>
    <cellStyle name="Normal 2 2 4 6 2 2 2 8 2" xfId="17010"/>
    <cellStyle name="Normal 2 2 4 6 2 2 2 9" xfId="17011"/>
    <cellStyle name="Normal 2 2 4 6 2 2 2 9 2" xfId="17012"/>
    <cellStyle name="Normal 2 2 4 6 2 2 3" xfId="17013"/>
    <cellStyle name="Normal 2 2 4 6 2 2 3 2" xfId="17014"/>
    <cellStyle name="Normal 2 2 4 6 2 2 4" xfId="17015"/>
    <cellStyle name="Normal 2 2 4 6 2 2 4 2" xfId="17016"/>
    <cellStyle name="Normal 2 2 4 6 2 2 5" xfId="17017"/>
    <cellStyle name="Normal 2 2 4 6 2 2 5 2" xfId="17018"/>
    <cellStyle name="Normal 2 2 4 6 2 2 6" xfId="17019"/>
    <cellStyle name="Normal 2 2 4 6 2 2 6 2" xfId="17020"/>
    <cellStyle name="Normal 2 2 4 6 2 2 7" xfId="17021"/>
    <cellStyle name="Normal 2 2 4 6 2 2 7 2" xfId="17022"/>
    <cellStyle name="Normal 2 2 4 6 2 2 8" xfId="17023"/>
    <cellStyle name="Normal 2 2 4 6 2 2 8 2" xfId="17024"/>
    <cellStyle name="Normal 2 2 4 6 2 2 9" xfId="17025"/>
    <cellStyle name="Normal 2 2 4 6 2 2 9 2" xfId="17026"/>
    <cellStyle name="Normal 2 2 4 6 2 3" xfId="17027"/>
    <cellStyle name="Normal 2 2 4 6 2 3 10" xfId="17028"/>
    <cellStyle name="Normal 2 2 4 6 2 3 10 2" xfId="17029"/>
    <cellStyle name="Normal 2 2 4 6 2 3 11" xfId="17030"/>
    <cellStyle name="Normal 2 2 4 6 2 3 2" xfId="17031"/>
    <cellStyle name="Normal 2 2 4 6 2 3 2 2" xfId="17032"/>
    <cellStyle name="Normal 2 2 4 6 2 3 3" xfId="17033"/>
    <cellStyle name="Normal 2 2 4 6 2 3 3 2" xfId="17034"/>
    <cellStyle name="Normal 2 2 4 6 2 3 4" xfId="17035"/>
    <cellStyle name="Normal 2 2 4 6 2 3 4 2" xfId="17036"/>
    <cellStyle name="Normal 2 2 4 6 2 3 5" xfId="17037"/>
    <cellStyle name="Normal 2 2 4 6 2 3 5 2" xfId="17038"/>
    <cellStyle name="Normal 2 2 4 6 2 3 6" xfId="17039"/>
    <cellStyle name="Normal 2 2 4 6 2 3 6 2" xfId="17040"/>
    <cellStyle name="Normal 2 2 4 6 2 3 7" xfId="17041"/>
    <cellStyle name="Normal 2 2 4 6 2 3 7 2" xfId="17042"/>
    <cellStyle name="Normal 2 2 4 6 2 3 8" xfId="17043"/>
    <cellStyle name="Normal 2 2 4 6 2 3 8 2" xfId="17044"/>
    <cellStyle name="Normal 2 2 4 6 2 3 9" xfId="17045"/>
    <cellStyle name="Normal 2 2 4 6 2 3 9 2" xfId="17046"/>
    <cellStyle name="Normal 2 2 4 6 2 4" xfId="17047"/>
    <cellStyle name="Normal 2 2 4 6 2 4 2" xfId="17048"/>
    <cellStyle name="Normal 2 2 4 6 2 5" xfId="17049"/>
    <cellStyle name="Normal 2 2 4 6 2 5 2" xfId="17050"/>
    <cellStyle name="Normal 2 2 4 6 2 6" xfId="17051"/>
    <cellStyle name="Normal 2 2 4 6 2 6 2" xfId="17052"/>
    <cellStyle name="Normal 2 2 4 6 2 7" xfId="17053"/>
    <cellStyle name="Normal 2 2 4 6 2 7 2" xfId="17054"/>
    <cellStyle name="Normal 2 2 4 6 2 8" xfId="17055"/>
    <cellStyle name="Normal 2 2 4 6 2 8 2" xfId="17056"/>
    <cellStyle name="Normal 2 2 4 6 2 9" xfId="17057"/>
    <cellStyle name="Normal 2 2 4 6 2 9 2" xfId="17058"/>
    <cellStyle name="Normal 2 2 4 6 3" xfId="17059"/>
    <cellStyle name="Normal 2 2 4 6 3 10" xfId="17060"/>
    <cellStyle name="Normal 2 2 4 6 3 10 2" xfId="17061"/>
    <cellStyle name="Normal 2 2 4 6 3 11" xfId="17062"/>
    <cellStyle name="Normal 2 2 4 6 3 11 2" xfId="17063"/>
    <cellStyle name="Normal 2 2 4 6 3 12" xfId="17064"/>
    <cellStyle name="Normal 2 2 4 6 3 12 2" xfId="17065"/>
    <cellStyle name="Normal 2 2 4 6 3 13" xfId="17066"/>
    <cellStyle name="Normal 2 2 4 6 3 2" xfId="17067"/>
    <cellStyle name="Normal 2 2 4 6 3 2 10" xfId="17068"/>
    <cellStyle name="Normal 2 2 4 6 3 2 10 2" xfId="17069"/>
    <cellStyle name="Normal 2 2 4 6 3 2 11" xfId="17070"/>
    <cellStyle name="Normal 2 2 4 6 3 2 11 2" xfId="17071"/>
    <cellStyle name="Normal 2 2 4 6 3 2 12" xfId="17072"/>
    <cellStyle name="Normal 2 2 4 6 3 2 2" xfId="17073"/>
    <cellStyle name="Normal 2 2 4 6 3 2 2 10" xfId="17074"/>
    <cellStyle name="Normal 2 2 4 6 3 2 2 10 2" xfId="17075"/>
    <cellStyle name="Normal 2 2 4 6 3 2 2 11" xfId="17076"/>
    <cellStyle name="Normal 2 2 4 6 3 2 2 2" xfId="17077"/>
    <cellStyle name="Normal 2 2 4 6 3 2 2 2 2" xfId="17078"/>
    <cellStyle name="Normal 2 2 4 6 3 2 2 3" xfId="17079"/>
    <cellStyle name="Normal 2 2 4 6 3 2 2 3 2" xfId="17080"/>
    <cellStyle name="Normal 2 2 4 6 3 2 2 4" xfId="17081"/>
    <cellStyle name="Normal 2 2 4 6 3 2 2 4 2" xfId="17082"/>
    <cellStyle name="Normal 2 2 4 6 3 2 2 5" xfId="17083"/>
    <cellStyle name="Normal 2 2 4 6 3 2 2 5 2" xfId="17084"/>
    <cellStyle name="Normal 2 2 4 6 3 2 2 6" xfId="17085"/>
    <cellStyle name="Normal 2 2 4 6 3 2 2 6 2" xfId="17086"/>
    <cellStyle name="Normal 2 2 4 6 3 2 2 7" xfId="17087"/>
    <cellStyle name="Normal 2 2 4 6 3 2 2 7 2" xfId="17088"/>
    <cellStyle name="Normal 2 2 4 6 3 2 2 8" xfId="17089"/>
    <cellStyle name="Normal 2 2 4 6 3 2 2 8 2" xfId="17090"/>
    <cellStyle name="Normal 2 2 4 6 3 2 2 9" xfId="17091"/>
    <cellStyle name="Normal 2 2 4 6 3 2 2 9 2" xfId="17092"/>
    <cellStyle name="Normal 2 2 4 6 3 2 3" xfId="17093"/>
    <cellStyle name="Normal 2 2 4 6 3 2 3 2" xfId="17094"/>
    <cellStyle name="Normal 2 2 4 6 3 2 4" xfId="17095"/>
    <cellStyle name="Normal 2 2 4 6 3 2 4 2" xfId="17096"/>
    <cellStyle name="Normal 2 2 4 6 3 2 5" xfId="17097"/>
    <cellStyle name="Normal 2 2 4 6 3 2 5 2" xfId="17098"/>
    <cellStyle name="Normal 2 2 4 6 3 2 6" xfId="17099"/>
    <cellStyle name="Normal 2 2 4 6 3 2 6 2" xfId="17100"/>
    <cellStyle name="Normal 2 2 4 6 3 2 7" xfId="17101"/>
    <cellStyle name="Normal 2 2 4 6 3 2 7 2" xfId="17102"/>
    <cellStyle name="Normal 2 2 4 6 3 2 8" xfId="17103"/>
    <cellStyle name="Normal 2 2 4 6 3 2 8 2" xfId="17104"/>
    <cellStyle name="Normal 2 2 4 6 3 2 9" xfId="17105"/>
    <cellStyle name="Normal 2 2 4 6 3 2 9 2" xfId="17106"/>
    <cellStyle name="Normal 2 2 4 6 3 3" xfId="17107"/>
    <cellStyle name="Normal 2 2 4 6 3 3 10" xfId="17108"/>
    <cellStyle name="Normal 2 2 4 6 3 3 10 2" xfId="17109"/>
    <cellStyle name="Normal 2 2 4 6 3 3 11" xfId="17110"/>
    <cellStyle name="Normal 2 2 4 6 3 3 2" xfId="17111"/>
    <cellStyle name="Normal 2 2 4 6 3 3 2 2" xfId="17112"/>
    <cellStyle name="Normal 2 2 4 6 3 3 3" xfId="17113"/>
    <cellStyle name="Normal 2 2 4 6 3 3 3 2" xfId="17114"/>
    <cellStyle name="Normal 2 2 4 6 3 3 4" xfId="17115"/>
    <cellStyle name="Normal 2 2 4 6 3 3 4 2" xfId="17116"/>
    <cellStyle name="Normal 2 2 4 6 3 3 5" xfId="17117"/>
    <cellStyle name="Normal 2 2 4 6 3 3 5 2" xfId="17118"/>
    <cellStyle name="Normal 2 2 4 6 3 3 6" xfId="17119"/>
    <cellStyle name="Normal 2 2 4 6 3 3 6 2" xfId="17120"/>
    <cellStyle name="Normal 2 2 4 6 3 3 7" xfId="17121"/>
    <cellStyle name="Normal 2 2 4 6 3 3 7 2" xfId="17122"/>
    <cellStyle name="Normal 2 2 4 6 3 3 8" xfId="17123"/>
    <cellStyle name="Normal 2 2 4 6 3 3 8 2" xfId="17124"/>
    <cellStyle name="Normal 2 2 4 6 3 3 9" xfId="17125"/>
    <cellStyle name="Normal 2 2 4 6 3 3 9 2" xfId="17126"/>
    <cellStyle name="Normal 2 2 4 6 3 4" xfId="17127"/>
    <cellStyle name="Normal 2 2 4 6 3 4 2" xfId="17128"/>
    <cellStyle name="Normal 2 2 4 6 3 5" xfId="17129"/>
    <cellStyle name="Normal 2 2 4 6 3 5 2" xfId="17130"/>
    <cellStyle name="Normal 2 2 4 6 3 6" xfId="17131"/>
    <cellStyle name="Normal 2 2 4 6 3 6 2" xfId="17132"/>
    <cellStyle name="Normal 2 2 4 6 3 7" xfId="17133"/>
    <cellStyle name="Normal 2 2 4 6 3 7 2" xfId="17134"/>
    <cellStyle name="Normal 2 2 4 6 3 8" xfId="17135"/>
    <cellStyle name="Normal 2 2 4 6 3 8 2" xfId="17136"/>
    <cellStyle name="Normal 2 2 4 6 3 9" xfId="17137"/>
    <cellStyle name="Normal 2 2 4 6 3 9 2" xfId="17138"/>
    <cellStyle name="Normal 2 2 4 6 4" xfId="17139"/>
    <cellStyle name="Normal 2 2 4 6 4 10" xfId="17140"/>
    <cellStyle name="Normal 2 2 4 6 4 10 2" xfId="17141"/>
    <cellStyle name="Normal 2 2 4 6 4 11" xfId="17142"/>
    <cellStyle name="Normal 2 2 4 6 4 11 2" xfId="17143"/>
    <cellStyle name="Normal 2 2 4 6 4 12" xfId="17144"/>
    <cellStyle name="Normal 2 2 4 6 4 12 2" xfId="17145"/>
    <cellStyle name="Normal 2 2 4 6 4 13" xfId="17146"/>
    <cellStyle name="Normal 2 2 4 6 4 2" xfId="17147"/>
    <cellStyle name="Normal 2 2 4 6 4 2 10" xfId="17148"/>
    <cellStyle name="Normal 2 2 4 6 4 2 10 2" xfId="17149"/>
    <cellStyle name="Normal 2 2 4 6 4 2 11" xfId="17150"/>
    <cellStyle name="Normal 2 2 4 6 4 2 11 2" xfId="17151"/>
    <cellStyle name="Normal 2 2 4 6 4 2 12" xfId="17152"/>
    <cellStyle name="Normal 2 2 4 6 4 2 2" xfId="17153"/>
    <cellStyle name="Normal 2 2 4 6 4 2 2 10" xfId="17154"/>
    <cellStyle name="Normal 2 2 4 6 4 2 2 10 2" xfId="17155"/>
    <cellStyle name="Normal 2 2 4 6 4 2 2 11" xfId="17156"/>
    <cellStyle name="Normal 2 2 4 6 4 2 2 2" xfId="17157"/>
    <cellStyle name="Normal 2 2 4 6 4 2 2 2 2" xfId="17158"/>
    <cellStyle name="Normal 2 2 4 6 4 2 2 3" xfId="17159"/>
    <cellStyle name="Normal 2 2 4 6 4 2 2 3 2" xfId="17160"/>
    <cellStyle name="Normal 2 2 4 6 4 2 2 4" xfId="17161"/>
    <cellStyle name="Normal 2 2 4 6 4 2 2 4 2" xfId="17162"/>
    <cellStyle name="Normal 2 2 4 6 4 2 2 5" xfId="17163"/>
    <cellStyle name="Normal 2 2 4 6 4 2 2 5 2" xfId="17164"/>
    <cellStyle name="Normal 2 2 4 6 4 2 2 6" xfId="17165"/>
    <cellStyle name="Normal 2 2 4 6 4 2 2 6 2" xfId="17166"/>
    <cellStyle name="Normal 2 2 4 6 4 2 2 7" xfId="17167"/>
    <cellStyle name="Normal 2 2 4 6 4 2 2 7 2" xfId="17168"/>
    <cellStyle name="Normal 2 2 4 6 4 2 2 8" xfId="17169"/>
    <cellStyle name="Normal 2 2 4 6 4 2 2 8 2" xfId="17170"/>
    <cellStyle name="Normal 2 2 4 6 4 2 2 9" xfId="17171"/>
    <cellStyle name="Normal 2 2 4 6 4 2 2 9 2" xfId="17172"/>
    <cellStyle name="Normal 2 2 4 6 4 2 3" xfId="17173"/>
    <cellStyle name="Normal 2 2 4 6 4 2 3 2" xfId="17174"/>
    <cellStyle name="Normal 2 2 4 6 4 2 4" xfId="17175"/>
    <cellStyle name="Normal 2 2 4 6 4 2 4 2" xfId="17176"/>
    <cellStyle name="Normal 2 2 4 6 4 2 5" xfId="17177"/>
    <cellStyle name="Normal 2 2 4 6 4 2 5 2" xfId="17178"/>
    <cellStyle name="Normal 2 2 4 6 4 2 6" xfId="17179"/>
    <cellStyle name="Normal 2 2 4 6 4 2 6 2" xfId="17180"/>
    <cellStyle name="Normal 2 2 4 6 4 2 7" xfId="17181"/>
    <cellStyle name="Normal 2 2 4 6 4 2 7 2" xfId="17182"/>
    <cellStyle name="Normal 2 2 4 6 4 2 8" xfId="17183"/>
    <cellStyle name="Normal 2 2 4 6 4 2 8 2" xfId="17184"/>
    <cellStyle name="Normal 2 2 4 6 4 2 9" xfId="17185"/>
    <cellStyle name="Normal 2 2 4 6 4 2 9 2" xfId="17186"/>
    <cellStyle name="Normal 2 2 4 6 4 3" xfId="17187"/>
    <cellStyle name="Normal 2 2 4 6 4 3 10" xfId="17188"/>
    <cellStyle name="Normal 2 2 4 6 4 3 10 2" xfId="17189"/>
    <cellStyle name="Normal 2 2 4 6 4 3 11" xfId="17190"/>
    <cellStyle name="Normal 2 2 4 6 4 3 2" xfId="17191"/>
    <cellStyle name="Normal 2 2 4 6 4 3 2 2" xfId="17192"/>
    <cellStyle name="Normal 2 2 4 6 4 3 3" xfId="17193"/>
    <cellStyle name="Normal 2 2 4 6 4 3 3 2" xfId="17194"/>
    <cellStyle name="Normal 2 2 4 6 4 3 4" xfId="17195"/>
    <cellStyle name="Normal 2 2 4 6 4 3 4 2" xfId="17196"/>
    <cellStyle name="Normal 2 2 4 6 4 3 5" xfId="17197"/>
    <cellStyle name="Normal 2 2 4 6 4 3 5 2" xfId="17198"/>
    <cellStyle name="Normal 2 2 4 6 4 3 6" xfId="17199"/>
    <cellStyle name="Normal 2 2 4 6 4 3 6 2" xfId="17200"/>
    <cellStyle name="Normal 2 2 4 6 4 3 7" xfId="17201"/>
    <cellStyle name="Normal 2 2 4 6 4 3 7 2" xfId="17202"/>
    <cellStyle name="Normal 2 2 4 6 4 3 8" xfId="17203"/>
    <cellStyle name="Normal 2 2 4 6 4 3 8 2" xfId="17204"/>
    <cellStyle name="Normal 2 2 4 6 4 3 9" xfId="17205"/>
    <cellStyle name="Normal 2 2 4 6 4 3 9 2" xfId="17206"/>
    <cellStyle name="Normal 2 2 4 6 4 4" xfId="17207"/>
    <cellStyle name="Normal 2 2 4 6 4 4 2" xfId="17208"/>
    <cellStyle name="Normal 2 2 4 6 4 5" xfId="17209"/>
    <cellStyle name="Normal 2 2 4 6 4 5 2" xfId="17210"/>
    <cellStyle name="Normal 2 2 4 6 4 6" xfId="17211"/>
    <cellStyle name="Normal 2 2 4 6 4 6 2" xfId="17212"/>
    <cellStyle name="Normal 2 2 4 6 4 7" xfId="17213"/>
    <cellStyle name="Normal 2 2 4 6 4 7 2" xfId="17214"/>
    <cellStyle name="Normal 2 2 4 6 4 8" xfId="17215"/>
    <cellStyle name="Normal 2 2 4 6 4 8 2" xfId="17216"/>
    <cellStyle name="Normal 2 2 4 6 4 9" xfId="17217"/>
    <cellStyle name="Normal 2 2 4 6 4 9 2" xfId="17218"/>
    <cellStyle name="Normal 2 2 4 6 5" xfId="17219"/>
    <cellStyle name="Normal 2 2 4 6 5 10" xfId="17220"/>
    <cellStyle name="Normal 2 2 4 6 5 10 2" xfId="17221"/>
    <cellStyle name="Normal 2 2 4 6 5 11" xfId="17222"/>
    <cellStyle name="Normal 2 2 4 6 5 11 2" xfId="17223"/>
    <cellStyle name="Normal 2 2 4 6 5 12" xfId="17224"/>
    <cellStyle name="Normal 2 2 4 6 5 12 2" xfId="17225"/>
    <cellStyle name="Normal 2 2 4 6 5 13" xfId="17226"/>
    <cellStyle name="Normal 2 2 4 6 5 2" xfId="17227"/>
    <cellStyle name="Normal 2 2 4 6 5 2 10" xfId="17228"/>
    <cellStyle name="Normal 2 2 4 6 5 2 10 2" xfId="17229"/>
    <cellStyle name="Normal 2 2 4 6 5 2 11" xfId="17230"/>
    <cellStyle name="Normal 2 2 4 6 5 2 11 2" xfId="17231"/>
    <cellStyle name="Normal 2 2 4 6 5 2 12" xfId="17232"/>
    <cellStyle name="Normal 2 2 4 6 5 2 2" xfId="17233"/>
    <cellStyle name="Normal 2 2 4 6 5 2 2 10" xfId="17234"/>
    <cellStyle name="Normal 2 2 4 6 5 2 2 10 2" xfId="17235"/>
    <cellStyle name="Normal 2 2 4 6 5 2 2 11" xfId="17236"/>
    <cellStyle name="Normal 2 2 4 6 5 2 2 2" xfId="17237"/>
    <cellStyle name="Normal 2 2 4 6 5 2 2 2 2" xfId="17238"/>
    <cellStyle name="Normal 2 2 4 6 5 2 2 3" xfId="17239"/>
    <cellStyle name="Normal 2 2 4 6 5 2 2 3 2" xfId="17240"/>
    <cellStyle name="Normal 2 2 4 6 5 2 2 4" xfId="17241"/>
    <cellStyle name="Normal 2 2 4 6 5 2 2 4 2" xfId="17242"/>
    <cellStyle name="Normal 2 2 4 6 5 2 2 5" xfId="17243"/>
    <cellStyle name="Normal 2 2 4 6 5 2 2 5 2" xfId="17244"/>
    <cellStyle name="Normal 2 2 4 6 5 2 2 6" xfId="17245"/>
    <cellStyle name="Normal 2 2 4 6 5 2 2 6 2" xfId="17246"/>
    <cellStyle name="Normal 2 2 4 6 5 2 2 7" xfId="17247"/>
    <cellStyle name="Normal 2 2 4 6 5 2 2 7 2" xfId="17248"/>
    <cellStyle name="Normal 2 2 4 6 5 2 2 8" xfId="17249"/>
    <cellStyle name="Normal 2 2 4 6 5 2 2 8 2" xfId="17250"/>
    <cellStyle name="Normal 2 2 4 6 5 2 2 9" xfId="17251"/>
    <cellStyle name="Normal 2 2 4 6 5 2 2 9 2" xfId="17252"/>
    <cellStyle name="Normal 2 2 4 6 5 2 3" xfId="17253"/>
    <cellStyle name="Normal 2 2 4 6 5 2 3 2" xfId="17254"/>
    <cellStyle name="Normal 2 2 4 6 5 2 4" xfId="17255"/>
    <cellStyle name="Normal 2 2 4 6 5 2 4 2" xfId="17256"/>
    <cellStyle name="Normal 2 2 4 6 5 2 5" xfId="17257"/>
    <cellStyle name="Normal 2 2 4 6 5 2 5 2" xfId="17258"/>
    <cellStyle name="Normal 2 2 4 6 5 2 6" xfId="17259"/>
    <cellStyle name="Normal 2 2 4 6 5 2 6 2" xfId="17260"/>
    <cellStyle name="Normal 2 2 4 6 5 2 7" xfId="17261"/>
    <cellStyle name="Normal 2 2 4 6 5 2 7 2" xfId="17262"/>
    <cellStyle name="Normal 2 2 4 6 5 2 8" xfId="17263"/>
    <cellStyle name="Normal 2 2 4 6 5 2 8 2" xfId="17264"/>
    <cellStyle name="Normal 2 2 4 6 5 2 9" xfId="17265"/>
    <cellStyle name="Normal 2 2 4 6 5 2 9 2" xfId="17266"/>
    <cellStyle name="Normal 2 2 4 6 5 3" xfId="17267"/>
    <cellStyle name="Normal 2 2 4 6 5 3 10" xfId="17268"/>
    <cellStyle name="Normal 2 2 4 6 5 3 10 2" xfId="17269"/>
    <cellStyle name="Normal 2 2 4 6 5 3 11" xfId="17270"/>
    <cellStyle name="Normal 2 2 4 6 5 3 2" xfId="17271"/>
    <cellStyle name="Normal 2 2 4 6 5 3 2 2" xfId="17272"/>
    <cellStyle name="Normal 2 2 4 6 5 3 3" xfId="17273"/>
    <cellStyle name="Normal 2 2 4 6 5 3 3 2" xfId="17274"/>
    <cellStyle name="Normal 2 2 4 6 5 3 4" xfId="17275"/>
    <cellStyle name="Normal 2 2 4 6 5 3 4 2" xfId="17276"/>
    <cellStyle name="Normal 2 2 4 6 5 3 5" xfId="17277"/>
    <cellStyle name="Normal 2 2 4 6 5 3 5 2" xfId="17278"/>
    <cellStyle name="Normal 2 2 4 6 5 3 6" xfId="17279"/>
    <cellStyle name="Normal 2 2 4 6 5 3 6 2" xfId="17280"/>
    <cellStyle name="Normal 2 2 4 6 5 3 7" xfId="17281"/>
    <cellStyle name="Normal 2 2 4 6 5 3 7 2" xfId="17282"/>
    <cellStyle name="Normal 2 2 4 6 5 3 8" xfId="17283"/>
    <cellStyle name="Normal 2 2 4 6 5 3 8 2" xfId="17284"/>
    <cellStyle name="Normal 2 2 4 6 5 3 9" xfId="17285"/>
    <cellStyle name="Normal 2 2 4 6 5 3 9 2" xfId="17286"/>
    <cellStyle name="Normal 2 2 4 6 5 4" xfId="17287"/>
    <cellStyle name="Normal 2 2 4 6 5 4 2" xfId="17288"/>
    <cellStyle name="Normal 2 2 4 6 5 5" xfId="17289"/>
    <cellStyle name="Normal 2 2 4 6 5 5 2" xfId="17290"/>
    <cellStyle name="Normal 2 2 4 6 5 6" xfId="17291"/>
    <cellStyle name="Normal 2 2 4 6 5 6 2" xfId="17292"/>
    <cellStyle name="Normal 2 2 4 6 5 7" xfId="17293"/>
    <cellStyle name="Normal 2 2 4 6 5 7 2" xfId="17294"/>
    <cellStyle name="Normal 2 2 4 6 5 8" xfId="17295"/>
    <cellStyle name="Normal 2 2 4 6 5 8 2" xfId="17296"/>
    <cellStyle name="Normal 2 2 4 6 5 9" xfId="17297"/>
    <cellStyle name="Normal 2 2 4 6 5 9 2" xfId="17298"/>
    <cellStyle name="Normal 2 2 4 6 6" xfId="41901"/>
    <cellStyle name="Normal 2 2 4 7" xfId="17299"/>
    <cellStyle name="Normal 2 2 4 7 2" xfId="41902"/>
    <cellStyle name="Normal 2 2 4 8" xfId="17300"/>
    <cellStyle name="Normal 2 2 4 8 2" xfId="41903"/>
    <cellStyle name="Normal 2 2 4 9" xfId="17301"/>
    <cellStyle name="Normal 2 2 4 9 2" xfId="41904"/>
    <cellStyle name="Normal 2 2 5" xfId="17302"/>
    <cellStyle name="Normal 2 2 5 2" xfId="41905"/>
    <cellStyle name="Normal 2 2 6" xfId="17303"/>
    <cellStyle name="Normal 2 2 6 2" xfId="41906"/>
    <cellStyle name="Normal 2 2 7" xfId="17304"/>
    <cellStyle name="Normal 2 2 7 2" xfId="41907"/>
    <cellStyle name="Normal 2 2 8" xfId="17305"/>
    <cellStyle name="Normal 2 2 8 2" xfId="41908"/>
    <cellStyle name="Normal 2 2 9" xfId="17306"/>
    <cellStyle name="Normal 2 2 9 2" xfId="41909"/>
    <cellStyle name="Normal 2 20" xfId="17307"/>
    <cellStyle name="Normal 2 20 2" xfId="41910"/>
    <cellStyle name="Normal 2 21" xfId="17308"/>
    <cellStyle name="Normal 2 22" xfId="17309"/>
    <cellStyle name="Normal 2 22 2" xfId="41911"/>
    <cellStyle name="Normal 2 23" xfId="41710"/>
    <cellStyle name="Normal 2 3" xfId="17310"/>
    <cellStyle name="Normal 2 3 10" xfId="17311"/>
    <cellStyle name="Normal 2 3 10 2" xfId="41912"/>
    <cellStyle name="Normal 2 3 11" xfId="17312"/>
    <cellStyle name="Normal 2 3 11 2" xfId="41913"/>
    <cellStyle name="Normal 2 3 12" xfId="17313"/>
    <cellStyle name="Normal 2 3 12 2" xfId="41914"/>
    <cellStyle name="Normal 2 3 13" xfId="17314"/>
    <cellStyle name="Normal 2 3 13 10" xfId="17315"/>
    <cellStyle name="Normal 2 3 13 10 2" xfId="17316"/>
    <cellStyle name="Normal 2 3 13 11" xfId="17317"/>
    <cellStyle name="Normal 2 3 13 11 2" xfId="17318"/>
    <cellStyle name="Normal 2 3 13 12" xfId="17319"/>
    <cellStyle name="Normal 2 3 13 12 2" xfId="17320"/>
    <cellStyle name="Normal 2 3 13 13" xfId="17321"/>
    <cellStyle name="Normal 2 3 13 13 2" xfId="17322"/>
    <cellStyle name="Normal 2 3 13 14" xfId="17323"/>
    <cellStyle name="Normal 2 3 13 14 2" xfId="17324"/>
    <cellStyle name="Normal 2 3 13 15" xfId="17325"/>
    <cellStyle name="Normal 2 3 13 15 2" xfId="17326"/>
    <cellStyle name="Normal 2 3 13 16" xfId="17327"/>
    <cellStyle name="Normal 2 3 13 16 2" xfId="17328"/>
    <cellStyle name="Normal 2 3 13 17" xfId="17329"/>
    <cellStyle name="Normal 2 3 13 2" xfId="17330"/>
    <cellStyle name="Normal 2 3 13 2 2" xfId="41915"/>
    <cellStyle name="Normal 2 3 13 3" xfId="17331"/>
    <cellStyle name="Normal 2 3 13 3 2" xfId="41916"/>
    <cellStyle name="Normal 2 3 13 4" xfId="17332"/>
    <cellStyle name="Normal 2 3 13 4 2" xfId="41917"/>
    <cellStyle name="Normal 2 3 13 5" xfId="17333"/>
    <cellStyle name="Normal 2 3 13 5 2" xfId="41918"/>
    <cellStyle name="Normal 2 3 13 6" xfId="17334"/>
    <cellStyle name="Normal 2 3 13 6 10" xfId="17335"/>
    <cellStyle name="Normal 2 3 13 6 10 2" xfId="17336"/>
    <cellStyle name="Normal 2 3 13 6 11" xfId="17337"/>
    <cellStyle name="Normal 2 3 13 6 11 2" xfId="17338"/>
    <cellStyle name="Normal 2 3 13 6 12" xfId="17339"/>
    <cellStyle name="Normal 2 3 13 6 2" xfId="17340"/>
    <cellStyle name="Normal 2 3 13 6 2 10" xfId="17341"/>
    <cellStyle name="Normal 2 3 13 6 2 10 2" xfId="17342"/>
    <cellStyle name="Normal 2 3 13 6 2 11" xfId="17343"/>
    <cellStyle name="Normal 2 3 13 6 2 2" xfId="17344"/>
    <cellStyle name="Normal 2 3 13 6 2 2 2" xfId="17345"/>
    <cellStyle name="Normal 2 3 13 6 2 3" xfId="17346"/>
    <cellStyle name="Normal 2 3 13 6 2 3 2" xfId="17347"/>
    <cellStyle name="Normal 2 3 13 6 2 4" xfId="17348"/>
    <cellStyle name="Normal 2 3 13 6 2 4 2" xfId="17349"/>
    <cellStyle name="Normal 2 3 13 6 2 5" xfId="17350"/>
    <cellStyle name="Normal 2 3 13 6 2 5 2" xfId="17351"/>
    <cellStyle name="Normal 2 3 13 6 2 6" xfId="17352"/>
    <cellStyle name="Normal 2 3 13 6 2 6 2" xfId="17353"/>
    <cellStyle name="Normal 2 3 13 6 2 7" xfId="17354"/>
    <cellStyle name="Normal 2 3 13 6 2 7 2" xfId="17355"/>
    <cellStyle name="Normal 2 3 13 6 2 8" xfId="17356"/>
    <cellStyle name="Normal 2 3 13 6 2 8 2" xfId="17357"/>
    <cellStyle name="Normal 2 3 13 6 2 9" xfId="17358"/>
    <cellStyle name="Normal 2 3 13 6 2 9 2" xfId="17359"/>
    <cellStyle name="Normal 2 3 13 6 3" xfId="17360"/>
    <cellStyle name="Normal 2 3 13 6 3 2" xfId="17361"/>
    <cellStyle name="Normal 2 3 13 6 4" xfId="17362"/>
    <cellStyle name="Normal 2 3 13 6 4 2" xfId="17363"/>
    <cellStyle name="Normal 2 3 13 6 5" xfId="17364"/>
    <cellStyle name="Normal 2 3 13 6 5 2" xfId="17365"/>
    <cellStyle name="Normal 2 3 13 6 6" xfId="17366"/>
    <cellStyle name="Normal 2 3 13 6 6 2" xfId="17367"/>
    <cellStyle name="Normal 2 3 13 6 7" xfId="17368"/>
    <cellStyle name="Normal 2 3 13 6 7 2" xfId="17369"/>
    <cellStyle name="Normal 2 3 13 6 8" xfId="17370"/>
    <cellStyle name="Normal 2 3 13 6 8 2" xfId="17371"/>
    <cellStyle name="Normal 2 3 13 6 9" xfId="17372"/>
    <cellStyle name="Normal 2 3 13 6 9 2" xfId="17373"/>
    <cellStyle name="Normal 2 3 13 7" xfId="17374"/>
    <cellStyle name="Normal 2 3 13 7 10" xfId="17375"/>
    <cellStyle name="Normal 2 3 13 7 10 2" xfId="17376"/>
    <cellStyle name="Normal 2 3 13 7 11" xfId="17377"/>
    <cellStyle name="Normal 2 3 13 7 2" xfId="17378"/>
    <cellStyle name="Normal 2 3 13 7 2 2" xfId="17379"/>
    <cellStyle name="Normal 2 3 13 7 3" xfId="17380"/>
    <cellStyle name="Normal 2 3 13 7 3 2" xfId="17381"/>
    <cellStyle name="Normal 2 3 13 7 4" xfId="17382"/>
    <cellStyle name="Normal 2 3 13 7 4 2" xfId="17383"/>
    <cellStyle name="Normal 2 3 13 7 5" xfId="17384"/>
    <cellStyle name="Normal 2 3 13 7 5 2" xfId="17385"/>
    <cellStyle name="Normal 2 3 13 7 6" xfId="17386"/>
    <cellStyle name="Normal 2 3 13 7 6 2" xfId="17387"/>
    <cellStyle name="Normal 2 3 13 7 7" xfId="17388"/>
    <cellStyle name="Normal 2 3 13 7 7 2" xfId="17389"/>
    <cellStyle name="Normal 2 3 13 7 8" xfId="17390"/>
    <cellStyle name="Normal 2 3 13 7 8 2" xfId="17391"/>
    <cellStyle name="Normal 2 3 13 7 9" xfId="17392"/>
    <cellStyle name="Normal 2 3 13 7 9 2" xfId="17393"/>
    <cellStyle name="Normal 2 3 13 8" xfId="17394"/>
    <cellStyle name="Normal 2 3 13 8 2" xfId="17395"/>
    <cellStyle name="Normal 2 3 13 9" xfId="17396"/>
    <cellStyle name="Normal 2 3 13 9 2" xfId="17397"/>
    <cellStyle name="Normal 2 3 14" xfId="17398"/>
    <cellStyle name="Normal 2 3 14 10" xfId="17399"/>
    <cellStyle name="Normal 2 3 14 10 2" xfId="17400"/>
    <cellStyle name="Normal 2 3 14 11" xfId="17401"/>
    <cellStyle name="Normal 2 3 14 11 2" xfId="17402"/>
    <cellStyle name="Normal 2 3 14 12" xfId="17403"/>
    <cellStyle name="Normal 2 3 14 12 2" xfId="17404"/>
    <cellStyle name="Normal 2 3 14 13" xfId="17405"/>
    <cellStyle name="Normal 2 3 14 2" xfId="17406"/>
    <cellStyle name="Normal 2 3 14 2 10" xfId="17407"/>
    <cellStyle name="Normal 2 3 14 2 10 2" xfId="17408"/>
    <cellStyle name="Normal 2 3 14 2 11" xfId="17409"/>
    <cellStyle name="Normal 2 3 14 2 11 2" xfId="17410"/>
    <cellStyle name="Normal 2 3 14 2 12" xfId="17411"/>
    <cellStyle name="Normal 2 3 14 2 2" xfId="17412"/>
    <cellStyle name="Normal 2 3 14 2 2 10" xfId="17413"/>
    <cellStyle name="Normal 2 3 14 2 2 10 2" xfId="17414"/>
    <cellStyle name="Normal 2 3 14 2 2 11" xfId="17415"/>
    <cellStyle name="Normal 2 3 14 2 2 2" xfId="17416"/>
    <cellStyle name="Normal 2 3 14 2 2 2 2" xfId="17417"/>
    <cellStyle name="Normal 2 3 14 2 2 3" xfId="17418"/>
    <cellStyle name="Normal 2 3 14 2 2 3 2" xfId="17419"/>
    <cellStyle name="Normal 2 3 14 2 2 4" xfId="17420"/>
    <cellStyle name="Normal 2 3 14 2 2 4 2" xfId="17421"/>
    <cellStyle name="Normal 2 3 14 2 2 5" xfId="17422"/>
    <cellStyle name="Normal 2 3 14 2 2 5 2" xfId="17423"/>
    <cellStyle name="Normal 2 3 14 2 2 6" xfId="17424"/>
    <cellStyle name="Normal 2 3 14 2 2 6 2" xfId="17425"/>
    <cellStyle name="Normal 2 3 14 2 2 7" xfId="17426"/>
    <cellStyle name="Normal 2 3 14 2 2 7 2" xfId="17427"/>
    <cellStyle name="Normal 2 3 14 2 2 8" xfId="17428"/>
    <cellStyle name="Normal 2 3 14 2 2 8 2" xfId="17429"/>
    <cellStyle name="Normal 2 3 14 2 2 9" xfId="17430"/>
    <cellStyle name="Normal 2 3 14 2 2 9 2" xfId="17431"/>
    <cellStyle name="Normal 2 3 14 2 3" xfId="17432"/>
    <cellStyle name="Normal 2 3 14 2 3 2" xfId="17433"/>
    <cellStyle name="Normal 2 3 14 2 4" xfId="17434"/>
    <cellStyle name="Normal 2 3 14 2 4 2" xfId="17435"/>
    <cellStyle name="Normal 2 3 14 2 5" xfId="17436"/>
    <cellStyle name="Normal 2 3 14 2 5 2" xfId="17437"/>
    <cellStyle name="Normal 2 3 14 2 6" xfId="17438"/>
    <cellStyle name="Normal 2 3 14 2 6 2" xfId="17439"/>
    <cellStyle name="Normal 2 3 14 2 7" xfId="17440"/>
    <cellStyle name="Normal 2 3 14 2 7 2" xfId="17441"/>
    <cellStyle name="Normal 2 3 14 2 8" xfId="17442"/>
    <cellStyle name="Normal 2 3 14 2 8 2" xfId="17443"/>
    <cellStyle name="Normal 2 3 14 2 9" xfId="17444"/>
    <cellStyle name="Normal 2 3 14 2 9 2" xfId="17445"/>
    <cellStyle name="Normal 2 3 14 3" xfId="17446"/>
    <cellStyle name="Normal 2 3 14 3 10" xfId="17447"/>
    <cellStyle name="Normal 2 3 14 3 10 2" xfId="17448"/>
    <cellStyle name="Normal 2 3 14 3 11" xfId="17449"/>
    <cellStyle name="Normal 2 3 14 3 2" xfId="17450"/>
    <cellStyle name="Normal 2 3 14 3 2 2" xfId="17451"/>
    <cellStyle name="Normal 2 3 14 3 3" xfId="17452"/>
    <cellStyle name="Normal 2 3 14 3 3 2" xfId="17453"/>
    <cellStyle name="Normal 2 3 14 3 4" xfId="17454"/>
    <cellStyle name="Normal 2 3 14 3 4 2" xfId="17455"/>
    <cellStyle name="Normal 2 3 14 3 5" xfId="17456"/>
    <cellStyle name="Normal 2 3 14 3 5 2" xfId="17457"/>
    <cellStyle name="Normal 2 3 14 3 6" xfId="17458"/>
    <cellStyle name="Normal 2 3 14 3 6 2" xfId="17459"/>
    <cellStyle name="Normal 2 3 14 3 7" xfId="17460"/>
    <cellStyle name="Normal 2 3 14 3 7 2" xfId="17461"/>
    <cellStyle name="Normal 2 3 14 3 8" xfId="17462"/>
    <cellStyle name="Normal 2 3 14 3 8 2" xfId="17463"/>
    <cellStyle name="Normal 2 3 14 3 9" xfId="17464"/>
    <cellStyle name="Normal 2 3 14 3 9 2" xfId="17465"/>
    <cellStyle name="Normal 2 3 14 4" xfId="17466"/>
    <cellStyle name="Normal 2 3 14 4 2" xfId="17467"/>
    <cellStyle name="Normal 2 3 14 5" xfId="17468"/>
    <cellStyle name="Normal 2 3 14 5 2" xfId="17469"/>
    <cellStyle name="Normal 2 3 14 6" xfId="17470"/>
    <cellStyle name="Normal 2 3 14 6 2" xfId="17471"/>
    <cellStyle name="Normal 2 3 14 7" xfId="17472"/>
    <cellStyle name="Normal 2 3 14 7 2" xfId="17473"/>
    <cellStyle name="Normal 2 3 14 8" xfId="17474"/>
    <cellStyle name="Normal 2 3 14 8 2" xfId="17475"/>
    <cellStyle name="Normal 2 3 14 9" xfId="17476"/>
    <cellStyle name="Normal 2 3 14 9 2" xfId="17477"/>
    <cellStyle name="Normal 2 3 15" xfId="17478"/>
    <cellStyle name="Normal 2 3 15 10" xfId="17479"/>
    <cellStyle name="Normal 2 3 15 10 2" xfId="17480"/>
    <cellStyle name="Normal 2 3 15 11" xfId="17481"/>
    <cellStyle name="Normal 2 3 15 11 2" xfId="17482"/>
    <cellStyle name="Normal 2 3 15 12" xfId="17483"/>
    <cellStyle name="Normal 2 3 15 12 2" xfId="17484"/>
    <cellStyle name="Normal 2 3 15 13" xfId="17485"/>
    <cellStyle name="Normal 2 3 15 2" xfId="17486"/>
    <cellStyle name="Normal 2 3 15 2 10" xfId="17487"/>
    <cellStyle name="Normal 2 3 15 2 10 2" xfId="17488"/>
    <cellStyle name="Normal 2 3 15 2 11" xfId="17489"/>
    <cellStyle name="Normal 2 3 15 2 11 2" xfId="17490"/>
    <cellStyle name="Normal 2 3 15 2 12" xfId="17491"/>
    <cellStyle name="Normal 2 3 15 2 2" xfId="17492"/>
    <cellStyle name="Normal 2 3 15 2 2 10" xfId="17493"/>
    <cellStyle name="Normal 2 3 15 2 2 10 2" xfId="17494"/>
    <cellStyle name="Normal 2 3 15 2 2 11" xfId="17495"/>
    <cellStyle name="Normal 2 3 15 2 2 2" xfId="17496"/>
    <cellStyle name="Normal 2 3 15 2 2 2 2" xfId="17497"/>
    <cellStyle name="Normal 2 3 15 2 2 3" xfId="17498"/>
    <cellStyle name="Normal 2 3 15 2 2 3 2" xfId="17499"/>
    <cellStyle name="Normal 2 3 15 2 2 4" xfId="17500"/>
    <cellStyle name="Normal 2 3 15 2 2 4 2" xfId="17501"/>
    <cellStyle name="Normal 2 3 15 2 2 5" xfId="17502"/>
    <cellStyle name="Normal 2 3 15 2 2 5 2" xfId="17503"/>
    <cellStyle name="Normal 2 3 15 2 2 6" xfId="17504"/>
    <cellStyle name="Normal 2 3 15 2 2 6 2" xfId="17505"/>
    <cellStyle name="Normal 2 3 15 2 2 7" xfId="17506"/>
    <cellStyle name="Normal 2 3 15 2 2 7 2" xfId="17507"/>
    <cellStyle name="Normal 2 3 15 2 2 8" xfId="17508"/>
    <cellStyle name="Normal 2 3 15 2 2 8 2" xfId="17509"/>
    <cellStyle name="Normal 2 3 15 2 2 9" xfId="17510"/>
    <cellStyle name="Normal 2 3 15 2 2 9 2" xfId="17511"/>
    <cellStyle name="Normal 2 3 15 2 3" xfId="17512"/>
    <cellStyle name="Normal 2 3 15 2 3 2" xfId="17513"/>
    <cellStyle name="Normal 2 3 15 2 4" xfId="17514"/>
    <cellStyle name="Normal 2 3 15 2 4 2" xfId="17515"/>
    <cellStyle name="Normal 2 3 15 2 5" xfId="17516"/>
    <cellStyle name="Normal 2 3 15 2 5 2" xfId="17517"/>
    <cellStyle name="Normal 2 3 15 2 6" xfId="17518"/>
    <cellStyle name="Normal 2 3 15 2 6 2" xfId="17519"/>
    <cellStyle name="Normal 2 3 15 2 7" xfId="17520"/>
    <cellStyle name="Normal 2 3 15 2 7 2" xfId="17521"/>
    <cellStyle name="Normal 2 3 15 2 8" xfId="17522"/>
    <cellStyle name="Normal 2 3 15 2 8 2" xfId="17523"/>
    <cellStyle name="Normal 2 3 15 2 9" xfId="17524"/>
    <cellStyle name="Normal 2 3 15 2 9 2" xfId="17525"/>
    <cellStyle name="Normal 2 3 15 3" xfId="17526"/>
    <cellStyle name="Normal 2 3 15 3 10" xfId="17527"/>
    <cellStyle name="Normal 2 3 15 3 10 2" xfId="17528"/>
    <cellStyle name="Normal 2 3 15 3 11" xfId="17529"/>
    <cellStyle name="Normal 2 3 15 3 2" xfId="17530"/>
    <cellStyle name="Normal 2 3 15 3 2 2" xfId="17531"/>
    <cellStyle name="Normal 2 3 15 3 3" xfId="17532"/>
    <cellStyle name="Normal 2 3 15 3 3 2" xfId="17533"/>
    <cellStyle name="Normal 2 3 15 3 4" xfId="17534"/>
    <cellStyle name="Normal 2 3 15 3 4 2" xfId="17535"/>
    <cellStyle name="Normal 2 3 15 3 5" xfId="17536"/>
    <cellStyle name="Normal 2 3 15 3 5 2" xfId="17537"/>
    <cellStyle name="Normal 2 3 15 3 6" xfId="17538"/>
    <cellStyle name="Normal 2 3 15 3 6 2" xfId="17539"/>
    <cellStyle name="Normal 2 3 15 3 7" xfId="17540"/>
    <cellStyle name="Normal 2 3 15 3 7 2" xfId="17541"/>
    <cellStyle name="Normal 2 3 15 3 8" xfId="17542"/>
    <cellStyle name="Normal 2 3 15 3 8 2" xfId="17543"/>
    <cellStyle name="Normal 2 3 15 3 9" xfId="17544"/>
    <cellStyle name="Normal 2 3 15 3 9 2" xfId="17545"/>
    <cellStyle name="Normal 2 3 15 4" xfId="17546"/>
    <cellStyle name="Normal 2 3 15 4 2" xfId="17547"/>
    <cellStyle name="Normal 2 3 15 5" xfId="17548"/>
    <cellStyle name="Normal 2 3 15 5 2" xfId="17549"/>
    <cellStyle name="Normal 2 3 15 6" xfId="17550"/>
    <cellStyle name="Normal 2 3 15 6 2" xfId="17551"/>
    <cellStyle name="Normal 2 3 15 7" xfId="17552"/>
    <cellStyle name="Normal 2 3 15 7 2" xfId="17553"/>
    <cellStyle name="Normal 2 3 15 8" xfId="17554"/>
    <cellStyle name="Normal 2 3 15 8 2" xfId="17555"/>
    <cellStyle name="Normal 2 3 15 9" xfId="17556"/>
    <cellStyle name="Normal 2 3 15 9 2" xfId="17557"/>
    <cellStyle name="Normal 2 3 16" xfId="17558"/>
    <cellStyle name="Normal 2 3 16 10" xfId="17559"/>
    <cellStyle name="Normal 2 3 16 10 2" xfId="17560"/>
    <cellStyle name="Normal 2 3 16 11" xfId="17561"/>
    <cellStyle name="Normal 2 3 16 11 2" xfId="17562"/>
    <cellStyle name="Normal 2 3 16 12" xfId="17563"/>
    <cellStyle name="Normal 2 3 16 12 2" xfId="17564"/>
    <cellStyle name="Normal 2 3 16 13" xfId="17565"/>
    <cellStyle name="Normal 2 3 16 2" xfId="17566"/>
    <cellStyle name="Normal 2 3 16 2 10" xfId="17567"/>
    <cellStyle name="Normal 2 3 16 2 10 2" xfId="17568"/>
    <cellStyle name="Normal 2 3 16 2 11" xfId="17569"/>
    <cellStyle name="Normal 2 3 16 2 11 2" xfId="17570"/>
    <cellStyle name="Normal 2 3 16 2 12" xfId="17571"/>
    <cellStyle name="Normal 2 3 16 2 2" xfId="17572"/>
    <cellStyle name="Normal 2 3 16 2 2 10" xfId="17573"/>
    <cellStyle name="Normal 2 3 16 2 2 10 2" xfId="17574"/>
    <cellStyle name="Normal 2 3 16 2 2 11" xfId="17575"/>
    <cellStyle name="Normal 2 3 16 2 2 2" xfId="17576"/>
    <cellStyle name="Normal 2 3 16 2 2 2 2" xfId="17577"/>
    <cellStyle name="Normal 2 3 16 2 2 3" xfId="17578"/>
    <cellStyle name="Normal 2 3 16 2 2 3 2" xfId="17579"/>
    <cellStyle name="Normal 2 3 16 2 2 4" xfId="17580"/>
    <cellStyle name="Normal 2 3 16 2 2 4 2" xfId="17581"/>
    <cellStyle name="Normal 2 3 16 2 2 5" xfId="17582"/>
    <cellStyle name="Normal 2 3 16 2 2 5 2" xfId="17583"/>
    <cellStyle name="Normal 2 3 16 2 2 6" xfId="17584"/>
    <cellStyle name="Normal 2 3 16 2 2 6 2" xfId="17585"/>
    <cellStyle name="Normal 2 3 16 2 2 7" xfId="17586"/>
    <cellStyle name="Normal 2 3 16 2 2 7 2" xfId="17587"/>
    <cellStyle name="Normal 2 3 16 2 2 8" xfId="17588"/>
    <cellStyle name="Normal 2 3 16 2 2 8 2" xfId="17589"/>
    <cellStyle name="Normal 2 3 16 2 2 9" xfId="17590"/>
    <cellStyle name="Normal 2 3 16 2 2 9 2" xfId="17591"/>
    <cellStyle name="Normal 2 3 16 2 3" xfId="17592"/>
    <cellStyle name="Normal 2 3 16 2 3 2" xfId="17593"/>
    <cellStyle name="Normal 2 3 16 2 4" xfId="17594"/>
    <cellStyle name="Normal 2 3 16 2 4 2" xfId="17595"/>
    <cellStyle name="Normal 2 3 16 2 5" xfId="17596"/>
    <cellStyle name="Normal 2 3 16 2 5 2" xfId="17597"/>
    <cellStyle name="Normal 2 3 16 2 6" xfId="17598"/>
    <cellStyle name="Normal 2 3 16 2 6 2" xfId="17599"/>
    <cellStyle name="Normal 2 3 16 2 7" xfId="17600"/>
    <cellStyle name="Normal 2 3 16 2 7 2" xfId="17601"/>
    <cellStyle name="Normal 2 3 16 2 8" xfId="17602"/>
    <cellStyle name="Normal 2 3 16 2 8 2" xfId="17603"/>
    <cellStyle name="Normal 2 3 16 2 9" xfId="17604"/>
    <cellStyle name="Normal 2 3 16 2 9 2" xfId="17605"/>
    <cellStyle name="Normal 2 3 16 3" xfId="17606"/>
    <cellStyle name="Normal 2 3 16 3 10" xfId="17607"/>
    <cellStyle name="Normal 2 3 16 3 10 2" xfId="17608"/>
    <cellStyle name="Normal 2 3 16 3 11" xfId="17609"/>
    <cellStyle name="Normal 2 3 16 3 2" xfId="17610"/>
    <cellStyle name="Normal 2 3 16 3 2 2" xfId="17611"/>
    <cellStyle name="Normal 2 3 16 3 3" xfId="17612"/>
    <cellStyle name="Normal 2 3 16 3 3 2" xfId="17613"/>
    <cellStyle name="Normal 2 3 16 3 4" xfId="17614"/>
    <cellStyle name="Normal 2 3 16 3 4 2" xfId="17615"/>
    <cellStyle name="Normal 2 3 16 3 5" xfId="17616"/>
    <cellStyle name="Normal 2 3 16 3 5 2" xfId="17617"/>
    <cellStyle name="Normal 2 3 16 3 6" xfId="17618"/>
    <cellStyle name="Normal 2 3 16 3 6 2" xfId="17619"/>
    <cellStyle name="Normal 2 3 16 3 7" xfId="17620"/>
    <cellStyle name="Normal 2 3 16 3 7 2" xfId="17621"/>
    <cellStyle name="Normal 2 3 16 3 8" xfId="17622"/>
    <cellStyle name="Normal 2 3 16 3 8 2" xfId="17623"/>
    <cellStyle name="Normal 2 3 16 3 9" xfId="17624"/>
    <cellStyle name="Normal 2 3 16 3 9 2" xfId="17625"/>
    <cellStyle name="Normal 2 3 16 4" xfId="17626"/>
    <cellStyle name="Normal 2 3 16 4 2" xfId="17627"/>
    <cellStyle name="Normal 2 3 16 5" xfId="17628"/>
    <cellStyle name="Normal 2 3 16 5 2" xfId="17629"/>
    <cellStyle name="Normal 2 3 16 6" xfId="17630"/>
    <cellStyle name="Normal 2 3 16 6 2" xfId="17631"/>
    <cellStyle name="Normal 2 3 16 7" xfId="17632"/>
    <cellStyle name="Normal 2 3 16 7 2" xfId="17633"/>
    <cellStyle name="Normal 2 3 16 8" xfId="17634"/>
    <cellStyle name="Normal 2 3 16 8 2" xfId="17635"/>
    <cellStyle name="Normal 2 3 16 9" xfId="17636"/>
    <cellStyle name="Normal 2 3 16 9 2" xfId="17637"/>
    <cellStyle name="Normal 2 3 17" xfId="17638"/>
    <cellStyle name="Normal 2 3 18" xfId="17639"/>
    <cellStyle name="Normal 2 3 19" xfId="17640"/>
    <cellStyle name="Normal 2 3 2" xfId="17641"/>
    <cellStyle name="Normal 2 3 2 10" xfId="17642"/>
    <cellStyle name="Normal 2 3 2 10 10" xfId="17643"/>
    <cellStyle name="Normal 2 3 2 10 10 2" xfId="17644"/>
    <cellStyle name="Normal 2 3 2 10 11" xfId="17645"/>
    <cellStyle name="Normal 2 3 2 10 11 2" xfId="17646"/>
    <cellStyle name="Normal 2 3 2 10 12" xfId="17647"/>
    <cellStyle name="Normal 2 3 2 10 12 2" xfId="17648"/>
    <cellStyle name="Normal 2 3 2 10 13" xfId="17649"/>
    <cellStyle name="Normal 2 3 2 10 2" xfId="17650"/>
    <cellStyle name="Normal 2 3 2 10 2 10" xfId="17651"/>
    <cellStyle name="Normal 2 3 2 10 2 10 2" xfId="17652"/>
    <cellStyle name="Normal 2 3 2 10 2 11" xfId="17653"/>
    <cellStyle name="Normal 2 3 2 10 2 11 2" xfId="17654"/>
    <cellStyle name="Normal 2 3 2 10 2 12" xfId="17655"/>
    <cellStyle name="Normal 2 3 2 10 2 2" xfId="17656"/>
    <cellStyle name="Normal 2 3 2 10 2 2 10" xfId="17657"/>
    <cellStyle name="Normal 2 3 2 10 2 2 10 2" xfId="17658"/>
    <cellStyle name="Normal 2 3 2 10 2 2 11" xfId="17659"/>
    <cellStyle name="Normal 2 3 2 10 2 2 2" xfId="17660"/>
    <cellStyle name="Normal 2 3 2 10 2 2 2 2" xfId="17661"/>
    <cellStyle name="Normal 2 3 2 10 2 2 3" xfId="17662"/>
    <cellStyle name="Normal 2 3 2 10 2 2 3 2" xfId="17663"/>
    <cellStyle name="Normal 2 3 2 10 2 2 4" xfId="17664"/>
    <cellStyle name="Normal 2 3 2 10 2 2 4 2" xfId="17665"/>
    <cellStyle name="Normal 2 3 2 10 2 2 5" xfId="17666"/>
    <cellStyle name="Normal 2 3 2 10 2 2 5 2" xfId="17667"/>
    <cellStyle name="Normal 2 3 2 10 2 2 6" xfId="17668"/>
    <cellStyle name="Normal 2 3 2 10 2 2 6 2" xfId="17669"/>
    <cellStyle name="Normal 2 3 2 10 2 2 7" xfId="17670"/>
    <cellStyle name="Normal 2 3 2 10 2 2 7 2" xfId="17671"/>
    <cellStyle name="Normal 2 3 2 10 2 2 8" xfId="17672"/>
    <cellStyle name="Normal 2 3 2 10 2 2 8 2" xfId="17673"/>
    <cellStyle name="Normal 2 3 2 10 2 2 9" xfId="17674"/>
    <cellStyle name="Normal 2 3 2 10 2 2 9 2" xfId="17675"/>
    <cellStyle name="Normal 2 3 2 10 2 3" xfId="17676"/>
    <cellStyle name="Normal 2 3 2 10 2 3 2" xfId="17677"/>
    <cellStyle name="Normal 2 3 2 10 2 4" xfId="17678"/>
    <cellStyle name="Normal 2 3 2 10 2 4 2" xfId="17679"/>
    <cellStyle name="Normal 2 3 2 10 2 5" xfId="17680"/>
    <cellStyle name="Normal 2 3 2 10 2 5 2" xfId="17681"/>
    <cellStyle name="Normal 2 3 2 10 2 6" xfId="17682"/>
    <cellStyle name="Normal 2 3 2 10 2 6 2" xfId="17683"/>
    <cellStyle name="Normal 2 3 2 10 2 7" xfId="17684"/>
    <cellStyle name="Normal 2 3 2 10 2 7 2" xfId="17685"/>
    <cellStyle name="Normal 2 3 2 10 2 8" xfId="17686"/>
    <cellStyle name="Normal 2 3 2 10 2 8 2" xfId="17687"/>
    <cellStyle name="Normal 2 3 2 10 2 9" xfId="17688"/>
    <cellStyle name="Normal 2 3 2 10 2 9 2" xfId="17689"/>
    <cellStyle name="Normal 2 3 2 10 3" xfId="17690"/>
    <cellStyle name="Normal 2 3 2 10 3 10" xfId="17691"/>
    <cellStyle name="Normal 2 3 2 10 3 10 2" xfId="17692"/>
    <cellStyle name="Normal 2 3 2 10 3 11" xfId="17693"/>
    <cellStyle name="Normal 2 3 2 10 3 2" xfId="17694"/>
    <cellStyle name="Normal 2 3 2 10 3 2 2" xfId="17695"/>
    <cellStyle name="Normal 2 3 2 10 3 3" xfId="17696"/>
    <cellStyle name="Normal 2 3 2 10 3 3 2" xfId="17697"/>
    <cellStyle name="Normal 2 3 2 10 3 4" xfId="17698"/>
    <cellStyle name="Normal 2 3 2 10 3 4 2" xfId="17699"/>
    <cellStyle name="Normal 2 3 2 10 3 5" xfId="17700"/>
    <cellStyle name="Normal 2 3 2 10 3 5 2" xfId="17701"/>
    <cellStyle name="Normal 2 3 2 10 3 6" xfId="17702"/>
    <cellStyle name="Normal 2 3 2 10 3 6 2" xfId="17703"/>
    <cellStyle name="Normal 2 3 2 10 3 7" xfId="17704"/>
    <cellStyle name="Normal 2 3 2 10 3 7 2" xfId="17705"/>
    <cellStyle name="Normal 2 3 2 10 3 8" xfId="17706"/>
    <cellStyle name="Normal 2 3 2 10 3 8 2" xfId="17707"/>
    <cellStyle name="Normal 2 3 2 10 3 9" xfId="17708"/>
    <cellStyle name="Normal 2 3 2 10 3 9 2" xfId="17709"/>
    <cellStyle name="Normal 2 3 2 10 4" xfId="17710"/>
    <cellStyle name="Normal 2 3 2 10 4 2" xfId="17711"/>
    <cellStyle name="Normal 2 3 2 10 5" xfId="17712"/>
    <cellStyle name="Normal 2 3 2 10 5 2" xfId="17713"/>
    <cellStyle name="Normal 2 3 2 10 6" xfId="17714"/>
    <cellStyle name="Normal 2 3 2 10 6 2" xfId="17715"/>
    <cellStyle name="Normal 2 3 2 10 7" xfId="17716"/>
    <cellStyle name="Normal 2 3 2 10 7 2" xfId="17717"/>
    <cellStyle name="Normal 2 3 2 10 8" xfId="17718"/>
    <cellStyle name="Normal 2 3 2 10 8 2" xfId="17719"/>
    <cellStyle name="Normal 2 3 2 10 9" xfId="17720"/>
    <cellStyle name="Normal 2 3 2 10 9 2" xfId="17721"/>
    <cellStyle name="Normal 2 3 2 11" xfId="17722"/>
    <cellStyle name="Normal 2 3 2 11 10" xfId="17723"/>
    <cellStyle name="Normal 2 3 2 11 10 2" xfId="17724"/>
    <cellStyle name="Normal 2 3 2 11 11" xfId="17725"/>
    <cellStyle name="Normal 2 3 2 11 11 2" xfId="17726"/>
    <cellStyle name="Normal 2 3 2 11 12" xfId="17727"/>
    <cellStyle name="Normal 2 3 2 11 12 2" xfId="17728"/>
    <cellStyle name="Normal 2 3 2 11 13" xfId="17729"/>
    <cellStyle name="Normal 2 3 2 11 2" xfId="17730"/>
    <cellStyle name="Normal 2 3 2 11 2 10" xfId="17731"/>
    <cellStyle name="Normal 2 3 2 11 2 10 2" xfId="17732"/>
    <cellStyle name="Normal 2 3 2 11 2 11" xfId="17733"/>
    <cellStyle name="Normal 2 3 2 11 2 11 2" xfId="17734"/>
    <cellStyle name="Normal 2 3 2 11 2 12" xfId="17735"/>
    <cellStyle name="Normal 2 3 2 11 2 2" xfId="17736"/>
    <cellStyle name="Normal 2 3 2 11 2 2 10" xfId="17737"/>
    <cellStyle name="Normal 2 3 2 11 2 2 10 2" xfId="17738"/>
    <cellStyle name="Normal 2 3 2 11 2 2 11" xfId="17739"/>
    <cellStyle name="Normal 2 3 2 11 2 2 2" xfId="17740"/>
    <cellStyle name="Normal 2 3 2 11 2 2 2 2" xfId="17741"/>
    <cellStyle name="Normal 2 3 2 11 2 2 3" xfId="17742"/>
    <cellStyle name="Normal 2 3 2 11 2 2 3 2" xfId="17743"/>
    <cellStyle name="Normal 2 3 2 11 2 2 4" xfId="17744"/>
    <cellStyle name="Normal 2 3 2 11 2 2 4 2" xfId="17745"/>
    <cellStyle name="Normal 2 3 2 11 2 2 5" xfId="17746"/>
    <cellStyle name="Normal 2 3 2 11 2 2 5 2" xfId="17747"/>
    <cellStyle name="Normal 2 3 2 11 2 2 6" xfId="17748"/>
    <cellStyle name="Normal 2 3 2 11 2 2 6 2" xfId="17749"/>
    <cellStyle name="Normal 2 3 2 11 2 2 7" xfId="17750"/>
    <cellStyle name="Normal 2 3 2 11 2 2 7 2" xfId="17751"/>
    <cellStyle name="Normal 2 3 2 11 2 2 8" xfId="17752"/>
    <cellStyle name="Normal 2 3 2 11 2 2 8 2" xfId="17753"/>
    <cellStyle name="Normal 2 3 2 11 2 2 9" xfId="17754"/>
    <cellStyle name="Normal 2 3 2 11 2 2 9 2" xfId="17755"/>
    <cellStyle name="Normal 2 3 2 11 2 3" xfId="17756"/>
    <cellStyle name="Normal 2 3 2 11 2 3 2" xfId="17757"/>
    <cellStyle name="Normal 2 3 2 11 2 4" xfId="17758"/>
    <cellStyle name="Normal 2 3 2 11 2 4 2" xfId="17759"/>
    <cellStyle name="Normal 2 3 2 11 2 5" xfId="17760"/>
    <cellStyle name="Normal 2 3 2 11 2 5 2" xfId="17761"/>
    <cellStyle name="Normal 2 3 2 11 2 6" xfId="17762"/>
    <cellStyle name="Normal 2 3 2 11 2 6 2" xfId="17763"/>
    <cellStyle name="Normal 2 3 2 11 2 7" xfId="17764"/>
    <cellStyle name="Normal 2 3 2 11 2 7 2" xfId="17765"/>
    <cellStyle name="Normal 2 3 2 11 2 8" xfId="17766"/>
    <cellStyle name="Normal 2 3 2 11 2 8 2" xfId="17767"/>
    <cellStyle name="Normal 2 3 2 11 2 9" xfId="17768"/>
    <cellStyle name="Normal 2 3 2 11 2 9 2" xfId="17769"/>
    <cellStyle name="Normal 2 3 2 11 3" xfId="17770"/>
    <cellStyle name="Normal 2 3 2 11 3 10" xfId="17771"/>
    <cellStyle name="Normal 2 3 2 11 3 10 2" xfId="17772"/>
    <cellStyle name="Normal 2 3 2 11 3 11" xfId="17773"/>
    <cellStyle name="Normal 2 3 2 11 3 2" xfId="17774"/>
    <cellStyle name="Normal 2 3 2 11 3 2 2" xfId="17775"/>
    <cellStyle name="Normal 2 3 2 11 3 3" xfId="17776"/>
    <cellStyle name="Normal 2 3 2 11 3 3 2" xfId="17777"/>
    <cellStyle name="Normal 2 3 2 11 3 4" xfId="17778"/>
    <cellStyle name="Normal 2 3 2 11 3 4 2" xfId="17779"/>
    <cellStyle name="Normal 2 3 2 11 3 5" xfId="17780"/>
    <cellStyle name="Normal 2 3 2 11 3 5 2" xfId="17781"/>
    <cellStyle name="Normal 2 3 2 11 3 6" xfId="17782"/>
    <cellStyle name="Normal 2 3 2 11 3 6 2" xfId="17783"/>
    <cellStyle name="Normal 2 3 2 11 3 7" xfId="17784"/>
    <cellStyle name="Normal 2 3 2 11 3 7 2" xfId="17785"/>
    <cellStyle name="Normal 2 3 2 11 3 8" xfId="17786"/>
    <cellStyle name="Normal 2 3 2 11 3 8 2" xfId="17787"/>
    <cellStyle name="Normal 2 3 2 11 3 9" xfId="17788"/>
    <cellStyle name="Normal 2 3 2 11 3 9 2" xfId="17789"/>
    <cellStyle name="Normal 2 3 2 11 4" xfId="17790"/>
    <cellStyle name="Normal 2 3 2 11 4 2" xfId="17791"/>
    <cellStyle name="Normal 2 3 2 11 5" xfId="17792"/>
    <cellStyle name="Normal 2 3 2 11 5 2" xfId="17793"/>
    <cellStyle name="Normal 2 3 2 11 6" xfId="17794"/>
    <cellStyle name="Normal 2 3 2 11 6 2" xfId="17795"/>
    <cellStyle name="Normal 2 3 2 11 7" xfId="17796"/>
    <cellStyle name="Normal 2 3 2 11 7 2" xfId="17797"/>
    <cellStyle name="Normal 2 3 2 11 8" xfId="17798"/>
    <cellStyle name="Normal 2 3 2 11 8 2" xfId="17799"/>
    <cellStyle name="Normal 2 3 2 11 9" xfId="17800"/>
    <cellStyle name="Normal 2 3 2 11 9 2" xfId="17801"/>
    <cellStyle name="Normal 2 3 2 12" xfId="17802"/>
    <cellStyle name="Normal 2 3 2 12 10" xfId="17803"/>
    <cellStyle name="Normal 2 3 2 12 10 2" xfId="17804"/>
    <cellStyle name="Normal 2 3 2 12 11" xfId="17805"/>
    <cellStyle name="Normal 2 3 2 12 11 2" xfId="17806"/>
    <cellStyle name="Normal 2 3 2 12 12" xfId="17807"/>
    <cellStyle name="Normal 2 3 2 12 12 2" xfId="17808"/>
    <cellStyle name="Normal 2 3 2 12 13" xfId="17809"/>
    <cellStyle name="Normal 2 3 2 12 2" xfId="17810"/>
    <cellStyle name="Normal 2 3 2 12 2 10" xfId="17811"/>
    <cellStyle name="Normal 2 3 2 12 2 10 2" xfId="17812"/>
    <cellStyle name="Normal 2 3 2 12 2 11" xfId="17813"/>
    <cellStyle name="Normal 2 3 2 12 2 11 2" xfId="17814"/>
    <cellStyle name="Normal 2 3 2 12 2 12" xfId="17815"/>
    <cellStyle name="Normal 2 3 2 12 2 2" xfId="17816"/>
    <cellStyle name="Normal 2 3 2 12 2 2 10" xfId="17817"/>
    <cellStyle name="Normal 2 3 2 12 2 2 10 2" xfId="17818"/>
    <cellStyle name="Normal 2 3 2 12 2 2 11" xfId="17819"/>
    <cellStyle name="Normal 2 3 2 12 2 2 2" xfId="17820"/>
    <cellStyle name="Normal 2 3 2 12 2 2 2 2" xfId="17821"/>
    <cellStyle name="Normal 2 3 2 12 2 2 3" xfId="17822"/>
    <cellStyle name="Normal 2 3 2 12 2 2 3 2" xfId="17823"/>
    <cellStyle name="Normal 2 3 2 12 2 2 4" xfId="17824"/>
    <cellStyle name="Normal 2 3 2 12 2 2 4 2" xfId="17825"/>
    <cellStyle name="Normal 2 3 2 12 2 2 5" xfId="17826"/>
    <cellStyle name="Normal 2 3 2 12 2 2 5 2" xfId="17827"/>
    <cellStyle name="Normal 2 3 2 12 2 2 6" xfId="17828"/>
    <cellStyle name="Normal 2 3 2 12 2 2 6 2" xfId="17829"/>
    <cellStyle name="Normal 2 3 2 12 2 2 7" xfId="17830"/>
    <cellStyle name="Normal 2 3 2 12 2 2 7 2" xfId="17831"/>
    <cellStyle name="Normal 2 3 2 12 2 2 8" xfId="17832"/>
    <cellStyle name="Normal 2 3 2 12 2 2 8 2" xfId="17833"/>
    <cellStyle name="Normal 2 3 2 12 2 2 9" xfId="17834"/>
    <cellStyle name="Normal 2 3 2 12 2 2 9 2" xfId="17835"/>
    <cellStyle name="Normal 2 3 2 12 2 3" xfId="17836"/>
    <cellStyle name="Normal 2 3 2 12 2 3 2" xfId="17837"/>
    <cellStyle name="Normal 2 3 2 12 2 4" xfId="17838"/>
    <cellStyle name="Normal 2 3 2 12 2 4 2" xfId="17839"/>
    <cellStyle name="Normal 2 3 2 12 2 5" xfId="17840"/>
    <cellStyle name="Normal 2 3 2 12 2 5 2" xfId="17841"/>
    <cellStyle name="Normal 2 3 2 12 2 6" xfId="17842"/>
    <cellStyle name="Normal 2 3 2 12 2 6 2" xfId="17843"/>
    <cellStyle name="Normal 2 3 2 12 2 7" xfId="17844"/>
    <cellStyle name="Normal 2 3 2 12 2 7 2" xfId="17845"/>
    <cellStyle name="Normal 2 3 2 12 2 8" xfId="17846"/>
    <cellStyle name="Normal 2 3 2 12 2 8 2" xfId="17847"/>
    <cellStyle name="Normal 2 3 2 12 2 9" xfId="17848"/>
    <cellStyle name="Normal 2 3 2 12 2 9 2" xfId="17849"/>
    <cellStyle name="Normal 2 3 2 12 3" xfId="17850"/>
    <cellStyle name="Normal 2 3 2 12 3 10" xfId="17851"/>
    <cellStyle name="Normal 2 3 2 12 3 10 2" xfId="17852"/>
    <cellStyle name="Normal 2 3 2 12 3 11" xfId="17853"/>
    <cellStyle name="Normal 2 3 2 12 3 2" xfId="17854"/>
    <cellStyle name="Normal 2 3 2 12 3 2 2" xfId="17855"/>
    <cellStyle name="Normal 2 3 2 12 3 3" xfId="17856"/>
    <cellStyle name="Normal 2 3 2 12 3 3 2" xfId="17857"/>
    <cellStyle name="Normal 2 3 2 12 3 4" xfId="17858"/>
    <cellStyle name="Normal 2 3 2 12 3 4 2" xfId="17859"/>
    <cellStyle name="Normal 2 3 2 12 3 5" xfId="17860"/>
    <cellStyle name="Normal 2 3 2 12 3 5 2" xfId="17861"/>
    <cellStyle name="Normal 2 3 2 12 3 6" xfId="17862"/>
    <cellStyle name="Normal 2 3 2 12 3 6 2" xfId="17863"/>
    <cellStyle name="Normal 2 3 2 12 3 7" xfId="17864"/>
    <cellStyle name="Normal 2 3 2 12 3 7 2" xfId="17865"/>
    <cellStyle name="Normal 2 3 2 12 3 8" xfId="17866"/>
    <cellStyle name="Normal 2 3 2 12 3 8 2" xfId="17867"/>
    <cellStyle name="Normal 2 3 2 12 3 9" xfId="17868"/>
    <cellStyle name="Normal 2 3 2 12 3 9 2" xfId="17869"/>
    <cellStyle name="Normal 2 3 2 12 4" xfId="17870"/>
    <cellStyle name="Normal 2 3 2 12 4 2" xfId="17871"/>
    <cellStyle name="Normal 2 3 2 12 5" xfId="17872"/>
    <cellStyle name="Normal 2 3 2 12 5 2" xfId="17873"/>
    <cellStyle name="Normal 2 3 2 12 6" xfId="17874"/>
    <cellStyle name="Normal 2 3 2 12 6 2" xfId="17875"/>
    <cellStyle name="Normal 2 3 2 12 7" xfId="17876"/>
    <cellStyle name="Normal 2 3 2 12 7 2" xfId="17877"/>
    <cellStyle name="Normal 2 3 2 12 8" xfId="17878"/>
    <cellStyle name="Normal 2 3 2 12 8 2" xfId="17879"/>
    <cellStyle name="Normal 2 3 2 12 9" xfId="17880"/>
    <cellStyle name="Normal 2 3 2 12 9 2" xfId="17881"/>
    <cellStyle name="Normal 2 3 2 13" xfId="17882"/>
    <cellStyle name="Normal 2 3 2 13 2" xfId="17883"/>
    <cellStyle name="Normal 2 3 2 13 2 10" xfId="17884"/>
    <cellStyle name="Normal 2 3 2 13 2 10 2" xfId="17885"/>
    <cellStyle name="Normal 2 3 2 13 2 11" xfId="17886"/>
    <cellStyle name="Normal 2 3 2 13 2 11 2" xfId="17887"/>
    <cellStyle name="Normal 2 3 2 13 2 12" xfId="17888"/>
    <cellStyle name="Normal 2 3 2 13 2 12 2" xfId="17889"/>
    <cellStyle name="Normal 2 3 2 13 2 13" xfId="17890"/>
    <cellStyle name="Normal 2 3 2 13 2 2" xfId="17891"/>
    <cellStyle name="Normal 2 3 2 13 2 2 10" xfId="17892"/>
    <cellStyle name="Normal 2 3 2 13 2 2 10 2" xfId="17893"/>
    <cellStyle name="Normal 2 3 2 13 2 2 11" xfId="17894"/>
    <cellStyle name="Normal 2 3 2 13 2 2 11 2" xfId="17895"/>
    <cellStyle name="Normal 2 3 2 13 2 2 12" xfId="17896"/>
    <cellStyle name="Normal 2 3 2 13 2 2 2" xfId="17897"/>
    <cellStyle name="Normal 2 3 2 13 2 2 2 10" xfId="17898"/>
    <cellStyle name="Normal 2 3 2 13 2 2 2 10 2" xfId="17899"/>
    <cellStyle name="Normal 2 3 2 13 2 2 2 11" xfId="17900"/>
    <cellStyle name="Normal 2 3 2 13 2 2 2 2" xfId="17901"/>
    <cellStyle name="Normal 2 3 2 13 2 2 2 2 2" xfId="17902"/>
    <cellStyle name="Normal 2 3 2 13 2 2 2 3" xfId="17903"/>
    <cellStyle name="Normal 2 3 2 13 2 2 2 3 2" xfId="17904"/>
    <cellStyle name="Normal 2 3 2 13 2 2 2 4" xfId="17905"/>
    <cellStyle name="Normal 2 3 2 13 2 2 2 4 2" xfId="17906"/>
    <cellStyle name="Normal 2 3 2 13 2 2 2 5" xfId="17907"/>
    <cellStyle name="Normal 2 3 2 13 2 2 2 5 2" xfId="17908"/>
    <cellStyle name="Normal 2 3 2 13 2 2 2 6" xfId="17909"/>
    <cellStyle name="Normal 2 3 2 13 2 2 2 6 2" xfId="17910"/>
    <cellStyle name="Normal 2 3 2 13 2 2 2 7" xfId="17911"/>
    <cellStyle name="Normal 2 3 2 13 2 2 2 7 2" xfId="17912"/>
    <cellStyle name="Normal 2 3 2 13 2 2 2 8" xfId="17913"/>
    <cellStyle name="Normal 2 3 2 13 2 2 2 8 2" xfId="17914"/>
    <cellStyle name="Normal 2 3 2 13 2 2 2 9" xfId="17915"/>
    <cellStyle name="Normal 2 3 2 13 2 2 2 9 2" xfId="17916"/>
    <cellStyle name="Normal 2 3 2 13 2 2 3" xfId="17917"/>
    <cellStyle name="Normal 2 3 2 13 2 2 3 2" xfId="17918"/>
    <cellStyle name="Normal 2 3 2 13 2 2 4" xfId="17919"/>
    <cellStyle name="Normal 2 3 2 13 2 2 4 2" xfId="17920"/>
    <cellStyle name="Normal 2 3 2 13 2 2 5" xfId="17921"/>
    <cellStyle name="Normal 2 3 2 13 2 2 5 2" xfId="17922"/>
    <cellStyle name="Normal 2 3 2 13 2 2 6" xfId="17923"/>
    <cellStyle name="Normal 2 3 2 13 2 2 6 2" xfId="17924"/>
    <cellStyle name="Normal 2 3 2 13 2 2 7" xfId="17925"/>
    <cellStyle name="Normal 2 3 2 13 2 2 7 2" xfId="17926"/>
    <cellStyle name="Normal 2 3 2 13 2 2 8" xfId="17927"/>
    <cellStyle name="Normal 2 3 2 13 2 2 8 2" xfId="17928"/>
    <cellStyle name="Normal 2 3 2 13 2 2 9" xfId="17929"/>
    <cellStyle name="Normal 2 3 2 13 2 2 9 2" xfId="17930"/>
    <cellStyle name="Normal 2 3 2 13 2 3" xfId="17931"/>
    <cellStyle name="Normal 2 3 2 13 2 3 10" xfId="17932"/>
    <cellStyle name="Normal 2 3 2 13 2 3 10 2" xfId="17933"/>
    <cellStyle name="Normal 2 3 2 13 2 3 11" xfId="17934"/>
    <cellStyle name="Normal 2 3 2 13 2 3 2" xfId="17935"/>
    <cellStyle name="Normal 2 3 2 13 2 3 2 2" xfId="17936"/>
    <cellStyle name="Normal 2 3 2 13 2 3 3" xfId="17937"/>
    <cellStyle name="Normal 2 3 2 13 2 3 3 2" xfId="17938"/>
    <cellStyle name="Normal 2 3 2 13 2 3 4" xfId="17939"/>
    <cellStyle name="Normal 2 3 2 13 2 3 4 2" xfId="17940"/>
    <cellStyle name="Normal 2 3 2 13 2 3 5" xfId="17941"/>
    <cellStyle name="Normal 2 3 2 13 2 3 5 2" xfId="17942"/>
    <cellStyle name="Normal 2 3 2 13 2 3 6" xfId="17943"/>
    <cellStyle name="Normal 2 3 2 13 2 3 6 2" xfId="17944"/>
    <cellStyle name="Normal 2 3 2 13 2 3 7" xfId="17945"/>
    <cellStyle name="Normal 2 3 2 13 2 3 7 2" xfId="17946"/>
    <cellStyle name="Normal 2 3 2 13 2 3 8" xfId="17947"/>
    <cellStyle name="Normal 2 3 2 13 2 3 8 2" xfId="17948"/>
    <cellStyle name="Normal 2 3 2 13 2 3 9" xfId="17949"/>
    <cellStyle name="Normal 2 3 2 13 2 3 9 2" xfId="17950"/>
    <cellStyle name="Normal 2 3 2 13 2 4" xfId="17951"/>
    <cellStyle name="Normal 2 3 2 13 2 4 2" xfId="17952"/>
    <cellStyle name="Normal 2 3 2 13 2 5" xfId="17953"/>
    <cellStyle name="Normal 2 3 2 13 2 5 2" xfId="17954"/>
    <cellStyle name="Normal 2 3 2 13 2 6" xfId="17955"/>
    <cellStyle name="Normal 2 3 2 13 2 6 2" xfId="17956"/>
    <cellStyle name="Normal 2 3 2 13 2 7" xfId="17957"/>
    <cellStyle name="Normal 2 3 2 13 2 7 2" xfId="17958"/>
    <cellStyle name="Normal 2 3 2 13 2 8" xfId="17959"/>
    <cellStyle name="Normal 2 3 2 13 2 8 2" xfId="17960"/>
    <cellStyle name="Normal 2 3 2 13 2 9" xfId="17961"/>
    <cellStyle name="Normal 2 3 2 13 2 9 2" xfId="17962"/>
    <cellStyle name="Normal 2 3 2 13 3" xfId="17963"/>
    <cellStyle name="Normal 2 3 2 13 3 10" xfId="17964"/>
    <cellStyle name="Normal 2 3 2 13 3 10 2" xfId="17965"/>
    <cellStyle name="Normal 2 3 2 13 3 11" xfId="17966"/>
    <cellStyle name="Normal 2 3 2 13 3 11 2" xfId="17967"/>
    <cellStyle name="Normal 2 3 2 13 3 12" xfId="17968"/>
    <cellStyle name="Normal 2 3 2 13 3 12 2" xfId="17969"/>
    <cellStyle name="Normal 2 3 2 13 3 13" xfId="17970"/>
    <cellStyle name="Normal 2 3 2 13 3 2" xfId="17971"/>
    <cellStyle name="Normal 2 3 2 13 3 2 10" xfId="17972"/>
    <cellStyle name="Normal 2 3 2 13 3 2 10 2" xfId="17973"/>
    <cellStyle name="Normal 2 3 2 13 3 2 11" xfId="17974"/>
    <cellStyle name="Normal 2 3 2 13 3 2 11 2" xfId="17975"/>
    <cellStyle name="Normal 2 3 2 13 3 2 12" xfId="17976"/>
    <cellStyle name="Normal 2 3 2 13 3 2 2" xfId="17977"/>
    <cellStyle name="Normal 2 3 2 13 3 2 2 10" xfId="17978"/>
    <cellStyle name="Normal 2 3 2 13 3 2 2 10 2" xfId="17979"/>
    <cellStyle name="Normal 2 3 2 13 3 2 2 11" xfId="17980"/>
    <cellStyle name="Normal 2 3 2 13 3 2 2 2" xfId="17981"/>
    <cellStyle name="Normal 2 3 2 13 3 2 2 2 2" xfId="17982"/>
    <cellStyle name="Normal 2 3 2 13 3 2 2 3" xfId="17983"/>
    <cellStyle name="Normal 2 3 2 13 3 2 2 3 2" xfId="17984"/>
    <cellStyle name="Normal 2 3 2 13 3 2 2 4" xfId="17985"/>
    <cellStyle name="Normal 2 3 2 13 3 2 2 4 2" xfId="17986"/>
    <cellStyle name="Normal 2 3 2 13 3 2 2 5" xfId="17987"/>
    <cellStyle name="Normal 2 3 2 13 3 2 2 5 2" xfId="17988"/>
    <cellStyle name="Normal 2 3 2 13 3 2 2 6" xfId="17989"/>
    <cellStyle name="Normal 2 3 2 13 3 2 2 6 2" xfId="17990"/>
    <cellStyle name="Normal 2 3 2 13 3 2 2 7" xfId="17991"/>
    <cellStyle name="Normal 2 3 2 13 3 2 2 7 2" xfId="17992"/>
    <cellStyle name="Normal 2 3 2 13 3 2 2 8" xfId="17993"/>
    <cellStyle name="Normal 2 3 2 13 3 2 2 8 2" xfId="17994"/>
    <cellStyle name="Normal 2 3 2 13 3 2 2 9" xfId="17995"/>
    <cellStyle name="Normal 2 3 2 13 3 2 2 9 2" xfId="17996"/>
    <cellStyle name="Normal 2 3 2 13 3 2 3" xfId="17997"/>
    <cellStyle name="Normal 2 3 2 13 3 2 3 2" xfId="17998"/>
    <cellStyle name="Normal 2 3 2 13 3 2 4" xfId="17999"/>
    <cellStyle name="Normal 2 3 2 13 3 2 4 2" xfId="18000"/>
    <cellStyle name="Normal 2 3 2 13 3 2 5" xfId="18001"/>
    <cellStyle name="Normal 2 3 2 13 3 2 5 2" xfId="18002"/>
    <cellStyle name="Normal 2 3 2 13 3 2 6" xfId="18003"/>
    <cellStyle name="Normal 2 3 2 13 3 2 6 2" xfId="18004"/>
    <cellStyle name="Normal 2 3 2 13 3 2 7" xfId="18005"/>
    <cellStyle name="Normal 2 3 2 13 3 2 7 2" xfId="18006"/>
    <cellStyle name="Normal 2 3 2 13 3 2 8" xfId="18007"/>
    <cellStyle name="Normal 2 3 2 13 3 2 8 2" xfId="18008"/>
    <cellStyle name="Normal 2 3 2 13 3 2 9" xfId="18009"/>
    <cellStyle name="Normal 2 3 2 13 3 2 9 2" xfId="18010"/>
    <cellStyle name="Normal 2 3 2 13 3 3" xfId="18011"/>
    <cellStyle name="Normal 2 3 2 13 3 3 10" xfId="18012"/>
    <cellStyle name="Normal 2 3 2 13 3 3 10 2" xfId="18013"/>
    <cellStyle name="Normal 2 3 2 13 3 3 11" xfId="18014"/>
    <cellStyle name="Normal 2 3 2 13 3 3 2" xfId="18015"/>
    <cellStyle name="Normal 2 3 2 13 3 3 2 2" xfId="18016"/>
    <cellStyle name="Normal 2 3 2 13 3 3 3" xfId="18017"/>
    <cellStyle name="Normal 2 3 2 13 3 3 3 2" xfId="18018"/>
    <cellStyle name="Normal 2 3 2 13 3 3 4" xfId="18019"/>
    <cellStyle name="Normal 2 3 2 13 3 3 4 2" xfId="18020"/>
    <cellStyle name="Normal 2 3 2 13 3 3 5" xfId="18021"/>
    <cellStyle name="Normal 2 3 2 13 3 3 5 2" xfId="18022"/>
    <cellStyle name="Normal 2 3 2 13 3 3 6" xfId="18023"/>
    <cellStyle name="Normal 2 3 2 13 3 3 6 2" xfId="18024"/>
    <cellStyle name="Normal 2 3 2 13 3 3 7" xfId="18025"/>
    <cellStyle name="Normal 2 3 2 13 3 3 7 2" xfId="18026"/>
    <cellStyle name="Normal 2 3 2 13 3 3 8" xfId="18027"/>
    <cellStyle name="Normal 2 3 2 13 3 3 8 2" xfId="18028"/>
    <cellStyle name="Normal 2 3 2 13 3 3 9" xfId="18029"/>
    <cellStyle name="Normal 2 3 2 13 3 3 9 2" xfId="18030"/>
    <cellStyle name="Normal 2 3 2 13 3 4" xfId="18031"/>
    <cellStyle name="Normal 2 3 2 13 3 4 2" xfId="18032"/>
    <cellStyle name="Normal 2 3 2 13 3 5" xfId="18033"/>
    <cellStyle name="Normal 2 3 2 13 3 5 2" xfId="18034"/>
    <cellStyle name="Normal 2 3 2 13 3 6" xfId="18035"/>
    <cellStyle name="Normal 2 3 2 13 3 6 2" xfId="18036"/>
    <cellStyle name="Normal 2 3 2 13 3 7" xfId="18037"/>
    <cellStyle name="Normal 2 3 2 13 3 7 2" xfId="18038"/>
    <cellStyle name="Normal 2 3 2 13 3 8" xfId="18039"/>
    <cellStyle name="Normal 2 3 2 13 3 8 2" xfId="18040"/>
    <cellStyle name="Normal 2 3 2 13 3 9" xfId="18041"/>
    <cellStyle name="Normal 2 3 2 13 3 9 2" xfId="18042"/>
    <cellStyle name="Normal 2 3 2 13 4" xfId="18043"/>
    <cellStyle name="Normal 2 3 2 13 4 10" xfId="18044"/>
    <cellStyle name="Normal 2 3 2 13 4 10 2" xfId="18045"/>
    <cellStyle name="Normal 2 3 2 13 4 11" xfId="18046"/>
    <cellStyle name="Normal 2 3 2 13 4 11 2" xfId="18047"/>
    <cellStyle name="Normal 2 3 2 13 4 12" xfId="18048"/>
    <cellStyle name="Normal 2 3 2 13 4 12 2" xfId="18049"/>
    <cellStyle name="Normal 2 3 2 13 4 13" xfId="18050"/>
    <cellStyle name="Normal 2 3 2 13 4 2" xfId="18051"/>
    <cellStyle name="Normal 2 3 2 13 4 2 10" xfId="18052"/>
    <cellStyle name="Normal 2 3 2 13 4 2 10 2" xfId="18053"/>
    <cellStyle name="Normal 2 3 2 13 4 2 11" xfId="18054"/>
    <cellStyle name="Normal 2 3 2 13 4 2 11 2" xfId="18055"/>
    <cellStyle name="Normal 2 3 2 13 4 2 12" xfId="18056"/>
    <cellStyle name="Normal 2 3 2 13 4 2 2" xfId="18057"/>
    <cellStyle name="Normal 2 3 2 13 4 2 2 10" xfId="18058"/>
    <cellStyle name="Normal 2 3 2 13 4 2 2 10 2" xfId="18059"/>
    <cellStyle name="Normal 2 3 2 13 4 2 2 11" xfId="18060"/>
    <cellStyle name="Normal 2 3 2 13 4 2 2 2" xfId="18061"/>
    <cellStyle name="Normal 2 3 2 13 4 2 2 2 2" xfId="18062"/>
    <cellStyle name="Normal 2 3 2 13 4 2 2 3" xfId="18063"/>
    <cellStyle name="Normal 2 3 2 13 4 2 2 3 2" xfId="18064"/>
    <cellStyle name="Normal 2 3 2 13 4 2 2 4" xfId="18065"/>
    <cellStyle name="Normal 2 3 2 13 4 2 2 4 2" xfId="18066"/>
    <cellStyle name="Normal 2 3 2 13 4 2 2 5" xfId="18067"/>
    <cellStyle name="Normal 2 3 2 13 4 2 2 5 2" xfId="18068"/>
    <cellStyle name="Normal 2 3 2 13 4 2 2 6" xfId="18069"/>
    <cellStyle name="Normal 2 3 2 13 4 2 2 6 2" xfId="18070"/>
    <cellStyle name="Normal 2 3 2 13 4 2 2 7" xfId="18071"/>
    <cellStyle name="Normal 2 3 2 13 4 2 2 7 2" xfId="18072"/>
    <cellStyle name="Normal 2 3 2 13 4 2 2 8" xfId="18073"/>
    <cellStyle name="Normal 2 3 2 13 4 2 2 8 2" xfId="18074"/>
    <cellStyle name="Normal 2 3 2 13 4 2 2 9" xfId="18075"/>
    <cellStyle name="Normal 2 3 2 13 4 2 2 9 2" xfId="18076"/>
    <cellStyle name="Normal 2 3 2 13 4 2 3" xfId="18077"/>
    <cellStyle name="Normal 2 3 2 13 4 2 3 2" xfId="18078"/>
    <cellStyle name="Normal 2 3 2 13 4 2 4" xfId="18079"/>
    <cellStyle name="Normal 2 3 2 13 4 2 4 2" xfId="18080"/>
    <cellStyle name="Normal 2 3 2 13 4 2 5" xfId="18081"/>
    <cellStyle name="Normal 2 3 2 13 4 2 5 2" xfId="18082"/>
    <cellStyle name="Normal 2 3 2 13 4 2 6" xfId="18083"/>
    <cellStyle name="Normal 2 3 2 13 4 2 6 2" xfId="18084"/>
    <cellStyle name="Normal 2 3 2 13 4 2 7" xfId="18085"/>
    <cellStyle name="Normal 2 3 2 13 4 2 7 2" xfId="18086"/>
    <cellStyle name="Normal 2 3 2 13 4 2 8" xfId="18087"/>
    <cellStyle name="Normal 2 3 2 13 4 2 8 2" xfId="18088"/>
    <cellStyle name="Normal 2 3 2 13 4 2 9" xfId="18089"/>
    <cellStyle name="Normal 2 3 2 13 4 2 9 2" xfId="18090"/>
    <cellStyle name="Normal 2 3 2 13 4 3" xfId="18091"/>
    <cellStyle name="Normal 2 3 2 13 4 3 10" xfId="18092"/>
    <cellStyle name="Normal 2 3 2 13 4 3 10 2" xfId="18093"/>
    <cellStyle name="Normal 2 3 2 13 4 3 11" xfId="18094"/>
    <cellStyle name="Normal 2 3 2 13 4 3 2" xfId="18095"/>
    <cellStyle name="Normal 2 3 2 13 4 3 2 2" xfId="18096"/>
    <cellStyle name="Normal 2 3 2 13 4 3 3" xfId="18097"/>
    <cellStyle name="Normal 2 3 2 13 4 3 3 2" xfId="18098"/>
    <cellStyle name="Normal 2 3 2 13 4 3 4" xfId="18099"/>
    <cellStyle name="Normal 2 3 2 13 4 3 4 2" xfId="18100"/>
    <cellStyle name="Normal 2 3 2 13 4 3 5" xfId="18101"/>
    <cellStyle name="Normal 2 3 2 13 4 3 5 2" xfId="18102"/>
    <cellStyle name="Normal 2 3 2 13 4 3 6" xfId="18103"/>
    <cellStyle name="Normal 2 3 2 13 4 3 6 2" xfId="18104"/>
    <cellStyle name="Normal 2 3 2 13 4 3 7" xfId="18105"/>
    <cellStyle name="Normal 2 3 2 13 4 3 7 2" xfId="18106"/>
    <cellStyle name="Normal 2 3 2 13 4 3 8" xfId="18107"/>
    <cellStyle name="Normal 2 3 2 13 4 3 8 2" xfId="18108"/>
    <cellStyle name="Normal 2 3 2 13 4 3 9" xfId="18109"/>
    <cellStyle name="Normal 2 3 2 13 4 3 9 2" xfId="18110"/>
    <cellStyle name="Normal 2 3 2 13 4 4" xfId="18111"/>
    <cellStyle name="Normal 2 3 2 13 4 4 2" xfId="18112"/>
    <cellStyle name="Normal 2 3 2 13 4 5" xfId="18113"/>
    <cellStyle name="Normal 2 3 2 13 4 5 2" xfId="18114"/>
    <cellStyle name="Normal 2 3 2 13 4 6" xfId="18115"/>
    <cellStyle name="Normal 2 3 2 13 4 6 2" xfId="18116"/>
    <cellStyle name="Normal 2 3 2 13 4 7" xfId="18117"/>
    <cellStyle name="Normal 2 3 2 13 4 7 2" xfId="18118"/>
    <cellStyle name="Normal 2 3 2 13 4 8" xfId="18119"/>
    <cellStyle name="Normal 2 3 2 13 4 8 2" xfId="18120"/>
    <cellStyle name="Normal 2 3 2 13 4 9" xfId="18121"/>
    <cellStyle name="Normal 2 3 2 13 4 9 2" xfId="18122"/>
    <cellStyle name="Normal 2 3 2 13 5" xfId="18123"/>
    <cellStyle name="Normal 2 3 2 13 5 10" xfId="18124"/>
    <cellStyle name="Normal 2 3 2 13 5 10 2" xfId="18125"/>
    <cellStyle name="Normal 2 3 2 13 5 11" xfId="18126"/>
    <cellStyle name="Normal 2 3 2 13 5 11 2" xfId="18127"/>
    <cellStyle name="Normal 2 3 2 13 5 12" xfId="18128"/>
    <cellStyle name="Normal 2 3 2 13 5 12 2" xfId="18129"/>
    <cellStyle name="Normal 2 3 2 13 5 13" xfId="18130"/>
    <cellStyle name="Normal 2 3 2 13 5 2" xfId="18131"/>
    <cellStyle name="Normal 2 3 2 13 5 2 10" xfId="18132"/>
    <cellStyle name="Normal 2 3 2 13 5 2 10 2" xfId="18133"/>
    <cellStyle name="Normal 2 3 2 13 5 2 11" xfId="18134"/>
    <cellStyle name="Normal 2 3 2 13 5 2 11 2" xfId="18135"/>
    <cellStyle name="Normal 2 3 2 13 5 2 12" xfId="18136"/>
    <cellStyle name="Normal 2 3 2 13 5 2 2" xfId="18137"/>
    <cellStyle name="Normal 2 3 2 13 5 2 2 10" xfId="18138"/>
    <cellStyle name="Normal 2 3 2 13 5 2 2 10 2" xfId="18139"/>
    <cellStyle name="Normal 2 3 2 13 5 2 2 11" xfId="18140"/>
    <cellStyle name="Normal 2 3 2 13 5 2 2 2" xfId="18141"/>
    <cellStyle name="Normal 2 3 2 13 5 2 2 2 2" xfId="18142"/>
    <cellStyle name="Normal 2 3 2 13 5 2 2 3" xfId="18143"/>
    <cellStyle name="Normal 2 3 2 13 5 2 2 3 2" xfId="18144"/>
    <cellStyle name="Normal 2 3 2 13 5 2 2 4" xfId="18145"/>
    <cellStyle name="Normal 2 3 2 13 5 2 2 4 2" xfId="18146"/>
    <cellStyle name="Normal 2 3 2 13 5 2 2 5" xfId="18147"/>
    <cellStyle name="Normal 2 3 2 13 5 2 2 5 2" xfId="18148"/>
    <cellStyle name="Normal 2 3 2 13 5 2 2 6" xfId="18149"/>
    <cellStyle name="Normal 2 3 2 13 5 2 2 6 2" xfId="18150"/>
    <cellStyle name="Normal 2 3 2 13 5 2 2 7" xfId="18151"/>
    <cellStyle name="Normal 2 3 2 13 5 2 2 7 2" xfId="18152"/>
    <cellStyle name="Normal 2 3 2 13 5 2 2 8" xfId="18153"/>
    <cellStyle name="Normal 2 3 2 13 5 2 2 8 2" xfId="18154"/>
    <cellStyle name="Normal 2 3 2 13 5 2 2 9" xfId="18155"/>
    <cellStyle name="Normal 2 3 2 13 5 2 2 9 2" xfId="18156"/>
    <cellStyle name="Normal 2 3 2 13 5 2 3" xfId="18157"/>
    <cellStyle name="Normal 2 3 2 13 5 2 3 2" xfId="18158"/>
    <cellStyle name="Normal 2 3 2 13 5 2 4" xfId="18159"/>
    <cellStyle name="Normal 2 3 2 13 5 2 4 2" xfId="18160"/>
    <cellStyle name="Normal 2 3 2 13 5 2 5" xfId="18161"/>
    <cellStyle name="Normal 2 3 2 13 5 2 5 2" xfId="18162"/>
    <cellStyle name="Normal 2 3 2 13 5 2 6" xfId="18163"/>
    <cellStyle name="Normal 2 3 2 13 5 2 6 2" xfId="18164"/>
    <cellStyle name="Normal 2 3 2 13 5 2 7" xfId="18165"/>
    <cellStyle name="Normal 2 3 2 13 5 2 7 2" xfId="18166"/>
    <cellStyle name="Normal 2 3 2 13 5 2 8" xfId="18167"/>
    <cellStyle name="Normal 2 3 2 13 5 2 8 2" xfId="18168"/>
    <cellStyle name="Normal 2 3 2 13 5 2 9" xfId="18169"/>
    <cellStyle name="Normal 2 3 2 13 5 2 9 2" xfId="18170"/>
    <cellStyle name="Normal 2 3 2 13 5 3" xfId="18171"/>
    <cellStyle name="Normal 2 3 2 13 5 3 10" xfId="18172"/>
    <cellStyle name="Normal 2 3 2 13 5 3 10 2" xfId="18173"/>
    <cellStyle name="Normal 2 3 2 13 5 3 11" xfId="18174"/>
    <cellStyle name="Normal 2 3 2 13 5 3 2" xfId="18175"/>
    <cellStyle name="Normal 2 3 2 13 5 3 2 2" xfId="18176"/>
    <cellStyle name="Normal 2 3 2 13 5 3 3" xfId="18177"/>
    <cellStyle name="Normal 2 3 2 13 5 3 3 2" xfId="18178"/>
    <cellStyle name="Normal 2 3 2 13 5 3 4" xfId="18179"/>
    <cellStyle name="Normal 2 3 2 13 5 3 4 2" xfId="18180"/>
    <cellStyle name="Normal 2 3 2 13 5 3 5" xfId="18181"/>
    <cellStyle name="Normal 2 3 2 13 5 3 5 2" xfId="18182"/>
    <cellStyle name="Normal 2 3 2 13 5 3 6" xfId="18183"/>
    <cellStyle name="Normal 2 3 2 13 5 3 6 2" xfId="18184"/>
    <cellStyle name="Normal 2 3 2 13 5 3 7" xfId="18185"/>
    <cellStyle name="Normal 2 3 2 13 5 3 7 2" xfId="18186"/>
    <cellStyle name="Normal 2 3 2 13 5 3 8" xfId="18187"/>
    <cellStyle name="Normal 2 3 2 13 5 3 8 2" xfId="18188"/>
    <cellStyle name="Normal 2 3 2 13 5 3 9" xfId="18189"/>
    <cellStyle name="Normal 2 3 2 13 5 3 9 2" xfId="18190"/>
    <cellStyle name="Normal 2 3 2 13 5 4" xfId="18191"/>
    <cellStyle name="Normal 2 3 2 13 5 4 2" xfId="18192"/>
    <cellStyle name="Normal 2 3 2 13 5 5" xfId="18193"/>
    <cellStyle name="Normal 2 3 2 13 5 5 2" xfId="18194"/>
    <cellStyle name="Normal 2 3 2 13 5 6" xfId="18195"/>
    <cellStyle name="Normal 2 3 2 13 5 6 2" xfId="18196"/>
    <cellStyle name="Normal 2 3 2 13 5 7" xfId="18197"/>
    <cellStyle name="Normal 2 3 2 13 5 7 2" xfId="18198"/>
    <cellStyle name="Normal 2 3 2 13 5 8" xfId="18199"/>
    <cellStyle name="Normal 2 3 2 13 5 8 2" xfId="18200"/>
    <cellStyle name="Normal 2 3 2 13 5 9" xfId="18201"/>
    <cellStyle name="Normal 2 3 2 13 5 9 2" xfId="18202"/>
    <cellStyle name="Normal 2 3 2 13 6" xfId="41919"/>
    <cellStyle name="Normal 2 3 2 14" xfId="18203"/>
    <cellStyle name="Normal 2 3 2 14 2" xfId="41920"/>
    <cellStyle name="Normal 2 3 2 15" xfId="18204"/>
    <cellStyle name="Normal 2 3 2 15 2" xfId="41921"/>
    <cellStyle name="Normal 2 3 2 16" xfId="18205"/>
    <cellStyle name="Normal 2 3 2 16 2" xfId="41922"/>
    <cellStyle name="Normal 2 3 2 17" xfId="18206"/>
    <cellStyle name="Normal 2 3 2 17 10" xfId="18207"/>
    <cellStyle name="Normal 2 3 2 17 10 2" xfId="18208"/>
    <cellStyle name="Normal 2 3 2 17 11" xfId="18209"/>
    <cellStyle name="Normal 2 3 2 17 11 2" xfId="18210"/>
    <cellStyle name="Normal 2 3 2 17 12" xfId="18211"/>
    <cellStyle name="Normal 2 3 2 17 12 2" xfId="18212"/>
    <cellStyle name="Normal 2 3 2 17 13" xfId="18213"/>
    <cellStyle name="Normal 2 3 2 17 2" xfId="18214"/>
    <cellStyle name="Normal 2 3 2 17 2 10" xfId="18215"/>
    <cellStyle name="Normal 2 3 2 17 2 10 2" xfId="18216"/>
    <cellStyle name="Normal 2 3 2 17 2 11" xfId="18217"/>
    <cellStyle name="Normal 2 3 2 17 2 11 2" xfId="18218"/>
    <cellStyle name="Normal 2 3 2 17 2 12" xfId="18219"/>
    <cellStyle name="Normal 2 3 2 17 2 2" xfId="18220"/>
    <cellStyle name="Normal 2 3 2 17 2 2 10" xfId="18221"/>
    <cellStyle name="Normal 2 3 2 17 2 2 10 2" xfId="18222"/>
    <cellStyle name="Normal 2 3 2 17 2 2 11" xfId="18223"/>
    <cellStyle name="Normal 2 3 2 17 2 2 2" xfId="18224"/>
    <cellStyle name="Normal 2 3 2 17 2 2 2 2" xfId="18225"/>
    <cellStyle name="Normal 2 3 2 17 2 2 3" xfId="18226"/>
    <cellStyle name="Normal 2 3 2 17 2 2 3 2" xfId="18227"/>
    <cellStyle name="Normal 2 3 2 17 2 2 4" xfId="18228"/>
    <cellStyle name="Normal 2 3 2 17 2 2 4 2" xfId="18229"/>
    <cellStyle name="Normal 2 3 2 17 2 2 5" xfId="18230"/>
    <cellStyle name="Normal 2 3 2 17 2 2 5 2" xfId="18231"/>
    <cellStyle name="Normal 2 3 2 17 2 2 6" xfId="18232"/>
    <cellStyle name="Normal 2 3 2 17 2 2 6 2" xfId="18233"/>
    <cellStyle name="Normal 2 3 2 17 2 2 7" xfId="18234"/>
    <cellStyle name="Normal 2 3 2 17 2 2 7 2" xfId="18235"/>
    <cellStyle name="Normal 2 3 2 17 2 2 8" xfId="18236"/>
    <cellStyle name="Normal 2 3 2 17 2 2 8 2" xfId="18237"/>
    <cellStyle name="Normal 2 3 2 17 2 2 9" xfId="18238"/>
    <cellStyle name="Normal 2 3 2 17 2 2 9 2" xfId="18239"/>
    <cellStyle name="Normal 2 3 2 17 2 3" xfId="18240"/>
    <cellStyle name="Normal 2 3 2 17 2 3 2" xfId="18241"/>
    <cellStyle name="Normal 2 3 2 17 2 4" xfId="18242"/>
    <cellStyle name="Normal 2 3 2 17 2 4 2" xfId="18243"/>
    <cellStyle name="Normal 2 3 2 17 2 5" xfId="18244"/>
    <cellStyle name="Normal 2 3 2 17 2 5 2" xfId="18245"/>
    <cellStyle name="Normal 2 3 2 17 2 6" xfId="18246"/>
    <cellStyle name="Normal 2 3 2 17 2 6 2" xfId="18247"/>
    <cellStyle name="Normal 2 3 2 17 2 7" xfId="18248"/>
    <cellStyle name="Normal 2 3 2 17 2 7 2" xfId="18249"/>
    <cellStyle name="Normal 2 3 2 17 2 8" xfId="18250"/>
    <cellStyle name="Normal 2 3 2 17 2 8 2" xfId="18251"/>
    <cellStyle name="Normal 2 3 2 17 2 9" xfId="18252"/>
    <cellStyle name="Normal 2 3 2 17 2 9 2" xfId="18253"/>
    <cellStyle name="Normal 2 3 2 17 3" xfId="18254"/>
    <cellStyle name="Normal 2 3 2 17 3 10" xfId="18255"/>
    <cellStyle name="Normal 2 3 2 17 3 10 2" xfId="18256"/>
    <cellStyle name="Normal 2 3 2 17 3 11" xfId="18257"/>
    <cellStyle name="Normal 2 3 2 17 3 2" xfId="18258"/>
    <cellStyle name="Normal 2 3 2 17 3 2 2" xfId="18259"/>
    <cellStyle name="Normal 2 3 2 17 3 3" xfId="18260"/>
    <cellStyle name="Normal 2 3 2 17 3 3 2" xfId="18261"/>
    <cellStyle name="Normal 2 3 2 17 3 4" xfId="18262"/>
    <cellStyle name="Normal 2 3 2 17 3 4 2" xfId="18263"/>
    <cellStyle name="Normal 2 3 2 17 3 5" xfId="18264"/>
    <cellStyle name="Normal 2 3 2 17 3 5 2" xfId="18265"/>
    <cellStyle name="Normal 2 3 2 17 3 6" xfId="18266"/>
    <cellStyle name="Normal 2 3 2 17 3 6 2" xfId="18267"/>
    <cellStyle name="Normal 2 3 2 17 3 7" xfId="18268"/>
    <cellStyle name="Normal 2 3 2 17 3 7 2" xfId="18269"/>
    <cellStyle name="Normal 2 3 2 17 3 8" xfId="18270"/>
    <cellStyle name="Normal 2 3 2 17 3 8 2" xfId="18271"/>
    <cellStyle name="Normal 2 3 2 17 3 9" xfId="18272"/>
    <cellStyle name="Normal 2 3 2 17 3 9 2" xfId="18273"/>
    <cellStyle name="Normal 2 3 2 17 4" xfId="18274"/>
    <cellStyle name="Normal 2 3 2 17 4 2" xfId="18275"/>
    <cellStyle name="Normal 2 3 2 17 5" xfId="18276"/>
    <cellStyle name="Normal 2 3 2 17 5 2" xfId="18277"/>
    <cellStyle name="Normal 2 3 2 17 6" xfId="18278"/>
    <cellStyle name="Normal 2 3 2 17 6 2" xfId="18279"/>
    <cellStyle name="Normal 2 3 2 17 7" xfId="18280"/>
    <cellStyle name="Normal 2 3 2 17 7 2" xfId="18281"/>
    <cellStyle name="Normal 2 3 2 17 8" xfId="18282"/>
    <cellStyle name="Normal 2 3 2 17 8 2" xfId="18283"/>
    <cellStyle name="Normal 2 3 2 17 9" xfId="18284"/>
    <cellStyle name="Normal 2 3 2 17 9 2" xfId="18285"/>
    <cellStyle name="Normal 2 3 2 18" xfId="18286"/>
    <cellStyle name="Normal 2 3 2 19" xfId="18287"/>
    <cellStyle name="Normal 2 3 2 2" xfId="18288"/>
    <cellStyle name="Normal 2 3 2 2 10" xfId="41923"/>
    <cellStyle name="Normal 2 3 2 2 2" xfId="18289"/>
    <cellStyle name="Normal 2 3 2 2 2 10" xfId="18290"/>
    <cellStyle name="Normal 2 3 2 2 2 10 10" xfId="18291"/>
    <cellStyle name="Normal 2 3 2 2 2 10 10 2" xfId="18292"/>
    <cellStyle name="Normal 2 3 2 2 2 10 11" xfId="18293"/>
    <cellStyle name="Normal 2 3 2 2 2 10 11 2" xfId="18294"/>
    <cellStyle name="Normal 2 3 2 2 2 10 12" xfId="18295"/>
    <cellStyle name="Normal 2 3 2 2 2 10 2" xfId="18296"/>
    <cellStyle name="Normal 2 3 2 2 2 10 2 10" xfId="18297"/>
    <cellStyle name="Normal 2 3 2 2 2 10 2 10 2" xfId="18298"/>
    <cellStyle name="Normal 2 3 2 2 2 10 2 11" xfId="18299"/>
    <cellStyle name="Normal 2 3 2 2 2 10 2 2" xfId="18300"/>
    <cellStyle name="Normal 2 3 2 2 2 10 2 2 2" xfId="18301"/>
    <cellStyle name="Normal 2 3 2 2 2 10 2 3" xfId="18302"/>
    <cellStyle name="Normal 2 3 2 2 2 10 2 3 2" xfId="18303"/>
    <cellStyle name="Normal 2 3 2 2 2 10 2 4" xfId="18304"/>
    <cellStyle name="Normal 2 3 2 2 2 10 2 4 2" xfId="18305"/>
    <cellStyle name="Normal 2 3 2 2 2 10 2 5" xfId="18306"/>
    <cellStyle name="Normal 2 3 2 2 2 10 2 5 2" xfId="18307"/>
    <cellStyle name="Normal 2 3 2 2 2 10 2 6" xfId="18308"/>
    <cellStyle name="Normal 2 3 2 2 2 10 2 6 2" xfId="18309"/>
    <cellStyle name="Normal 2 3 2 2 2 10 2 7" xfId="18310"/>
    <cellStyle name="Normal 2 3 2 2 2 10 2 7 2" xfId="18311"/>
    <cellStyle name="Normal 2 3 2 2 2 10 2 8" xfId="18312"/>
    <cellStyle name="Normal 2 3 2 2 2 10 2 8 2" xfId="18313"/>
    <cellStyle name="Normal 2 3 2 2 2 10 2 9" xfId="18314"/>
    <cellStyle name="Normal 2 3 2 2 2 10 2 9 2" xfId="18315"/>
    <cellStyle name="Normal 2 3 2 2 2 10 3" xfId="18316"/>
    <cellStyle name="Normal 2 3 2 2 2 10 3 2" xfId="18317"/>
    <cellStyle name="Normal 2 3 2 2 2 10 4" xfId="18318"/>
    <cellStyle name="Normal 2 3 2 2 2 10 4 2" xfId="18319"/>
    <cellStyle name="Normal 2 3 2 2 2 10 5" xfId="18320"/>
    <cellStyle name="Normal 2 3 2 2 2 10 5 2" xfId="18321"/>
    <cellStyle name="Normal 2 3 2 2 2 10 6" xfId="18322"/>
    <cellStyle name="Normal 2 3 2 2 2 10 6 2" xfId="18323"/>
    <cellStyle name="Normal 2 3 2 2 2 10 7" xfId="18324"/>
    <cellStyle name="Normal 2 3 2 2 2 10 7 2" xfId="18325"/>
    <cellStyle name="Normal 2 3 2 2 2 10 8" xfId="18326"/>
    <cellStyle name="Normal 2 3 2 2 2 10 8 2" xfId="18327"/>
    <cellStyle name="Normal 2 3 2 2 2 10 9" xfId="18328"/>
    <cellStyle name="Normal 2 3 2 2 2 10 9 2" xfId="18329"/>
    <cellStyle name="Normal 2 3 2 2 2 11" xfId="18330"/>
    <cellStyle name="Normal 2 3 2 2 2 11 10" xfId="18331"/>
    <cellStyle name="Normal 2 3 2 2 2 11 10 2" xfId="18332"/>
    <cellStyle name="Normal 2 3 2 2 2 11 11" xfId="18333"/>
    <cellStyle name="Normal 2 3 2 2 2 11 2" xfId="18334"/>
    <cellStyle name="Normal 2 3 2 2 2 11 2 2" xfId="18335"/>
    <cellStyle name="Normal 2 3 2 2 2 11 3" xfId="18336"/>
    <cellStyle name="Normal 2 3 2 2 2 11 3 2" xfId="18337"/>
    <cellStyle name="Normal 2 3 2 2 2 11 4" xfId="18338"/>
    <cellStyle name="Normal 2 3 2 2 2 11 4 2" xfId="18339"/>
    <cellStyle name="Normal 2 3 2 2 2 11 5" xfId="18340"/>
    <cellStyle name="Normal 2 3 2 2 2 11 5 2" xfId="18341"/>
    <cellStyle name="Normal 2 3 2 2 2 11 6" xfId="18342"/>
    <cellStyle name="Normal 2 3 2 2 2 11 6 2" xfId="18343"/>
    <cellStyle name="Normal 2 3 2 2 2 11 7" xfId="18344"/>
    <cellStyle name="Normal 2 3 2 2 2 11 7 2" xfId="18345"/>
    <cellStyle name="Normal 2 3 2 2 2 11 8" xfId="18346"/>
    <cellStyle name="Normal 2 3 2 2 2 11 8 2" xfId="18347"/>
    <cellStyle name="Normal 2 3 2 2 2 11 9" xfId="18348"/>
    <cellStyle name="Normal 2 3 2 2 2 11 9 2" xfId="18349"/>
    <cellStyle name="Normal 2 3 2 2 2 12" xfId="18350"/>
    <cellStyle name="Normal 2 3 2 2 2 12 2" xfId="18351"/>
    <cellStyle name="Normal 2 3 2 2 2 13" xfId="18352"/>
    <cellStyle name="Normal 2 3 2 2 2 13 2" xfId="18353"/>
    <cellStyle name="Normal 2 3 2 2 2 14" xfId="18354"/>
    <cellStyle name="Normal 2 3 2 2 2 14 2" xfId="18355"/>
    <cellStyle name="Normal 2 3 2 2 2 15" xfId="18356"/>
    <cellStyle name="Normal 2 3 2 2 2 15 2" xfId="18357"/>
    <cellStyle name="Normal 2 3 2 2 2 16" xfId="18358"/>
    <cellStyle name="Normal 2 3 2 2 2 16 2" xfId="18359"/>
    <cellStyle name="Normal 2 3 2 2 2 17" xfId="18360"/>
    <cellStyle name="Normal 2 3 2 2 2 17 2" xfId="18361"/>
    <cellStyle name="Normal 2 3 2 2 2 18" xfId="18362"/>
    <cellStyle name="Normal 2 3 2 2 2 18 2" xfId="18363"/>
    <cellStyle name="Normal 2 3 2 2 2 19" xfId="18364"/>
    <cellStyle name="Normal 2 3 2 2 2 19 2" xfId="18365"/>
    <cellStyle name="Normal 2 3 2 2 2 2" xfId="18366"/>
    <cellStyle name="Normal 2 3 2 2 2 2 2" xfId="18367"/>
    <cellStyle name="Normal 2 3 2 2 2 2 2 10" xfId="18368"/>
    <cellStyle name="Normal 2 3 2 2 2 2 2 10 2" xfId="18369"/>
    <cellStyle name="Normal 2 3 2 2 2 2 2 11" xfId="18370"/>
    <cellStyle name="Normal 2 3 2 2 2 2 2 11 2" xfId="18371"/>
    <cellStyle name="Normal 2 3 2 2 2 2 2 12" xfId="18372"/>
    <cellStyle name="Normal 2 3 2 2 2 2 2 12 2" xfId="18373"/>
    <cellStyle name="Normal 2 3 2 2 2 2 2 13" xfId="18374"/>
    <cellStyle name="Normal 2 3 2 2 2 2 2 13 2" xfId="18375"/>
    <cellStyle name="Normal 2 3 2 2 2 2 2 14" xfId="18376"/>
    <cellStyle name="Normal 2 3 2 2 2 2 2 14 2" xfId="18377"/>
    <cellStyle name="Normal 2 3 2 2 2 2 2 15" xfId="18378"/>
    <cellStyle name="Normal 2 3 2 2 2 2 2 15 2" xfId="18379"/>
    <cellStyle name="Normal 2 3 2 2 2 2 2 16" xfId="18380"/>
    <cellStyle name="Normal 2 3 2 2 2 2 2 16 2" xfId="18381"/>
    <cellStyle name="Normal 2 3 2 2 2 2 2 17" xfId="18382"/>
    <cellStyle name="Normal 2 3 2 2 2 2 2 2" xfId="18383"/>
    <cellStyle name="Normal 2 3 2 2 2 2 2 2 2" xfId="18384"/>
    <cellStyle name="Normal 2 3 2 2 2 2 2 2 2 10" xfId="18385"/>
    <cellStyle name="Normal 2 3 2 2 2 2 2 2 2 10 2" xfId="18386"/>
    <cellStyle name="Normal 2 3 2 2 2 2 2 2 2 11" xfId="18387"/>
    <cellStyle name="Normal 2 3 2 2 2 2 2 2 2 11 2" xfId="18388"/>
    <cellStyle name="Normal 2 3 2 2 2 2 2 2 2 12" xfId="18389"/>
    <cellStyle name="Normal 2 3 2 2 2 2 2 2 2 12 2" xfId="18390"/>
    <cellStyle name="Normal 2 3 2 2 2 2 2 2 2 13" xfId="18391"/>
    <cellStyle name="Normal 2 3 2 2 2 2 2 2 2 2" xfId="18392"/>
    <cellStyle name="Normal 2 3 2 2 2 2 2 2 2 2 10" xfId="18393"/>
    <cellStyle name="Normal 2 3 2 2 2 2 2 2 2 2 10 2" xfId="18394"/>
    <cellStyle name="Normal 2 3 2 2 2 2 2 2 2 2 11" xfId="18395"/>
    <cellStyle name="Normal 2 3 2 2 2 2 2 2 2 2 11 2" xfId="18396"/>
    <cellStyle name="Normal 2 3 2 2 2 2 2 2 2 2 12" xfId="18397"/>
    <cellStyle name="Normal 2 3 2 2 2 2 2 2 2 2 2" xfId="18398"/>
    <cellStyle name="Normal 2 3 2 2 2 2 2 2 2 2 2 10" xfId="18399"/>
    <cellStyle name="Normal 2 3 2 2 2 2 2 2 2 2 2 10 2" xfId="18400"/>
    <cellStyle name="Normal 2 3 2 2 2 2 2 2 2 2 2 11" xfId="18401"/>
    <cellStyle name="Normal 2 3 2 2 2 2 2 2 2 2 2 2" xfId="18402"/>
    <cellStyle name="Normal 2 3 2 2 2 2 2 2 2 2 2 2 2" xfId="18403"/>
    <cellStyle name="Normal 2 3 2 2 2 2 2 2 2 2 2 3" xfId="18404"/>
    <cellStyle name="Normal 2 3 2 2 2 2 2 2 2 2 2 3 2" xfId="18405"/>
    <cellStyle name="Normal 2 3 2 2 2 2 2 2 2 2 2 4" xfId="18406"/>
    <cellStyle name="Normal 2 3 2 2 2 2 2 2 2 2 2 4 2" xfId="18407"/>
    <cellStyle name="Normal 2 3 2 2 2 2 2 2 2 2 2 5" xfId="18408"/>
    <cellStyle name="Normal 2 3 2 2 2 2 2 2 2 2 2 5 2" xfId="18409"/>
    <cellStyle name="Normal 2 3 2 2 2 2 2 2 2 2 2 6" xfId="18410"/>
    <cellStyle name="Normal 2 3 2 2 2 2 2 2 2 2 2 6 2" xfId="18411"/>
    <cellStyle name="Normal 2 3 2 2 2 2 2 2 2 2 2 7" xfId="18412"/>
    <cellStyle name="Normal 2 3 2 2 2 2 2 2 2 2 2 7 2" xfId="18413"/>
    <cellStyle name="Normal 2 3 2 2 2 2 2 2 2 2 2 8" xfId="18414"/>
    <cellStyle name="Normal 2 3 2 2 2 2 2 2 2 2 2 8 2" xfId="18415"/>
    <cellStyle name="Normal 2 3 2 2 2 2 2 2 2 2 2 9" xfId="18416"/>
    <cellStyle name="Normal 2 3 2 2 2 2 2 2 2 2 2 9 2" xfId="18417"/>
    <cellStyle name="Normal 2 3 2 2 2 2 2 2 2 2 3" xfId="18418"/>
    <cellStyle name="Normal 2 3 2 2 2 2 2 2 2 2 3 2" xfId="18419"/>
    <cellStyle name="Normal 2 3 2 2 2 2 2 2 2 2 4" xfId="18420"/>
    <cellStyle name="Normal 2 3 2 2 2 2 2 2 2 2 4 2" xfId="18421"/>
    <cellStyle name="Normal 2 3 2 2 2 2 2 2 2 2 5" xfId="18422"/>
    <cellStyle name="Normal 2 3 2 2 2 2 2 2 2 2 5 2" xfId="18423"/>
    <cellStyle name="Normal 2 3 2 2 2 2 2 2 2 2 6" xfId="18424"/>
    <cellStyle name="Normal 2 3 2 2 2 2 2 2 2 2 6 2" xfId="18425"/>
    <cellStyle name="Normal 2 3 2 2 2 2 2 2 2 2 7" xfId="18426"/>
    <cellStyle name="Normal 2 3 2 2 2 2 2 2 2 2 7 2" xfId="18427"/>
    <cellStyle name="Normal 2 3 2 2 2 2 2 2 2 2 8" xfId="18428"/>
    <cellStyle name="Normal 2 3 2 2 2 2 2 2 2 2 8 2" xfId="18429"/>
    <cellStyle name="Normal 2 3 2 2 2 2 2 2 2 2 9" xfId="18430"/>
    <cellStyle name="Normal 2 3 2 2 2 2 2 2 2 2 9 2" xfId="18431"/>
    <cellStyle name="Normal 2 3 2 2 2 2 2 2 2 3" xfId="18432"/>
    <cellStyle name="Normal 2 3 2 2 2 2 2 2 2 3 10" xfId="18433"/>
    <cellStyle name="Normal 2 3 2 2 2 2 2 2 2 3 10 2" xfId="18434"/>
    <cellStyle name="Normal 2 3 2 2 2 2 2 2 2 3 11" xfId="18435"/>
    <cellStyle name="Normal 2 3 2 2 2 2 2 2 2 3 2" xfId="18436"/>
    <cellStyle name="Normal 2 3 2 2 2 2 2 2 2 3 2 2" xfId="18437"/>
    <cellStyle name="Normal 2 3 2 2 2 2 2 2 2 3 3" xfId="18438"/>
    <cellStyle name="Normal 2 3 2 2 2 2 2 2 2 3 3 2" xfId="18439"/>
    <cellStyle name="Normal 2 3 2 2 2 2 2 2 2 3 4" xfId="18440"/>
    <cellStyle name="Normal 2 3 2 2 2 2 2 2 2 3 4 2" xfId="18441"/>
    <cellStyle name="Normal 2 3 2 2 2 2 2 2 2 3 5" xfId="18442"/>
    <cellStyle name="Normal 2 3 2 2 2 2 2 2 2 3 5 2" xfId="18443"/>
    <cellStyle name="Normal 2 3 2 2 2 2 2 2 2 3 6" xfId="18444"/>
    <cellStyle name="Normal 2 3 2 2 2 2 2 2 2 3 6 2" xfId="18445"/>
    <cellStyle name="Normal 2 3 2 2 2 2 2 2 2 3 7" xfId="18446"/>
    <cellStyle name="Normal 2 3 2 2 2 2 2 2 2 3 7 2" xfId="18447"/>
    <cellStyle name="Normal 2 3 2 2 2 2 2 2 2 3 8" xfId="18448"/>
    <cellStyle name="Normal 2 3 2 2 2 2 2 2 2 3 8 2" xfId="18449"/>
    <cellStyle name="Normal 2 3 2 2 2 2 2 2 2 3 9" xfId="18450"/>
    <cellStyle name="Normal 2 3 2 2 2 2 2 2 2 3 9 2" xfId="18451"/>
    <cellStyle name="Normal 2 3 2 2 2 2 2 2 2 4" xfId="18452"/>
    <cellStyle name="Normal 2 3 2 2 2 2 2 2 2 4 2" xfId="18453"/>
    <cellStyle name="Normal 2 3 2 2 2 2 2 2 2 5" xfId="18454"/>
    <cellStyle name="Normal 2 3 2 2 2 2 2 2 2 5 2" xfId="18455"/>
    <cellStyle name="Normal 2 3 2 2 2 2 2 2 2 6" xfId="18456"/>
    <cellStyle name="Normal 2 3 2 2 2 2 2 2 2 6 2" xfId="18457"/>
    <cellStyle name="Normal 2 3 2 2 2 2 2 2 2 7" xfId="18458"/>
    <cellStyle name="Normal 2 3 2 2 2 2 2 2 2 7 2" xfId="18459"/>
    <cellStyle name="Normal 2 3 2 2 2 2 2 2 2 8" xfId="18460"/>
    <cellStyle name="Normal 2 3 2 2 2 2 2 2 2 8 2" xfId="18461"/>
    <cellStyle name="Normal 2 3 2 2 2 2 2 2 2 9" xfId="18462"/>
    <cellStyle name="Normal 2 3 2 2 2 2 2 2 2 9 2" xfId="18463"/>
    <cellStyle name="Normal 2 3 2 2 2 2 2 2 3" xfId="18464"/>
    <cellStyle name="Normal 2 3 2 2 2 2 2 2 3 10" xfId="18465"/>
    <cellStyle name="Normal 2 3 2 2 2 2 2 2 3 10 2" xfId="18466"/>
    <cellStyle name="Normal 2 3 2 2 2 2 2 2 3 11" xfId="18467"/>
    <cellStyle name="Normal 2 3 2 2 2 2 2 2 3 11 2" xfId="18468"/>
    <cellStyle name="Normal 2 3 2 2 2 2 2 2 3 12" xfId="18469"/>
    <cellStyle name="Normal 2 3 2 2 2 2 2 2 3 12 2" xfId="18470"/>
    <cellStyle name="Normal 2 3 2 2 2 2 2 2 3 13" xfId="18471"/>
    <cellStyle name="Normal 2 3 2 2 2 2 2 2 3 2" xfId="18472"/>
    <cellStyle name="Normal 2 3 2 2 2 2 2 2 3 2 10" xfId="18473"/>
    <cellStyle name="Normal 2 3 2 2 2 2 2 2 3 2 10 2" xfId="18474"/>
    <cellStyle name="Normal 2 3 2 2 2 2 2 2 3 2 11" xfId="18475"/>
    <cellStyle name="Normal 2 3 2 2 2 2 2 2 3 2 11 2" xfId="18476"/>
    <cellStyle name="Normal 2 3 2 2 2 2 2 2 3 2 12" xfId="18477"/>
    <cellStyle name="Normal 2 3 2 2 2 2 2 2 3 2 2" xfId="18478"/>
    <cellStyle name="Normal 2 3 2 2 2 2 2 2 3 2 2 10" xfId="18479"/>
    <cellStyle name="Normal 2 3 2 2 2 2 2 2 3 2 2 10 2" xfId="18480"/>
    <cellStyle name="Normal 2 3 2 2 2 2 2 2 3 2 2 11" xfId="18481"/>
    <cellStyle name="Normal 2 3 2 2 2 2 2 2 3 2 2 2" xfId="18482"/>
    <cellStyle name="Normal 2 3 2 2 2 2 2 2 3 2 2 2 2" xfId="18483"/>
    <cellStyle name="Normal 2 3 2 2 2 2 2 2 3 2 2 3" xfId="18484"/>
    <cellStyle name="Normal 2 3 2 2 2 2 2 2 3 2 2 3 2" xfId="18485"/>
    <cellStyle name="Normal 2 3 2 2 2 2 2 2 3 2 2 4" xfId="18486"/>
    <cellStyle name="Normal 2 3 2 2 2 2 2 2 3 2 2 4 2" xfId="18487"/>
    <cellStyle name="Normal 2 3 2 2 2 2 2 2 3 2 2 5" xfId="18488"/>
    <cellStyle name="Normal 2 3 2 2 2 2 2 2 3 2 2 5 2" xfId="18489"/>
    <cellStyle name="Normal 2 3 2 2 2 2 2 2 3 2 2 6" xfId="18490"/>
    <cellStyle name="Normal 2 3 2 2 2 2 2 2 3 2 2 6 2" xfId="18491"/>
    <cellStyle name="Normal 2 3 2 2 2 2 2 2 3 2 2 7" xfId="18492"/>
    <cellStyle name="Normal 2 3 2 2 2 2 2 2 3 2 2 7 2" xfId="18493"/>
    <cellStyle name="Normal 2 3 2 2 2 2 2 2 3 2 2 8" xfId="18494"/>
    <cellStyle name="Normal 2 3 2 2 2 2 2 2 3 2 2 8 2" xfId="18495"/>
    <cellStyle name="Normal 2 3 2 2 2 2 2 2 3 2 2 9" xfId="18496"/>
    <cellStyle name="Normal 2 3 2 2 2 2 2 2 3 2 2 9 2" xfId="18497"/>
    <cellStyle name="Normal 2 3 2 2 2 2 2 2 3 2 3" xfId="18498"/>
    <cellStyle name="Normal 2 3 2 2 2 2 2 2 3 2 3 2" xfId="18499"/>
    <cellStyle name="Normal 2 3 2 2 2 2 2 2 3 2 4" xfId="18500"/>
    <cellStyle name="Normal 2 3 2 2 2 2 2 2 3 2 4 2" xfId="18501"/>
    <cellStyle name="Normal 2 3 2 2 2 2 2 2 3 2 5" xfId="18502"/>
    <cellStyle name="Normal 2 3 2 2 2 2 2 2 3 2 5 2" xfId="18503"/>
    <cellStyle name="Normal 2 3 2 2 2 2 2 2 3 2 6" xfId="18504"/>
    <cellStyle name="Normal 2 3 2 2 2 2 2 2 3 2 6 2" xfId="18505"/>
    <cellStyle name="Normal 2 3 2 2 2 2 2 2 3 2 7" xfId="18506"/>
    <cellStyle name="Normal 2 3 2 2 2 2 2 2 3 2 7 2" xfId="18507"/>
    <cellStyle name="Normal 2 3 2 2 2 2 2 2 3 2 8" xfId="18508"/>
    <cellStyle name="Normal 2 3 2 2 2 2 2 2 3 2 8 2" xfId="18509"/>
    <cellStyle name="Normal 2 3 2 2 2 2 2 2 3 2 9" xfId="18510"/>
    <cellStyle name="Normal 2 3 2 2 2 2 2 2 3 2 9 2" xfId="18511"/>
    <cellStyle name="Normal 2 3 2 2 2 2 2 2 3 3" xfId="18512"/>
    <cellStyle name="Normal 2 3 2 2 2 2 2 2 3 3 10" xfId="18513"/>
    <cellStyle name="Normal 2 3 2 2 2 2 2 2 3 3 10 2" xfId="18514"/>
    <cellStyle name="Normal 2 3 2 2 2 2 2 2 3 3 11" xfId="18515"/>
    <cellStyle name="Normal 2 3 2 2 2 2 2 2 3 3 2" xfId="18516"/>
    <cellStyle name="Normal 2 3 2 2 2 2 2 2 3 3 2 2" xfId="18517"/>
    <cellStyle name="Normal 2 3 2 2 2 2 2 2 3 3 3" xfId="18518"/>
    <cellStyle name="Normal 2 3 2 2 2 2 2 2 3 3 3 2" xfId="18519"/>
    <cellStyle name="Normal 2 3 2 2 2 2 2 2 3 3 4" xfId="18520"/>
    <cellStyle name="Normal 2 3 2 2 2 2 2 2 3 3 4 2" xfId="18521"/>
    <cellStyle name="Normal 2 3 2 2 2 2 2 2 3 3 5" xfId="18522"/>
    <cellStyle name="Normal 2 3 2 2 2 2 2 2 3 3 5 2" xfId="18523"/>
    <cellStyle name="Normal 2 3 2 2 2 2 2 2 3 3 6" xfId="18524"/>
    <cellStyle name="Normal 2 3 2 2 2 2 2 2 3 3 6 2" xfId="18525"/>
    <cellStyle name="Normal 2 3 2 2 2 2 2 2 3 3 7" xfId="18526"/>
    <cellStyle name="Normal 2 3 2 2 2 2 2 2 3 3 7 2" xfId="18527"/>
    <cellStyle name="Normal 2 3 2 2 2 2 2 2 3 3 8" xfId="18528"/>
    <cellStyle name="Normal 2 3 2 2 2 2 2 2 3 3 8 2" xfId="18529"/>
    <cellStyle name="Normal 2 3 2 2 2 2 2 2 3 3 9" xfId="18530"/>
    <cellStyle name="Normal 2 3 2 2 2 2 2 2 3 3 9 2" xfId="18531"/>
    <cellStyle name="Normal 2 3 2 2 2 2 2 2 3 4" xfId="18532"/>
    <cellStyle name="Normal 2 3 2 2 2 2 2 2 3 4 2" xfId="18533"/>
    <cellStyle name="Normal 2 3 2 2 2 2 2 2 3 5" xfId="18534"/>
    <cellStyle name="Normal 2 3 2 2 2 2 2 2 3 5 2" xfId="18535"/>
    <cellStyle name="Normal 2 3 2 2 2 2 2 2 3 6" xfId="18536"/>
    <cellStyle name="Normal 2 3 2 2 2 2 2 2 3 6 2" xfId="18537"/>
    <cellStyle name="Normal 2 3 2 2 2 2 2 2 3 7" xfId="18538"/>
    <cellStyle name="Normal 2 3 2 2 2 2 2 2 3 7 2" xfId="18539"/>
    <cellStyle name="Normal 2 3 2 2 2 2 2 2 3 8" xfId="18540"/>
    <cellStyle name="Normal 2 3 2 2 2 2 2 2 3 8 2" xfId="18541"/>
    <cellStyle name="Normal 2 3 2 2 2 2 2 2 3 9" xfId="18542"/>
    <cellStyle name="Normal 2 3 2 2 2 2 2 2 3 9 2" xfId="18543"/>
    <cellStyle name="Normal 2 3 2 2 2 2 2 2 4" xfId="18544"/>
    <cellStyle name="Normal 2 3 2 2 2 2 2 2 4 10" xfId="18545"/>
    <cellStyle name="Normal 2 3 2 2 2 2 2 2 4 10 2" xfId="18546"/>
    <cellStyle name="Normal 2 3 2 2 2 2 2 2 4 11" xfId="18547"/>
    <cellStyle name="Normal 2 3 2 2 2 2 2 2 4 11 2" xfId="18548"/>
    <cellStyle name="Normal 2 3 2 2 2 2 2 2 4 12" xfId="18549"/>
    <cellStyle name="Normal 2 3 2 2 2 2 2 2 4 12 2" xfId="18550"/>
    <cellStyle name="Normal 2 3 2 2 2 2 2 2 4 13" xfId="18551"/>
    <cellStyle name="Normal 2 3 2 2 2 2 2 2 4 2" xfId="18552"/>
    <cellStyle name="Normal 2 3 2 2 2 2 2 2 4 2 10" xfId="18553"/>
    <cellStyle name="Normal 2 3 2 2 2 2 2 2 4 2 10 2" xfId="18554"/>
    <cellStyle name="Normal 2 3 2 2 2 2 2 2 4 2 11" xfId="18555"/>
    <cellStyle name="Normal 2 3 2 2 2 2 2 2 4 2 11 2" xfId="18556"/>
    <cellStyle name="Normal 2 3 2 2 2 2 2 2 4 2 12" xfId="18557"/>
    <cellStyle name="Normal 2 3 2 2 2 2 2 2 4 2 2" xfId="18558"/>
    <cellStyle name="Normal 2 3 2 2 2 2 2 2 4 2 2 10" xfId="18559"/>
    <cellStyle name="Normal 2 3 2 2 2 2 2 2 4 2 2 10 2" xfId="18560"/>
    <cellStyle name="Normal 2 3 2 2 2 2 2 2 4 2 2 11" xfId="18561"/>
    <cellStyle name="Normal 2 3 2 2 2 2 2 2 4 2 2 2" xfId="18562"/>
    <cellStyle name="Normal 2 3 2 2 2 2 2 2 4 2 2 2 2" xfId="18563"/>
    <cellStyle name="Normal 2 3 2 2 2 2 2 2 4 2 2 3" xfId="18564"/>
    <cellStyle name="Normal 2 3 2 2 2 2 2 2 4 2 2 3 2" xfId="18565"/>
    <cellStyle name="Normal 2 3 2 2 2 2 2 2 4 2 2 4" xfId="18566"/>
    <cellStyle name="Normal 2 3 2 2 2 2 2 2 4 2 2 4 2" xfId="18567"/>
    <cellStyle name="Normal 2 3 2 2 2 2 2 2 4 2 2 5" xfId="18568"/>
    <cellStyle name="Normal 2 3 2 2 2 2 2 2 4 2 2 5 2" xfId="18569"/>
    <cellStyle name="Normal 2 3 2 2 2 2 2 2 4 2 2 6" xfId="18570"/>
    <cellStyle name="Normal 2 3 2 2 2 2 2 2 4 2 2 6 2" xfId="18571"/>
    <cellStyle name="Normal 2 3 2 2 2 2 2 2 4 2 2 7" xfId="18572"/>
    <cellStyle name="Normal 2 3 2 2 2 2 2 2 4 2 2 7 2" xfId="18573"/>
    <cellStyle name="Normal 2 3 2 2 2 2 2 2 4 2 2 8" xfId="18574"/>
    <cellStyle name="Normal 2 3 2 2 2 2 2 2 4 2 2 8 2" xfId="18575"/>
    <cellStyle name="Normal 2 3 2 2 2 2 2 2 4 2 2 9" xfId="18576"/>
    <cellStyle name="Normal 2 3 2 2 2 2 2 2 4 2 2 9 2" xfId="18577"/>
    <cellStyle name="Normal 2 3 2 2 2 2 2 2 4 2 3" xfId="18578"/>
    <cellStyle name="Normal 2 3 2 2 2 2 2 2 4 2 3 2" xfId="18579"/>
    <cellStyle name="Normal 2 3 2 2 2 2 2 2 4 2 4" xfId="18580"/>
    <cellStyle name="Normal 2 3 2 2 2 2 2 2 4 2 4 2" xfId="18581"/>
    <cellStyle name="Normal 2 3 2 2 2 2 2 2 4 2 5" xfId="18582"/>
    <cellStyle name="Normal 2 3 2 2 2 2 2 2 4 2 5 2" xfId="18583"/>
    <cellStyle name="Normal 2 3 2 2 2 2 2 2 4 2 6" xfId="18584"/>
    <cellStyle name="Normal 2 3 2 2 2 2 2 2 4 2 6 2" xfId="18585"/>
    <cellStyle name="Normal 2 3 2 2 2 2 2 2 4 2 7" xfId="18586"/>
    <cellStyle name="Normal 2 3 2 2 2 2 2 2 4 2 7 2" xfId="18587"/>
    <cellStyle name="Normal 2 3 2 2 2 2 2 2 4 2 8" xfId="18588"/>
    <cellStyle name="Normal 2 3 2 2 2 2 2 2 4 2 8 2" xfId="18589"/>
    <cellStyle name="Normal 2 3 2 2 2 2 2 2 4 2 9" xfId="18590"/>
    <cellStyle name="Normal 2 3 2 2 2 2 2 2 4 2 9 2" xfId="18591"/>
    <cellStyle name="Normal 2 3 2 2 2 2 2 2 4 3" xfId="18592"/>
    <cellStyle name="Normal 2 3 2 2 2 2 2 2 4 3 10" xfId="18593"/>
    <cellStyle name="Normal 2 3 2 2 2 2 2 2 4 3 10 2" xfId="18594"/>
    <cellStyle name="Normal 2 3 2 2 2 2 2 2 4 3 11" xfId="18595"/>
    <cellStyle name="Normal 2 3 2 2 2 2 2 2 4 3 2" xfId="18596"/>
    <cellStyle name="Normal 2 3 2 2 2 2 2 2 4 3 2 2" xfId="18597"/>
    <cellStyle name="Normal 2 3 2 2 2 2 2 2 4 3 3" xfId="18598"/>
    <cellStyle name="Normal 2 3 2 2 2 2 2 2 4 3 3 2" xfId="18599"/>
    <cellStyle name="Normal 2 3 2 2 2 2 2 2 4 3 4" xfId="18600"/>
    <cellStyle name="Normal 2 3 2 2 2 2 2 2 4 3 4 2" xfId="18601"/>
    <cellStyle name="Normal 2 3 2 2 2 2 2 2 4 3 5" xfId="18602"/>
    <cellStyle name="Normal 2 3 2 2 2 2 2 2 4 3 5 2" xfId="18603"/>
    <cellStyle name="Normal 2 3 2 2 2 2 2 2 4 3 6" xfId="18604"/>
    <cellStyle name="Normal 2 3 2 2 2 2 2 2 4 3 6 2" xfId="18605"/>
    <cellStyle name="Normal 2 3 2 2 2 2 2 2 4 3 7" xfId="18606"/>
    <cellStyle name="Normal 2 3 2 2 2 2 2 2 4 3 7 2" xfId="18607"/>
    <cellStyle name="Normal 2 3 2 2 2 2 2 2 4 3 8" xfId="18608"/>
    <cellStyle name="Normal 2 3 2 2 2 2 2 2 4 3 8 2" xfId="18609"/>
    <cellStyle name="Normal 2 3 2 2 2 2 2 2 4 3 9" xfId="18610"/>
    <cellStyle name="Normal 2 3 2 2 2 2 2 2 4 3 9 2" xfId="18611"/>
    <cellStyle name="Normal 2 3 2 2 2 2 2 2 4 4" xfId="18612"/>
    <cellStyle name="Normal 2 3 2 2 2 2 2 2 4 4 2" xfId="18613"/>
    <cellStyle name="Normal 2 3 2 2 2 2 2 2 4 5" xfId="18614"/>
    <cellStyle name="Normal 2 3 2 2 2 2 2 2 4 5 2" xfId="18615"/>
    <cellStyle name="Normal 2 3 2 2 2 2 2 2 4 6" xfId="18616"/>
    <cellStyle name="Normal 2 3 2 2 2 2 2 2 4 6 2" xfId="18617"/>
    <cellStyle name="Normal 2 3 2 2 2 2 2 2 4 7" xfId="18618"/>
    <cellStyle name="Normal 2 3 2 2 2 2 2 2 4 7 2" xfId="18619"/>
    <cellStyle name="Normal 2 3 2 2 2 2 2 2 4 8" xfId="18620"/>
    <cellStyle name="Normal 2 3 2 2 2 2 2 2 4 8 2" xfId="18621"/>
    <cellStyle name="Normal 2 3 2 2 2 2 2 2 4 9" xfId="18622"/>
    <cellStyle name="Normal 2 3 2 2 2 2 2 2 4 9 2" xfId="18623"/>
    <cellStyle name="Normal 2 3 2 2 2 2 2 2 5" xfId="18624"/>
    <cellStyle name="Normal 2 3 2 2 2 2 2 2 5 10" xfId="18625"/>
    <cellStyle name="Normal 2 3 2 2 2 2 2 2 5 10 2" xfId="18626"/>
    <cellStyle name="Normal 2 3 2 2 2 2 2 2 5 11" xfId="18627"/>
    <cellStyle name="Normal 2 3 2 2 2 2 2 2 5 11 2" xfId="18628"/>
    <cellStyle name="Normal 2 3 2 2 2 2 2 2 5 12" xfId="18629"/>
    <cellStyle name="Normal 2 3 2 2 2 2 2 2 5 12 2" xfId="18630"/>
    <cellStyle name="Normal 2 3 2 2 2 2 2 2 5 13" xfId="18631"/>
    <cellStyle name="Normal 2 3 2 2 2 2 2 2 5 2" xfId="18632"/>
    <cellStyle name="Normal 2 3 2 2 2 2 2 2 5 2 10" xfId="18633"/>
    <cellStyle name="Normal 2 3 2 2 2 2 2 2 5 2 10 2" xfId="18634"/>
    <cellStyle name="Normal 2 3 2 2 2 2 2 2 5 2 11" xfId="18635"/>
    <cellStyle name="Normal 2 3 2 2 2 2 2 2 5 2 11 2" xfId="18636"/>
    <cellStyle name="Normal 2 3 2 2 2 2 2 2 5 2 12" xfId="18637"/>
    <cellStyle name="Normal 2 3 2 2 2 2 2 2 5 2 2" xfId="18638"/>
    <cellStyle name="Normal 2 3 2 2 2 2 2 2 5 2 2 10" xfId="18639"/>
    <cellStyle name="Normal 2 3 2 2 2 2 2 2 5 2 2 10 2" xfId="18640"/>
    <cellStyle name="Normal 2 3 2 2 2 2 2 2 5 2 2 11" xfId="18641"/>
    <cellStyle name="Normal 2 3 2 2 2 2 2 2 5 2 2 2" xfId="18642"/>
    <cellStyle name="Normal 2 3 2 2 2 2 2 2 5 2 2 2 2" xfId="18643"/>
    <cellStyle name="Normal 2 3 2 2 2 2 2 2 5 2 2 3" xfId="18644"/>
    <cellStyle name="Normal 2 3 2 2 2 2 2 2 5 2 2 3 2" xfId="18645"/>
    <cellStyle name="Normal 2 3 2 2 2 2 2 2 5 2 2 4" xfId="18646"/>
    <cellStyle name="Normal 2 3 2 2 2 2 2 2 5 2 2 4 2" xfId="18647"/>
    <cellStyle name="Normal 2 3 2 2 2 2 2 2 5 2 2 5" xfId="18648"/>
    <cellStyle name="Normal 2 3 2 2 2 2 2 2 5 2 2 5 2" xfId="18649"/>
    <cellStyle name="Normal 2 3 2 2 2 2 2 2 5 2 2 6" xfId="18650"/>
    <cellStyle name="Normal 2 3 2 2 2 2 2 2 5 2 2 6 2" xfId="18651"/>
    <cellStyle name="Normal 2 3 2 2 2 2 2 2 5 2 2 7" xfId="18652"/>
    <cellStyle name="Normal 2 3 2 2 2 2 2 2 5 2 2 7 2" xfId="18653"/>
    <cellStyle name="Normal 2 3 2 2 2 2 2 2 5 2 2 8" xfId="18654"/>
    <cellStyle name="Normal 2 3 2 2 2 2 2 2 5 2 2 8 2" xfId="18655"/>
    <cellStyle name="Normal 2 3 2 2 2 2 2 2 5 2 2 9" xfId="18656"/>
    <cellStyle name="Normal 2 3 2 2 2 2 2 2 5 2 2 9 2" xfId="18657"/>
    <cellStyle name="Normal 2 3 2 2 2 2 2 2 5 2 3" xfId="18658"/>
    <cellStyle name="Normal 2 3 2 2 2 2 2 2 5 2 3 2" xfId="18659"/>
    <cellStyle name="Normal 2 3 2 2 2 2 2 2 5 2 4" xfId="18660"/>
    <cellStyle name="Normal 2 3 2 2 2 2 2 2 5 2 4 2" xfId="18661"/>
    <cellStyle name="Normal 2 3 2 2 2 2 2 2 5 2 5" xfId="18662"/>
    <cellStyle name="Normal 2 3 2 2 2 2 2 2 5 2 5 2" xfId="18663"/>
    <cellStyle name="Normal 2 3 2 2 2 2 2 2 5 2 6" xfId="18664"/>
    <cellStyle name="Normal 2 3 2 2 2 2 2 2 5 2 6 2" xfId="18665"/>
    <cellStyle name="Normal 2 3 2 2 2 2 2 2 5 2 7" xfId="18666"/>
    <cellStyle name="Normal 2 3 2 2 2 2 2 2 5 2 7 2" xfId="18667"/>
    <cellStyle name="Normal 2 3 2 2 2 2 2 2 5 2 8" xfId="18668"/>
    <cellStyle name="Normal 2 3 2 2 2 2 2 2 5 2 8 2" xfId="18669"/>
    <cellStyle name="Normal 2 3 2 2 2 2 2 2 5 2 9" xfId="18670"/>
    <cellStyle name="Normal 2 3 2 2 2 2 2 2 5 2 9 2" xfId="18671"/>
    <cellStyle name="Normal 2 3 2 2 2 2 2 2 5 3" xfId="18672"/>
    <cellStyle name="Normal 2 3 2 2 2 2 2 2 5 3 10" xfId="18673"/>
    <cellStyle name="Normal 2 3 2 2 2 2 2 2 5 3 10 2" xfId="18674"/>
    <cellStyle name="Normal 2 3 2 2 2 2 2 2 5 3 11" xfId="18675"/>
    <cellStyle name="Normal 2 3 2 2 2 2 2 2 5 3 2" xfId="18676"/>
    <cellStyle name="Normal 2 3 2 2 2 2 2 2 5 3 2 2" xfId="18677"/>
    <cellStyle name="Normal 2 3 2 2 2 2 2 2 5 3 3" xfId="18678"/>
    <cellStyle name="Normal 2 3 2 2 2 2 2 2 5 3 3 2" xfId="18679"/>
    <cellStyle name="Normal 2 3 2 2 2 2 2 2 5 3 4" xfId="18680"/>
    <cellStyle name="Normal 2 3 2 2 2 2 2 2 5 3 4 2" xfId="18681"/>
    <cellStyle name="Normal 2 3 2 2 2 2 2 2 5 3 5" xfId="18682"/>
    <cellStyle name="Normal 2 3 2 2 2 2 2 2 5 3 5 2" xfId="18683"/>
    <cellStyle name="Normal 2 3 2 2 2 2 2 2 5 3 6" xfId="18684"/>
    <cellStyle name="Normal 2 3 2 2 2 2 2 2 5 3 6 2" xfId="18685"/>
    <cellStyle name="Normal 2 3 2 2 2 2 2 2 5 3 7" xfId="18686"/>
    <cellStyle name="Normal 2 3 2 2 2 2 2 2 5 3 7 2" xfId="18687"/>
    <cellStyle name="Normal 2 3 2 2 2 2 2 2 5 3 8" xfId="18688"/>
    <cellStyle name="Normal 2 3 2 2 2 2 2 2 5 3 8 2" xfId="18689"/>
    <cellStyle name="Normal 2 3 2 2 2 2 2 2 5 3 9" xfId="18690"/>
    <cellStyle name="Normal 2 3 2 2 2 2 2 2 5 3 9 2" xfId="18691"/>
    <cellStyle name="Normal 2 3 2 2 2 2 2 2 5 4" xfId="18692"/>
    <cellStyle name="Normal 2 3 2 2 2 2 2 2 5 4 2" xfId="18693"/>
    <cellStyle name="Normal 2 3 2 2 2 2 2 2 5 5" xfId="18694"/>
    <cellStyle name="Normal 2 3 2 2 2 2 2 2 5 5 2" xfId="18695"/>
    <cellStyle name="Normal 2 3 2 2 2 2 2 2 5 6" xfId="18696"/>
    <cellStyle name="Normal 2 3 2 2 2 2 2 2 5 6 2" xfId="18697"/>
    <cellStyle name="Normal 2 3 2 2 2 2 2 2 5 7" xfId="18698"/>
    <cellStyle name="Normal 2 3 2 2 2 2 2 2 5 7 2" xfId="18699"/>
    <cellStyle name="Normal 2 3 2 2 2 2 2 2 5 8" xfId="18700"/>
    <cellStyle name="Normal 2 3 2 2 2 2 2 2 5 8 2" xfId="18701"/>
    <cellStyle name="Normal 2 3 2 2 2 2 2 2 5 9" xfId="18702"/>
    <cellStyle name="Normal 2 3 2 2 2 2 2 2 5 9 2" xfId="18703"/>
    <cellStyle name="Normal 2 3 2 2 2 2 2 2 6" xfId="41924"/>
    <cellStyle name="Normal 2 3 2 2 2 2 2 3" xfId="18704"/>
    <cellStyle name="Normal 2 3 2 2 2 2 2 3 2" xfId="41925"/>
    <cellStyle name="Normal 2 3 2 2 2 2 2 4" xfId="18705"/>
    <cellStyle name="Normal 2 3 2 2 2 2 2 4 2" xfId="41926"/>
    <cellStyle name="Normal 2 3 2 2 2 2 2 5" xfId="18706"/>
    <cellStyle name="Normal 2 3 2 2 2 2 2 5 2" xfId="41927"/>
    <cellStyle name="Normal 2 3 2 2 2 2 2 6" xfId="18707"/>
    <cellStyle name="Normal 2 3 2 2 2 2 2 6 10" xfId="18708"/>
    <cellStyle name="Normal 2 3 2 2 2 2 2 6 10 2" xfId="18709"/>
    <cellStyle name="Normal 2 3 2 2 2 2 2 6 11" xfId="18710"/>
    <cellStyle name="Normal 2 3 2 2 2 2 2 6 11 2" xfId="18711"/>
    <cellStyle name="Normal 2 3 2 2 2 2 2 6 12" xfId="18712"/>
    <cellStyle name="Normal 2 3 2 2 2 2 2 6 2" xfId="18713"/>
    <cellStyle name="Normal 2 3 2 2 2 2 2 6 2 10" xfId="18714"/>
    <cellStyle name="Normal 2 3 2 2 2 2 2 6 2 10 2" xfId="18715"/>
    <cellStyle name="Normal 2 3 2 2 2 2 2 6 2 11" xfId="18716"/>
    <cellStyle name="Normal 2 3 2 2 2 2 2 6 2 2" xfId="18717"/>
    <cellStyle name="Normal 2 3 2 2 2 2 2 6 2 2 2" xfId="18718"/>
    <cellStyle name="Normal 2 3 2 2 2 2 2 6 2 3" xfId="18719"/>
    <cellStyle name="Normal 2 3 2 2 2 2 2 6 2 3 2" xfId="18720"/>
    <cellStyle name="Normal 2 3 2 2 2 2 2 6 2 4" xfId="18721"/>
    <cellStyle name="Normal 2 3 2 2 2 2 2 6 2 4 2" xfId="18722"/>
    <cellStyle name="Normal 2 3 2 2 2 2 2 6 2 5" xfId="18723"/>
    <cellStyle name="Normal 2 3 2 2 2 2 2 6 2 5 2" xfId="18724"/>
    <cellStyle name="Normal 2 3 2 2 2 2 2 6 2 6" xfId="18725"/>
    <cellStyle name="Normal 2 3 2 2 2 2 2 6 2 6 2" xfId="18726"/>
    <cellStyle name="Normal 2 3 2 2 2 2 2 6 2 7" xfId="18727"/>
    <cellStyle name="Normal 2 3 2 2 2 2 2 6 2 7 2" xfId="18728"/>
    <cellStyle name="Normal 2 3 2 2 2 2 2 6 2 8" xfId="18729"/>
    <cellStyle name="Normal 2 3 2 2 2 2 2 6 2 8 2" xfId="18730"/>
    <cellStyle name="Normal 2 3 2 2 2 2 2 6 2 9" xfId="18731"/>
    <cellStyle name="Normal 2 3 2 2 2 2 2 6 2 9 2" xfId="18732"/>
    <cellStyle name="Normal 2 3 2 2 2 2 2 6 3" xfId="18733"/>
    <cellStyle name="Normal 2 3 2 2 2 2 2 6 3 2" xfId="18734"/>
    <cellStyle name="Normal 2 3 2 2 2 2 2 6 4" xfId="18735"/>
    <cellStyle name="Normal 2 3 2 2 2 2 2 6 4 2" xfId="18736"/>
    <cellStyle name="Normal 2 3 2 2 2 2 2 6 5" xfId="18737"/>
    <cellStyle name="Normal 2 3 2 2 2 2 2 6 5 2" xfId="18738"/>
    <cellStyle name="Normal 2 3 2 2 2 2 2 6 6" xfId="18739"/>
    <cellStyle name="Normal 2 3 2 2 2 2 2 6 6 2" xfId="18740"/>
    <cellStyle name="Normal 2 3 2 2 2 2 2 6 7" xfId="18741"/>
    <cellStyle name="Normal 2 3 2 2 2 2 2 6 7 2" xfId="18742"/>
    <cellStyle name="Normal 2 3 2 2 2 2 2 6 8" xfId="18743"/>
    <cellStyle name="Normal 2 3 2 2 2 2 2 6 8 2" xfId="18744"/>
    <cellStyle name="Normal 2 3 2 2 2 2 2 6 9" xfId="18745"/>
    <cellStyle name="Normal 2 3 2 2 2 2 2 6 9 2" xfId="18746"/>
    <cellStyle name="Normal 2 3 2 2 2 2 2 7" xfId="18747"/>
    <cellStyle name="Normal 2 3 2 2 2 2 2 7 10" xfId="18748"/>
    <cellStyle name="Normal 2 3 2 2 2 2 2 7 10 2" xfId="18749"/>
    <cellStyle name="Normal 2 3 2 2 2 2 2 7 11" xfId="18750"/>
    <cellStyle name="Normal 2 3 2 2 2 2 2 7 2" xfId="18751"/>
    <cellStyle name="Normal 2 3 2 2 2 2 2 7 2 2" xfId="18752"/>
    <cellStyle name="Normal 2 3 2 2 2 2 2 7 3" xfId="18753"/>
    <cellStyle name="Normal 2 3 2 2 2 2 2 7 3 2" xfId="18754"/>
    <cellStyle name="Normal 2 3 2 2 2 2 2 7 4" xfId="18755"/>
    <cellStyle name="Normal 2 3 2 2 2 2 2 7 4 2" xfId="18756"/>
    <cellStyle name="Normal 2 3 2 2 2 2 2 7 5" xfId="18757"/>
    <cellStyle name="Normal 2 3 2 2 2 2 2 7 5 2" xfId="18758"/>
    <cellStyle name="Normal 2 3 2 2 2 2 2 7 6" xfId="18759"/>
    <cellStyle name="Normal 2 3 2 2 2 2 2 7 6 2" xfId="18760"/>
    <cellStyle name="Normal 2 3 2 2 2 2 2 7 7" xfId="18761"/>
    <cellStyle name="Normal 2 3 2 2 2 2 2 7 7 2" xfId="18762"/>
    <cellStyle name="Normal 2 3 2 2 2 2 2 7 8" xfId="18763"/>
    <cellStyle name="Normal 2 3 2 2 2 2 2 7 8 2" xfId="18764"/>
    <cellStyle name="Normal 2 3 2 2 2 2 2 7 9" xfId="18765"/>
    <cellStyle name="Normal 2 3 2 2 2 2 2 7 9 2" xfId="18766"/>
    <cellStyle name="Normal 2 3 2 2 2 2 2 8" xfId="18767"/>
    <cellStyle name="Normal 2 3 2 2 2 2 2 8 2" xfId="18768"/>
    <cellStyle name="Normal 2 3 2 2 2 2 2 9" xfId="18769"/>
    <cellStyle name="Normal 2 3 2 2 2 2 2 9 2" xfId="18770"/>
    <cellStyle name="Normal 2 3 2 2 2 2 3" xfId="18771"/>
    <cellStyle name="Normal 2 3 2 2 2 2 3 10" xfId="18772"/>
    <cellStyle name="Normal 2 3 2 2 2 2 3 10 2" xfId="18773"/>
    <cellStyle name="Normal 2 3 2 2 2 2 3 11" xfId="18774"/>
    <cellStyle name="Normal 2 3 2 2 2 2 3 11 2" xfId="18775"/>
    <cellStyle name="Normal 2 3 2 2 2 2 3 12" xfId="18776"/>
    <cellStyle name="Normal 2 3 2 2 2 2 3 12 2" xfId="18777"/>
    <cellStyle name="Normal 2 3 2 2 2 2 3 13" xfId="18778"/>
    <cellStyle name="Normal 2 3 2 2 2 2 3 2" xfId="18779"/>
    <cellStyle name="Normal 2 3 2 2 2 2 3 2 10" xfId="18780"/>
    <cellStyle name="Normal 2 3 2 2 2 2 3 2 10 2" xfId="18781"/>
    <cellStyle name="Normal 2 3 2 2 2 2 3 2 11" xfId="18782"/>
    <cellStyle name="Normal 2 3 2 2 2 2 3 2 11 2" xfId="18783"/>
    <cellStyle name="Normal 2 3 2 2 2 2 3 2 12" xfId="18784"/>
    <cellStyle name="Normal 2 3 2 2 2 2 3 2 2" xfId="18785"/>
    <cellStyle name="Normal 2 3 2 2 2 2 3 2 2 10" xfId="18786"/>
    <cellStyle name="Normal 2 3 2 2 2 2 3 2 2 10 2" xfId="18787"/>
    <cellStyle name="Normal 2 3 2 2 2 2 3 2 2 11" xfId="18788"/>
    <cellStyle name="Normal 2 3 2 2 2 2 3 2 2 2" xfId="18789"/>
    <cellStyle name="Normal 2 3 2 2 2 2 3 2 2 2 2" xfId="18790"/>
    <cellStyle name="Normal 2 3 2 2 2 2 3 2 2 3" xfId="18791"/>
    <cellStyle name="Normal 2 3 2 2 2 2 3 2 2 3 2" xfId="18792"/>
    <cellStyle name="Normal 2 3 2 2 2 2 3 2 2 4" xfId="18793"/>
    <cellStyle name="Normal 2 3 2 2 2 2 3 2 2 4 2" xfId="18794"/>
    <cellStyle name="Normal 2 3 2 2 2 2 3 2 2 5" xfId="18795"/>
    <cellStyle name="Normal 2 3 2 2 2 2 3 2 2 5 2" xfId="18796"/>
    <cellStyle name="Normal 2 3 2 2 2 2 3 2 2 6" xfId="18797"/>
    <cellStyle name="Normal 2 3 2 2 2 2 3 2 2 6 2" xfId="18798"/>
    <cellStyle name="Normal 2 3 2 2 2 2 3 2 2 7" xfId="18799"/>
    <cellStyle name="Normal 2 3 2 2 2 2 3 2 2 7 2" xfId="18800"/>
    <cellStyle name="Normal 2 3 2 2 2 2 3 2 2 8" xfId="18801"/>
    <cellStyle name="Normal 2 3 2 2 2 2 3 2 2 8 2" xfId="18802"/>
    <cellStyle name="Normal 2 3 2 2 2 2 3 2 2 9" xfId="18803"/>
    <cellStyle name="Normal 2 3 2 2 2 2 3 2 2 9 2" xfId="18804"/>
    <cellStyle name="Normal 2 3 2 2 2 2 3 2 3" xfId="18805"/>
    <cellStyle name="Normal 2 3 2 2 2 2 3 2 3 2" xfId="18806"/>
    <cellStyle name="Normal 2 3 2 2 2 2 3 2 4" xfId="18807"/>
    <cellStyle name="Normal 2 3 2 2 2 2 3 2 4 2" xfId="18808"/>
    <cellStyle name="Normal 2 3 2 2 2 2 3 2 5" xfId="18809"/>
    <cellStyle name="Normal 2 3 2 2 2 2 3 2 5 2" xfId="18810"/>
    <cellStyle name="Normal 2 3 2 2 2 2 3 2 6" xfId="18811"/>
    <cellStyle name="Normal 2 3 2 2 2 2 3 2 6 2" xfId="18812"/>
    <cellStyle name="Normal 2 3 2 2 2 2 3 2 7" xfId="18813"/>
    <cellStyle name="Normal 2 3 2 2 2 2 3 2 7 2" xfId="18814"/>
    <cellStyle name="Normal 2 3 2 2 2 2 3 2 8" xfId="18815"/>
    <cellStyle name="Normal 2 3 2 2 2 2 3 2 8 2" xfId="18816"/>
    <cellStyle name="Normal 2 3 2 2 2 2 3 2 9" xfId="18817"/>
    <cellStyle name="Normal 2 3 2 2 2 2 3 2 9 2" xfId="18818"/>
    <cellStyle name="Normal 2 3 2 2 2 2 3 3" xfId="18819"/>
    <cellStyle name="Normal 2 3 2 2 2 2 3 3 10" xfId="18820"/>
    <cellStyle name="Normal 2 3 2 2 2 2 3 3 10 2" xfId="18821"/>
    <cellStyle name="Normal 2 3 2 2 2 2 3 3 11" xfId="18822"/>
    <cellStyle name="Normal 2 3 2 2 2 2 3 3 2" xfId="18823"/>
    <cellStyle name="Normal 2 3 2 2 2 2 3 3 2 2" xfId="18824"/>
    <cellStyle name="Normal 2 3 2 2 2 2 3 3 3" xfId="18825"/>
    <cellStyle name="Normal 2 3 2 2 2 2 3 3 3 2" xfId="18826"/>
    <cellStyle name="Normal 2 3 2 2 2 2 3 3 4" xfId="18827"/>
    <cellStyle name="Normal 2 3 2 2 2 2 3 3 4 2" xfId="18828"/>
    <cellStyle name="Normal 2 3 2 2 2 2 3 3 5" xfId="18829"/>
    <cellStyle name="Normal 2 3 2 2 2 2 3 3 5 2" xfId="18830"/>
    <cellStyle name="Normal 2 3 2 2 2 2 3 3 6" xfId="18831"/>
    <cellStyle name="Normal 2 3 2 2 2 2 3 3 6 2" xfId="18832"/>
    <cellStyle name="Normal 2 3 2 2 2 2 3 3 7" xfId="18833"/>
    <cellStyle name="Normal 2 3 2 2 2 2 3 3 7 2" xfId="18834"/>
    <cellStyle name="Normal 2 3 2 2 2 2 3 3 8" xfId="18835"/>
    <cellStyle name="Normal 2 3 2 2 2 2 3 3 8 2" xfId="18836"/>
    <cellStyle name="Normal 2 3 2 2 2 2 3 3 9" xfId="18837"/>
    <cellStyle name="Normal 2 3 2 2 2 2 3 3 9 2" xfId="18838"/>
    <cellStyle name="Normal 2 3 2 2 2 2 3 4" xfId="18839"/>
    <cellStyle name="Normal 2 3 2 2 2 2 3 4 2" xfId="18840"/>
    <cellStyle name="Normal 2 3 2 2 2 2 3 5" xfId="18841"/>
    <cellStyle name="Normal 2 3 2 2 2 2 3 5 2" xfId="18842"/>
    <cellStyle name="Normal 2 3 2 2 2 2 3 6" xfId="18843"/>
    <cellStyle name="Normal 2 3 2 2 2 2 3 6 2" xfId="18844"/>
    <cellStyle name="Normal 2 3 2 2 2 2 3 7" xfId="18845"/>
    <cellStyle name="Normal 2 3 2 2 2 2 3 7 2" xfId="18846"/>
    <cellStyle name="Normal 2 3 2 2 2 2 3 8" xfId="18847"/>
    <cellStyle name="Normal 2 3 2 2 2 2 3 8 2" xfId="18848"/>
    <cellStyle name="Normal 2 3 2 2 2 2 3 9" xfId="18849"/>
    <cellStyle name="Normal 2 3 2 2 2 2 3 9 2" xfId="18850"/>
    <cellStyle name="Normal 2 3 2 2 2 2 4" xfId="18851"/>
    <cellStyle name="Normal 2 3 2 2 2 2 4 10" xfId="18852"/>
    <cellStyle name="Normal 2 3 2 2 2 2 4 10 2" xfId="18853"/>
    <cellStyle name="Normal 2 3 2 2 2 2 4 11" xfId="18854"/>
    <cellStyle name="Normal 2 3 2 2 2 2 4 11 2" xfId="18855"/>
    <cellStyle name="Normal 2 3 2 2 2 2 4 12" xfId="18856"/>
    <cellStyle name="Normal 2 3 2 2 2 2 4 12 2" xfId="18857"/>
    <cellStyle name="Normal 2 3 2 2 2 2 4 13" xfId="18858"/>
    <cellStyle name="Normal 2 3 2 2 2 2 4 2" xfId="18859"/>
    <cellStyle name="Normal 2 3 2 2 2 2 4 2 10" xfId="18860"/>
    <cellStyle name="Normal 2 3 2 2 2 2 4 2 10 2" xfId="18861"/>
    <cellStyle name="Normal 2 3 2 2 2 2 4 2 11" xfId="18862"/>
    <cellStyle name="Normal 2 3 2 2 2 2 4 2 11 2" xfId="18863"/>
    <cellStyle name="Normal 2 3 2 2 2 2 4 2 12" xfId="18864"/>
    <cellStyle name="Normal 2 3 2 2 2 2 4 2 2" xfId="18865"/>
    <cellStyle name="Normal 2 3 2 2 2 2 4 2 2 10" xfId="18866"/>
    <cellStyle name="Normal 2 3 2 2 2 2 4 2 2 10 2" xfId="18867"/>
    <cellStyle name="Normal 2 3 2 2 2 2 4 2 2 11" xfId="18868"/>
    <cellStyle name="Normal 2 3 2 2 2 2 4 2 2 2" xfId="18869"/>
    <cellStyle name="Normal 2 3 2 2 2 2 4 2 2 2 2" xfId="18870"/>
    <cellStyle name="Normal 2 3 2 2 2 2 4 2 2 3" xfId="18871"/>
    <cellStyle name="Normal 2 3 2 2 2 2 4 2 2 3 2" xfId="18872"/>
    <cellStyle name="Normal 2 3 2 2 2 2 4 2 2 4" xfId="18873"/>
    <cellStyle name="Normal 2 3 2 2 2 2 4 2 2 4 2" xfId="18874"/>
    <cellStyle name="Normal 2 3 2 2 2 2 4 2 2 5" xfId="18875"/>
    <cellStyle name="Normal 2 3 2 2 2 2 4 2 2 5 2" xfId="18876"/>
    <cellStyle name="Normal 2 3 2 2 2 2 4 2 2 6" xfId="18877"/>
    <cellStyle name="Normal 2 3 2 2 2 2 4 2 2 6 2" xfId="18878"/>
    <cellStyle name="Normal 2 3 2 2 2 2 4 2 2 7" xfId="18879"/>
    <cellStyle name="Normal 2 3 2 2 2 2 4 2 2 7 2" xfId="18880"/>
    <cellStyle name="Normal 2 3 2 2 2 2 4 2 2 8" xfId="18881"/>
    <cellStyle name="Normal 2 3 2 2 2 2 4 2 2 8 2" xfId="18882"/>
    <cellStyle name="Normal 2 3 2 2 2 2 4 2 2 9" xfId="18883"/>
    <cellStyle name="Normal 2 3 2 2 2 2 4 2 2 9 2" xfId="18884"/>
    <cellStyle name="Normal 2 3 2 2 2 2 4 2 3" xfId="18885"/>
    <cellStyle name="Normal 2 3 2 2 2 2 4 2 3 2" xfId="18886"/>
    <cellStyle name="Normal 2 3 2 2 2 2 4 2 4" xfId="18887"/>
    <cellStyle name="Normal 2 3 2 2 2 2 4 2 4 2" xfId="18888"/>
    <cellStyle name="Normal 2 3 2 2 2 2 4 2 5" xfId="18889"/>
    <cellStyle name="Normal 2 3 2 2 2 2 4 2 5 2" xfId="18890"/>
    <cellStyle name="Normal 2 3 2 2 2 2 4 2 6" xfId="18891"/>
    <cellStyle name="Normal 2 3 2 2 2 2 4 2 6 2" xfId="18892"/>
    <cellStyle name="Normal 2 3 2 2 2 2 4 2 7" xfId="18893"/>
    <cellStyle name="Normal 2 3 2 2 2 2 4 2 7 2" xfId="18894"/>
    <cellStyle name="Normal 2 3 2 2 2 2 4 2 8" xfId="18895"/>
    <cellStyle name="Normal 2 3 2 2 2 2 4 2 8 2" xfId="18896"/>
    <cellStyle name="Normal 2 3 2 2 2 2 4 2 9" xfId="18897"/>
    <cellStyle name="Normal 2 3 2 2 2 2 4 2 9 2" xfId="18898"/>
    <cellStyle name="Normal 2 3 2 2 2 2 4 3" xfId="18899"/>
    <cellStyle name="Normal 2 3 2 2 2 2 4 3 10" xfId="18900"/>
    <cellStyle name="Normal 2 3 2 2 2 2 4 3 10 2" xfId="18901"/>
    <cellStyle name="Normal 2 3 2 2 2 2 4 3 11" xfId="18902"/>
    <cellStyle name="Normal 2 3 2 2 2 2 4 3 2" xfId="18903"/>
    <cellStyle name="Normal 2 3 2 2 2 2 4 3 2 2" xfId="18904"/>
    <cellStyle name="Normal 2 3 2 2 2 2 4 3 3" xfId="18905"/>
    <cellStyle name="Normal 2 3 2 2 2 2 4 3 3 2" xfId="18906"/>
    <cellStyle name="Normal 2 3 2 2 2 2 4 3 4" xfId="18907"/>
    <cellStyle name="Normal 2 3 2 2 2 2 4 3 4 2" xfId="18908"/>
    <cellStyle name="Normal 2 3 2 2 2 2 4 3 5" xfId="18909"/>
    <cellStyle name="Normal 2 3 2 2 2 2 4 3 5 2" xfId="18910"/>
    <cellStyle name="Normal 2 3 2 2 2 2 4 3 6" xfId="18911"/>
    <cellStyle name="Normal 2 3 2 2 2 2 4 3 6 2" xfId="18912"/>
    <cellStyle name="Normal 2 3 2 2 2 2 4 3 7" xfId="18913"/>
    <cellStyle name="Normal 2 3 2 2 2 2 4 3 7 2" xfId="18914"/>
    <cellStyle name="Normal 2 3 2 2 2 2 4 3 8" xfId="18915"/>
    <cellStyle name="Normal 2 3 2 2 2 2 4 3 8 2" xfId="18916"/>
    <cellStyle name="Normal 2 3 2 2 2 2 4 3 9" xfId="18917"/>
    <cellStyle name="Normal 2 3 2 2 2 2 4 3 9 2" xfId="18918"/>
    <cellStyle name="Normal 2 3 2 2 2 2 4 4" xfId="18919"/>
    <cellStyle name="Normal 2 3 2 2 2 2 4 4 2" xfId="18920"/>
    <cellStyle name="Normal 2 3 2 2 2 2 4 5" xfId="18921"/>
    <cellStyle name="Normal 2 3 2 2 2 2 4 5 2" xfId="18922"/>
    <cellStyle name="Normal 2 3 2 2 2 2 4 6" xfId="18923"/>
    <cellStyle name="Normal 2 3 2 2 2 2 4 6 2" xfId="18924"/>
    <cellStyle name="Normal 2 3 2 2 2 2 4 7" xfId="18925"/>
    <cellStyle name="Normal 2 3 2 2 2 2 4 7 2" xfId="18926"/>
    <cellStyle name="Normal 2 3 2 2 2 2 4 8" xfId="18927"/>
    <cellStyle name="Normal 2 3 2 2 2 2 4 8 2" xfId="18928"/>
    <cellStyle name="Normal 2 3 2 2 2 2 4 9" xfId="18929"/>
    <cellStyle name="Normal 2 3 2 2 2 2 4 9 2" xfId="18930"/>
    <cellStyle name="Normal 2 3 2 2 2 2 5" xfId="18931"/>
    <cellStyle name="Normal 2 3 2 2 2 2 5 10" xfId="18932"/>
    <cellStyle name="Normal 2 3 2 2 2 2 5 10 2" xfId="18933"/>
    <cellStyle name="Normal 2 3 2 2 2 2 5 11" xfId="18934"/>
    <cellStyle name="Normal 2 3 2 2 2 2 5 11 2" xfId="18935"/>
    <cellStyle name="Normal 2 3 2 2 2 2 5 12" xfId="18936"/>
    <cellStyle name="Normal 2 3 2 2 2 2 5 12 2" xfId="18937"/>
    <cellStyle name="Normal 2 3 2 2 2 2 5 13" xfId="18938"/>
    <cellStyle name="Normal 2 3 2 2 2 2 5 2" xfId="18939"/>
    <cellStyle name="Normal 2 3 2 2 2 2 5 2 10" xfId="18940"/>
    <cellStyle name="Normal 2 3 2 2 2 2 5 2 10 2" xfId="18941"/>
    <cellStyle name="Normal 2 3 2 2 2 2 5 2 11" xfId="18942"/>
    <cellStyle name="Normal 2 3 2 2 2 2 5 2 11 2" xfId="18943"/>
    <cellStyle name="Normal 2 3 2 2 2 2 5 2 12" xfId="18944"/>
    <cellStyle name="Normal 2 3 2 2 2 2 5 2 2" xfId="18945"/>
    <cellStyle name="Normal 2 3 2 2 2 2 5 2 2 10" xfId="18946"/>
    <cellStyle name="Normal 2 3 2 2 2 2 5 2 2 10 2" xfId="18947"/>
    <cellStyle name="Normal 2 3 2 2 2 2 5 2 2 11" xfId="18948"/>
    <cellStyle name="Normal 2 3 2 2 2 2 5 2 2 2" xfId="18949"/>
    <cellStyle name="Normal 2 3 2 2 2 2 5 2 2 2 2" xfId="18950"/>
    <cellStyle name="Normal 2 3 2 2 2 2 5 2 2 3" xfId="18951"/>
    <cellStyle name="Normal 2 3 2 2 2 2 5 2 2 3 2" xfId="18952"/>
    <cellStyle name="Normal 2 3 2 2 2 2 5 2 2 4" xfId="18953"/>
    <cellStyle name="Normal 2 3 2 2 2 2 5 2 2 4 2" xfId="18954"/>
    <cellStyle name="Normal 2 3 2 2 2 2 5 2 2 5" xfId="18955"/>
    <cellStyle name="Normal 2 3 2 2 2 2 5 2 2 5 2" xfId="18956"/>
    <cellStyle name="Normal 2 3 2 2 2 2 5 2 2 6" xfId="18957"/>
    <cellStyle name="Normal 2 3 2 2 2 2 5 2 2 6 2" xfId="18958"/>
    <cellStyle name="Normal 2 3 2 2 2 2 5 2 2 7" xfId="18959"/>
    <cellStyle name="Normal 2 3 2 2 2 2 5 2 2 7 2" xfId="18960"/>
    <cellStyle name="Normal 2 3 2 2 2 2 5 2 2 8" xfId="18961"/>
    <cellStyle name="Normal 2 3 2 2 2 2 5 2 2 8 2" xfId="18962"/>
    <cellStyle name="Normal 2 3 2 2 2 2 5 2 2 9" xfId="18963"/>
    <cellStyle name="Normal 2 3 2 2 2 2 5 2 2 9 2" xfId="18964"/>
    <cellStyle name="Normal 2 3 2 2 2 2 5 2 3" xfId="18965"/>
    <cellStyle name="Normal 2 3 2 2 2 2 5 2 3 2" xfId="18966"/>
    <cellStyle name="Normal 2 3 2 2 2 2 5 2 4" xfId="18967"/>
    <cellStyle name="Normal 2 3 2 2 2 2 5 2 4 2" xfId="18968"/>
    <cellStyle name="Normal 2 3 2 2 2 2 5 2 5" xfId="18969"/>
    <cellStyle name="Normal 2 3 2 2 2 2 5 2 5 2" xfId="18970"/>
    <cellStyle name="Normal 2 3 2 2 2 2 5 2 6" xfId="18971"/>
    <cellStyle name="Normal 2 3 2 2 2 2 5 2 6 2" xfId="18972"/>
    <cellStyle name="Normal 2 3 2 2 2 2 5 2 7" xfId="18973"/>
    <cellStyle name="Normal 2 3 2 2 2 2 5 2 7 2" xfId="18974"/>
    <cellStyle name="Normal 2 3 2 2 2 2 5 2 8" xfId="18975"/>
    <cellStyle name="Normal 2 3 2 2 2 2 5 2 8 2" xfId="18976"/>
    <cellStyle name="Normal 2 3 2 2 2 2 5 2 9" xfId="18977"/>
    <cellStyle name="Normal 2 3 2 2 2 2 5 2 9 2" xfId="18978"/>
    <cellStyle name="Normal 2 3 2 2 2 2 5 3" xfId="18979"/>
    <cellStyle name="Normal 2 3 2 2 2 2 5 3 10" xfId="18980"/>
    <cellStyle name="Normal 2 3 2 2 2 2 5 3 10 2" xfId="18981"/>
    <cellStyle name="Normal 2 3 2 2 2 2 5 3 11" xfId="18982"/>
    <cellStyle name="Normal 2 3 2 2 2 2 5 3 2" xfId="18983"/>
    <cellStyle name="Normal 2 3 2 2 2 2 5 3 2 2" xfId="18984"/>
    <cellStyle name="Normal 2 3 2 2 2 2 5 3 3" xfId="18985"/>
    <cellStyle name="Normal 2 3 2 2 2 2 5 3 3 2" xfId="18986"/>
    <cellStyle name="Normal 2 3 2 2 2 2 5 3 4" xfId="18987"/>
    <cellStyle name="Normal 2 3 2 2 2 2 5 3 4 2" xfId="18988"/>
    <cellStyle name="Normal 2 3 2 2 2 2 5 3 5" xfId="18989"/>
    <cellStyle name="Normal 2 3 2 2 2 2 5 3 5 2" xfId="18990"/>
    <cellStyle name="Normal 2 3 2 2 2 2 5 3 6" xfId="18991"/>
    <cellStyle name="Normal 2 3 2 2 2 2 5 3 6 2" xfId="18992"/>
    <cellStyle name="Normal 2 3 2 2 2 2 5 3 7" xfId="18993"/>
    <cellStyle name="Normal 2 3 2 2 2 2 5 3 7 2" xfId="18994"/>
    <cellStyle name="Normal 2 3 2 2 2 2 5 3 8" xfId="18995"/>
    <cellStyle name="Normal 2 3 2 2 2 2 5 3 8 2" xfId="18996"/>
    <cellStyle name="Normal 2 3 2 2 2 2 5 3 9" xfId="18997"/>
    <cellStyle name="Normal 2 3 2 2 2 2 5 3 9 2" xfId="18998"/>
    <cellStyle name="Normal 2 3 2 2 2 2 5 4" xfId="18999"/>
    <cellStyle name="Normal 2 3 2 2 2 2 5 4 2" xfId="19000"/>
    <cellStyle name="Normal 2 3 2 2 2 2 5 5" xfId="19001"/>
    <cellStyle name="Normal 2 3 2 2 2 2 5 5 2" xfId="19002"/>
    <cellStyle name="Normal 2 3 2 2 2 2 5 6" xfId="19003"/>
    <cellStyle name="Normal 2 3 2 2 2 2 5 6 2" xfId="19004"/>
    <cellStyle name="Normal 2 3 2 2 2 2 5 7" xfId="19005"/>
    <cellStyle name="Normal 2 3 2 2 2 2 5 7 2" xfId="19006"/>
    <cellStyle name="Normal 2 3 2 2 2 2 5 8" xfId="19007"/>
    <cellStyle name="Normal 2 3 2 2 2 2 5 8 2" xfId="19008"/>
    <cellStyle name="Normal 2 3 2 2 2 2 5 9" xfId="19009"/>
    <cellStyle name="Normal 2 3 2 2 2 2 5 9 2" xfId="19010"/>
    <cellStyle name="Normal 2 3 2 2 2 2 6" xfId="19011"/>
    <cellStyle name="Normal 2 3 2 2 2 2 6 10" xfId="19012"/>
    <cellStyle name="Normal 2 3 2 2 2 2 6 10 2" xfId="19013"/>
    <cellStyle name="Normal 2 3 2 2 2 2 6 11" xfId="19014"/>
    <cellStyle name="Normal 2 3 2 2 2 2 6 11 2" xfId="19015"/>
    <cellStyle name="Normal 2 3 2 2 2 2 6 12" xfId="19016"/>
    <cellStyle name="Normal 2 3 2 2 2 2 6 12 2" xfId="19017"/>
    <cellStyle name="Normal 2 3 2 2 2 2 6 13" xfId="19018"/>
    <cellStyle name="Normal 2 3 2 2 2 2 6 2" xfId="19019"/>
    <cellStyle name="Normal 2 3 2 2 2 2 6 2 10" xfId="19020"/>
    <cellStyle name="Normal 2 3 2 2 2 2 6 2 10 2" xfId="19021"/>
    <cellStyle name="Normal 2 3 2 2 2 2 6 2 11" xfId="19022"/>
    <cellStyle name="Normal 2 3 2 2 2 2 6 2 11 2" xfId="19023"/>
    <cellStyle name="Normal 2 3 2 2 2 2 6 2 12" xfId="19024"/>
    <cellStyle name="Normal 2 3 2 2 2 2 6 2 2" xfId="19025"/>
    <cellStyle name="Normal 2 3 2 2 2 2 6 2 2 10" xfId="19026"/>
    <cellStyle name="Normal 2 3 2 2 2 2 6 2 2 10 2" xfId="19027"/>
    <cellStyle name="Normal 2 3 2 2 2 2 6 2 2 11" xfId="19028"/>
    <cellStyle name="Normal 2 3 2 2 2 2 6 2 2 2" xfId="19029"/>
    <cellStyle name="Normal 2 3 2 2 2 2 6 2 2 2 2" xfId="19030"/>
    <cellStyle name="Normal 2 3 2 2 2 2 6 2 2 3" xfId="19031"/>
    <cellStyle name="Normal 2 3 2 2 2 2 6 2 2 3 2" xfId="19032"/>
    <cellStyle name="Normal 2 3 2 2 2 2 6 2 2 4" xfId="19033"/>
    <cellStyle name="Normal 2 3 2 2 2 2 6 2 2 4 2" xfId="19034"/>
    <cellStyle name="Normal 2 3 2 2 2 2 6 2 2 5" xfId="19035"/>
    <cellStyle name="Normal 2 3 2 2 2 2 6 2 2 5 2" xfId="19036"/>
    <cellStyle name="Normal 2 3 2 2 2 2 6 2 2 6" xfId="19037"/>
    <cellStyle name="Normal 2 3 2 2 2 2 6 2 2 6 2" xfId="19038"/>
    <cellStyle name="Normal 2 3 2 2 2 2 6 2 2 7" xfId="19039"/>
    <cellStyle name="Normal 2 3 2 2 2 2 6 2 2 7 2" xfId="19040"/>
    <cellStyle name="Normal 2 3 2 2 2 2 6 2 2 8" xfId="19041"/>
    <cellStyle name="Normal 2 3 2 2 2 2 6 2 2 8 2" xfId="19042"/>
    <cellStyle name="Normal 2 3 2 2 2 2 6 2 2 9" xfId="19043"/>
    <cellStyle name="Normal 2 3 2 2 2 2 6 2 2 9 2" xfId="19044"/>
    <cellStyle name="Normal 2 3 2 2 2 2 6 2 3" xfId="19045"/>
    <cellStyle name="Normal 2 3 2 2 2 2 6 2 3 2" xfId="19046"/>
    <cellStyle name="Normal 2 3 2 2 2 2 6 2 4" xfId="19047"/>
    <cellStyle name="Normal 2 3 2 2 2 2 6 2 4 2" xfId="19048"/>
    <cellStyle name="Normal 2 3 2 2 2 2 6 2 5" xfId="19049"/>
    <cellStyle name="Normal 2 3 2 2 2 2 6 2 5 2" xfId="19050"/>
    <cellStyle name="Normal 2 3 2 2 2 2 6 2 6" xfId="19051"/>
    <cellStyle name="Normal 2 3 2 2 2 2 6 2 6 2" xfId="19052"/>
    <cellStyle name="Normal 2 3 2 2 2 2 6 2 7" xfId="19053"/>
    <cellStyle name="Normal 2 3 2 2 2 2 6 2 7 2" xfId="19054"/>
    <cellStyle name="Normal 2 3 2 2 2 2 6 2 8" xfId="19055"/>
    <cellStyle name="Normal 2 3 2 2 2 2 6 2 8 2" xfId="19056"/>
    <cellStyle name="Normal 2 3 2 2 2 2 6 2 9" xfId="19057"/>
    <cellStyle name="Normal 2 3 2 2 2 2 6 2 9 2" xfId="19058"/>
    <cellStyle name="Normal 2 3 2 2 2 2 6 3" xfId="19059"/>
    <cellStyle name="Normal 2 3 2 2 2 2 6 3 10" xfId="19060"/>
    <cellStyle name="Normal 2 3 2 2 2 2 6 3 10 2" xfId="19061"/>
    <cellStyle name="Normal 2 3 2 2 2 2 6 3 11" xfId="19062"/>
    <cellStyle name="Normal 2 3 2 2 2 2 6 3 2" xfId="19063"/>
    <cellStyle name="Normal 2 3 2 2 2 2 6 3 2 2" xfId="19064"/>
    <cellStyle name="Normal 2 3 2 2 2 2 6 3 3" xfId="19065"/>
    <cellStyle name="Normal 2 3 2 2 2 2 6 3 3 2" xfId="19066"/>
    <cellStyle name="Normal 2 3 2 2 2 2 6 3 4" xfId="19067"/>
    <cellStyle name="Normal 2 3 2 2 2 2 6 3 4 2" xfId="19068"/>
    <cellStyle name="Normal 2 3 2 2 2 2 6 3 5" xfId="19069"/>
    <cellStyle name="Normal 2 3 2 2 2 2 6 3 5 2" xfId="19070"/>
    <cellStyle name="Normal 2 3 2 2 2 2 6 3 6" xfId="19071"/>
    <cellStyle name="Normal 2 3 2 2 2 2 6 3 6 2" xfId="19072"/>
    <cellStyle name="Normal 2 3 2 2 2 2 6 3 7" xfId="19073"/>
    <cellStyle name="Normal 2 3 2 2 2 2 6 3 7 2" xfId="19074"/>
    <cellStyle name="Normal 2 3 2 2 2 2 6 3 8" xfId="19075"/>
    <cellStyle name="Normal 2 3 2 2 2 2 6 3 8 2" xfId="19076"/>
    <cellStyle name="Normal 2 3 2 2 2 2 6 3 9" xfId="19077"/>
    <cellStyle name="Normal 2 3 2 2 2 2 6 3 9 2" xfId="19078"/>
    <cellStyle name="Normal 2 3 2 2 2 2 6 4" xfId="19079"/>
    <cellStyle name="Normal 2 3 2 2 2 2 6 4 2" xfId="19080"/>
    <cellStyle name="Normal 2 3 2 2 2 2 6 5" xfId="19081"/>
    <cellStyle name="Normal 2 3 2 2 2 2 6 5 2" xfId="19082"/>
    <cellStyle name="Normal 2 3 2 2 2 2 6 6" xfId="19083"/>
    <cellStyle name="Normal 2 3 2 2 2 2 6 6 2" xfId="19084"/>
    <cellStyle name="Normal 2 3 2 2 2 2 6 7" xfId="19085"/>
    <cellStyle name="Normal 2 3 2 2 2 2 6 7 2" xfId="19086"/>
    <cellStyle name="Normal 2 3 2 2 2 2 6 8" xfId="19087"/>
    <cellStyle name="Normal 2 3 2 2 2 2 6 8 2" xfId="19088"/>
    <cellStyle name="Normal 2 3 2 2 2 2 6 9" xfId="19089"/>
    <cellStyle name="Normal 2 3 2 2 2 2 6 9 2" xfId="19090"/>
    <cellStyle name="Normal 2 3 2 2 2 2 7" xfId="41928"/>
    <cellStyle name="Normal 2 3 2 2 2 20" xfId="19091"/>
    <cellStyle name="Normal 2 3 2 2 2 20 2" xfId="19092"/>
    <cellStyle name="Normal 2 3 2 2 2 21" xfId="19093"/>
    <cellStyle name="Normal 2 3 2 2 2 3" xfId="19094"/>
    <cellStyle name="Normal 2 3 2 2 2 3 10" xfId="19095"/>
    <cellStyle name="Normal 2 3 2 2 2 3 10 2" xfId="19096"/>
    <cellStyle name="Normal 2 3 2 2 2 3 11" xfId="19097"/>
    <cellStyle name="Normal 2 3 2 2 2 3 11 2" xfId="19098"/>
    <cellStyle name="Normal 2 3 2 2 2 3 12" xfId="19099"/>
    <cellStyle name="Normal 2 3 2 2 2 3 12 2" xfId="19100"/>
    <cellStyle name="Normal 2 3 2 2 2 3 13" xfId="19101"/>
    <cellStyle name="Normal 2 3 2 2 2 3 2" xfId="19102"/>
    <cellStyle name="Normal 2 3 2 2 2 3 2 10" xfId="19103"/>
    <cellStyle name="Normal 2 3 2 2 2 3 2 10 2" xfId="19104"/>
    <cellStyle name="Normal 2 3 2 2 2 3 2 11" xfId="19105"/>
    <cellStyle name="Normal 2 3 2 2 2 3 2 11 2" xfId="19106"/>
    <cellStyle name="Normal 2 3 2 2 2 3 2 12" xfId="19107"/>
    <cellStyle name="Normal 2 3 2 2 2 3 2 2" xfId="19108"/>
    <cellStyle name="Normal 2 3 2 2 2 3 2 2 10" xfId="19109"/>
    <cellStyle name="Normal 2 3 2 2 2 3 2 2 10 2" xfId="19110"/>
    <cellStyle name="Normal 2 3 2 2 2 3 2 2 11" xfId="19111"/>
    <cellStyle name="Normal 2 3 2 2 2 3 2 2 2" xfId="19112"/>
    <cellStyle name="Normal 2 3 2 2 2 3 2 2 2 2" xfId="19113"/>
    <cellStyle name="Normal 2 3 2 2 2 3 2 2 3" xfId="19114"/>
    <cellStyle name="Normal 2 3 2 2 2 3 2 2 3 2" xfId="19115"/>
    <cellStyle name="Normal 2 3 2 2 2 3 2 2 4" xfId="19116"/>
    <cellStyle name="Normal 2 3 2 2 2 3 2 2 4 2" xfId="19117"/>
    <cellStyle name="Normal 2 3 2 2 2 3 2 2 5" xfId="19118"/>
    <cellStyle name="Normal 2 3 2 2 2 3 2 2 5 2" xfId="19119"/>
    <cellStyle name="Normal 2 3 2 2 2 3 2 2 6" xfId="19120"/>
    <cellStyle name="Normal 2 3 2 2 2 3 2 2 6 2" xfId="19121"/>
    <cellStyle name="Normal 2 3 2 2 2 3 2 2 7" xfId="19122"/>
    <cellStyle name="Normal 2 3 2 2 2 3 2 2 7 2" xfId="19123"/>
    <cellStyle name="Normal 2 3 2 2 2 3 2 2 8" xfId="19124"/>
    <cellStyle name="Normal 2 3 2 2 2 3 2 2 8 2" xfId="19125"/>
    <cellStyle name="Normal 2 3 2 2 2 3 2 2 9" xfId="19126"/>
    <cellStyle name="Normal 2 3 2 2 2 3 2 2 9 2" xfId="19127"/>
    <cellStyle name="Normal 2 3 2 2 2 3 2 3" xfId="19128"/>
    <cellStyle name="Normal 2 3 2 2 2 3 2 3 2" xfId="19129"/>
    <cellStyle name="Normal 2 3 2 2 2 3 2 4" xfId="19130"/>
    <cellStyle name="Normal 2 3 2 2 2 3 2 4 2" xfId="19131"/>
    <cellStyle name="Normal 2 3 2 2 2 3 2 5" xfId="19132"/>
    <cellStyle name="Normal 2 3 2 2 2 3 2 5 2" xfId="19133"/>
    <cellStyle name="Normal 2 3 2 2 2 3 2 6" xfId="19134"/>
    <cellStyle name="Normal 2 3 2 2 2 3 2 6 2" xfId="19135"/>
    <cellStyle name="Normal 2 3 2 2 2 3 2 7" xfId="19136"/>
    <cellStyle name="Normal 2 3 2 2 2 3 2 7 2" xfId="19137"/>
    <cellStyle name="Normal 2 3 2 2 2 3 2 8" xfId="19138"/>
    <cellStyle name="Normal 2 3 2 2 2 3 2 8 2" xfId="19139"/>
    <cellStyle name="Normal 2 3 2 2 2 3 2 9" xfId="19140"/>
    <cellStyle name="Normal 2 3 2 2 2 3 2 9 2" xfId="19141"/>
    <cellStyle name="Normal 2 3 2 2 2 3 3" xfId="19142"/>
    <cellStyle name="Normal 2 3 2 2 2 3 3 10" xfId="19143"/>
    <cellStyle name="Normal 2 3 2 2 2 3 3 10 2" xfId="19144"/>
    <cellStyle name="Normal 2 3 2 2 2 3 3 11" xfId="19145"/>
    <cellStyle name="Normal 2 3 2 2 2 3 3 2" xfId="19146"/>
    <cellStyle name="Normal 2 3 2 2 2 3 3 2 2" xfId="19147"/>
    <cellStyle name="Normal 2 3 2 2 2 3 3 3" xfId="19148"/>
    <cellStyle name="Normal 2 3 2 2 2 3 3 3 2" xfId="19149"/>
    <cellStyle name="Normal 2 3 2 2 2 3 3 4" xfId="19150"/>
    <cellStyle name="Normal 2 3 2 2 2 3 3 4 2" xfId="19151"/>
    <cellStyle name="Normal 2 3 2 2 2 3 3 5" xfId="19152"/>
    <cellStyle name="Normal 2 3 2 2 2 3 3 5 2" xfId="19153"/>
    <cellStyle name="Normal 2 3 2 2 2 3 3 6" xfId="19154"/>
    <cellStyle name="Normal 2 3 2 2 2 3 3 6 2" xfId="19155"/>
    <cellStyle name="Normal 2 3 2 2 2 3 3 7" xfId="19156"/>
    <cellStyle name="Normal 2 3 2 2 2 3 3 7 2" xfId="19157"/>
    <cellStyle name="Normal 2 3 2 2 2 3 3 8" xfId="19158"/>
    <cellStyle name="Normal 2 3 2 2 2 3 3 8 2" xfId="19159"/>
    <cellStyle name="Normal 2 3 2 2 2 3 3 9" xfId="19160"/>
    <cellStyle name="Normal 2 3 2 2 2 3 3 9 2" xfId="19161"/>
    <cellStyle name="Normal 2 3 2 2 2 3 4" xfId="19162"/>
    <cellStyle name="Normal 2 3 2 2 2 3 4 2" xfId="19163"/>
    <cellStyle name="Normal 2 3 2 2 2 3 5" xfId="19164"/>
    <cellStyle name="Normal 2 3 2 2 2 3 5 2" xfId="19165"/>
    <cellStyle name="Normal 2 3 2 2 2 3 6" xfId="19166"/>
    <cellStyle name="Normal 2 3 2 2 2 3 6 2" xfId="19167"/>
    <cellStyle name="Normal 2 3 2 2 2 3 7" xfId="19168"/>
    <cellStyle name="Normal 2 3 2 2 2 3 7 2" xfId="19169"/>
    <cellStyle name="Normal 2 3 2 2 2 3 8" xfId="19170"/>
    <cellStyle name="Normal 2 3 2 2 2 3 8 2" xfId="19171"/>
    <cellStyle name="Normal 2 3 2 2 2 3 9" xfId="19172"/>
    <cellStyle name="Normal 2 3 2 2 2 3 9 2" xfId="19173"/>
    <cellStyle name="Normal 2 3 2 2 2 4" xfId="19174"/>
    <cellStyle name="Normal 2 3 2 2 2 4 10" xfId="19175"/>
    <cellStyle name="Normal 2 3 2 2 2 4 10 2" xfId="19176"/>
    <cellStyle name="Normal 2 3 2 2 2 4 11" xfId="19177"/>
    <cellStyle name="Normal 2 3 2 2 2 4 11 2" xfId="19178"/>
    <cellStyle name="Normal 2 3 2 2 2 4 12" xfId="19179"/>
    <cellStyle name="Normal 2 3 2 2 2 4 12 2" xfId="19180"/>
    <cellStyle name="Normal 2 3 2 2 2 4 13" xfId="19181"/>
    <cellStyle name="Normal 2 3 2 2 2 4 2" xfId="19182"/>
    <cellStyle name="Normal 2 3 2 2 2 4 2 10" xfId="19183"/>
    <cellStyle name="Normal 2 3 2 2 2 4 2 10 2" xfId="19184"/>
    <cellStyle name="Normal 2 3 2 2 2 4 2 11" xfId="19185"/>
    <cellStyle name="Normal 2 3 2 2 2 4 2 11 2" xfId="19186"/>
    <cellStyle name="Normal 2 3 2 2 2 4 2 12" xfId="19187"/>
    <cellStyle name="Normal 2 3 2 2 2 4 2 2" xfId="19188"/>
    <cellStyle name="Normal 2 3 2 2 2 4 2 2 10" xfId="19189"/>
    <cellStyle name="Normal 2 3 2 2 2 4 2 2 10 2" xfId="19190"/>
    <cellStyle name="Normal 2 3 2 2 2 4 2 2 11" xfId="19191"/>
    <cellStyle name="Normal 2 3 2 2 2 4 2 2 2" xfId="19192"/>
    <cellStyle name="Normal 2 3 2 2 2 4 2 2 2 2" xfId="19193"/>
    <cellStyle name="Normal 2 3 2 2 2 4 2 2 3" xfId="19194"/>
    <cellStyle name="Normal 2 3 2 2 2 4 2 2 3 2" xfId="19195"/>
    <cellStyle name="Normal 2 3 2 2 2 4 2 2 4" xfId="19196"/>
    <cellStyle name="Normal 2 3 2 2 2 4 2 2 4 2" xfId="19197"/>
    <cellStyle name="Normal 2 3 2 2 2 4 2 2 5" xfId="19198"/>
    <cellStyle name="Normal 2 3 2 2 2 4 2 2 5 2" xfId="19199"/>
    <cellStyle name="Normal 2 3 2 2 2 4 2 2 6" xfId="19200"/>
    <cellStyle name="Normal 2 3 2 2 2 4 2 2 6 2" xfId="19201"/>
    <cellStyle name="Normal 2 3 2 2 2 4 2 2 7" xfId="19202"/>
    <cellStyle name="Normal 2 3 2 2 2 4 2 2 7 2" xfId="19203"/>
    <cellStyle name="Normal 2 3 2 2 2 4 2 2 8" xfId="19204"/>
    <cellStyle name="Normal 2 3 2 2 2 4 2 2 8 2" xfId="19205"/>
    <cellStyle name="Normal 2 3 2 2 2 4 2 2 9" xfId="19206"/>
    <cellStyle name="Normal 2 3 2 2 2 4 2 2 9 2" xfId="19207"/>
    <cellStyle name="Normal 2 3 2 2 2 4 2 3" xfId="19208"/>
    <cellStyle name="Normal 2 3 2 2 2 4 2 3 2" xfId="19209"/>
    <cellStyle name="Normal 2 3 2 2 2 4 2 4" xfId="19210"/>
    <cellStyle name="Normal 2 3 2 2 2 4 2 4 2" xfId="19211"/>
    <cellStyle name="Normal 2 3 2 2 2 4 2 5" xfId="19212"/>
    <cellStyle name="Normal 2 3 2 2 2 4 2 5 2" xfId="19213"/>
    <cellStyle name="Normal 2 3 2 2 2 4 2 6" xfId="19214"/>
    <cellStyle name="Normal 2 3 2 2 2 4 2 6 2" xfId="19215"/>
    <cellStyle name="Normal 2 3 2 2 2 4 2 7" xfId="19216"/>
    <cellStyle name="Normal 2 3 2 2 2 4 2 7 2" xfId="19217"/>
    <cellStyle name="Normal 2 3 2 2 2 4 2 8" xfId="19218"/>
    <cellStyle name="Normal 2 3 2 2 2 4 2 8 2" xfId="19219"/>
    <cellStyle name="Normal 2 3 2 2 2 4 2 9" xfId="19220"/>
    <cellStyle name="Normal 2 3 2 2 2 4 2 9 2" xfId="19221"/>
    <cellStyle name="Normal 2 3 2 2 2 4 3" xfId="19222"/>
    <cellStyle name="Normal 2 3 2 2 2 4 3 10" xfId="19223"/>
    <cellStyle name="Normal 2 3 2 2 2 4 3 10 2" xfId="19224"/>
    <cellStyle name="Normal 2 3 2 2 2 4 3 11" xfId="19225"/>
    <cellStyle name="Normal 2 3 2 2 2 4 3 2" xfId="19226"/>
    <cellStyle name="Normal 2 3 2 2 2 4 3 2 2" xfId="19227"/>
    <cellStyle name="Normal 2 3 2 2 2 4 3 3" xfId="19228"/>
    <cellStyle name="Normal 2 3 2 2 2 4 3 3 2" xfId="19229"/>
    <cellStyle name="Normal 2 3 2 2 2 4 3 4" xfId="19230"/>
    <cellStyle name="Normal 2 3 2 2 2 4 3 4 2" xfId="19231"/>
    <cellStyle name="Normal 2 3 2 2 2 4 3 5" xfId="19232"/>
    <cellStyle name="Normal 2 3 2 2 2 4 3 5 2" xfId="19233"/>
    <cellStyle name="Normal 2 3 2 2 2 4 3 6" xfId="19234"/>
    <cellStyle name="Normal 2 3 2 2 2 4 3 6 2" xfId="19235"/>
    <cellStyle name="Normal 2 3 2 2 2 4 3 7" xfId="19236"/>
    <cellStyle name="Normal 2 3 2 2 2 4 3 7 2" xfId="19237"/>
    <cellStyle name="Normal 2 3 2 2 2 4 3 8" xfId="19238"/>
    <cellStyle name="Normal 2 3 2 2 2 4 3 8 2" xfId="19239"/>
    <cellStyle name="Normal 2 3 2 2 2 4 3 9" xfId="19240"/>
    <cellStyle name="Normal 2 3 2 2 2 4 3 9 2" xfId="19241"/>
    <cellStyle name="Normal 2 3 2 2 2 4 4" xfId="19242"/>
    <cellStyle name="Normal 2 3 2 2 2 4 4 2" xfId="19243"/>
    <cellStyle name="Normal 2 3 2 2 2 4 5" xfId="19244"/>
    <cellStyle name="Normal 2 3 2 2 2 4 5 2" xfId="19245"/>
    <cellStyle name="Normal 2 3 2 2 2 4 6" xfId="19246"/>
    <cellStyle name="Normal 2 3 2 2 2 4 6 2" xfId="19247"/>
    <cellStyle name="Normal 2 3 2 2 2 4 7" xfId="19248"/>
    <cellStyle name="Normal 2 3 2 2 2 4 7 2" xfId="19249"/>
    <cellStyle name="Normal 2 3 2 2 2 4 8" xfId="19250"/>
    <cellStyle name="Normal 2 3 2 2 2 4 8 2" xfId="19251"/>
    <cellStyle name="Normal 2 3 2 2 2 4 9" xfId="19252"/>
    <cellStyle name="Normal 2 3 2 2 2 4 9 2" xfId="19253"/>
    <cellStyle name="Normal 2 3 2 2 2 5" xfId="19254"/>
    <cellStyle name="Normal 2 3 2 2 2 5 10" xfId="19255"/>
    <cellStyle name="Normal 2 3 2 2 2 5 10 2" xfId="19256"/>
    <cellStyle name="Normal 2 3 2 2 2 5 11" xfId="19257"/>
    <cellStyle name="Normal 2 3 2 2 2 5 11 2" xfId="19258"/>
    <cellStyle name="Normal 2 3 2 2 2 5 12" xfId="19259"/>
    <cellStyle name="Normal 2 3 2 2 2 5 12 2" xfId="19260"/>
    <cellStyle name="Normal 2 3 2 2 2 5 13" xfId="19261"/>
    <cellStyle name="Normal 2 3 2 2 2 5 2" xfId="19262"/>
    <cellStyle name="Normal 2 3 2 2 2 5 2 10" xfId="19263"/>
    <cellStyle name="Normal 2 3 2 2 2 5 2 10 2" xfId="19264"/>
    <cellStyle name="Normal 2 3 2 2 2 5 2 11" xfId="19265"/>
    <cellStyle name="Normal 2 3 2 2 2 5 2 11 2" xfId="19266"/>
    <cellStyle name="Normal 2 3 2 2 2 5 2 12" xfId="19267"/>
    <cellStyle name="Normal 2 3 2 2 2 5 2 2" xfId="19268"/>
    <cellStyle name="Normal 2 3 2 2 2 5 2 2 10" xfId="19269"/>
    <cellStyle name="Normal 2 3 2 2 2 5 2 2 10 2" xfId="19270"/>
    <cellStyle name="Normal 2 3 2 2 2 5 2 2 11" xfId="19271"/>
    <cellStyle name="Normal 2 3 2 2 2 5 2 2 2" xfId="19272"/>
    <cellStyle name="Normal 2 3 2 2 2 5 2 2 2 2" xfId="19273"/>
    <cellStyle name="Normal 2 3 2 2 2 5 2 2 3" xfId="19274"/>
    <cellStyle name="Normal 2 3 2 2 2 5 2 2 3 2" xfId="19275"/>
    <cellStyle name="Normal 2 3 2 2 2 5 2 2 4" xfId="19276"/>
    <cellStyle name="Normal 2 3 2 2 2 5 2 2 4 2" xfId="19277"/>
    <cellStyle name="Normal 2 3 2 2 2 5 2 2 5" xfId="19278"/>
    <cellStyle name="Normal 2 3 2 2 2 5 2 2 5 2" xfId="19279"/>
    <cellStyle name="Normal 2 3 2 2 2 5 2 2 6" xfId="19280"/>
    <cellStyle name="Normal 2 3 2 2 2 5 2 2 6 2" xfId="19281"/>
    <cellStyle name="Normal 2 3 2 2 2 5 2 2 7" xfId="19282"/>
    <cellStyle name="Normal 2 3 2 2 2 5 2 2 7 2" xfId="19283"/>
    <cellStyle name="Normal 2 3 2 2 2 5 2 2 8" xfId="19284"/>
    <cellStyle name="Normal 2 3 2 2 2 5 2 2 8 2" xfId="19285"/>
    <cellStyle name="Normal 2 3 2 2 2 5 2 2 9" xfId="19286"/>
    <cellStyle name="Normal 2 3 2 2 2 5 2 2 9 2" xfId="19287"/>
    <cellStyle name="Normal 2 3 2 2 2 5 2 3" xfId="19288"/>
    <cellStyle name="Normal 2 3 2 2 2 5 2 3 2" xfId="19289"/>
    <cellStyle name="Normal 2 3 2 2 2 5 2 4" xfId="19290"/>
    <cellStyle name="Normal 2 3 2 2 2 5 2 4 2" xfId="19291"/>
    <cellStyle name="Normal 2 3 2 2 2 5 2 5" xfId="19292"/>
    <cellStyle name="Normal 2 3 2 2 2 5 2 5 2" xfId="19293"/>
    <cellStyle name="Normal 2 3 2 2 2 5 2 6" xfId="19294"/>
    <cellStyle name="Normal 2 3 2 2 2 5 2 6 2" xfId="19295"/>
    <cellStyle name="Normal 2 3 2 2 2 5 2 7" xfId="19296"/>
    <cellStyle name="Normal 2 3 2 2 2 5 2 7 2" xfId="19297"/>
    <cellStyle name="Normal 2 3 2 2 2 5 2 8" xfId="19298"/>
    <cellStyle name="Normal 2 3 2 2 2 5 2 8 2" xfId="19299"/>
    <cellStyle name="Normal 2 3 2 2 2 5 2 9" xfId="19300"/>
    <cellStyle name="Normal 2 3 2 2 2 5 2 9 2" xfId="19301"/>
    <cellStyle name="Normal 2 3 2 2 2 5 3" xfId="19302"/>
    <cellStyle name="Normal 2 3 2 2 2 5 3 10" xfId="19303"/>
    <cellStyle name="Normal 2 3 2 2 2 5 3 10 2" xfId="19304"/>
    <cellStyle name="Normal 2 3 2 2 2 5 3 11" xfId="19305"/>
    <cellStyle name="Normal 2 3 2 2 2 5 3 2" xfId="19306"/>
    <cellStyle name="Normal 2 3 2 2 2 5 3 2 2" xfId="19307"/>
    <cellStyle name="Normal 2 3 2 2 2 5 3 3" xfId="19308"/>
    <cellStyle name="Normal 2 3 2 2 2 5 3 3 2" xfId="19309"/>
    <cellStyle name="Normal 2 3 2 2 2 5 3 4" xfId="19310"/>
    <cellStyle name="Normal 2 3 2 2 2 5 3 4 2" xfId="19311"/>
    <cellStyle name="Normal 2 3 2 2 2 5 3 5" xfId="19312"/>
    <cellStyle name="Normal 2 3 2 2 2 5 3 5 2" xfId="19313"/>
    <cellStyle name="Normal 2 3 2 2 2 5 3 6" xfId="19314"/>
    <cellStyle name="Normal 2 3 2 2 2 5 3 6 2" xfId="19315"/>
    <cellStyle name="Normal 2 3 2 2 2 5 3 7" xfId="19316"/>
    <cellStyle name="Normal 2 3 2 2 2 5 3 7 2" xfId="19317"/>
    <cellStyle name="Normal 2 3 2 2 2 5 3 8" xfId="19318"/>
    <cellStyle name="Normal 2 3 2 2 2 5 3 8 2" xfId="19319"/>
    <cellStyle name="Normal 2 3 2 2 2 5 3 9" xfId="19320"/>
    <cellStyle name="Normal 2 3 2 2 2 5 3 9 2" xfId="19321"/>
    <cellStyle name="Normal 2 3 2 2 2 5 4" xfId="19322"/>
    <cellStyle name="Normal 2 3 2 2 2 5 4 2" xfId="19323"/>
    <cellStyle name="Normal 2 3 2 2 2 5 5" xfId="19324"/>
    <cellStyle name="Normal 2 3 2 2 2 5 5 2" xfId="19325"/>
    <cellStyle name="Normal 2 3 2 2 2 5 6" xfId="19326"/>
    <cellStyle name="Normal 2 3 2 2 2 5 6 2" xfId="19327"/>
    <cellStyle name="Normal 2 3 2 2 2 5 7" xfId="19328"/>
    <cellStyle name="Normal 2 3 2 2 2 5 7 2" xfId="19329"/>
    <cellStyle name="Normal 2 3 2 2 2 5 8" xfId="19330"/>
    <cellStyle name="Normal 2 3 2 2 2 5 8 2" xfId="19331"/>
    <cellStyle name="Normal 2 3 2 2 2 5 9" xfId="19332"/>
    <cellStyle name="Normal 2 3 2 2 2 5 9 2" xfId="19333"/>
    <cellStyle name="Normal 2 3 2 2 2 6" xfId="19334"/>
    <cellStyle name="Normal 2 3 2 2 2 6 2" xfId="19335"/>
    <cellStyle name="Normal 2 3 2 2 2 6 2 10" xfId="19336"/>
    <cellStyle name="Normal 2 3 2 2 2 6 2 10 2" xfId="19337"/>
    <cellStyle name="Normal 2 3 2 2 2 6 2 11" xfId="19338"/>
    <cellStyle name="Normal 2 3 2 2 2 6 2 11 2" xfId="19339"/>
    <cellStyle name="Normal 2 3 2 2 2 6 2 12" xfId="19340"/>
    <cellStyle name="Normal 2 3 2 2 2 6 2 12 2" xfId="19341"/>
    <cellStyle name="Normal 2 3 2 2 2 6 2 13" xfId="19342"/>
    <cellStyle name="Normal 2 3 2 2 2 6 2 2" xfId="19343"/>
    <cellStyle name="Normal 2 3 2 2 2 6 2 2 10" xfId="19344"/>
    <cellStyle name="Normal 2 3 2 2 2 6 2 2 10 2" xfId="19345"/>
    <cellStyle name="Normal 2 3 2 2 2 6 2 2 11" xfId="19346"/>
    <cellStyle name="Normal 2 3 2 2 2 6 2 2 11 2" xfId="19347"/>
    <cellStyle name="Normal 2 3 2 2 2 6 2 2 12" xfId="19348"/>
    <cellStyle name="Normal 2 3 2 2 2 6 2 2 2" xfId="19349"/>
    <cellStyle name="Normal 2 3 2 2 2 6 2 2 2 10" xfId="19350"/>
    <cellStyle name="Normal 2 3 2 2 2 6 2 2 2 10 2" xfId="19351"/>
    <cellStyle name="Normal 2 3 2 2 2 6 2 2 2 11" xfId="19352"/>
    <cellStyle name="Normal 2 3 2 2 2 6 2 2 2 2" xfId="19353"/>
    <cellStyle name="Normal 2 3 2 2 2 6 2 2 2 2 2" xfId="19354"/>
    <cellStyle name="Normal 2 3 2 2 2 6 2 2 2 3" xfId="19355"/>
    <cellStyle name="Normal 2 3 2 2 2 6 2 2 2 3 2" xfId="19356"/>
    <cellStyle name="Normal 2 3 2 2 2 6 2 2 2 4" xfId="19357"/>
    <cellStyle name="Normal 2 3 2 2 2 6 2 2 2 4 2" xfId="19358"/>
    <cellStyle name="Normal 2 3 2 2 2 6 2 2 2 5" xfId="19359"/>
    <cellStyle name="Normal 2 3 2 2 2 6 2 2 2 5 2" xfId="19360"/>
    <cellStyle name="Normal 2 3 2 2 2 6 2 2 2 6" xfId="19361"/>
    <cellStyle name="Normal 2 3 2 2 2 6 2 2 2 6 2" xfId="19362"/>
    <cellStyle name="Normal 2 3 2 2 2 6 2 2 2 7" xfId="19363"/>
    <cellStyle name="Normal 2 3 2 2 2 6 2 2 2 7 2" xfId="19364"/>
    <cellStyle name="Normal 2 3 2 2 2 6 2 2 2 8" xfId="19365"/>
    <cellStyle name="Normal 2 3 2 2 2 6 2 2 2 8 2" xfId="19366"/>
    <cellStyle name="Normal 2 3 2 2 2 6 2 2 2 9" xfId="19367"/>
    <cellStyle name="Normal 2 3 2 2 2 6 2 2 2 9 2" xfId="19368"/>
    <cellStyle name="Normal 2 3 2 2 2 6 2 2 3" xfId="19369"/>
    <cellStyle name="Normal 2 3 2 2 2 6 2 2 3 2" xfId="19370"/>
    <cellStyle name="Normal 2 3 2 2 2 6 2 2 4" xfId="19371"/>
    <cellStyle name="Normal 2 3 2 2 2 6 2 2 4 2" xfId="19372"/>
    <cellStyle name="Normal 2 3 2 2 2 6 2 2 5" xfId="19373"/>
    <cellStyle name="Normal 2 3 2 2 2 6 2 2 5 2" xfId="19374"/>
    <cellStyle name="Normal 2 3 2 2 2 6 2 2 6" xfId="19375"/>
    <cellStyle name="Normal 2 3 2 2 2 6 2 2 6 2" xfId="19376"/>
    <cellStyle name="Normal 2 3 2 2 2 6 2 2 7" xfId="19377"/>
    <cellStyle name="Normal 2 3 2 2 2 6 2 2 7 2" xfId="19378"/>
    <cellStyle name="Normal 2 3 2 2 2 6 2 2 8" xfId="19379"/>
    <cellStyle name="Normal 2 3 2 2 2 6 2 2 8 2" xfId="19380"/>
    <cellStyle name="Normal 2 3 2 2 2 6 2 2 9" xfId="19381"/>
    <cellStyle name="Normal 2 3 2 2 2 6 2 2 9 2" xfId="19382"/>
    <cellStyle name="Normal 2 3 2 2 2 6 2 3" xfId="19383"/>
    <cellStyle name="Normal 2 3 2 2 2 6 2 3 10" xfId="19384"/>
    <cellStyle name="Normal 2 3 2 2 2 6 2 3 10 2" xfId="19385"/>
    <cellStyle name="Normal 2 3 2 2 2 6 2 3 11" xfId="19386"/>
    <cellStyle name="Normal 2 3 2 2 2 6 2 3 2" xfId="19387"/>
    <cellStyle name="Normal 2 3 2 2 2 6 2 3 2 2" xfId="19388"/>
    <cellStyle name="Normal 2 3 2 2 2 6 2 3 3" xfId="19389"/>
    <cellStyle name="Normal 2 3 2 2 2 6 2 3 3 2" xfId="19390"/>
    <cellStyle name="Normal 2 3 2 2 2 6 2 3 4" xfId="19391"/>
    <cellStyle name="Normal 2 3 2 2 2 6 2 3 4 2" xfId="19392"/>
    <cellStyle name="Normal 2 3 2 2 2 6 2 3 5" xfId="19393"/>
    <cellStyle name="Normal 2 3 2 2 2 6 2 3 5 2" xfId="19394"/>
    <cellStyle name="Normal 2 3 2 2 2 6 2 3 6" xfId="19395"/>
    <cellStyle name="Normal 2 3 2 2 2 6 2 3 6 2" xfId="19396"/>
    <cellStyle name="Normal 2 3 2 2 2 6 2 3 7" xfId="19397"/>
    <cellStyle name="Normal 2 3 2 2 2 6 2 3 7 2" xfId="19398"/>
    <cellStyle name="Normal 2 3 2 2 2 6 2 3 8" xfId="19399"/>
    <cellStyle name="Normal 2 3 2 2 2 6 2 3 8 2" xfId="19400"/>
    <cellStyle name="Normal 2 3 2 2 2 6 2 3 9" xfId="19401"/>
    <cellStyle name="Normal 2 3 2 2 2 6 2 3 9 2" xfId="19402"/>
    <cellStyle name="Normal 2 3 2 2 2 6 2 4" xfId="19403"/>
    <cellStyle name="Normal 2 3 2 2 2 6 2 4 2" xfId="19404"/>
    <cellStyle name="Normal 2 3 2 2 2 6 2 5" xfId="19405"/>
    <cellStyle name="Normal 2 3 2 2 2 6 2 5 2" xfId="19406"/>
    <cellStyle name="Normal 2 3 2 2 2 6 2 6" xfId="19407"/>
    <cellStyle name="Normal 2 3 2 2 2 6 2 6 2" xfId="19408"/>
    <cellStyle name="Normal 2 3 2 2 2 6 2 7" xfId="19409"/>
    <cellStyle name="Normal 2 3 2 2 2 6 2 7 2" xfId="19410"/>
    <cellStyle name="Normal 2 3 2 2 2 6 2 8" xfId="19411"/>
    <cellStyle name="Normal 2 3 2 2 2 6 2 8 2" xfId="19412"/>
    <cellStyle name="Normal 2 3 2 2 2 6 2 9" xfId="19413"/>
    <cellStyle name="Normal 2 3 2 2 2 6 2 9 2" xfId="19414"/>
    <cellStyle name="Normal 2 3 2 2 2 6 3" xfId="19415"/>
    <cellStyle name="Normal 2 3 2 2 2 6 3 10" xfId="19416"/>
    <cellStyle name="Normal 2 3 2 2 2 6 3 10 2" xfId="19417"/>
    <cellStyle name="Normal 2 3 2 2 2 6 3 11" xfId="19418"/>
    <cellStyle name="Normal 2 3 2 2 2 6 3 11 2" xfId="19419"/>
    <cellStyle name="Normal 2 3 2 2 2 6 3 12" xfId="19420"/>
    <cellStyle name="Normal 2 3 2 2 2 6 3 12 2" xfId="19421"/>
    <cellStyle name="Normal 2 3 2 2 2 6 3 13" xfId="19422"/>
    <cellStyle name="Normal 2 3 2 2 2 6 3 2" xfId="19423"/>
    <cellStyle name="Normal 2 3 2 2 2 6 3 2 10" xfId="19424"/>
    <cellStyle name="Normal 2 3 2 2 2 6 3 2 10 2" xfId="19425"/>
    <cellStyle name="Normal 2 3 2 2 2 6 3 2 11" xfId="19426"/>
    <cellStyle name="Normal 2 3 2 2 2 6 3 2 11 2" xfId="19427"/>
    <cellStyle name="Normal 2 3 2 2 2 6 3 2 12" xfId="19428"/>
    <cellStyle name="Normal 2 3 2 2 2 6 3 2 2" xfId="19429"/>
    <cellStyle name="Normal 2 3 2 2 2 6 3 2 2 10" xfId="19430"/>
    <cellStyle name="Normal 2 3 2 2 2 6 3 2 2 10 2" xfId="19431"/>
    <cellStyle name="Normal 2 3 2 2 2 6 3 2 2 11" xfId="19432"/>
    <cellStyle name="Normal 2 3 2 2 2 6 3 2 2 2" xfId="19433"/>
    <cellStyle name="Normal 2 3 2 2 2 6 3 2 2 2 2" xfId="19434"/>
    <cellStyle name="Normal 2 3 2 2 2 6 3 2 2 3" xfId="19435"/>
    <cellStyle name="Normal 2 3 2 2 2 6 3 2 2 3 2" xfId="19436"/>
    <cellStyle name="Normal 2 3 2 2 2 6 3 2 2 4" xfId="19437"/>
    <cellStyle name="Normal 2 3 2 2 2 6 3 2 2 4 2" xfId="19438"/>
    <cellStyle name="Normal 2 3 2 2 2 6 3 2 2 5" xfId="19439"/>
    <cellStyle name="Normal 2 3 2 2 2 6 3 2 2 5 2" xfId="19440"/>
    <cellStyle name="Normal 2 3 2 2 2 6 3 2 2 6" xfId="19441"/>
    <cellStyle name="Normal 2 3 2 2 2 6 3 2 2 6 2" xfId="19442"/>
    <cellStyle name="Normal 2 3 2 2 2 6 3 2 2 7" xfId="19443"/>
    <cellStyle name="Normal 2 3 2 2 2 6 3 2 2 7 2" xfId="19444"/>
    <cellStyle name="Normal 2 3 2 2 2 6 3 2 2 8" xfId="19445"/>
    <cellStyle name="Normal 2 3 2 2 2 6 3 2 2 8 2" xfId="19446"/>
    <cellStyle name="Normal 2 3 2 2 2 6 3 2 2 9" xfId="19447"/>
    <cellStyle name="Normal 2 3 2 2 2 6 3 2 2 9 2" xfId="19448"/>
    <cellStyle name="Normal 2 3 2 2 2 6 3 2 3" xfId="19449"/>
    <cellStyle name="Normal 2 3 2 2 2 6 3 2 3 2" xfId="19450"/>
    <cellStyle name="Normal 2 3 2 2 2 6 3 2 4" xfId="19451"/>
    <cellStyle name="Normal 2 3 2 2 2 6 3 2 4 2" xfId="19452"/>
    <cellStyle name="Normal 2 3 2 2 2 6 3 2 5" xfId="19453"/>
    <cellStyle name="Normal 2 3 2 2 2 6 3 2 5 2" xfId="19454"/>
    <cellStyle name="Normal 2 3 2 2 2 6 3 2 6" xfId="19455"/>
    <cellStyle name="Normal 2 3 2 2 2 6 3 2 6 2" xfId="19456"/>
    <cellStyle name="Normal 2 3 2 2 2 6 3 2 7" xfId="19457"/>
    <cellStyle name="Normal 2 3 2 2 2 6 3 2 7 2" xfId="19458"/>
    <cellStyle name="Normal 2 3 2 2 2 6 3 2 8" xfId="19459"/>
    <cellStyle name="Normal 2 3 2 2 2 6 3 2 8 2" xfId="19460"/>
    <cellStyle name="Normal 2 3 2 2 2 6 3 2 9" xfId="19461"/>
    <cellStyle name="Normal 2 3 2 2 2 6 3 2 9 2" xfId="19462"/>
    <cellStyle name="Normal 2 3 2 2 2 6 3 3" xfId="19463"/>
    <cellStyle name="Normal 2 3 2 2 2 6 3 3 10" xfId="19464"/>
    <cellStyle name="Normal 2 3 2 2 2 6 3 3 10 2" xfId="19465"/>
    <cellStyle name="Normal 2 3 2 2 2 6 3 3 11" xfId="19466"/>
    <cellStyle name="Normal 2 3 2 2 2 6 3 3 2" xfId="19467"/>
    <cellStyle name="Normal 2 3 2 2 2 6 3 3 2 2" xfId="19468"/>
    <cellStyle name="Normal 2 3 2 2 2 6 3 3 3" xfId="19469"/>
    <cellStyle name="Normal 2 3 2 2 2 6 3 3 3 2" xfId="19470"/>
    <cellStyle name="Normal 2 3 2 2 2 6 3 3 4" xfId="19471"/>
    <cellStyle name="Normal 2 3 2 2 2 6 3 3 4 2" xfId="19472"/>
    <cellStyle name="Normal 2 3 2 2 2 6 3 3 5" xfId="19473"/>
    <cellStyle name="Normal 2 3 2 2 2 6 3 3 5 2" xfId="19474"/>
    <cellStyle name="Normal 2 3 2 2 2 6 3 3 6" xfId="19475"/>
    <cellStyle name="Normal 2 3 2 2 2 6 3 3 6 2" xfId="19476"/>
    <cellStyle name="Normal 2 3 2 2 2 6 3 3 7" xfId="19477"/>
    <cellStyle name="Normal 2 3 2 2 2 6 3 3 7 2" xfId="19478"/>
    <cellStyle name="Normal 2 3 2 2 2 6 3 3 8" xfId="19479"/>
    <cellStyle name="Normal 2 3 2 2 2 6 3 3 8 2" xfId="19480"/>
    <cellStyle name="Normal 2 3 2 2 2 6 3 3 9" xfId="19481"/>
    <cellStyle name="Normal 2 3 2 2 2 6 3 3 9 2" xfId="19482"/>
    <cellStyle name="Normal 2 3 2 2 2 6 3 4" xfId="19483"/>
    <cellStyle name="Normal 2 3 2 2 2 6 3 4 2" xfId="19484"/>
    <cellStyle name="Normal 2 3 2 2 2 6 3 5" xfId="19485"/>
    <cellStyle name="Normal 2 3 2 2 2 6 3 5 2" xfId="19486"/>
    <cellStyle name="Normal 2 3 2 2 2 6 3 6" xfId="19487"/>
    <cellStyle name="Normal 2 3 2 2 2 6 3 6 2" xfId="19488"/>
    <cellStyle name="Normal 2 3 2 2 2 6 3 7" xfId="19489"/>
    <cellStyle name="Normal 2 3 2 2 2 6 3 7 2" xfId="19490"/>
    <cellStyle name="Normal 2 3 2 2 2 6 3 8" xfId="19491"/>
    <cellStyle name="Normal 2 3 2 2 2 6 3 8 2" xfId="19492"/>
    <cellStyle name="Normal 2 3 2 2 2 6 3 9" xfId="19493"/>
    <cellStyle name="Normal 2 3 2 2 2 6 3 9 2" xfId="19494"/>
    <cellStyle name="Normal 2 3 2 2 2 6 4" xfId="19495"/>
    <cellStyle name="Normal 2 3 2 2 2 6 4 10" xfId="19496"/>
    <cellStyle name="Normal 2 3 2 2 2 6 4 10 2" xfId="19497"/>
    <cellStyle name="Normal 2 3 2 2 2 6 4 11" xfId="19498"/>
    <cellStyle name="Normal 2 3 2 2 2 6 4 11 2" xfId="19499"/>
    <cellStyle name="Normal 2 3 2 2 2 6 4 12" xfId="19500"/>
    <cellStyle name="Normal 2 3 2 2 2 6 4 12 2" xfId="19501"/>
    <cellStyle name="Normal 2 3 2 2 2 6 4 13" xfId="19502"/>
    <cellStyle name="Normal 2 3 2 2 2 6 4 2" xfId="19503"/>
    <cellStyle name="Normal 2 3 2 2 2 6 4 2 10" xfId="19504"/>
    <cellStyle name="Normal 2 3 2 2 2 6 4 2 10 2" xfId="19505"/>
    <cellStyle name="Normal 2 3 2 2 2 6 4 2 11" xfId="19506"/>
    <cellStyle name="Normal 2 3 2 2 2 6 4 2 11 2" xfId="19507"/>
    <cellStyle name="Normal 2 3 2 2 2 6 4 2 12" xfId="19508"/>
    <cellStyle name="Normal 2 3 2 2 2 6 4 2 2" xfId="19509"/>
    <cellStyle name="Normal 2 3 2 2 2 6 4 2 2 10" xfId="19510"/>
    <cellStyle name="Normal 2 3 2 2 2 6 4 2 2 10 2" xfId="19511"/>
    <cellStyle name="Normal 2 3 2 2 2 6 4 2 2 11" xfId="19512"/>
    <cellStyle name="Normal 2 3 2 2 2 6 4 2 2 2" xfId="19513"/>
    <cellStyle name="Normal 2 3 2 2 2 6 4 2 2 2 2" xfId="19514"/>
    <cellStyle name="Normal 2 3 2 2 2 6 4 2 2 3" xfId="19515"/>
    <cellStyle name="Normal 2 3 2 2 2 6 4 2 2 3 2" xfId="19516"/>
    <cellStyle name="Normal 2 3 2 2 2 6 4 2 2 4" xfId="19517"/>
    <cellStyle name="Normal 2 3 2 2 2 6 4 2 2 4 2" xfId="19518"/>
    <cellStyle name="Normal 2 3 2 2 2 6 4 2 2 5" xfId="19519"/>
    <cellStyle name="Normal 2 3 2 2 2 6 4 2 2 5 2" xfId="19520"/>
    <cellStyle name="Normal 2 3 2 2 2 6 4 2 2 6" xfId="19521"/>
    <cellStyle name="Normal 2 3 2 2 2 6 4 2 2 6 2" xfId="19522"/>
    <cellStyle name="Normal 2 3 2 2 2 6 4 2 2 7" xfId="19523"/>
    <cellStyle name="Normal 2 3 2 2 2 6 4 2 2 7 2" xfId="19524"/>
    <cellStyle name="Normal 2 3 2 2 2 6 4 2 2 8" xfId="19525"/>
    <cellStyle name="Normal 2 3 2 2 2 6 4 2 2 8 2" xfId="19526"/>
    <cellStyle name="Normal 2 3 2 2 2 6 4 2 2 9" xfId="19527"/>
    <cellStyle name="Normal 2 3 2 2 2 6 4 2 2 9 2" xfId="19528"/>
    <cellStyle name="Normal 2 3 2 2 2 6 4 2 3" xfId="19529"/>
    <cellStyle name="Normal 2 3 2 2 2 6 4 2 3 2" xfId="19530"/>
    <cellStyle name="Normal 2 3 2 2 2 6 4 2 4" xfId="19531"/>
    <cellStyle name="Normal 2 3 2 2 2 6 4 2 4 2" xfId="19532"/>
    <cellStyle name="Normal 2 3 2 2 2 6 4 2 5" xfId="19533"/>
    <cellStyle name="Normal 2 3 2 2 2 6 4 2 5 2" xfId="19534"/>
    <cellStyle name="Normal 2 3 2 2 2 6 4 2 6" xfId="19535"/>
    <cellStyle name="Normal 2 3 2 2 2 6 4 2 6 2" xfId="19536"/>
    <cellStyle name="Normal 2 3 2 2 2 6 4 2 7" xfId="19537"/>
    <cellStyle name="Normal 2 3 2 2 2 6 4 2 7 2" xfId="19538"/>
    <cellStyle name="Normal 2 3 2 2 2 6 4 2 8" xfId="19539"/>
    <cellStyle name="Normal 2 3 2 2 2 6 4 2 8 2" xfId="19540"/>
    <cellStyle name="Normal 2 3 2 2 2 6 4 2 9" xfId="19541"/>
    <cellStyle name="Normal 2 3 2 2 2 6 4 2 9 2" xfId="19542"/>
    <cellStyle name="Normal 2 3 2 2 2 6 4 3" xfId="19543"/>
    <cellStyle name="Normal 2 3 2 2 2 6 4 3 10" xfId="19544"/>
    <cellStyle name="Normal 2 3 2 2 2 6 4 3 10 2" xfId="19545"/>
    <cellStyle name="Normal 2 3 2 2 2 6 4 3 11" xfId="19546"/>
    <cellStyle name="Normal 2 3 2 2 2 6 4 3 2" xfId="19547"/>
    <cellStyle name="Normal 2 3 2 2 2 6 4 3 2 2" xfId="19548"/>
    <cellStyle name="Normal 2 3 2 2 2 6 4 3 3" xfId="19549"/>
    <cellStyle name="Normal 2 3 2 2 2 6 4 3 3 2" xfId="19550"/>
    <cellStyle name="Normal 2 3 2 2 2 6 4 3 4" xfId="19551"/>
    <cellStyle name="Normal 2 3 2 2 2 6 4 3 4 2" xfId="19552"/>
    <cellStyle name="Normal 2 3 2 2 2 6 4 3 5" xfId="19553"/>
    <cellStyle name="Normal 2 3 2 2 2 6 4 3 5 2" xfId="19554"/>
    <cellStyle name="Normal 2 3 2 2 2 6 4 3 6" xfId="19555"/>
    <cellStyle name="Normal 2 3 2 2 2 6 4 3 6 2" xfId="19556"/>
    <cellStyle name="Normal 2 3 2 2 2 6 4 3 7" xfId="19557"/>
    <cellStyle name="Normal 2 3 2 2 2 6 4 3 7 2" xfId="19558"/>
    <cellStyle name="Normal 2 3 2 2 2 6 4 3 8" xfId="19559"/>
    <cellStyle name="Normal 2 3 2 2 2 6 4 3 8 2" xfId="19560"/>
    <cellStyle name="Normal 2 3 2 2 2 6 4 3 9" xfId="19561"/>
    <cellStyle name="Normal 2 3 2 2 2 6 4 3 9 2" xfId="19562"/>
    <cellStyle name="Normal 2 3 2 2 2 6 4 4" xfId="19563"/>
    <cellStyle name="Normal 2 3 2 2 2 6 4 4 2" xfId="19564"/>
    <cellStyle name="Normal 2 3 2 2 2 6 4 5" xfId="19565"/>
    <cellStyle name="Normal 2 3 2 2 2 6 4 5 2" xfId="19566"/>
    <cellStyle name="Normal 2 3 2 2 2 6 4 6" xfId="19567"/>
    <cellStyle name="Normal 2 3 2 2 2 6 4 6 2" xfId="19568"/>
    <cellStyle name="Normal 2 3 2 2 2 6 4 7" xfId="19569"/>
    <cellStyle name="Normal 2 3 2 2 2 6 4 7 2" xfId="19570"/>
    <cellStyle name="Normal 2 3 2 2 2 6 4 8" xfId="19571"/>
    <cellStyle name="Normal 2 3 2 2 2 6 4 8 2" xfId="19572"/>
    <cellStyle name="Normal 2 3 2 2 2 6 4 9" xfId="19573"/>
    <cellStyle name="Normal 2 3 2 2 2 6 4 9 2" xfId="19574"/>
    <cellStyle name="Normal 2 3 2 2 2 6 5" xfId="19575"/>
    <cellStyle name="Normal 2 3 2 2 2 6 5 10" xfId="19576"/>
    <cellStyle name="Normal 2 3 2 2 2 6 5 10 2" xfId="19577"/>
    <cellStyle name="Normal 2 3 2 2 2 6 5 11" xfId="19578"/>
    <cellStyle name="Normal 2 3 2 2 2 6 5 11 2" xfId="19579"/>
    <cellStyle name="Normal 2 3 2 2 2 6 5 12" xfId="19580"/>
    <cellStyle name="Normal 2 3 2 2 2 6 5 12 2" xfId="19581"/>
    <cellStyle name="Normal 2 3 2 2 2 6 5 13" xfId="19582"/>
    <cellStyle name="Normal 2 3 2 2 2 6 5 2" xfId="19583"/>
    <cellStyle name="Normal 2 3 2 2 2 6 5 2 10" xfId="19584"/>
    <cellStyle name="Normal 2 3 2 2 2 6 5 2 10 2" xfId="19585"/>
    <cellStyle name="Normal 2 3 2 2 2 6 5 2 11" xfId="19586"/>
    <cellStyle name="Normal 2 3 2 2 2 6 5 2 11 2" xfId="19587"/>
    <cellStyle name="Normal 2 3 2 2 2 6 5 2 12" xfId="19588"/>
    <cellStyle name="Normal 2 3 2 2 2 6 5 2 2" xfId="19589"/>
    <cellStyle name="Normal 2 3 2 2 2 6 5 2 2 10" xfId="19590"/>
    <cellStyle name="Normal 2 3 2 2 2 6 5 2 2 10 2" xfId="19591"/>
    <cellStyle name="Normal 2 3 2 2 2 6 5 2 2 11" xfId="19592"/>
    <cellStyle name="Normal 2 3 2 2 2 6 5 2 2 2" xfId="19593"/>
    <cellStyle name="Normal 2 3 2 2 2 6 5 2 2 2 2" xfId="19594"/>
    <cellStyle name="Normal 2 3 2 2 2 6 5 2 2 3" xfId="19595"/>
    <cellStyle name="Normal 2 3 2 2 2 6 5 2 2 3 2" xfId="19596"/>
    <cellStyle name="Normal 2 3 2 2 2 6 5 2 2 4" xfId="19597"/>
    <cellStyle name="Normal 2 3 2 2 2 6 5 2 2 4 2" xfId="19598"/>
    <cellStyle name="Normal 2 3 2 2 2 6 5 2 2 5" xfId="19599"/>
    <cellStyle name="Normal 2 3 2 2 2 6 5 2 2 5 2" xfId="19600"/>
    <cellStyle name="Normal 2 3 2 2 2 6 5 2 2 6" xfId="19601"/>
    <cellStyle name="Normal 2 3 2 2 2 6 5 2 2 6 2" xfId="19602"/>
    <cellStyle name="Normal 2 3 2 2 2 6 5 2 2 7" xfId="19603"/>
    <cellStyle name="Normal 2 3 2 2 2 6 5 2 2 7 2" xfId="19604"/>
    <cellStyle name="Normal 2 3 2 2 2 6 5 2 2 8" xfId="19605"/>
    <cellStyle name="Normal 2 3 2 2 2 6 5 2 2 8 2" xfId="19606"/>
    <cellStyle name="Normal 2 3 2 2 2 6 5 2 2 9" xfId="19607"/>
    <cellStyle name="Normal 2 3 2 2 2 6 5 2 2 9 2" xfId="19608"/>
    <cellStyle name="Normal 2 3 2 2 2 6 5 2 3" xfId="19609"/>
    <cellStyle name="Normal 2 3 2 2 2 6 5 2 3 2" xfId="19610"/>
    <cellStyle name="Normal 2 3 2 2 2 6 5 2 4" xfId="19611"/>
    <cellStyle name="Normal 2 3 2 2 2 6 5 2 4 2" xfId="19612"/>
    <cellStyle name="Normal 2 3 2 2 2 6 5 2 5" xfId="19613"/>
    <cellStyle name="Normal 2 3 2 2 2 6 5 2 5 2" xfId="19614"/>
    <cellStyle name="Normal 2 3 2 2 2 6 5 2 6" xfId="19615"/>
    <cellStyle name="Normal 2 3 2 2 2 6 5 2 6 2" xfId="19616"/>
    <cellStyle name="Normal 2 3 2 2 2 6 5 2 7" xfId="19617"/>
    <cellStyle name="Normal 2 3 2 2 2 6 5 2 7 2" xfId="19618"/>
    <cellStyle name="Normal 2 3 2 2 2 6 5 2 8" xfId="19619"/>
    <cellStyle name="Normal 2 3 2 2 2 6 5 2 8 2" xfId="19620"/>
    <cellStyle name="Normal 2 3 2 2 2 6 5 2 9" xfId="19621"/>
    <cellStyle name="Normal 2 3 2 2 2 6 5 2 9 2" xfId="19622"/>
    <cellStyle name="Normal 2 3 2 2 2 6 5 3" xfId="19623"/>
    <cellStyle name="Normal 2 3 2 2 2 6 5 3 10" xfId="19624"/>
    <cellStyle name="Normal 2 3 2 2 2 6 5 3 10 2" xfId="19625"/>
    <cellStyle name="Normal 2 3 2 2 2 6 5 3 11" xfId="19626"/>
    <cellStyle name="Normal 2 3 2 2 2 6 5 3 2" xfId="19627"/>
    <cellStyle name="Normal 2 3 2 2 2 6 5 3 2 2" xfId="19628"/>
    <cellStyle name="Normal 2 3 2 2 2 6 5 3 3" xfId="19629"/>
    <cellStyle name="Normal 2 3 2 2 2 6 5 3 3 2" xfId="19630"/>
    <cellStyle name="Normal 2 3 2 2 2 6 5 3 4" xfId="19631"/>
    <cellStyle name="Normal 2 3 2 2 2 6 5 3 4 2" xfId="19632"/>
    <cellStyle name="Normal 2 3 2 2 2 6 5 3 5" xfId="19633"/>
    <cellStyle name="Normal 2 3 2 2 2 6 5 3 5 2" xfId="19634"/>
    <cellStyle name="Normal 2 3 2 2 2 6 5 3 6" xfId="19635"/>
    <cellStyle name="Normal 2 3 2 2 2 6 5 3 6 2" xfId="19636"/>
    <cellStyle name="Normal 2 3 2 2 2 6 5 3 7" xfId="19637"/>
    <cellStyle name="Normal 2 3 2 2 2 6 5 3 7 2" xfId="19638"/>
    <cellStyle name="Normal 2 3 2 2 2 6 5 3 8" xfId="19639"/>
    <cellStyle name="Normal 2 3 2 2 2 6 5 3 8 2" xfId="19640"/>
    <cellStyle name="Normal 2 3 2 2 2 6 5 3 9" xfId="19641"/>
    <cellStyle name="Normal 2 3 2 2 2 6 5 3 9 2" xfId="19642"/>
    <cellStyle name="Normal 2 3 2 2 2 6 5 4" xfId="19643"/>
    <cellStyle name="Normal 2 3 2 2 2 6 5 4 2" xfId="19644"/>
    <cellStyle name="Normal 2 3 2 2 2 6 5 5" xfId="19645"/>
    <cellStyle name="Normal 2 3 2 2 2 6 5 5 2" xfId="19646"/>
    <cellStyle name="Normal 2 3 2 2 2 6 5 6" xfId="19647"/>
    <cellStyle name="Normal 2 3 2 2 2 6 5 6 2" xfId="19648"/>
    <cellStyle name="Normal 2 3 2 2 2 6 5 7" xfId="19649"/>
    <cellStyle name="Normal 2 3 2 2 2 6 5 7 2" xfId="19650"/>
    <cellStyle name="Normal 2 3 2 2 2 6 5 8" xfId="19651"/>
    <cellStyle name="Normal 2 3 2 2 2 6 5 8 2" xfId="19652"/>
    <cellStyle name="Normal 2 3 2 2 2 6 5 9" xfId="19653"/>
    <cellStyle name="Normal 2 3 2 2 2 6 5 9 2" xfId="19654"/>
    <cellStyle name="Normal 2 3 2 2 2 6 6" xfId="41929"/>
    <cellStyle name="Normal 2 3 2 2 2 7" xfId="19655"/>
    <cellStyle name="Normal 2 3 2 2 2 7 2" xfId="41930"/>
    <cellStyle name="Normal 2 3 2 2 2 8" xfId="19656"/>
    <cellStyle name="Normal 2 3 2 2 2 8 2" xfId="41931"/>
    <cellStyle name="Normal 2 3 2 2 2 9" xfId="19657"/>
    <cellStyle name="Normal 2 3 2 2 2 9 2" xfId="41932"/>
    <cellStyle name="Normal 2 3 2 2 3" xfId="19658"/>
    <cellStyle name="Normal 2 3 2 2 3 10" xfId="19659"/>
    <cellStyle name="Normal 2 3 2 2 3 10 2" xfId="19660"/>
    <cellStyle name="Normal 2 3 2 2 3 11" xfId="19661"/>
    <cellStyle name="Normal 2 3 2 2 3 11 2" xfId="19662"/>
    <cellStyle name="Normal 2 3 2 2 3 12" xfId="19663"/>
    <cellStyle name="Normal 2 3 2 2 3 12 2" xfId="19664"/>
    <cellStyle name="Normal 2 3 2 2 3 13" xfId="19665"/>
    <cellStyle name="Normal 2 3 2 2 3 13 2" xfId="19666"/>
    <cellStyle name="Normal 2 3 2 2 3 14" xfId="19667"/>
    <cellStyle name="Normal 2 3 2 2 3 14 2" xfId="19668"/>
    <cellStyle name="Normal 2 3 2 2 3 15" xfId="19669"/>
    <cellStyle name="Normal 2 3 2 2 3 15 2" xfId="19670"/>
    <cellStyle name="Normal 2 3 2 2 3 16" xfId="19671"/>
    <cellStyle name="Normal 2 3 2 2 3 16 2" xfId="19672"/>
    <cellStyle name="Normal 2 3 2 2 3 17" xfId="19673"/>
    <cellStyle name="Normal 2 3 2 2 3 17 2" xfId="19674"/>
    <cellStyle name="Normal 2 3 2 2 3 18" xfId="19675"/>
    <cellStyle name="Normal 2 3 2 2 3 2" xfId="19676"/>
    <cellStyle name="Normal 2 3 2 2 3 2 2" xfId="19677"/>
    <cellStyle name="Normal 2 3 2 2 3 2 2 10" xfId="19678"/>
    <cellStyle name="Normal 2 3 2 2 3 2 2 10 2" xfId="19679"/>
    <cellStyle name="Normal 2 3 2 2 3 2 2 11" xfId="19680"/>
    <cellStyle name="Normal 2 3 2 2 3 2 2 11 2" xfId="19681"/>
    <cellStyle name="Normal 2 3 2 2 3 2 2 12" xfId="19682"/>
    <cellStyle name="Normal 2 3 2 2 3 2 2 12 2" xfId="19683"/>
    <cellStyle name="Normal 2 3 2 2 3 2 2 13" xfId="19684"/>
    <cellStyle name="Normal 2 3 2 2 3 2 2 13 2" xfId="19685"/>
    <cellStyle name="Normal 2 3 2 2 3 2 2 14" xfId="19686"/>
    <cellStyle name="Normal 2 3 2 2 3 2 2 14 2" xfId="19687"/>
    <cellStyle name="Normal 2 3 2 2 3 2 2 15" xfId="19688"/>
    <cellStyle name="Normal 2 3 2 2 3 2 2 15 2" xfId="19689"/>
    <cellStyle name="Normal 2 3 2 2 3 2 2 16" xfId="19690"/>
    <cellStyle name="Normal 2 3 2 2 3 2 2 16 2" xfId="19691"/>
    <cellStyle name="Normal 2 3 2 2 3 2 2 17" xfId="19692"/>
    <cellStyle name="Normal 2 3 2 2 3 2 2 2" xfId="19693"/>
    <cellStyle name="Normal 2 3 2 2 3 2 2 2 2" xfId="41933"/>
    <cellStyle name="Normal 2 3 2 2 3 2 2 3" xfId="19694"/>
    <cellStyle name="Normal 2 3 2 2 3 2 2 3 2" xfId="41934"/>
    <cellStyle name="Normal 2 3 2 2 3 2 2 4" xfId="19695"/>
    <cellStyle name="Normal 2 3 2 2 3 2 2 4 2" xfId="41935"/>
    <cellStyle name="Normal 2 3 2 2 3 2 2 5" xfId="19696"/>
    <cellStyle name="Normal 2 3 2 2 3 2 2 5 2" xfId="41936"/>
    <cellStyle name="Normal 2 3 2 2 3 2 2 6" xfId="19697"/>
    <cellStyle name="Normal 2 3 2 2 3 2 2 6 10" xfId="19698"/>
    <cellStyle name="Normal 2 3 2 2 3 2 2 6 10 2" xfId="19699"/>
    <cellStyle name="Normal 2 3 2 2 3 2 2 6 11" xfId="19700"/>
    <cellStyle name="Normal 2 3 2 2 3 2 2 6 11 2" xfId="19701"/>
    <cellStyle name="Normal 2 3 2 2 3 2 2 6 12" xfId="19702"/>
    <cellStyle name="Normal 2 3 2 2 3 2 2 6 2" xfId="19703"/>
    <cellStyle name="Normal 2 3 2 2 3 2 2 6 2 10" xfId="19704"/>
    <cellStyle name="Normal 2 3 2 2 3 2 2 6 2 10 2" xfId="19705"/>
    <cellStyle name="Normal 2 3 2 2 3 2 2 6 2 11" xfId="19706"/>
    <cellStyle name="Normal 2 3 2 2 3 2 2 6 2 2" xfId="19707"/>
    <cellStyle name="Normal 2 3 2 2 3 2 2 6 2 2 2" xfId="19708"/>
    <cellStyle name="Normal 2 3 2 2 3 2 2 6 2 3" xfId="19709"/>
    <cellStyle name="Normal 2 3 2 2 3 2 2 6 2 3 2" xfId="19710"/>
    <cellStyle name="Normal 2 3 2 2 3 2 2 6 2 4" xfId="19711"/>
    <cellStyle name="Normal 2 3 2 2 3 2 2 6 2 4 2" xfId="19712"/>
    <cellStyle name="Normal 2 3 2 2 3 2 2 6 2 5" xfId="19713"/>
    <cellStyle name="Normal 2 3 2 2 3 2 2 6 2 5 2" xfId="19714"/>
    <cellStyle name="Normal 2 3 2 2 3 2 2 6 2 6" xfId="19715"/>
    <cellStyle name="Normal 2 3 2 2 3 2 2 6 2 6 2" xfId="19716"/>
    <cellStyle name="Normal 2 3 2 2 3 2 2 6 2 7" xfId="19717"/>
    <cellStyle name="Normal 2 3 2 2 3 2 2 6 2 7 2" xfId="19718"/>
    <cellStyle name="Normal 2 3 2 2 3 2 2 6 2 8" xfId="19719"/>
    <cellStyle name="Normal 2 3 2 2 3 2 2 6 2 8 2" xfId="19720"/>
    <cellStyle name="Normal 2 3 2 2 3 2 2 6 2 9" xfId="19721"/>
    <cellStyle name="Normal 2 3 2 2 3 2 2 6 2 9 2" xfId="19722"/>
    <cellStyle name="Normal 2 3 2 2 3 2 2 6 3" xfId="19723"/>
    <cellStyle name="Normal 2 3 2 2 3 2 2 6 3 2" xfId="19724"/>
    <cellStyle name="Normal 2 3 2 2 3 2 2 6 4" xfId="19725"/>
    <cellStyle name="Normal 2 3 2 2 3 2 2 6 4 2" xfId="19726"/>
    <cellStyle name="Normal 2 3 2 2 3 2 2 6 5" xfId="19727"/>
    <cellStyle name="Normal 2 3 2 2 3 2 2 6 5 2" xfId="19728"/>
    <cellStyle name="Normal 2 3 2 2 3 2 2 6 6" xfId="19729"/>
    <cellStyle name="Normal 2 3 2 2 3 2 2 6 6 2" xfId="19730"/>
    <cellStyle name="Normal 2 3 2 2 3 2 2 6 7" xfId="19731"/>
    <cellStyle name="Normal 2 3 2 2 3 2 2 6 7 2" xfId="19732"/>
    <cellStyle name="Normal 2 3 2 2 3 2 2 6 8" xfId="19733"/>
    <cellStyle name="Normal 2 3 2 2 3 2 2 6 8 2" xfId="19734"/>
    <cellStyle name="Normal 2 3 2 2 3 2 2 6 9" xfId="19735"/>
    <cellStyle name="Normal 2 3 2 2 3 2 2 6 9 2" xfId="19736"/>
    <cellStyle name="Normal 2 3 2 2 3 2 2 7" xfId="19737"/>
    <cellStyle name="Normal 2 3 2 2 3 2 2 7 10" xfId="19738"/>
    <cellStyle name="Normal 2 3 2 2 3 2 2 7 10 2" xfId="19739"/>
    <cellStyle name="Normal 2 3 2 2 3 2 2 7 11" xfId="19740"/>
    <cellStyle name="Normal 2 3 2 2 3 2 2 7 2" xfId="19741"/>
    <cellStyle name="Normal 2 3 2 2 3 2 2 7 2 2" xfId="19742"/>
    <cellStyle name="Normal 2 3 2 2 3 2 2 7 3" xfId="19743"/>
    <cellStyle name="Normal 2 3 2 2 3 2 2 7 3 2" xfId="19744"/>
    <cellStyle name="Normal 2 3 2 2 3 2 2 7 4" xfId="19745"/>
    <cellStyle name="Normal 2 3 2 2 3 2 2 7 4 2" xfId="19746"/>
    <cellStyle name="Normal 2 3 2 2 3 2 2 7 5" xfId="19747"/>
    <cellStyle name="Normal 2 3 2 2 3 2 2 7 5 2" xfId="19748"/>
    <cellStyle name="Normal 2 3 2 2 3 2 2 7 6" xfId="19749"/>
    <cellStyle name="Normal 2 3 2 2 3 2 2 7 6 2" xfId="19750"/>
    <cellStyle name="Normal 2 3 2 2 3 2 2 7 7" xfId="19751"/>
    <cellStyle name="Normal 2 3 2 2 3 2 2 7 7 2" xfId="19752"/>
    <cellStyle name="Normal 2 3 2 2 3 2 2 7 8" xfId="19753"/>
    <cellStyle name="Normal 2 3 2 2 3 2 2 7 8 2" xfId="19754"/>
    <cellStyle name="Normal 2 3 2 2 3 2 2 7 9" xfId="19755"/>
    <cellStyle name="Normal 2 3 2 2 3 2 2 7 9 2" xfId="19756"/>
    <cellStyle name="Normal 2 3 2 2 3 2 2 8" xfId="19757"/>
    <cellStyle name="Normal 2 3 2 2 3 2 2 8 2" xfId="19758"/>
    <cellStyle name="Normal 2 3 2 2 3 2 2 9" xfId="19759"/>
    <cellStyle name="Normal 2 3 2 2 3 2 2 9 2" xfId="19760"/>
    <cellStyle name="Normal 2 3 2 2 3 2 3" xfId="19761"/>
    <cellStyle name="Normal 2 3 2 2 3 2 3 10" xfId="19762"/>
    <cellStyle name="Normal 2 3 2 2 3 2 3 10 2" xfId="19763"/>
    <cellStyle name="Normal 2 3 2 2 3 2 3 11" xfId="19764"/>
    <cellStyle name="Normal 2 3 2 2 3 2 3 11 2" xfId="19765"/>
    <cellStyle name="Normal 2 3 2 2 3 2 3 12" xfId="19766"/>
    <cellStyle name="Normal 2 3 2 2 3 2 3 12 2" xfId="19767"/>
    <cellStyle name="Normal 2 3 2 2 3 2 3 13" xfId="19768"/>
    <cellStyle name="Normal 2 3 2 2 3 2 3 2" xfId="19769"/>
    <cellStyle name="Normal 2 3 2 2 3 2 3 2 10" xfId="19770"/>
    <cellStyle name="Normal 2 3 2 2 3 2 3 2 10 2" xfId="19771"/>
    <cellStyle name="Normal 2 3 2 2 3 2 3 2 11" xfId="19772"/>
    <cellStyle name="Normal 2 3 2 2 3 2 3 2 11 2" xfId="19773"/>
    <cellStyle name="Normal 2 3 2 2 3 2 3 2 12" xfId="19774"/>
    <cellStyle name="Normal 2 3 2 2 3 2 3 2 2" xfId="19775"/>
    <cellStyle name="Normal 2 3 2 2 3 2 3 2 2 10" xfId="19776"/>
    <cellStyle name="Normal 2 3 2 2 3 2 3 2 2 10 2" xfId="19777"/>
    <cellStyle name="Normal 2 3 2 2 3 2 3 2 2 11" xfId="19778"/>
    <cellStyle name="Normal 2 3 2 2 3 2 3 2 2 2" xfId="19779"/>
    <cellStyle name="Normal 2 3 2 2 3 2 3 2 2 2 2" xfId="19780"/>
    <cellStyle name="Normal 2 3 2 2 3 2 3 2 2 3" xfId="19781"/>
    <cellStyle name="Normal 2 3 2 2 3 2 3 2 2 3 2" xfId="19782"/>
    <cellStyle name="Normal 2 3 2 2 3 2 3 2 2 4" xfId="19783"/>
    <cellStyle name="Normal 2 3 2 2 3 2 3 2 2 4 2" xfId="19784"/>
    <cellStyle name="Normal 2 3 2 2 3 2 3 2 2 5" xfId="19785"/>
    <cellStyle name="Normal 2 3 2 2 3 2 3 2 2 5 2" xfId="19786"/>
    <cellStyle name="Normal 2 3 2 2 3 2 3 2 2 6" xfId="19787"/>
    <cellStyle name="Normal 2 3 2 2 3 2 3 2 2 6 2" xfId="19788"/>
    <cellStyle name="Normal 2 3 2 2 3 2 3 2 2 7" xfId="19789"/>
    <cellStyle name="Normal 2 3 2 2 3 2 3 2 2 7 2" xfId="19790"/>
    <cellStyle name="Normal 2 3 2 2 3 2 3 2 2 8" xfId="19791"/>
    <cellStyle name="Normal 2 3 2 2 3 2 3 2 2 8 2" xfId="19792"/>
    <cellStyle name="Normal 2 3 2 2 3 2 3 2 2 9" xfId="19793"/>
    <cellStyle name="Normal 2 3 2 2 3 2 3 2 2 9 2" xfId="19794"/>
    <cellStyle name="Normal 2 3 2 2 3 2 3 2 3" xfId="19795"/>
    <cellStyle name="Normal 2 3 2 2 3 2 3 2 3 2" xfId="19796"/>
    <cellStyle name="Normal 2 3 2 2 3 2 3 2 4" xfId="19797"/>
    <cellStyle name="Normal 2 3 2 2 3 2 3 2 4 2" xfId="19798"/>
    <cellStyle name="Normal 2 3 2 2 3 2 3 2 5" xfId="19799"/>
    <cellStyle name="Normal 2 3 2 2 3 2 3 2 5 2" xfId="19800"/>
    <cellStyle name="Normal 2 3 2 2 3 2 3 2 6" xfId="19801"/>
    <cellStyle name="Normal 2 3 2 2 3 2 3 2 6 2" xfId="19802"/>
    <cellStyle name="Normal 2 3 2 2 3 2 3 2 7" xfId="19803"/>
    <cellStyle name="Normal 2 3 2 2 3 2 3 2 7 2" xfId="19804"/>
    <cellStyle name="Normal 2 3 2 2 3 2 3 2 8" xfId="19805"/>
    <cellStyle name="Normal 2 3 2 2 3 2 3 2 8 2" xfId="19806"/>
    <cellStyle name="Normal 2 3 2 2 3 2 3 2 9" xfId="19807"/>
    <cellStyle name="Normal 2 3 2 2 3 2 3 2 9 2" xfId="19808"/>
    <cellStyle name="Normal 2 3 2 2 3 2 3 3" xfId="19809"/>
    <cellStyle name="Normal 2 3 2 2 3 2 3 3 10" xfId="19810"/>
    <cellStyle name="Normal 2 3 2 2 3 2 3 3 10 2" xfId="19811"/>
    <cellStyle name="Normal 2 3 2 2 3 2 3 3 11" xfId="19812"/>
    <cellStyle name="Normal 2 3 2 2 3 2 3 3 2" xfId="19813"/>
    <cellStyle name="Normal 2 3 2 2 3 2 3 3 2 2" xfId="19814"/>
    <cellStyle name="Normal 2 3 2 2 3 2 3 3 3" xfId="19815"/>
    <cellStyle name="Normal 2 3 2 2 3 2 3 3 3 2" xfId="19816"/>
    <cellStyle name="Normal 2 3 2 2 3 2 3 3 4" xfId="19817"/>
    <cellStyle name="Normal 2 3 2 2 3 2 3 3 4 2" xfId="19818"/>
    <cellStyle name="Normal 2 3 2 2 3 2 3 3 5" xfId="19819"/>
    <cellStyle name="Normal 2 3 2 2 3 2 3 3 5 2" xfId="19820"/>
    <cellStyle name="Normal 2 3 2 2 3 2 3 3 6" xfId="19821"/>
    <cellStyle name="Normal 2 3 2 2 3 2 3 3 6 2" xfId="19822"/>
    <cellStyle name="Normal 2 3 2 2 3 2 3 3 7" xfId="19823"/>
    <cellStyle name="Normal 2 3 2 2 3 2 3 3 7 2" xfId="19824"/>
    <cellStyle name="Normal 2 3 2 2 3 2 3 3 8" xfId="19825"/>
    <cellStyle name="Normal 2 3 2 2 3 2 3 3 8 2" xfId="19826"/>
    <cellStyle name="Normal 2 3 2 2 3 2 3 3 9" xfId="19827"/>
    <cellStyle name="Normal 2 3 2 2 3 2 3 3 9 2" xfId="19828"/>
    <cellStyle name="Normal 2 3 2 2 3 2 3 4" xfId="19829"/>
    <cellStyle name="Normal 2 3 2 2 3 2 3 4 2" xfId="19830"/>
    <cellStyle name="Normal 2 3 2 2 3 2 3 5" xfId="19831"/>
    <cellStyle name="Normal 2 3 2 2 3 2 3 5 2" xfId="19832"/>
    <cellStyle name="Normal 2 3 2 2 3 2 3 6" xfId="19833"/>
    <cellStyle name="Normal 2 3 2 2 3 2 3 6 2" xfId="19834"/>
    <cellStyle name="Normal 2 3 2 2 3 2 3 7" xfId="19835"/>
    <cellStyle name="Normal 2 3 2 2 3 2 3 7 2" xfId="19836"/>
    <cellStyle name="Normal 2 3 2 2 3 2 3 8" xfId="19837"/>
    <cellStyle name="Normal 2 3 2 2 3 2 3 8 2" xfId="19838"/>
    <cellStyle name="Normal 2 3 2 2 3 2 3 9" xfId="19839"/>
    <cellStyle name="Normal 2 3 2 2 3 2 3 9 2" xfId="19840"/>
    <cellStyle name="Normal 2 3 2 2 3 2 4" xfId="19841"/>
    <cellStyle name="Normal 2 3 2 2 3 2 4 10" xfId="19842"/>
    <cellStyle name="Normal 2 3 2 2 3 2 4 10 2" xfId="19843"/>
    <cellStyle name="Normal 2 3 2 2 3 2 4 11" xfId="19844"/>
    <cellStyle name="Normal 2 3 2 2 3 2 4 11 2" xfId="19845"/>
    <cellStyle name="Normal 2 3 2 2 3 2 4 12" xfId="19846"/>
    <cellStyle name="Normal 2 3 2 2 3 2 4 12 2" xfId="19847"/>
    <cellStyle name="Normal 2 3 2 2 3 2 4 13" xfId="19848"/>
    <cellStyle name="Normal 2 3 2 2 3 2 4 2" xfId="19849"/>
    <cellStyle name="Normal 2 3 2 2 3 2 4 2 10" xfId="19850"/>
    <cellStyle name="Normal 2 3 2 2 3 2 4 2 10 2" xfId="19851"/>
    <cellStyle name="Normal 2 3 2 2 3 2 4 2 11" xfId="19852"/>
    <cellStyle name="Normal 2 3 2 2 3 2 4 2 11 2" xfId="19853"/>
    <cellStyle name="Normal 2 3 2 2 3 2 4 2 12" xfId="19854"/>
    <cellStyle name="Normal 2 3 2 2 3 2 4 2 2" xfId="19855"/>
    <cellStyle name="Normal 2 3 2 2 3 2 4 2 2 10" xfId="19856"/>
    <cellStyle name="Normal 2 3 2 2 3 2 4 2 2 10 2" xfId="19857"/>
    <cellStyle name="Normal 2 3 2 2 3 2 4 2 2 11" xfId="19858"/>
    <cellStyle name="Normal 2 3 2 2 3 2 4 2 2 2" xfId="19859"/>
    <cellStyle name="Normal 2 3 2 2 3 2 4 2 2 2 2" xfId="19860"/>
    <cellStyle name="Normal 2 3 2 2 3 2 4 2 2 3" xfId="19861"/>
    <cellStyle name="Normal 2 3 2 2 3 2 4 2 2 3 2" xfId="19862"/>
    <cellStyle name="Normal 2 3 2 2 3 2 4 2 2 4" xfId="19863"/>
    <cellStyle name="Normal 2 3 2 2 3 2 4 2 2 4 2" xfId="19864"/>
    <cellStyle name="Normal 2 3 2 2 3 2 4 2 2 5" xfId="19865"/>
    <cellStyle name="Normal 2 3 2 2 3 2 4 2 2 5 2" xfId="19866"/>
    <cellStyle name="Normal 2 3 2 2 3 2 4 2 2 6" xfId="19867"/>
    <cellStyle name="Normal 2 3 2 2 3 2 4 2 2 6 2" xfId="19868"/>
    <cellStyle name="Normal 2 3 2 2 3 2 4 2 2 7" xfId="19869"/>
    <cellStyle name="Normal 2 3 2 2 3 2 4 2 2 7 2" xfId="19870"/>
    <cellStyle name="Normal 2 3 2 2 3 2 4 2 2 8" xfId="19871"/>
    <cellStyle name="Normal 2 3 2 2 3 2 4 2 2 8 2" xfId="19872"/>
    <cellStyle name="Normal 2 3 2 2 3 2 4 2 2 9" xfId="19873"/>
    <cellStyle name="Normal 2 3 2 2 3 2 4 2 2 9 2" xfId="19874"/>
    <cellStyle name="Normal 2 3 2 2 3 2 4 2 3" xfId="19875"/>
    <cellStyle name="Normal 2 3 2 2 3 2 4 2 3 2" xfId="19876"/>
    <cellStyle name="Normal 2 3 2 2 3 2 4 2 4" xfId="19877"/>
    <cellStyle name="Normal 2 3 2 2 3 2 4 2 4 2" xfId="19878"/>
    <cellStyle name="Normal 2 3 2 2 3 2 4 2 5" xfId="19879"/>
    <cellStyle name="Normal 2 3 2 2 3 2 4 2 5 2" xfId="19880"/>
    <cellStyle name="Normal 2 3 2 2 3 2 4 2 6" xfId="19881"/>
    <cellStyle name="Normal 2 3 2 2 3 2 4 2 6 2" xfId="19882"/>
    <cellStyle name="Normal 2 3 2 2 3 2 4 2 7" xfId="19883"/>
    <cellStyle name="Normal 2 3 2 2 3 2 4 2 7 2" xfId="19884"/>
    <cellStyle name="Normal 2 3 2 2 3 2 4 2 8" xfId="19885"/>
    <cellStyle name="Normal 2 3 2 2 3 2 4 2 8 2" xfId="19886"/>
    <cellStyle name="Normal 2 3 2 2 3 2 4 2 9" xfId="19887"/>
    <cellStyle name="Normal 2 3 2 2 3 2 4 2 9 2" xfId="19888"/>
    <cellStyle name="Normal 2 3 2 2 3 2 4 3" xfId="19889"/>
    <cellStyle name="Normal 2 3 2 2 3 2 4 3 10" xfId="19890"/>
    <cellStyle name="Normal 2 3 2 2 3 2 4 3 10 2" xfId="19891"/>
    <cellStyle name="Normal 2 3 2 2 3 2 4 3 11" xfId="19892"/>
    <cellStyle name="Normal 2 3 2 2 3 2 4 3 2" xfId="19893"/>
    <cellStyle name="Normal 2 3 2 2 3 2 4 3 2 2" xfId="19894"/>
    <cellStyle name="Normal 2 3 2 2 3 2 4 3 3" xfId="19895"/>
    <cellStyle name="Normal 2 3 2 2 3 2 4 3 3 2" xfId="19896"/>
    <cellStyle name="Normal 2 3 2 2 3 2 4 3 4" xfId="19897"/>
    <cellStyle name="Normal 2 3 2 2 3 2 4 3 4 2" xfId="19898"/>
    <cellStyle name="Normal 2 3 2 2 3 2 4 3 5" xfId="19899"/>
    <cellStyle name="Normal 2 3 2 2 3 2 4 3 5 2" xfId="19900"/>
    <cellStyle name="Normal 2 3 2 2 3 2 4 3 6" xfId="19901"/>
    <cellStyle name="Normal 2 3 2 2 3 2 4 3 6 2" xfId="19902"/>
    <cellStyle name="Normal 2 3 2 2 3 2 4 3 7" xfId="19903"/>
    <cellStyle name="Normal 2 3 2 2 3 2 4 3 7 2" xfId="19904"/>
    <cellStyle name="Normal 2 3 2 2 3 2 4 3 8" xfId="19905"/>
    <cellStyle name="Normal 2 3 2 2 3 2 4 3 8 2" xfId="19906"/>
    <cellStyle name="Normal 2 3 2 2 3 2 4 3 9" xfId="19907"/>
    <cellStyle name="Normal 2 3 2 2 3 2 4 3 9 2" xfId="19908"/>
    <cellStyle name="Normal 2 3 2 2 3 2 4 4" xfId="19909"/>
    <cellStyle name="Normal 2 3 2 2 3 2 4 4 2" xfId="19910"/>
    <cellStyle name="Normal 2 3 2 2 3 2 4 5" xfId="19911"/>
    <cellStyle name="Normal 2 3 2 2 3 2 4 5 2" xfId="19912"/>
    <cellStyle name="Normal 2 3 2 2 3 2 4 6" xfId="19913"/>
    <cellStyle name="Normal 2 3 2 2 3 2 4 6 2" xfId="19914"/>
    <cellStyle name="Normal 2 3 2 2 3 2 4 7" xfId="19915"/>
    <cellStyle name="Normal 2 3 2 2 3 2 4 7 2" xfId="19916"/>
    <cellStyle name="Normal 2 3 2 2 3 2 4 8" xfId="19917"/>
    <cellStyle name="Normal 2 3 2 2 3 2 4 8 2" xfId="19918"/>
    <cellStyle name="Normal 2 3 2 2 3 2 4 9" xfId="19919"/>
    <cellStyle name="Normal 2 3 2 2 3 2 4 9 2" xfId="19920"/>
    <cellStyle name="Normal 2 3 2 2 3 2 5" xfId="19921"/>
    <cellStyle name="Normal 2 3 2 2 3 2 5 10" xfId="19922"/>
    <cellStyle name="Normal 2 3 2 2 3 2 5 10 2" xfId="19923"/>
    <cellStyle name="Normal 2 3 2 2 3 2 5 11" xfId="19924"/>
    <cellStyle name="Normal 2 3 2 2 3 2 5 11 2" xfId="19925"/>
    <cellStyle name="Normal 2 3 2 2 3 2 5 12" xfId="19926"/>
    <cellStyle name="Normal 2 3 2 2 3 2 5 12 2" xfId="19927"/>
    <cellStyle name="Normal 2 3 2 2 3 2 5 13" xfId="19928"/>
    <cellStyle name="Normal 2 3 2 2 3 2 5 2" xfId="19929"/>
    <cellStyle name="Normal 2 3 2 2 3 2 5 2 10" xfId="19930"/>
    <cellStyle name="Normal 2 3 2 2 3 2 5 2 10 2" xfId="19931"/>
    <cellStyle name="Normal 2 3 2 2 3 2 5 2 11" xfId="19932"/>
    <cellStyle name="Normal 2 3 2 2 3 2 5 2 11 2" xfId="19933"/>
    <cellStyle name="Normal 2 3 2 2 3 2 5 2 12" xfId="19934"/>
    <cellStyle name="Normal 2 3 2 2 3 2 5 2 2" xfId="19935"/>
    <cellStyle name="Normal 2 3 2 2 3 2 5 2 2 10" xfId="19936"/>
    <cellStyle name="Normal 2 3 2 2 3 2 5 2 2 10 2" xfId="19937"/>
    <cellStyle name="Normal 2 3 2 2 3 2 5 2 2 11" xfId="19938"/>
    <cellStyle name="Normal 2 3 2 2 3 2 5 2 2 2" xfId="19939"/>
    <cellStyle name="Normal 2 3 2 2 3 2 5 2 2 2 2" xfId="19940"/>
    <cellStyle name="Normal 2 3 2 2 3 2 5 2 2 3" xfId="19941"/>
    <cellStyle name="Normal 2 3 2 2 3 2 5 2 2 3 2" xfId="19942"/>
    <cellStyle name="Normal 2 3 2 2 3 2 5 2 2 4" xfId="19943"/>
    <cellStyle name="Normal 2 3 2 2 3 2 5 2 2 4 2" xfId="19944"/>
    <cellStyle name="Normal 2 3 2 2 3 2 5 2 2 5" xfId="19945"/>
    <cellStyle name="Normal 2 3 2 2 3 2 5 2 2 5 2" xfId="19946"/>
    <cellStyle name="Normal 2 3 2 2 3 2 5 2 2 6" xfId="19947"/>
    <cellStyle name="Normal 2 3 2 2 3 2 5 2 2 6 2" xfId="19948"/>
    <cellStyle name="Normal 2 3 2 2 3 2 5 2 2 7" xfId="19949"/>
    <cellStyle name="Normal 2 3 2 2 3 2 5 2 2 7 2" xfId="19950"/>
    <cellStyle name="Normal 2 3 2 2 3 2 5 2 2 8" xfId="19951"/>
    <cellStyle name="Normal 2 3 2 2 3 2 5 2 2 8 2" xfId="19952"/>
    <cellStyle name="Normal 2 3 2 2 3 2 5 2 2 9" xfId="19953"/>
    <cellStyle name="Normal 2 3 2 2 3 2 5 2 2 9 2" xfId="19954"/>
    <cellStyle name="Normal 2 3 2 2 3 2 5 2 3" xfId="19955"/>
    <cellStyle name="Normal 2 3 2 2 3 2 5 2 3 2" xfId="19956"/>
    <cellStyle name="Normal 2 3 2 2 3 2 5 2 4" xfId="19957"/>
    <cellStyle name="Normal 2 3 2 2 3 2 5 2 4 2" xfId="19958"/>
    <cellStyle name="Normal 2 3 2 2 3 2 5 2 5" xfId="19959"/>
    <cellStyle name="Normal 2 3 2 2 3 2 5 2 5 2" xfId="19960"/>
    <cellStyle name="Normal 2 3 2 2 3 2 5 2 6" xfId="19961"/>
    <cellStyle name="Normal 2 3 2 2 3 2 5 2 6 2" xfId="19962"/>
    <cellStyle name="Normal 2 3 2 2 3 2 5 2 7" xfId="19963"/>
    <cellStyle name="Normal 2 3 2 2 3 2 5 2 7 2" xfId="19964"/>
    <cellStyle name="Normal 2 3 2 2 3 2 5 2 8" xfId="19965"/>
    <cellStyle name="Normal 2 3 2 2 3 2 5 2 8 2" xfId="19966"/>
    <cellStyle name="Normal 2 3 2 2 3 2 5 2 9" xfId="19967"/>
    <cellStyle name="Normal 2 3 2 2 3 2 5 2 9 2" xfId="19968"/>
    <cellStyle name="Normal 2 3 2 2 3 2 5 3" xfId="19969"/>
    <cellStyle name="Normal 2 3 2 2 3 2 5 3 10" xfId="19970"/>
    <cellStyle name="Normal 2 3 2 2 3 2 5 3 10 2" xfId="19971"/>
    <cellStyle name="Normal 2 3 2 2 3 2 5 3 11" xfId="19972"/>
    <cellStyle name="Normal 2 3 2 2 3 2 5 3 2" xfId="19973"/>
    <cellStyle name="Normal 2 3 2 2 3 2 5 3 2 2" xfId="19974"/>
    <cellStyle name="Normal 2 3 2 2 3 2 5 3 3" xfId="19975"/>
    <cellStyle name="Normal 2 3 2 2 3 2 5 3 3 2" xfId="19976"/>
    <cellStyle name="Normal 2 3 2 2 3 2 5 3 4" xfId="19977"/>
    <cellStyle name="Normal 2 3 2 2 3 2 5 3 4 2" xfId="19978"/>
    <cellStyle name="Normal 2 3 2 2 3 2 5 3 5" xfId="19979"/>
    <cellStyle name="Normal 2 3 2 2 3 2 5 3 5 2" xfId="19980"/>
    <cellStyle name="Normal 2 3 2 2 3 2 5 3 6" xfId="19981"/>
    <cellStyle name="Normal 2 3 2 2 3 2 5 3 6 2" xfId="19982"/>
    <cellStyle name="Normal 2 3 2 2 3 2 5 3 7" xfId="19983"/>
    <cellStyle name="Normal 2 3 2 2 3 2 5 3 7 2" xfId="19984"/>
    <cellStyle name="Normal 2 3 2 2 3 2 5 3 8" xfId="19985"/>
    <cellStyle name="Normal 2 3 2 2 3 2 5 3 8 2" xfId="19986"/>
    <cellStyle name="Normal 2 3 2 2 3 2 5 3 9" xfId="19987"/>
    <cellStyle name="Normal 2 3 2 2 3 2 5 3 9 2" xfId="19988"/>
    <cellStyle name="Normal 2 3 2 2 3 2 5 4" xfId="19989"/>
    <cellStyle name="Normal 2 3 2 2 3 2 5 4 2" xfId="19990"/>
    <cellStyle name="Normal 2 3 2 2 3 2 5 5" xfId="19991"/>
    <cellStyle name="Normal 2 3 2 2 3 2 5 5 2" xfId="19992"/>
    <cellStyle name="Normal 2 3 2 2 3 2 5 6" xfId="19993"/>
    <cellStyle name="Normal 2 3 2 2 3 2 5 6 2" xfId="19994"/>
    <cellStyle name="Normal 2 3 2 2 3 2 5 7" xfId="19995"/>
    <cellStyle name="Normal 2 3 2 2 3 2 5 7 2" xfId="19996"/>
    <cellStyle name="Normal 2 3 2 2 3 2 5 8" xfId="19997"/>
    <cellStyle name="Normal 2 3 2 2 3 2 5 8 2" xfId="19998"/>
    <cellStyle name="Normal 2 3 2 2 3 2 5 9" xfId="19999"/>
    <cellStyle name="Normal 2 3 2 2 3 2 5 9 2" xfId="20000"/>
    <cellStyle name="Normal 2 3 2 2 3 2 6" xfId="41937"/>
    <cellStyle name="Normal 2 3 2 2 3 3" xfId="20001"/>
    <cellStyle name="Normal 2 3 2 2 3 3 2" xfId="41938"/>
    <cellStyle name="Normal 2 3 2 2 3 4" xfId="20002"/>
    <cellStyle name="Normal 2 3 2 2 3 4 2" xfId="41939"/>
    <cellStyle name="Normal 2 3 2 2 3 5" xfId="20003"/>
    <cellStyle name="Normal 2 3 2 2 3 5 2" xfId="41940"/>
    <cellStyle name="Normal 2 3 2 2 3 6" xfId="20004"/>
    <cellStyle name="Normal 2 3 2 2 3 6 2" xfId="41941"/>
    <cellStyle name="Normal 2 3 2 2 3 7" xfId="20005"/>
    <cellStyle name="Normal 2 3 2 2 3 7 10" xfId="20006"/>
    <cellStyle name="Normal 2 3 2 2 3 7 10 2" xfId="20007"/>
    <cellStyle name="Normal 2 3 2 2 3 7 11" xfId="20008"/>
    <cellStyle name="Normal 2 3 2 2 3 7 11 2" xfId="20009"/>
    <cellStyle name="Normal 2 3 2 2 3 7 12" xfId="20010"/>
    <cellStyle name="Normal 2 3 2 2 3 7 2" xfId="20011"/>
    <cellStyle name="Normal 2 3 2 2 3 7 2 10" xfId="20012"/>
    <cellStyle name="Normal 2 3 2 2 3 7 2 10 2" xfId="20013"/>
    <cellStyle name="Normal 2 3 2 2 3 7 2 11" xfId="20014"/>
    <cellStyle name="Normal 2 3 2 2 3 7 2 2" xfId="20015"/>
    <cellStyle name="Normal 2 3 2 2 3 7 2 2 2" xfId="20016"/>
    <cellStyle name="Normal 2 3 2 2 3 7 2 3" xfId="20017"/>
    <cellStyle name="Normal 2 3 2 2 3 7 2 3 2" xfId="20018"/>
    <cellStyle name="Normal 2 3 2 2 3 7 2 4" xfId="20019"/>
    <cellStyle name="Normal 2 3 2 2 3 7 2 4 2" xfId="20020"/>
    <cellStyle name="Normal 2 3 2 2 3 7 2 5" xfId="20021"/>
    <cellStyle name="Normal 2 3 2 2 3 7 2 5 2" xfId="20022"/>
    <cellStyle name="Normal 2 3 2 2 3 7 2 6" xfId="20023"/>
    <cellStyle name="Normal 2 3 2 2 3 7 2 6 2" xfId="20024"/>
    <cellStyle name="Normal 2 3 2 2 3 7 2 7" xfId="20025"/>
    <cellStyle name="Normal 2 3 2 2 3 7 2 7 2" xfId="20026"/>
    <cellStyle name="Normal 2 3 2 2 3 7 2 8" xfId="20027"/>
    <cellStyle name="Normal 2 3 2 2 3 7 2 8 2" xfId="20028"/>
    <cellStyle name="Normal 2 3 2 2 3 7 2 9" xfId="20029"/>
    <cellStyle name="Normal 2 3 2 2 3 7 2 9 2" xfId="20030"/>
    <cellStyle name="Normal 2 3 2 2 3 7 3" xfId="20031"/>
    <cellStyle name="Normal 2 3 2 2 3 7 3 2" xfId="20032"/>
    <cellStyle name="Normal 2 3 2 2 3 7 4" xfId="20033"/>
    <cellStyle name="Normal 2 3 2 2 3 7 4 2" xfId="20034"/>
    <cellStyle name="Normal 2 3 2 2 3 7 5" xfId="20035"/>
    <cellStyle name="Normal 2 3 2 2 3 7 5 2" xfId="20036"/>
    <cellStyle name="Normal 2 3 2 2 3 7 6" xfId="20037"/>
    <cellStyle name="Normal 2 3 2 2 3 7 6 2" xfId="20038"/>
    <cellStyle name="Normal 2 3 2 2 3 7 7" xfId="20039"/>
    <cellStyle name="Normal 2 3 2 2 3 7 7 2" xfId="20040"/>
    <cellStyle name="Normal 2 3 2 2 3 7 8" xfId="20041"/>
    <cellStyle name="Normal 2 3 2 2 3 7 8 2" xfId="20042"/>
    <cellStyle name="Normal 2 3 2 2 3 7 9" xfId="20043"/>
    <cellStyle name="Normal 2 3 2 2 3 7 9 2" xfId="20044"/>
    <cellStyle name="Normal 2 3 2 2 3 8" xfId="20045"/>
    <cellStyle name="Normal 2 3 2 2 3 8 10" xfId="20046"/>
    <cellStyle name="Normal 2 3 2 2 3 8 10 2" xfId="20047"/>
    <cellStyle name="Normal 2 3 2 2 3 8 11" xfId="20048"/>
    <cellStyle name="Normal 2 3 2 2 3 8 2" xfId="20049"/>
    <cellStyle name="Normal 2 3 2 2 3 8 2 2" xfId="20050"/>
    <cellStyle name="Normal 2 3 2 2 3 8 3" xfId="20051"/>
    <cellStyle name="Normal 2 3 2 2 3 8 3 2" xfId="20052"/>
    <cellStyle name="Normal 2 3 2 2 3 8 4" xfId="20053"/>
    <cellStyle name="Normal 2 3 2 2 3 8 4 2" xfId="20054"/>
    <cellStyle name="Normal 2 3 2 2 3 8 5" xfId="20055"/>
    <cellStyle name="Normal 2 3 2 2 3 8 5 2" xfId="20056"/>
    <cellStyle name="Normal 2 3 2 2 3 8 6" xfId="20057"/>
    <cellStyle name="Normal 2 3 2 2 3 8 6 2" xfId="20058"/>
    <cellStyle name="Normal 2 3 2 2 3 8 7" xfId="20059"/>
    <cellStyle name="Normal 2 3 2 2 3 8 7 2" xfId="20060"/>
    <cellStyle name="Normal 2 3 2 2 3 8 8" xfId="20061"/>
    <cellStyle name="Normal 2 3 2 2 3 8 8 2" xfId="20062"/>
    <cellStyle name="Normal 2 3 2 2 3 8 9" xfId="20063"/>
    <cellStyle name="Normal 2 3 2 2 3 8 9 2" xfId="20064"/>
    <cellStyle name="Normal 2 3 2 2 3 9" xfId="20065"/>
    <cellStyle name="Normal 2 3 2 2 3 9 2" xfId="20066"/>
    <cellStyle name="Normal 2 3 2 2 4" xfId="20067"/>
    <cellStyle name="Normal 2 3 2 2 4 2" xfId="41942"/>
    <cellStyle name="Normal 2 3 2 2 5" xfId="20068"/>
    <cellStyle name="Normal 2 3 2 2 5 2" xfId="41943"/>
    <cellStyle name="Normal 2 3 2 2 6" xfId="20069"/>
    <cellStyle name="Normal 2 3 2 2 6 10" xfId="20070"/>
    <cellStyle name="Normal 2 3 2 2 6 10 2" xfId="20071"/>
    <cellStyle name="Normal 2 3 2 2 6 11" xfId="20072"/>
    <cellStyle name="Normal 2 3 2 2 6 11 2" xfId="20073"/>
    <cellStyle name="Normal 2 3 2 2 6 12" xfId="20074"/>
    <cellStyle name="Normal 2 3 2 2 6 12 2" xfId="20075"/>
    <cellStyle name="Normal 2 3 2 2 6 13" xfId="20076"/>
    <cellStyle name="Normal 2 3 2 2 6 13 2" xfId="20077"/>
    <cellStyle name="Normal 2 3 2 2 6 14" xfId="20078"/>
    <cellStyle name="Normal 2 3 2 2 6 14 2" xfId="20079"/>
    <cellStyle name="Normal 2 3 2 2 6 15" xfId="20080"/>
    <cellStyle name="Normal 2 3 2 2 6 15 2" xfId="20081"/>
    <cellStyle name="Normal 2 3 2 2 6 16" xfId="20082"/>
    <cellStyle name="Normal 2 3 2 2 6 16 2" xfId="20083"/>
    <cellStyle name="Normal 2 3 2 2 6 17" xfId="20084"/>
    <cellStyle name="Normal 2 3 2 2 6 2" xfId="20085"/>
    <cellStyle name="Normal 2 3 2 2 6 2 2" xfId="41944"/>
    <cellStyle name="Normal 2 3 2 2 6 3" xfId="20086"/>
    <cellStyle name="Normal 2 3 2 2 6 3 2" xfId="41945"/>
    <cellStyle name="Normal 2 3 2 2 6 4" xfId="20087"/>
    <cellStyle name="Normal 2 3 2 2 6 4 2" xfId="41946"/>
    <cellStyle name="Normal 2 3 2 2 6 5" xfId="20088"/>
    <cellStyle name="Normal 2 3 2 2 6 5 2" xfId="41947"/>
    <cellStyle name="Normal 2 3 2 2 6 6" xfId="20089"/>
    <cellStyle name="Normal 2 3 2 2 6 6 10" xfId="20090"/>
    <cellStyle name="Normal 2 3 2 2 6 6 10 2" xfId="20091"/>
    <cellStyle name="Normal 2 3 2 2 6 6 11" xfId="20092"/>
    <cellStyle name="Normal 2 3 2 2 6 6 11 2" xfId="20093"/>
    <cellStyle name="Normal 2 3 2 2 6 6 12" xfId="20094"/>
    <cellStyle name="Normal 2 3 2 2 6 6 2" xfId="20095"/>
    <cellStyle name="Normal 2 3 2 2 6 6 2 10" xfId="20096"/>
    <cellStyle name="Normal 2 3 2 2 6 6 2 10 2" xfId="20097"/>
    <cellStyle name="Normal 2 3 2 2 6 6 2 11" xfId="20098"/>
    <cellStyle name="Normal 2 3 2 2 6 6 2 2" xfId="20099"/>
    <cellStyle name="Normal 2 3 2 2 6 6 2 2 2" xfId="20100"/>
    <cellStyle name="Normal 2 3 2 2 6 6 2 3" xfId="20101"/>
    <cellStyle name="Normal 2 3 2 2 6 6 2 3 2" xfId="20102"/>
    <cellStyle name="Normal 2 3 2 2 6 6 2 4" xfId="20103"/>
    <cellStyle name="Normal 2 3 2 2 6 6 2 4 2" xfId="20104"/>
    <cellStyle name="Normal 2 3 2 2 6 6 2 5" xfId="20105"/>
    <cellStyle name="Normal 2 3 2 2 6 6 2 5 2" xfId="20106"/>
    <cellStyle name="Normal 2 3 2 2 6 6 2 6" xfId="20107"/>
    <cellStyle name="Normal 2 3 2 2 6 6 2 6 2" xfId="20108"/>
    <cellStyle name="Normal 2 3 2 2 6 6 2 7" xfId="20109"/>
    <cellStyle name="Normal 2 3 2 2 6 6 2 7 2" xfId="20110"/>
    <cellStyle name="Normal 2 3 2 2 6 6 2 8" xfId="20111"/>
    <cellStyle name="Normal 2 3 2 2 6 6 2 8 2" xfId="20112"/>
    <cellStyle name="Normal 2 3 2 2 6 6 2 9" xfId="20113"/>
    <cellStyle name="Normal 2 3 2 2 6 6 2 9 2" xfId="20114"/>
    <cellStyle name="Normal 2 3 2 2 6 6 3" xfId="20115"/>
    <cellStyle name="Normal 2 3 2 2 6 6 3 2" xfId="20116"/>
    <cellStyle name="Normal 2 3 2 2 6 6 4" xfId="20117"/>
    <cellStyle name="Normal 2 3 2 2 6 6 4 2" xfId="20118"/>
    <cellStyle name="Normal 2 3 2 2 6 6 5" xfId="20119"/>
    <cellStyle name="Normal 2 3 2 2 6 6 5 2" xfId="20120"/>
    <cellStyle name="Normal 2 3 2 2 6 6 6" xfId="20121"/>
    <cellStyle name="Normal 2 3 2 2 6 6 6 2" xfId="20122"/>
    <cellStyle name="Normal 2 3 2 2 6 6 7" xfId="20123"/>
    <cellStyle name="Normal 2 3 2 2 6 6 7 2" xfId="20124"/>
    <cellStyle name="Normal 2 3 2 2 6 6 8" xfId="20125"/>
    <cellStyle name="Normal 2 3 2 2 6 6 8 2" xfId="20126"/>
    <cellStyle name="Normal 2 3 2 2 6 6 9" xfId="20127"/>
    <cellStyle name="Normal 2 3 2 2 6 6 9 2" xfId="20128"/>
    <cellStyle name="Normal 2 3 2 2 6 7" xfId="20129"/>
    <cellStyle name="Normal 2 3 2 2 6 7 10" xfId="20130"/>
    <cellStyle name="Normal 2 3 2 2 6 7 10 2" xfId="20131"/>
    <cellStyle name="Normal 2 3 2 2 6 7 11" xfId="20132"/>
    <cellStyle name="Normal 2 3 2 2 6 7 2" xfId="20133"/>
    <cellStyle name="Normal 2 3 2 2 6 7 2 2" xfId="20134"/>
    <cellStyle name="Normal 2 3 2 2 6 7 3" xfId="20135"/>
    <cellStyle name="Normal 2 3 2 2 6 7 3 2" xfId="20136"/>
    <cellStyle name="Normal 2 3 2 2 6 7 4" xfId="20137"/>
    <cellStyle name="Normal 2 3 2 2 6 7 4 2" xfId="20138"/>
    <cellStyle name="Normal 2 3 2 2 6 7 5" xfId="20139"/>
    <cellStyle name="Normal 2 3 2 2 6 7 5 2" xfId="20140"/>
    <cellStyle name="Normal 2 3 2 2 6 7 6" xfId="20141"/>
    <cellStyle name="Normal 2 3 2 2 6 7 6 2" xfId="20142"/>
    <cellStyle name="Normal 2 3 2 2 6 7 7" xfId="20143"/>
    <cellStyle name="Normal 2 3 2 2 6 7 7 2" xfId="20144"/>
    <cellStyle name="Normal 2 3 2 2 6 7 8" xfId="20145"/>
    <cellStyle name="Normal 2 3 2 2 6 7 8 2" xfId="20146"/>
    <cellStyle name="Normal 2 3 2 2 6 7 9" xfId="20147"/>
    <cellStyle name="Normal 2 3 2 2 6 7 9 2" xfId="20148"/>
    <cellStyle name="Normal 2 3 2 2 6 8" xfId="20149"/>
    <cellStyle name="Normal 2 3 2 2 6 8 2" xfId="20150"/>
    <cellStyle name="Normal 2 3 2 2 6 9" xfId="20151"/>
    <cellStyle name="Normal 2 3 2 2 6 9 2" xfId="20152"/>
    <cellStyle name="Normal 2 3 2 2 7" xfId="20153"/>
    <cellStyle name="Normal 2 3 2 2 7 10" xfId="20154"/>
    <cellStyle name="Normal 2 3 2 2 7 10 2" xfId="20155"/>
    <cellStyle name="Normal 2 3 2 2 7 11" xfId="20156"/>
    <cellStyle name="Normal 2 3 2 2 7 11 2" xfId="20157"/>
    <cellStyle name="Normal 2 3 2 2 7 12" xfId="20158"/>
    <cellStyle name="Normal 2 3 2 2 7 12 2" xfId="20159"/>
    <cellStyle name="Normal 2 3 2 2 7 13" xfId="20160"/>
    <cellStyle name="Normal 2 3 2 2 7 2" xfId="20161"/>
    <cellStyle name="Normal 2 3 2 2 7 2 10" xfId="20162"/>
    <cellStyle name="Normal 2 3 2 2 7 2 10 2" xfId="20163"/>
    <cellStyle name="Normal 2 3 2 2 7 2 11" xfId="20164"/>
    <cellStyle name="Normal 2 3 2 2 7 2 11 2" xfId="20165"/>
    <cellStyle name="Normal 2 3 2 2 7 2 12" xfId="20166"/>
    <cellStyle name="Normal 2 3 2 2 7 2 2" xfId="20167"/>
    <cellStyle name="Normal 2 3 2 2 7 2 2 10" xfId="20168"/>
    <cellStyle name="Normal 2 3 2 2 7 2 2 10 2" xfId="20169"/>
    <cellStyle name="Normal 2 3 2 2 7 2 2 11" xfId="20170"/>
    <cellStyle name="Normal 2 3 2 2 7 2 2 2" xfId="20171"/>
    <cellStyle name="Normal 2 3 2 2 7 2 2 2 2" xfId="20172"/>
    <cellStyle name="Normal 2 3 2 2 7 2 2 3" xfId="20173"/>
    <cellStyle name="Normal 2 3 2 2 7 2 2 3 2" xfId="20174"/>
    <cellStyle name="Normal 2 3 2 2 7 2 2 4" xfId="20175"/>
    <cellStyle name="Normal 2 3 2 2 7 2 2 4 2" xfId="20176"/>
    <cellStyle name="Normal 2 3 2 2 7 2 2 5" xfId="20177"/>
    <cellStyle name="Normal 2 3 2 2 7 2 2 5 2" xfId="20178"/>
    <cellStyle name="Normal 2 3 2 2 7 2 2 6" xfId="20179"/>
    <cellStyle name="Normal 2 3 2 2 7 2 2 6 2" xfId="20180"/>
    <cellStyle name="Normal 2 3 2 2 7 2 2 7" xfId="20181"/>
    <cellStyle name="Normal 2 3 2 2 7 2 2 7 2" xfId="20182"/>
    <cellStyle name="Normal 2 3 2 2 7 2 2 8" xfId="20183"/>
    <cellStyle name="Normal 2 3 2 2 7 2 2 8 2" xfId="20184"/>
    <cellStyle name="Normal 2 3 2 2 7 2 2 9" xfId="20185"/>
    <cellStyle name="Normal 2 3 2 2 7 2 2 9 2" xfId="20186"/>
    <cellStyle name="Normal 2 3 2 2 7 2 3" xfId="20187"/>
    <cellStyle name="Normal 2 3 2 2 7 2 3 2" xfId="20188"/>
    <cellStyle name="Normal 2 3 2 2 7 2 4" xfId="20189"/>
    <cellStyle name="Normal 2 3 2 2 7 2 4 2" xfId="20190"/>
    <cellStyle name="Normal 2 3 2 2 7 2 5" xfId="20191"/>
    <cellStyle name="Normal 2 3 2 2 7 2 5 2" xfId="20192"/>
    <cellStyle name="Normal 2 3 2 2 7 2 6" xfId="20193"/>
    <cellStyle name="Normal 2 3 2 2 7 2 6 2" xfId="20194"/>
    <cellStyle name="Normal 2 3 2 2 7 2 7" xfId="20195"/>
    <cellStyle name="Normal 2 3 2 2 7 2 7 2" xfId="20196"/>
    <cellStyle name="Normal 2 3 2 2 7 2 8" xfId="20197"/>
    <cellStyle name="Normal 2 3 2 2 7 2 8 2" xfId="20198"/>
    <cellStyle name="Normal 2 3 2 2 7 2 9" xfId="20199"/>
    <cellStyle name="Normal 2 3 2 2 7 2 9 2" xfId="20200"/>
    <cellStyle name="Normal 2 3 2 2 7 3" xfId="20201"/>
    <cellStyle name="Normal 2 3 2 2 7 3 10" xfId="20202"/>
    <cellStyle name="Normal 2 3 2 2 7 3 10 2" xfId="20203"/>
    <cellStyle name="Normal 2 3 2 2 7 3 11" xfId="20204"/>
    <cellStyle name="Normal 2 3 2 2 7 3 2" xfId="20205"/>
    <cellStyle name="Normal 2 3 2 2 7 3 2 2" xfId="20206"/>
    <cellStyle name="Normal 2 3 2 2 7 3 3" xfId="20207"/>
    <cellStyle name="Normal 2 3 2 2 7 3 3 2" xfId="20208"/>
    <cellStyle name="Normal 2 3 2 2 7 3 4" xfId="20209"/>
    <cellStyle name="Normal 2 3 2 2 7 3 4 2" xfId="20210"/>
    <cellStyle name="Normal 2 3 2 2 7 3 5" xfId="20211"/>
    <cellStyle name="Normal 2 3 2 2 7 3 5 2" xfId="20212"/>
    <cellStyle name="Normal 2 3 2 2 7 3 6" xfId="20213"/>
    <cellStyle name="Normal 2 3 2 2 7 3 6 2" xfId="20214"/>
    <cellStyle name="Normal 2 3 2 2 7 3 7" xfId="20215"/>
    <cellStyle name="Normal 2 3 2 2 7 3 7 2" xfId="20216"/>
    <cellStyle name="Normal 2 3 2 2 7 3 8" xfId="20217"/>
    <cellStyle name="Normal 2 3 2 2 7 3 8 2" xfId="20218"/>
    <cellStyle name="Normal 2 3 2 2 7 3 9" xfId="20219"/>
    <cellStyle name="Normal 2 3 2 2 7 3 9 2" xfId="20220"/>
    <cellStyle name="Normal 2 3 2 2 7 4" xfId="20221"/>
    <cellStyle name="Normal 2 3 2 2 7 4 2" xfId="20222"/>
    <cellStyle name="Normal 2 3 2 2 7 5" xfId="20223"/>
    <cellStyle name="Normal 2 3 2 2 7 5 2" xfId="20224"/>
    <cellStyle name="Normal 2 3 2 2 7 6" xfId="20225"/>
    <cellStyle name="Normal 2 3 2 2 7 6 2" xfId="20226"/>
    <cellStyle name="Normal 2 3 2 2 7 7" xfId="20227"/>
    <cellStyle name="Normal 2 3 2 2 7 7 2" xfId="20228"/>
    <cellStyle name="Normal 2 3 2 2 7 8" xfId="20229"/>
    <cellStyle name="Normal 2 3 2 2 7 8 2" xfId="20230"/>
    <cellStyle name="Normal 2 3 2 2 7 9" xfId="20231"/>
    <cellStyle name="Normal 2 3 2 2 7 9 2" xfId="20232"/>
    <cellStyle name="Normal 2 3 2 2 8" xfId="20233"/>
    <cellStyle name="Normal 2 3 2 2 8 10" xfId="20234"/>
    <cellStyle name="Normal 2 3 2 2 8 10 2" xfId="20235"/>
    <cellStyle name="Normal 2 3 2 2 8 11" xfId="20236"/>
    <cellStyle name="Normal 2 3 2 2 8 11 2" xfId="20237"/>
    <cellStyle name="Normal 2 3 2 2 8 12" xfId="20238"/>
    <cellStyle name="Normal 2 3 2 2 8 12 2" xfId="20239"/>
    <cellStyle name="Normal 2 3 2 2 8 13" xfId="20240"/>
    <cellStyle name="Normal 2 3 2 2 8 2" xfId="20241"/>
    <cellStyle name="Normal 2 3 2 2 8 2 10" xfId="20242"/>
    <cellStyle name="Normal 2 3 2 2 8 2 10 2" xfId="20243"/>
    <cellStyle name="Normal 2 3 2 2 8 2 11" xfId="20244"/>
    <cellStyle name="Normal 2 3 2 2 8 2 11 2" xfId="20245"/>
    <cellStyle name="Normal 2 3 2 2 8 2 12" xfId="20246"/>
    <cellStyle name="Normal 2 3 2 2 8 2 2" xfId="20247"/>
    <cellStyle name="Normal 2 3 2 2 8 2 2 10" xfId="20248"/>
    <cellStyle name="Normal 2 3 2 2 8 2 2 10 2" xfId="20249"/>
    <cellStyle name="Normal 2 3 2 2 8 2 2 11" xfId="20250"/>
    <cellStyle name="Normal 2 3 2 2 8 2 2 2" xfId="20251"/>
    <cellStyle name="Normal 2 3 2 2 8 2 2 2 2" xfId="20252"/>
    <cellStyle name="Normal 2 3 2 2 8 2 2 3" xfId="20253"/>
    <cellStyle name="Normal 2 3 2 2 8 2 2 3 2" xfId="20254"/>
    <cellStyle name="Normal 2 3 2 2 8 2 2 4" xfId="20255"/>
    <cellStyle name="Normal 2 3 2 2 8 2 2 4 2" xfId="20256"/>
    <cellStyle name="Normal 2 3 2 2 8 2 2 5" xfId="20257"/>
    <cellStyle name="Normal 2 3 2 2 8 2 2 5 2" xfId="20258"/>
    <cellStyle name="Normal 2 3 2 2 8 2 2 6" xfId="20259"/>
    <cellStyle name="Normal 2 3 2 2 8 2 2 6 2" xfId="20260"/>
    <cellStyle name="Normal 2 3 2 2 8 2 2 7" xfId="20261"/>
    <cellStyle name="Normal 2 3 2 2 8 2 2 7 2" xfId="20262"/>
    <cellStyle name="Normal 2 3 2 2 8 2 2 8" xfId="20263"/>
    <cellStyle name="Normal 2 3 2 2 8 2 2 8 2" xfId="20264"/>
    <cellStyle name="Normal 2 3 2 2 8 2 2 9" xfId="20265"/>
    <cellStyle name="Normal 2 3 2 2 8 2 2 9 2" xfId="20266"/>
    <cellStyle name="Normal 2 3 2 2 8 2 3" xfId="20267"/>
    <cellStyle name="Normal 2 3 2 2 8 2 3 2" xfId="20268"/>
    <cellStyle name="Normal 2 3 2 2 8 2 4" xfId="20269"/>
    <cellStyle name="Normal 2 3 2 2 8 2 4 2" xfId="20270"/>
    <cellStyle name="Normal 2 3 2 2 8 2 5" xfId="20271"/>
    <cellStyle name="Normal 2 3 2 2 8 2 5 2" xfId="20272"/>
    <cellStyle name="Normal 2 3 2 2 8 2 6" xfId="20273"/>
    <cellStyle name="Normal 2 3 2 2 8 2 6 2" xfId="20274"/>
    <cellStyle name="Normal 2 3 2 2 8 2 7" xfId="20275"/>
    <cellStyle name="Normal 2 3 2 2 8 2 7 2" xfId="20276"/>
    <cellStyle name="Normal 2 3 2 2 8 2 8" xfId="20277"/>
    <cellStyle name="Normal 2 3 2 2 8 2 8 2" xfId="20278"/>
    <cellStyle name="Normal 2 3 2 2 8 2 9" xfId="20279"/>
    <cellStyle name="Normal 2 3 2 2 8 2 9 2" xfId="20280"/>
    <cellStyle name="Normal 2 3 2 2 8 3" xfId="20281"/>
    <cellStyle name="Normal 2 3 2 2 8 3 10" xfId="20282"/>
    <cellStyle name="Normal 2 3 2 2 8 3 10 2" xfId="20283"/>
    <cellStyle name="Normal 2 3 2 2 8 3 11" xfId="20284"/>
    <cellStyle name="Normal 2 3 2 2 8 3 2" xfId="20285"/>
    <cellStyle name="Normal 2 3 2 2 8 3 2 2" xfId="20286"/>
    <cellStyle name="Normal 2 3 2 2 8 3 3" xfId="20287"/>
    <cellStyle name="Normal 2 3 2 2 8 3 3 2" xfId="20288"/>
    <cellStyle name="Normal 2 3 2 2 8 3 4" xfId="20289"/>
    <cellStyle name="Normal 2 3 2 2 8 3 4 2" xfId="20290"/>
    <cellStyle name="Normal 2 3 2 2 8 3 5" xfId="20291"/>
    <cellStyle name="Normal 2 3 2 2 8 3 5 2" xfId="20292"/>
    <cellStyle name="Normal 2 3 2 2 8 3 6" xfId="20293"/>
    <cellStyle name="Normal 2 3 2 2 8 3 6 2" xfId="20294"/>
    <cellStyle name="Normal 2 3 2 2 8 3 7" xfId="20295"/>
    <cellStyle name="Normal 2 3 2 2 8 3 7 2" xfId="20296"/>
    <cellStyle name="Normal 2 3 2 2 8 3 8" xfId="20297"/>
    <cellStyle name="Normal 2 3 2 2 8 3 8 2" xfId="20298"/>
    <cellStyle name="Normal 2 3 2 2 8 3 9" xfId="20299"/>
    <cellStyle name="Normal 2 3 2 2 8 3 9 2" xfId="20300"/>
    <cellStyle name="Normal 2 3 2 2 8 4" xfId="20301"/>
    <cellStyle name="Normal 2 3 2 2 8 4 2" xfId="20302"/>
    <cellStyle name="Normal 2 3 2 2 8 5" xfId="20303"/>
    <cellStyle name="Normal 2 3 2 2 8 5 2" xfId="20304"/>
    <cellStyle name="Normal 2 3 2 2 8 6" xfId="20305"/>
    <cellStyle name="Normal 2 3 2 2 8 6 2" xfId="20306"/>
    <cellStyle name="Normal 2 3 2 2 8 7" xfId="20307"/>
    <cellStyle name="Normal 2 3 2 2 8 7 2" xfId="20308"/>
    <cellStyle name="Normal 2 3 2 2 8 8" xfId="20309"/>
    <cellStyle name="Normal 2 3 2 2 8 8 2" xfId="20310"/>
    <cellStyle name="Normal 2 3 2 2 8 9" xfId="20311"/>
    <cellStyle name="Normal 2 3 2 2 8 9 2" xfId="20312"/>
    <cellStyle name="Normal 2 3 2 2 9" xfId="20313"/>
    <cellStyle name="Normal 2 3 2 2 9 10" xfId="20314"/>
    <cellStyle name="Normal 2 3 2 2 9 10 2" xfId="20315"/>
    <cellStyle name="Normal 2 3 2 2 9 11" xfId="20316"/>
    <cellStyle name="Normal 2 3 2 2 9 11 2" xfId="20317"/>
    <cellStyle name="Normal 2 3 2 2 9 12" xfId="20318"/>
    <cellStyle name="Normal 2 3 2 2 9 12 2" xfId="20319"/>
    <cellStyle name="Normal 2 3 2 2 9 13" xfId="20320"/>
    <cellStyle name="Normal 2 3 2 2 9 2" xfId="20321"/>
    <cellStyle name="Normal 2 3 2 2 9 2 10" xfId="20322"/>
    <cellStyle name="Normal 2 3 2 2 9 2 10 2" xfId="20323"/>
    <cellStyle name="Normal 2 3 2 2 9 2 11" xfId="20324"/>
    <cellStyle name="Normal 2 3 2 2 9 2 11 2" xfId="20325"/>
    <cellStyle name="Normal 2 3 2 2 9 2 12" xfId="20326"/>
    <cellStyle name="Normal 2 3 2 2 9 2 2" xfId="20327"/>
    <cellStyle name="Normal 2 3 2 2 9 2 2 10" xfId="20328"/>
    <cellStyle name="Normal 2 3 2 2 9 2 2 10 2" xfId="20329"/>
    <cellStyle name="Normal 2 3 2 2 9 2 2 11" xfId="20330"/>
    <cellStyle name="Normal 2 3 2 2 9 2 2 2" xfId="20331"/>
    <cellStyle name="Normal 2 3 2 2 9 2 2 2 2" xfId="20332"/>
    <cellStyle name="Normal 2 3 2 2 9 2 2 3" xfId="20333"/>
    <cellStyle name="Normal 2 3 2 2 9 2 2 3 2" xfId="20334"/>
    <cellStyle name="Normal 2 3 2 2 9 2 2 4" xfId="20335"/>
    <cellStyle name="Normal 2 3 2 2 9 2 2 4 2" xfId="20336"/>
    <cellStyle name="Normal 2 3 2 2 9 2 2 5" xfId="20337"/>
    <cellStyle name="Normal 2 3 2 2 9 2 2 5 2" xfId="20338"/>
    <cellStyle name="Normal 2 3 2 2 9 2 2 6" xfId="20339"/>
    <cellStyle name="Normal 2 3 2 2 9 2 2 6 2" xfId="20340"/>
    <cellStyle name="Normal 2 3 2 2 9 2 2 7" xfId="20341"/>
    <cellStyle name="Normal 2 3 2 2 9 2 2 7 2" xfId="20342"/>
    <cellStyle name="Normal 2 3 2 2 9 2 2 8" xfId="20343"/>
    <cellStyle name="Normal 2 3 2 2 9 2 2 8 2" xfId="20344"/>
    <cellStyle name="Normal 2 3 2 2 9 2 2 9" xfId="20345"/>
    <cellStyle name="Normal 2 3 2 2 9 2 2 9 2" xfId="20346"/>
    <cellStyle name="Normal 2 3 2 2 9 2 3" xfId="20347"/>
    <cellStyle name="Normal 2 3 2 2 9 2 3 2" xfId="20348"/>
    <cellStyle name="Normal 2 3 2 2 9 2 4" xfId="20349"/>
    <cellStyle name="Normal 2 3 2 2 9 2 4 2" xfId="20350"/>
    <cellStyle name="Normal 2 3 2 2 9 2 5" xfId="20351"/>
    <cellStyle name="Normal 2 3 2 2 9 2 5 2" xfId="20352"/>
    <cellStyle name="Normal 2 3 2 2 9 2 6" xfId="20353"/>
    <cellStyle name="Normal 2 3 2 2 9 2 6 2" xfId="20354"/>
    <cellStyle name="Normal 2 3 2 2 9 2 7" xfId="20355"/>
    <cellStyle name="Normal 2 3 2 2 9 2 7 2" xfId="20356"/>
    <cellStyle name="Normal 2 3 2 2 9 2 8" xfId="20357"/>
    <cellStyle name="Normal 2 3 2 2 9 2 8 2" xfId="20358"/>
    <cellStyle name="Normal 2 3 2 2 9 2 9" xfId="20359"/>
    <cellStyle name="Normal 2 3 2 2 9 2 9 2" xfId="20360"/>
    <cellStyle name="Normal 2 3 2 2 9 3" xfId="20361"/>
    <cellStyle name="Normal 2 3 2 2 9 3 10" xfId="20362"/>
    <cellStyle name="Normal 2 3 2 2 9 3 10 2" xfId="20363"/>
    <cellStyle name="Normal 2 3 2 2 9 3 11" xfId="20364"/>
    <cellStyle name="Normal 2 3 2 2 9 3 2" xfId="20365"/>
    <cellStyle name="Normal 2 3 2 2 9 3 2 2" xfId="20366"/>
    <cellStyle name="Normal 2 3 2 2 9 3 3" xfId="20367"/>
    <cellStyle name="Normal 2 3 2 2 9 3 3 2" xfId="20368"/>
    <cellStyle name="Normal 2 3 2 2 9 3 4" xfId="20369"/>
    <cellStyle name="Normal 2 3 2 2 9 3 4 2" xfId="20370"/>
    <cellStyle name="Normal 2 3 2 2 9 3 5" xfId="20371"/>
    <cellStyle name="Normal 2 3 2 2 9 3 5 2" xfId="20372"/>
    <cellStyle name="Normal 2 3 2 2 9 3 6" xfId="20373"/>
    <cellStyle name="Normal 2 3 2 2 9 3 6 2" xfId="20374"/>
    <cellStyle name="Normal 2 3 2 2 9 3 7" xfId="20375"/>
    <cellStyle name="Normal 2 3 2 2 9 3 7 2" xfId="20376"/>
    <cellStyle name="Normal 2 3 2 2 9 3 8" xfId="20377"/>
    <cellStyle name="Normal 2 3 2 2 9 3 8 2" xfId="20378"/>
    <cellStyle name="Normal 2 3 2 2 9 3 9" xfId="20379"/>
    <cellStyle name="Normal 2 3 2 2 9 3 9 2" xfId="20380"/>
    <cellStyle name="Normal 2 3 2 2 9 4" xfId="20381"/>
    <cellStyle name="Normal 2 3 2 2 9 4 2" xfId="20382"/>
    <cellStyle name="Normal 2 3 2 2 9 5" xfId="20383"/>
    <cellStyle name="Normal 2 3 2 2 9 5 2" xfId="20384"/>
    <cellStyle name="Normal 2 3 2 2 9 6" xfId="20385"/>
    <cellStyle name="Normal 2 3 2 2 9 6 2" xfId="20386"/>
    <cellStyle name="Normal 2 3 2 2 9 7" xfId="20387"/>
    <cellStyle name="Normal 2 3 2 2 9 7 2" xfId="20388"/>
    <cellStyle name="Normal 2 3 2 2 9 8" xfId="20389"/>
    <cellStyle name="Normal 2 3 2 2 9 8 2" xfId="20390"/>
    <cellStyle name="Normal 2 3 2 2 9 9" xfId="20391"/>
    <cellStyle name="Normal 2 3 2 2 9 9 2" xfId="20392"/>
    <cellStyle name="Normal 2 3 2 20" xfId="20393"/>
    <cellStyle name="Normal 2 3 2 21" xfId="20394"/>
    <cellStyle name="Normal 2 3 2 22" xfId="20395"/>
    <cellStyle name="Normal 2 3 2 23" xfId="20396"/>
    <cellStyle name="Normal 2 3 2 24" xfId="20397"/>
    <cellStyle name="Normal 2 3 2 25" xfId="20398"/>
    <cellStyle name="Normal 2 3 2 26" xfId="20399"/>
    <cellStyle name="Normal 2 3 2 27" xfId="20400"/>
    <cellStyle name="Normal 2 3 2 28" xfId="20401"/>
    <cellStyle name="Normal 2 3 2 29" xfId="20402"/>
    <cellStyle name="Normal 2 3 2 3" xfId="20403"/>
    <cellStyle name="Normal 2 3 2 3 10" xfId="20404"/>
    <cellStyle name="Normal 2 3 2 3 10 2" xfId="20405"/>
    <cellStyle name="Normal 2 3 2 3 11" xfId="20406"/>
    <cellStyle name="Normal 2 3 2 3 11 2" xfId="20407"/>
    <cellStyle name="Normal 2 3 2 3 12" xfId="20408"/>
    <cellStyle name="Normal 2 3 2 3 12 2" xfId="20409"/>
    <cellStyle name="Normal 2 3 2 3 13" xfId="20410"/>
    <cellStyle name="Normal 2 3 2 3 2" xfId="20411"/>
    <cellStyle name="Normal 2 3 2 3 2 10" xfId="20412"/>
    <cellStyle name="Normal 2 3 2 3 2 10 2" xfId="20413"/>
    <cellStyle name="Normal 2 3 2 3 2 11" xfId="20414"/>
    <cellStyle name="Normal 2 3 2 3 2 11 2" xfId="20415"/>
    <cellStyle name="Normal 2 3 2 3 2 12" xfId="20416"/>
    <cellStyle name="Normal 2 3 2 3 2 2" xfId="20417"/>
    <cellStyle name="Normal 2 3 2 3 2 2 10" xfId="20418"/>
    <cellStyle name="Normal 2 3 2 3 2 2 10 2" xfId="20419"/>
    <cellStyle name="Normal 2 3 2 3 2 2 11" xfId="20420"/>
    <cellStyle name="Normal 2 3 2 3 2 2 2" xfId="20421"/>
    <cellStyle name="Normal 2 3 2 3 2 2 2 2" xfId="20422"/>
    <cellStyle name="Normal 2 3 2 3 2 2 3" xfId="20423"/>
    <cellStyle name="Normal 2 3 2 3 2 2 3 2" xfId="20424"/>
    <cellStyle name="Normal 2 3 2 3 2 2 4" xfId="20425"/>
    <cellStyle name="Normal 2 3 2 3 2 2 4 2" xfId="20426"/>
    <cellStyle name="Normal 2 3 2 3 2 2 5" xfId="20427"/>
    <cellStyle name="Normal 2 3 2 3 2 2 5 2" xfId="20428"/>
    <cellStyle name="Normal 2 3 2 3 2 2 6" xfId="20429"/>
    <cellStyle name="Normal 2 3 2 3 2 2 6 2" xfId="20430"/>
    <cellStyle name="Normal 2 3 2 3 2 2 7" xfId="20431"/>
    <cellStyle name="Normal 2 3 2 3 2 2 7 2" xfId="20432"/>
    <cellStyle name="Normal 2 3 2 3 2 2 8" xfId="20433"/>
    <cellStyle name="Normal 2 3 2 3 2 2 8 2" xfId="20434"/>
    <cellStyle name="Normal 2 3 2 3 2 2 9" xfId="20435"/>
    <cellStyle name="Normal 2 3 2 3 2 2 9 2" xfId="20436"/>
    <cellStyle name="Normal 2 3 2 3 2 3" xfId="20437"/>
    <cellStyle name="Normal 2 3 2 3 2 3 2" xfId="20438"/>
    <cellStyle name="Normal 2 3 2 3 2 4" xfId="20439"/>
    <cellStyle name="Normal 2 3 2 3 2 4 2" xfId="20440"/>
    <cellStyle name="Normal 2 3 2 3 2 5" xfId="20441"/>
    <cellStyle name="Normal 2 3 2 3 2 5 2" xfId="20442"/>
    <cellStyle name="Normal 2 3 2 3 2 6" xfId="20443"/>
    <cellStyle name="Normal 2 3 2 3 2 6 2" xfId="20444"/>
    <cellStyle name="Normal 2 3 2 3 2 7" xfId="20445"/>
    <cellStyle name="Normal 2 3 2 3 2 7 2" xfId="20446"/>
    <cellStyle name="Normal 2 3 2 3 2 8" xfId="20447"/>
    <cellStyle name="Normal 2 3 2 3 2 8 2" xfId="20448"/>
    <cellStyle name="Normal 2 3 2 3 2 9" xfId="20449"/>
    <cellStyle name="Normal 2 3 2 3 2 9 2" xfId="20450"/>
    <cellStyle name="Normal 2 3 2 3 3" xfId="20451"/>
    <cellStyle name="Normal 2 3 2 3 3 10" xfId="20452"/>
    <cellStyle name="Normal 2 3 2 3 3 10 2" xfId="20453"/>
    <cellStyle name="Normal 2 3 2 3 3 11" xfId="20454"/>
    <cellStyle name="Normal 2 3 2 3 3 2" xfId="20455"/>
    <cellStyle name="Normal 2 3 2 3 3 2 2" xfId="20456"/>
    <cellStyle name="Normal 2 3 2 3 3 3" xfId="20457"/>
    <cellStyle name="Normal 2 3 2 3 3 3 2" xfId="20458"/>
    <cellStyle name="Normal 2 3 2 3 3 4" xfId="20459"/>
    <cellStyle name="Normal 2 3 2 3 3 4 2" xfId="20460"/>
    <cellStyle name="Normal 2 3 2 3 3 5" xfId="20461"/>
    <cellStyle name="Normal 2 3 2 3 3 5 2" xfId="20462"/>
    <cellStyle name="Normal 2 3 2 3 3 6" xfId="20463"/>
    <cellStyle name="Normal 2 3 2 3 3 6 2" xfId="20464"/>
    <cellStyle name="Normal 2 3 2 3 3 7" xfId="20465"/>
    <cellStyle name="Normal 2 3 2 3 3 7 2" xfId="20466"/>
    <cellStyle name="Normal 2 3 2 3 3 8" xfId="20467"/>
    <cellStyle name="Normal 2 3 2 3 3 8 2" xfId="20468"/>
    <cellStyle name="Normal 2 3 2 3 3 9" xfId="20469"/>
    <cellStyle name="Normal 2 3 2 3 3 9 2" xfId="20470"/>
    <cellStyle name="Normal 2 3 2 3 4" xfId="20471"/>
    <cellStyle name="Normal 2 3 2 3 4 2" xfId="20472"/>
    <cellStyle name="Normal 2 3 2 3 5" xfId="20473"/>
    <cellStyle name="Normal 2 3 2 3 5 2" xfId="20474"/>
    <cellStyle name="Normal 2 3 2 3 6" xfId="20475"/>
    <cellStyle name="Normal 2 3 2 3 6 2" xfId="20476"/>
    <cellStyle name="Normal 2 3 2 3 7" xfId="20477"/>
    <cellStyle name="Normal 2 3 2 3 7 2" xfId="20478"/>
    <cellStyle name="Normal 2 3 2 3 8" xfId="20479"/>
    <cellStyle name="Normal 2 3 2 3 8 2" xfId="20480"/>
    <cellStyle name="Normal 2 3 2 3 9" xfId="20481"/>
    <cellStyle name="Normal 2 3 2 3 9 2" xfId="20482"/>
    <cellStyle name="Normal 2 3 2 4" xfId="20483"/>
    <cellStyle name="Normal 2 3 2 4 10" xfId="20484"/>
    <cellStyle name="Normal 2 3 2 4 10 2" xfId="20485"/>
    <cellStyle name="Normal 2 3 2 4 11" xfId="20486"/>
    <cellStyle name="Normal 2 3 2 4 11 2" xfId="20487"/>
    <cellStyle name="Normal 2 3 2 4 12" xfId="20488"/>
    <cellStyle name="Normal 2 3 2 4 12 2" xfId="20489"/>
    <cellStyle name="Normal 2 3 2 4 13" xfId="20490"/>
    <cellStyle name="Normal 2 3 2 4 2" xfId="20491"/>
    <cellStyle name="Normal 2 3 2 4 2 10" xfId="20492"/>
    <cellStyle name="Normal 2 3 2 4 2 10 2" xfId="20493"/>
    <cellStyle name="Normal 2 3 2 4 2 11" xfId="20494"/>
    <cellStyle name="Normal 2 3 2 4 2 11 2" xfId="20495"/>
    <cellStyle name="Normal 2 3 2 4 2 12" xfId="20496"/>
    <cellStyle name="Normal 2 3 2 4 2 2" xfId="20497"/>
    <cellStyle name="Normal 2 3 2 4 2 2 10" xfId="20498"/>
    <cellStyle name="Normal 2 3 2 4 2 2 10 2" xfId="20499"/>
    <cellStyle name="Normal 2 3 2 4 2 2 11" xfId="20500"/>
    <cellStyle name="Normal 2 3 2 4 2 2 2" xfId="20501"/>
    <cellStyle name="Normal 2 3 2 4 2 2 2 2" xfId="20502"/>
    <cellStyle name="Normal 2 3 2 4 2 2 3" xfId="20503"/>
    <cellStyle name="Normal 2 3 2 4 2 2 3 2" xfId="20504"/>
    <cellStyle name="Normal 2 3 2 4 2 2 4" xfId="20505"/>
    <cellStyle name="Normal 2 3 2 4 2 2 4 2" xfId="20506"/>
    <cellStyle name="Normal 2 3 2 4 2 2 5" xfId="20507"/>
    <cellStyle name="Normal 2 3 2 4 2 2 5 2" xfId="20508"/>
    <cellStyle name="Normal 2 3 2 4 2 2 6" xfId="20509"/>
    <cellStyle name="Normal 2 3 2 4 2 2 6 2" xfId="20510"/>
    <cellStyle name="Normal 2 3 2 4 2 2 7" xfId="20511"/>
    <cellStyle name="Normal 2 3 2 4 2 2 7 2" xfId="20512"/>
    <cellStyle name="Normal 2 3 2 4 2 2 8" xfId="20513"/>
    <cellStyle name="Normal 2 3 2 4 2 2 8 2" xfId="20514"/>
    <cellStyle name="Normal 2 3 2 4 2 2 9" xfId="20515"/>
    <cellStyle name="Normal 2 3 2 4 2 2 9 2" xfId="20516"/>
    <cellStyle name="Normal 2 3 2 4 2 3" xfId="20517"/>
    <cellStyle name="Normal 2 3 2 4 2 3 2" xfId="20518"/>
    <cellStyle name="Normal 2 3 2 4 2 4" xfId="20519"/>
    <cellStyle name="Normal 2 3 2 4 2 4 2" xfId="20520"/>
    <cellStyle name="Normal 2 3 2 4 2 5" xfId="20521"/>
    <cellStyle name="Normal 2 3 2 4 2 5 2" xfId="20522"/>
    <cellStyle name="Normal 2 3 2 4 2 6" xfId="20523"/>
    <cellStyle name="Normal 2 3 2 4 2 6 2" xfId="20524"/>
    <cellStyle name="Normal 2 3 2 4 2 7" xfId="20525"/>
    <cellStyle name="Normal 2 3 2 4 2 7 2" xfId="20526"/>
    <cellStyle name="Normal 2 3 2 4 2 8" xfId="20527"/>
    <cellStyle name="Normal 2 3 2 4 2 8 2" xfId="20528"/>
    <cellStyle name="Normal 2 3 2 4 2 9" xfId="20529"/>
    <cellStyle name="Normal 2 3 2 4 2 9 2" xfId="20530"/>
    <cellStyle name="Normal 2 3 2 4 3" xfId="20531"/>
    <cellStyle name="Normal 2 3 2 4 3 10" xfId="20532"/>
    <cellStyle name="Normal 2 3 2 4 3 10 2" xfId="20533"/>
    <cellStyle name="Normal 2 3 2 4 3 11" xfId="20534"/>
    <cellStyle name="Normal 2 3 2 4 3 2" xfId="20535"/>
    <cellStyle name="Normal 2 3 2 4 3 2 2" xfId="20536"/>
    <cellStyle name="Normal 2 3 2 4 3 3" xfId="20537"/>
    <cellStyle name="Normal 2 3 2 4 3 3 2" xfId="20538"/>
    <cellStyle name="Normal 2 3 2 4 3 4" xfId="20539"/>
    <cellStyle name="Normal 2 3 2 4 3 4 2" xfId="20540"/>
    <cellStyle name="Normal 2 3 2 4 3 5" xfId="20541"/>
    <cellStyle name="Normal 2 3 2 4 3 5 2" xfId="20542"/>
    <cellStyle name="Normal 2 3 2 4 3 6" xfId="20543"/>
    <cellStyle name="Normal 2 3 2 4 3 6 2" xfId="20544"/>
    <cellStyle name="Normal 2 3 2 4 3 7" xfId="20545"/>
    <cellStyle name="Normal 2 3 2 4 3 7 2" xfId="20546"/>
    <cellStyle name="Normal 2 3 2 4 3 8" xfId="20547"/>
    <cellStyle name="Normal 2 3 2 4 3 8 2" xfId="20548"/>
    <cellStyle name="Normal 2 3 2 4 3 9" xfId="20549"/>
    <cellStyle name="Normal 2 3 2 4 3 9 2" xfId="20550"/>
    <cellStyle name="Normal 2 3 2 4 4" xfId="20551"/>
    <cellStyle name="Normal 2 3 2 4 4 2" xfId="20552"/>
    <cellStyle name="Normal 2 3 2 4 5" xfId="20553"/>
    <cellStyle name="Normal 2 3 2 4 5 2" xfId="20554"/>
    <cellStyle name="Normal 2 3 2 4 6" xfId="20555"/>
    <cellStyle name="Normal 2 3 2 4 6 2" xfId="20556"/>
    <cellStyle name="Normal 2 3 2 4 7" xfId="20557"/>
    <cellStyle name="Normal 2 3 2 4 7 2" xfId="20558"/>
    <cellStyle name="Normal 2 3 2 4 8" xfId="20559"/>
    <cellStyle name="Normal 2 3 2 4 8 2" xfId="20560"/>
    <cellStyle name="Normal 2 3 2 4 9" xfId="20561"/>
    <cellStyle name="Normal 2 3 2 4 9 2" xfId="20562"/>
    <cellStyle name="Normal 2 3 2 5" xfId="20563"/>
    <cellStyle name="Normal 2 3 2 5 10" xfId="20564"/>
    <cellStyle name="Normal 2 3 2 5 10 2" xfId="20565"/>
    <cellStyle name="Normal 2 3 2 5 11" xfId="20566"/>
    <cellStyle name="Normal 2 3 2 5 11 2" xfId="20567"/>
    <cellStyle name="Normal 2 3 2 5 12" xfId="20568"/>
    <cellStyle name="Normal 2 3 2 5 12 2" xfId="20569"/>
    <cellStyle name="Normal 2 3 2 5 13" xfId="20570"/>
    <cellStyle name="Normal 2 3 2 5 2" xfId="20571"/>
    <cellStyle name="Normal 2 3 2 5 2 10" xfId="20572"/>
    <cellStyle name="Normal 2 3 2 5 2 10 2" xfId="20573"/>
    <cellStyle name="Normal 2 3 2 5 2 11" xfId="20574"/>
    <cellStyle name="Normal 2 3 2 5 2 11 2" xfId="20575"/>
    <cellStyle name="Normal 2 3 2 5 2 12" xfId="20576"/>
    <cellStyle name="Normal 2 3 2 5 2 2" xfId="20577"/>
    <cellStyle name="Normal 2 3 2 5 2 2 10" xfId="20578"/>
    <cellStyle name="Normal 2 3 2 5 2 2 10 2" xfId="20579"/>
    <cellStyle name="Normal 2 3 2 5 2 2 11" xfId="20580"/>
    <cellStyle name="Normal 2 3 2 5 2 2 2" xfId="20581"/>
    <cellStyle name="Normal 2 3 2 5 2 2 2 2" xfId="20582"/>
    <cellStyle name="Normal 2 3 2 5 2 2 3" xfId="20583"/>
    <cellStyle name="Normal 2 3 2 5 2 2 3 2" xfId="20584"/>
    <cellStyle name="Normal 2 3 2 5 2 2 4" xfId="20585"/>
    <cellStyle name="Normal 2 3 2 5 2 2 4 2" xfId="20586"/>
    <cellStyle name="Normal 2 3 2 5 2 2 5" xfId="20587"/>
    <cellStyle name="Normal 2 3 2 5 2 2 5 2" xfId="20588"/>
    <cellStyle name="Normal 2 3 2 5 2 2 6" xfId="20589"/>
    <cellStyle name="Normal 2 3 2 5 2 2 6 2" xfId="20590"/>
    <cellStyle name="Normal 2 3 2 5 2 2 7" xfId="20591"/>
    <cellStyle name="Normal 2 3 2 5 2 2 7 2" xfId="20592"/>
    <cellStyle name="Normal 2 3 2 5 2 2 8" xfId="20593"/>
    <cellStyle name="Normal 2 3 2 5 2 2 8 2" xfId="20594"/>
    <cellStyle name="Normal 2 3 2 5 2 2 9" xfId="20595"/>
    <cellStyle name="Normal 2 3 2 5 2 2 9 2" xfId="20596"/>
    <cellStyle name="Normal 2 3 2 5 2 3" xfId="20597"/>
    <cellStyle name="Normal 2 3 2 5 2 3 2" xfId="20598"/>
    <cellStyle name="Normal 2 3 2 5 2 4" xfId="20599"/>
    <cellStyle name="Normal 2 3 2 5 2 4 2" xfId="20600"/>
    <cellStyle name="Normal 2 3 2 5 2 5" xfId="20601"/>
    <cellStyle name="Normal 2 3 2 5 2 5 2" xfId="20602"/>
    <cellStyle name="Normal 2 3 2 5 2 6" xfId="20603"/>
    <cellStyle name="Normal 2 3 2 5 2 6 2" xfId="20604"/>
    <cellStyle name="Normal 2 3 2 5 2 7" xfId="20605"/>
    <cellStyle name="Normal 2 3 2 5 2 7 2" xfId="20606"/>
    <cellStyle name="Normal 2 3 2 5 2 8" xfId="20607"/>
    <cellStyle name="Normal 2 3 2 5 2 8 2" xfId="20608"/>
    <cellStyle name="Normal 2 3 2 5 2 9" xfId="20609"/>
    <cellStyle name="Normal 2 3 2 5 2 9 2" xfId="20610"/>
    <cellStyle name="Normal 2 3 2 5 3" xfId="20611"/>
    <cellStyle name="Normal 2 3 2 5 3 10" xfId="20612"/>
    <cellStyle name="Normal 2 3 2 5 3 10 2" xfId="20613"/>
    <cellStyle name="Normal 2 3 2 5 3 11" xfId="20614"/>
    <cellStyle name="Normal 2 3 2 5 3 2" xfId="20615"/>
    <cellStyle name="Normal 2 3 2 5 3 2 2" xfId="20616"/>
    <cellStyle name="Normal 2 3 2 5 3 3" xfId="20617"/>
    <cellStyle name="Normal 2 3 2 5 3 3 2" xfId="20618"/>
    <cellStyle name="Normal 2 3 2 5 3 4" xfId="20619"/>
    <cellStyle name="Normal 2 3 2 5 3 4 2" xfId="20620"/>
    <cellStyle name="Normal 2 3 2 5 3 5" xfId="20621"/>
    <cellStyle name="Normal 2 3 2 5 3 5 2" xfId="20622"/>
    <cellStyle name="Normal 2 3 2 5 3 6" xfId="20623"/>
    <cellStyle name="Normal 2 3 2 5 3 6 2" xfId="20624"/>
    <cellStyle name="Normal 2 3 2 5 3 7" xfId="20625"/>
    <cellStyle name="Normal 2 3 2 5 3 7 2" xfId="20626"/>
    <cellStyle name="Normal 2 3 2 5 3 8" xfId="20627"/>
    <cellStyle name="Normal 2 3 2 5 3 8 2" xfId="20628"/>
    <cellStyle name="Normal 2 3 2 5 3 9" xfId="20629"/>
    <cellStyle name="Normal 2 3 2 5 3 9 2" xfId="20630"/>
    <cellStyle name="Normal 2 3 2 5 4" xfId="20631"/>
    <cellStyle name="Normal 2 3 2 5 4 2" xfId="20632"/>
    <cellStyle name="Normal 2 3 2 5 5" xfId="20633"/>
    <cellStyle name="Normal 2 3 2 5 5 2" xfId="20634"/>
    <cellStyle name="Normal 2 3 2 5 6" xfId="20635"/>
    <cellStyle name="Normal 2 3 2 5 6 2" xfId="20636"/>
    <cellStyle name="Normal 2 3 2 5 7" xfId="20637"/>
    <cellStyle name="Normal 2 3 2 5 7 2" xfId="20638"/>
    <cellStyle name="Normal 2 3 2 5 8" xfId="20639"/>
    <cellStyle name="Normal 2 3 2 5 8 2" xfId="20640"/>
    <cellStyle name="Normal 2 3 2 5 9" xfId="20641"/>
    <cellStyle name="Normal 2 3 2 5 9 2" xfId="20642"/>
    <cellStyle name="Normal 2 3 2 6" xfId="20643"/>
    <cellStyle name="Normal 2 3 2 6 10" xfId="20644"/>
    <cellStyle name="Normal 2 3 2 6 10 2" xfId="20645"/>
    <cellStyle name="Normal 2 3 2 6 11" xfId="20646"/>
    <cellStyle name="Normal 2 3 2 6 11 2" xfId="20647"/>
    <cellStyle name="Normal 2 3 2 6 12" xfId="20648"/>
    <cellStyle name="Normal 2 3 2 6 12 2" xfId="20649"/>
    <cellStyle name="Normal 2 3 2 6 13" xfId="20650"/>
    <cellStyle name="Normal 2 3 2 6 2" xfId="20651"/>
    <cellStyle name="Normal 2 3 2 6 2 10" xfId="20652"/>
    <cellStyle name="Normal 2 3 2 6 2 10 2" xfId="20653"/>
    <cellStyle name="Normal 2 3 2 6 2 11" xfId="20654"/>
    <cellStyle name="Normal 2 3 2 6 2 11 2" xfId="20655"/>
    <cellStyle name="Normal 2 3 2 6 2 12" xfId="20656"/>
    <cellStyle name="Normal 2 3 2 6 2 2" xfId="20657"/>
    <cellStyle name="Normal 2 3 2 6 2 2 10" xfId="20658"/>
    <cellStyle name="Normal 2 3 2 6 2 2 10 2" xfId="20659"/>
    <cellStyle name="Normal 2 3 2 6 2 2 11" xfId="20660"/>
    <cellStyle name="Normal 2 3 2 6 2 2 2" xfId="20661"/>
    <cellStyle name="Normal 2 3 2 6 2 2 2 2" xfId="20662"/>
    <cellStyle name="Normal 2 3 2 6 2 2 3" xfId="20663"/>
    <cellStyle name="Normal 2 3 2 6 2 2 3 2" xfId="20664"/>
    <cellStyle name="Normal 2 3 2 6 2 2 4" xfId="20665"/>
    <cellStyle name="Normal 2 3 2 6 2 2 4 2" xfId="20666"/>
    <cellStyle name="Normal 2 3 2 6 2 2 5" xfId="20667"/>
    <cellStyle name="Normal 2 3 2 6 2 2 5 2" xfId="20668"/>
    <cellStyle name="Normal 2 3 2 6 2 2 6" xfId="20669"/>
    <cellStyle name="Normal 2 3 2 6 2 2 6 2" xfId="20670"/>
    <cellStyle name="Normal 2 3 2 6 2 2 7" xfId="20671"/>
    <cellStyle name="Normal 2 3 2 6 2 2 7 2" xfId="20672"/>
    <cellStyle name="Normal 2 3 2 6 2 2 8" xfId="20673"/>
    <cellStyle name="Normal 2 3 2 6 2 2 8 2" xfId="20674"/>
    <cellStyle name="Normal 2 3 2 6 2 2 9" xfId="20675"/>
    <cellStyle name="Normal 2 3 2 6 2 2 9 2" xfId="20676"/>
    <cellStyle name="Normal 2 3 2 6 2 3" xfId="20677"/>
    <cellStyle name="Normal 2 3 2 6 2 3 2" xfId="20678"/>
    <cellStyle name="Normal 2 3 2 6 2 4" xfId="20679"/>
    <cellStyle name="Normal 2 3 2 6 2 4 2" xfId="20680"/>
    <cellStyle name="Normal 2 3 2 6 2 5" xfId="20681"/>
    <cellStyle name="Normal 2 3 2 6 2 5 2" xfId="20682"/>
    <cellStyle name="Normal 2 3 2 6 2 6" xfId="20683"/>
    <cellStyle name="Normal 2 3 2 6 2 6 2" xfId="20684"/>
    <cellStyle name="Normal 2 3 2 6 2 7" xfId="20685"/>
    <cellStyle name="Normal 2 3 2 6 2 7 2" xfId="20686"/>
    <cellStyle name="Normal 2 3 2 6 2 8" xfId="20687"/>
    <cellStyle name="Normal 2 3 2 6 2 8 2" xfId="20688"/>
    <cellStyle name="Normal 2 3 2 6 2 9" xfId="20689"/>
    <cellStyle name="Normal 2 3 2 6 2 9 2" xfId="20690"/>
    <cellStyle name="Normal 2 3 2 6 3" xfId="20691"/>
    <cellStyle name="Normal 2 3 2 6 3 10" xfId="20692"/>
    <cellStyle name="Normal 2 3 2 6 3 10 2" xfId="20693"/>
    <cellStyle name="Normal 2 3 2 6 3 11" xfId="20694"/>
    <cellStyle name="Normal 2 3 2 6 3 2" xfId="20695"/>
    <cellStyle name="Normal 2 3 2 6 3 2 2" xfId="20696"/>
    <cellStyle name="Normal 2 3 2 6 3 3" xfId="20697"/>
    <cellStyle name="Normal 2 3 2 6 3 3 2" xfId="20698"/>
    <cellStyle name="Normal 2 3 2 6 3 4" xfId="20699"/>
    <cellStyle name="Normal 2 3 2 6 3 4 2" xfId="20700"/>
    <cellStyle name="Normal 2 3 2 6 3 5" xfId="20701"/>
    <cellStyle name="Normal 2 3 2 6 3 5 2" xfId="20702"/>
    <cellStyle name="Normal 2 3 2 6 3 6" xfId="20703"/>
    <cellStyle name="Normal 2 3 2 6 3 6 2" xfId="20704"/>
    <cellStyle name="Normal 2 3 2 6 3 7" xfId="20705"/>
    <cellStyle name="Normal 2 3 2 6 3 7 2" xfId="20706"/>
    <cellStyle name="Normal 2 3 2 6 3 8" xfId="20707"/>
    <cellStyle name="Normal 2 3 2 6 3 8 2" xfId="20708"/>
    <cellStyle name="Normal 2 3 2 6 3 9" xfId="20709"/>
    <cellStyle name="Normal 2 3 2 6 3 9 2" xfId="20710"/>
    <cellStyle name="Normal 2 3 2 6 4" xfId="20711"/>
    <cellStyle name="Normal 2 3 2 6 4 2" xfId="20712"/>
    <cellStyle name="Normal 2 3 2 6 5" xfId="20713"/>
    <cellStyle name="Normal 2 3 2 6 5 2" xfId="20714"/>
    <cellStyle name="Normal 2 3 2 6 6" xfId="20715"/>
    <cellStyle name="Normal 2 3 2 6 6 2" xfId="20716"/>
    <cellStyle name="Normal 2 3 2 6 7" xfId="20717"/>
    <cellStyle name="Normal 2 3 2 6 7 2" xfId="20718"/>
    <cellStyle name="Normal 2 3 2 6 8" xfId="20719"/>
    <cellStyle name="Normal 2 3 2 6 8 2" xfId="20720"/>
    <cellStyle name="Normal 2 3 2 6 9" xfId="20721"/>
    <cellStyle name="Normal 2 3 2 6 9 2" xfId="20722"/>
    <cellStyle name="Normal 2 3 2 7" xfId="20723"/>
    <cellStyle name="Normal 2 3 2 7 10" xfId="20724"/>
    <cellStyle name="Normal 2 3 2 7 10 2" xfId="20725"/>
    <cellStyle name="Normal 2 3 2 7 11" xfId="20726"/>
    <cellStyle name="Normal 2 3 2 7 11 2" xfId="20727"/>
    <cellStyle name="Normal 2 3 2 7 12" xfId="20728"/>
    <cellStyle name="Normal 2 3 2 7 12 2" xfId="20729"/>
    <cellStyle name="Normal 2 3 2 7 13" xfId="20730"/>
    <cellStyle name="Normal 2 3 2 7 2" xfId="20731"/>
    <cellStyle name="Normal 2 3 2 7 2 10" xfId="20732"/>
    <cellStyle name="Normal 2 3 2 7 2 10 2" xfId="20733"/>
    <cellStyle name="Normal 2 3 2 7 2 11" xfId="20734"/>
    <cellStyle name="Normal 2 3 2 7 2 11 2" xfId="20735"/>
    <cellStyle name="Normal 2 3 2 7 2 12" xfId="20736"/>
    <cellStyle name="Normal 2 3 2 7 2 2" xfId="20737"/>
    <cellStyle name="Normal 2 3 2 7 2 2 10" xfId="20738"/>
    <cellStyle name="Normal 2 3 2 7 2 2 10 2" xfId="20739"/>
    <cellStyle name="Normal 2 3 2 7 2 2 11" xfId="20740"/>
    <cellStyle name="Normal 2 3 2 7 2 2 2" xfId="20741"/>
    <cellStyle name="Normal 2 3 2 7 2 2 2 2" xfId="20742"/>
    <cellStyle name="Normal 2 3 2 7 2 2 3" xfId="20743"/>
    <cellStyle name="Normal 2 3 2 7 2 2 3 2" xfId="20744"/>
    <cellStyle name="Normal 2 3 2 7 2 2 4" xfId="20745"/>
    <cellStyle name="Normal 2 3 2 7 2 2 4 2" xfId="20746"/>
    <cellStyle name="Normal 2 3 2 7 2 2 5" xfId="20747"/>
    <cellStyle name="Normal 2 3 2 7 2 2 5 2" xfId="20748"/>
    <cellStyle name="Normal 2 3 2 7 2 2 6" xfId="20749"/>
    <cellStyle name="Normal 2 3 2 7 2 2 6 2" xfId="20750"/>
    <cellStyle name="Normal 2 3 2 7 2 2 7" xfId="20751"/>
    <cellStyle name="Normal 2 3 2 7 2 2 7 2" xfId="20752"/>
    <cellStyle name="Normal 2 3 2 7 2 2 8" xfId="20753"/>
    <cellStyle name="Normal 2 3 2 7 2 2 8 2" xfId="20754"/>
    <cellStyle name="Normal 2 3 2 7 2 2 9" xfId="20755"/>
    <cellStyle name="Normal 2 3 2 7 2 2 9 2" xfId="20756"/>
    <cellStyle name="Normal 2 3 2 7 2 3" xfId="20757"/>
    <cellStyle name="Normal 2 3 2 7 2 3 2" xfId="20758"/>
    <cellStyle name="Normal 2 3 2 7 2 4" xfId="20759"/>
    <cellStyle name="Normal 2 3 2 7 2 4 2" xfId="20760"/>
    <cellStyle name="Normal 2 3 2 7 2 5" xfId="20761"/>
    <cellStyle name="Normal 2 3 2 7 2 5 2" xfId="20762"/>
    <cellStyle name="Normal 2 3 2 7 2 6" xfId="20763"/>
    <cellStyle name="Normal 2 3 2 7 2 6 2" xfId="20764"/>
    <cellStyle name="Normal 2 3 2 7 2 7" xfId="20765"/>
    <cellStyle name="Normal 2 3 2 7 2 7 2" xfId="20766"/>
    <cellStyle name="Normal 2 3 2 7 2 8" xfId="20767"/>
    <cellStyle name="Normal 2 3 2 7 2 8 2" xfId="20768"/>
    <cellStyle name="Normal 2 3 2 7 2 9" xfId="20769"/>
    <cellStyle name="Normal 2 3 2 7 2 9 2" xfId="20770"/>
    <cellStyle name="Normal 2 3 2 7 3" xfId="20771"/>
    <cellStyle name="Normal 2 3 2 7 3 10" xfId="20772"/>
    <cellStyle name="Normal 2 3 2 7 3 10 2" xfId="20773"/>
    <cellStyle name="Normal 2 3 2 7 3 11" xfId="20774"/>
    <cellStyle name="Normal 2 3 2 7 3 2" xfId="20775"/>
    <cellStyle name="Normal 2 3 2 7 3 2 2" xfId="20776"/>
    <cellStyle name="Normal 2 3 2 7 3 3" xfId="20777"/>
    <cellStyle name="Normal 2 3 2 7 3 3 2" xfId="20778"/>
    <cellStyle name="Normal 2 3 2 7 3 4" xfId="20779"/>
    <cellStyle name="Normal 2 3 2 7 3 4 2" xfId="20780"/>
    <cellStyle name="Normal 2 3 2 7 3 5" xfId="20781"/>
    <cellStyle name="Normal 2 3 2 7 3 5 2" xfId="20782"/>
    <cellStyle name="Normal 2 3 2 7 3 6" xfId="20783"/>
    <cellStyle name="Normal 2 3 2 7 3 6 2" xfId="20784"/>
    <cellStyle name="Normal 2 3 2 7 3 7" xfId="20785"/>
    <cellStyle name="Normal 2 3 2 7 3 7 2" xfId="20786"/>
    <cellStyle name="Normal 2 3 2 7 3 8" xfId="20787"/>
    <cellStyle name="Normal 2 3 2 7 3 8 2" xfId="20788"/>
    <cellStyle name="Normal 2 3 2 7 3 9" xfId="20789"/>
    <cellStyle name="Normal 2 3 2 7 3 9 2" xfId="20790"/>
    <cellStyle name="Normal 2 3 2 7 4" xfId="20791"/>
    <cellStyle name="Normal 2 3 2 7 4 2" xfId="20792"/>
    <cellStyle name="Normal 2 3 2 7 5" xfId="20793"/>
    <cellStyle name="Normal 2 3 2 7 5 2" xfId="20794"/>
    <cellStyle name="Normal 2 3 2 7 6" xfId="20795"/>
    <cellStyle name="Normal 2 3 2 7 6 2" xfId="20796"/>
    <cellStyle name="Normal 2 3 2 7 7" xfId="20797"/>
    <cellStyle name="Normal 2 3 2 7 7 2" xfId="20798"/>
    <cellStyle name="Normal 2 3 2 7 8" xfId="20799"/>
    <cellStyle name="Normal 2 3 2 7 8 2" xfId="20800"/>
    <cellStyle name="Normal 2 3 2 7 9" xfId="20801"/>
    <cellStyle name="Normal 2 3 2 7 9 2" xfId="20802"/>
    <cellStyle name="Normal 2 3 2 8" xfId="20803"/>
    <cellStyle name="Normal 2 3 2 8 10" xfId="20804"/>
    <cellStyle name="Normal 2 3 2 8 10 2" xfId="20805"/>
    <cellStyle name="Normal 2 3 2 8 11" xfId="20806"/>
    <cellStyle name="Normal 2 3 2 8 11 2" xfId="20807"/>
    <cellStyle name="Normal 2 3 2 8 12" xfId="20808"/>
    <cellStyle name="Normal 2 3 2 8 12 2" xfId="20809"/>
    <cellStyle name="Normal 2 3 2 8 13" xfId="20810"/>
    <cellStyle name="Normal 2 3 2 8 2" xfId="20811"/>
    <cellStyle name="Normal 2 3 2 8 2 10" xfId="20812"/>
    <cellStyle name="Normal 2 3 2 8 2 10 2" xfId="20813"/>
    <cellStyle name="Normal 2 3 2 8 2 11" xfId="20814"/>
    <cellStyle name="Normal 2 3 2 8 2 11 2" xfId="20815"/>
    <cellStyle name="Normal 2 3 2 8 2 12" xfId="20816"/>
    <cellStyle name="Normal 2 3 2 8 2 2" xfId="20817"/>
    <cellStyle name="Normal 2 3 2 8 2 2 10" xfId="20818"/>
    <cellStyle name="Normal 2 3 2 8 2 2 10 2" xfId="20819"/>
    <cellStyle name="Normal 2 3 2 8 2 2 11" xfId="20820"/>
    <cellStyle name="Normal 2 3 2 8 2 2 2" xfId="20821"/>
    <cellStyle name="Normal 2 3 2 8 2 2 2 2" xfId="20822"/>
    <cellStyle name="Normal 2 3 2 8 2 2 3" xfId="20823"/>
    <cellStyle name="Normal 2 3 2 8 2 2 3 2" xfId="20824"/>
    <cellStyle name="Normal 2 3 2 8 2 2 4" xfId="20825"/>
    <cellStyle name="Normal 2 3 2 8 2 2 4 2" xfId="20826"/>
    <cellStyle name="Normal 2 3 2 8 2 2 5" xfId="20827"/>
    <cellStyle name="Normal 2 3 2 8 2 2 5 2" xfId="20828"/>
    <cellStyle name="Normal 2 3 2 8 2 2 6" xfId="20829"/>
    <cellStyle name="Normal 2 3 2 8 2 2 6 2" xfId="20830"/>
    <cellStyle name="Normal 2 3 2 8 2 2 7" xfId="20831"/>
    <cellStyle name="Normal 2 3 2 8 2 2 7 2" xfId="20832"/>
    <cellStyle name="Normal 2 3 2 8 2 2 8" xfId="20833"/>
    <cellStyle name="Normal 2 3 2 8 2 2 8 2" xfId="20834"/>
    <cellStyle name="Normal 2 3 2 8 2 2 9" xfId="20835"/>
    <cellStyle name="Normal 2 3 2 8 2 2 9 2" xfId="20836"/>
    <cellStyle name="Normal 2 3 2 8 2 3" xfId="20837"/>
    <cellStyle name="Normal 2 3 2 8 2 3 2" xfId="20838"/>
    <cellStyle name="Normal 2 3 2 8 2 4" xfId="20839"/>
    <cellStyle name="Normal 2 3 2 8 2 4 2" xfId="20840"/>
    <cellStyle name="Normal 2 3 2 8 2 5" xfId="20841"/>
    <cellStyle name="Normal 2 3 2 8 2 5 2" xfId="20842"/>
    <cellStyle name="Normal 2 3 2 8 2 6" xfId="20843"/>
    <cellStyle name="Normal 2 3 2 8 2 6 2" xfId="20844"/>
    <cellStyle name="Normal 2 3 2 8 2 7" xfId="20845"/>
    <cellStyle name="Normal 2 3 2 8 2 7 2" xfId="20846"/>
    <cellStyle name="Normal 2 3 2 8 2 8" xfId="20847"/>
    <cellStyle name="Normal 2 3 2 8 2 8 2" xfId="20848"/>
    <cellStyle name="Normal 2 3 2 8 2 9" xfId="20849"/>
    <cellStyle name="Normal 2 3 2 8 2 9 2" xfId="20850"/>
    <cellStyle name="Normal 2 3 2 8 3" xfId="20851"/>
    <cellStyle name="Normal 2 3 2 8 3 10" xfId="20852"/>
    <cellStyle name="Normal 2 3 2 8 3 10 2" xfId="20853"/>
    <cellStyle name="Normal 2 3 2 8 3 11" xfId="20854"/>
    <cellStyle name="Normal 2 3 2 8 3 2" xfId="20855"/>
    <cellStyle name="Normal 2 3 2 8 3 2 2" xfId="20856"/>
    <cellStyle name="Normal 2 3 2 8 3 3" xfId="20857"/>
    <cellStyle name="Normal 2 3 2 8 3 3 2" xfId="20858"/>
    <cellStyle name="Normal 2 3 2 8 3 4" xfId="20859"/>
    <cellStyle name="Normal 2 3 2 8 3 4 2" xfId="20860"/>
    <cellStyle name="Normal 2 3 2 8 3 5" xfId="20861"/>
    <cellStyle name="Normal 2 3 2 8 3 5 2" xfId="20862"/>
    <cellStyle name="Normal 2 3 2 8 3 6" xfId="20863"/>
    <cellStyle name="Normal 2 3 2 8 3 6 2" xfId="20864"/>
    <cellStyle name="Normal 2 3 2 8 3 7" xfId="20865"/>
    <cellStyle name="Normal 2 3 2 8 3 7 2" xfId="20866"/>
    <cellStyle name="Normal 2 3 2 8 3 8" xfId="20867"/>
    <cellStyle name="Normal 2 3 2 8 3 8 2" xfId="20868"/>
    <cellStyle name="Normal 2 3 2 8 3 9" xfId="20869"/>
    <cellStyle name="Normal 2 3 2 8 3 9 2" xfId="20870"/>
    <cellStyle name="Normal 2 3 2 8 4" xfId="20871"/>
    <cellStyle name="Normal 2 3 2 8 4 2" xfId="20872"/>
    <cellStyle name="Normal 2 3 2 8 5" xfId="20873"/>
    <cellStyle name="Normal 2 3 2 8 5 2" xfId="20874"/>
    <cellStyle name="Normal 2 3 2 8 6" xfId="20875"/>
    <cellStyle name="Normal 2 3 2 8 6 2" xfId="20876"/>
    <cellStyle name="Normal 2 3 2 8 7" xfId="20877"/>
    <cellStyle name="Normal 2 3 2 8 7 2" xfId="20878"/>
    <cellStyle name="Normal 2 3 2 8 8" xfId="20879"/>
    <cellStyle name="Normal 2 3 2 8 8 2" xfId="20880"/>
    <cellStyle name="Normal 2 3 2 8 9" xfId="20881"/>
    <cellStyle name="Normal 2 3 2 8 9 2" xfId="20882"/>
    <cellStyle name="Normal 2 3 2 9" xfId="20883"/>
    <cellStyle name="Normal 2 3 2 9 2" xfId="20884"/>
    <cellStyle name="Normal 2 3 2 9 2 10" xfId="20885"/>
    <cellStyle name="Normal 2 3 2 9 2 10 2" xfId="20886"/>
    <cellStyle name="Normal 2 3 2 9 2 11" xfId="20887"/>
    <cellStyle name="Normal 2 3 2 9 2 11 2" xfId="20888"/>
    <cellStyle name="Normal 2 3 2 9 2 12" xfId="20889"/>
    <cellStyle name="Normal 2 3 2 9 2 12 2" xfId="20890"/>
    <cellStyle name="Normal 2 3 2 9 2 13" xfId="20891"/>
    <cellStyle name="Normal 2 3 2 9 2 13 2" xfId="20892"/>
    <cellStyle name="Normal 2 3 2 9 2 14" xfId="20893"/>
    <cellStyle name="Normal 2 3 2 9 2 14 2" xfId="20894"/>
    <cellStyle name="Normal 2 3 2 9 2 15" xfId="20895"/>
    <cellStyle name="Normal 2 3 2 9 2 15 2" xfId="20896"/>
    <cellStyle name="Normal 2 3 2 9 2 16" xfId="20897"/>
    <cellStyle name="Normal 2 3 2 9 2 16 2" xfId="20898"/>
    <cellStyle name="Normal 2 3 2 9 2 17" xfId="20899"/>
    <cellStyle name="Normal 2 3 2 9 2 2" xfId="20900"/>
    <cellStyle name="Normal 2 3 2 9 2 2 2" xfId="20901"/>
    <cellStyle name="Normal 2 3 2 9 2 2 2 10" xfId="20902"/>
    <cellStyle name="Normal 2 3 2 9 2 2 2 10 2" xfId="20903"/>
    <cellStyle name="Normal 2 3 2 9 2 2 2 11" xfId="20904"/>
    <cellStyle name="Normal 2 3 2 9 2 2 2 11 2" xfId="20905"/>
    <cellStyle name="Normal 2 3 2 9 2 2 2 12" xfId="20906"/>
    <cellStyle name="Normal 2 3 2 9 2 2 2 12 2" xfId="20907"/>
    <cellStyle name="Normal 2 3 2 9 2 2 2 13" xfId="20908"/>
    <cellStyle name="Normal 2 3 2 9 2 2 2 2" xfId="20909"/>
    <cellStyle name="Normal 2 3 2 9 2 2 2 2 10" xfId="20910"/>
    <cellStyle name="Normal 2 3 2 9 2 2 2 2 10 2" xfId="20911"/>
    <cellStyle name="Normal 2 3 2 9 2 2 2 2 11" xfId="20912"/>
    <cellStyle name="Normal 2 3 2 9 2 2 2 2 11 2" xfId="20913"/>
    <cellStyle name="Normal 2 3 2 9 2 2 2 2 12" xfId="20914"/>
    <cellStyle name="Normal 2 3 2 9 2 2 2 2 2" xfId="20915"/>
    <cellStyle name="Normal 2 3 2 9 2 2 2 2 2 10" xfId="20916"/>
    <cellStyle name="Normal 2 3 2 9 2 2 2 2 2 10 2" xfId="20917"/>
    <cellStyle name="Normal 2 3 2 9 2 2 2 2 2 11" xfId="20918"/>
    <cellStyle name="Normal 2 3 2 9 2 2 2 2 2 2" xfId="20919"/>
    <cellStyle name="Normal 2 3 2 9 2 2 2 2 2 2 2" xfId="20920"/>
    <cellStyle name="Normal 2 3 2 9 2 2 2 2 2 3" xfId="20921"/>
    <cellStyle name="Normal 2 3 2 9 2 2 2 2 2 3 2" xfId="20922"/>
    <cellStyle name="Normal 2 3 2 9 2 2 2 2 2 4" xfId="20923"/>
    <cellStyle name="Normal 2 3 2 9 2 2 2 2 2 4 2" xfId="20924"/>
    <cellStyle name="Normal 2 3 2 9 2 2 2 2 2 5" xfId="20925"/>
    <cellStyle name="Normal 2 3 2 9 2 2 2 2 2 5 2" xfId="20926"/>
    <cellStyle name="Normal 2 3 2 9 2 2 2 2 2 6" xfId="20927"/>
    <cellStyle name="Normal 2 3 2 9 2 2 2 2 2 6 2" xfId="20928"/>
    <cellStyle name="Normal 2 3 2 9 2 2 2 2 2 7" xfId="20929"/>
    <cellStyle name="Normal 2 3 2 9 2 2 2 2 2 7 2" xfId="20930"/>
    <cellStyle name="Normal 2 3 2 9 2 2 2 2 2 8" xfId="20931"/>
    <cellStyle name="Normal 2 3 2 9 2 2 2 2 2 8 2" xfId="20932"/>
    <cellStyle name="Normal 2 3 2 9 2 2 2 2 2 9" xfId="20933"/>
    <cellStyle name="Normal 2 3 2 9 2 2 2 2 2 9 2" xfId="20934"/>
    <cellStyle name="Normal 2 3 2 9 2 2 2 2 3" xfId="20935"/>
    <cellStyle name="Normal 2 3 2 9 2 2 2 2 3 2" xfId="20936"/>
    <cellStyle name="Normal 2 3 2 9 2 2 2 2 4" xfId="20937"/>
    <cellStyle name="Normal 2 3 2 9 2 2 2 2 4 2" xfId="20938"/>
    <cellStyle name="Normal 2 3 2 9 2 2 2 2 5" xfId="20939"/>
    <cellStyle name="Normal 2 3 2 9 2 2 2 2 5 2" xfId="20940"/>
    <cellStyle name="Normal 2 3 2 9 2 2 2 2 6" xfId="20941"/>
    <cellStyle name="Normal 2 3 2 9 2 2 2 2 6 2" xfId="20942"/>
    <cellStyle name="Normal 2 3 2 9 2 2 2 2 7" xfId="20943"/>
    <cellStyle name="Normal 2 3 2 9 2 2 2 2 7 2" xfId="20944"/>
    <cellStyle name="Normal 2 3 2 9 2 2 2 2 8" xfId="20945"/>
    <cellStyle name="Normal 2 3 2 9 2 2 2 2 8 2" xfId="20946"/>
    <cellStyle name="Normal 2 3 2 9 2 2 2 2 9" xfId="20947"/>
    <cellStyle name="Normal 2 3 2 9 2 2 2 2 9 2" xfId="20948"/>
    <cellStyle name="Normal 2 3 2 9 2 2 2 3" xfId="20949"/>
    <cellStyle name="Normal 2 3 2 9 2 2 2 3 10" xfId="20950"/>
    <cellStyle name="Normal 2 3 2 9 2 2 2 3 10 2" xfId="20951"/>
    <cellStyle name="Normal 2 3 2 9 2 2 2 3 11" xfId="20952"/>
    <cellStyle name="Normal 2 3 2 9 2 2 2 3 2" xfId="20953"/>
    <cellStyle name="Normal 2 3 2 9 2 2 2 3 2 2" xfId="20954"/>
    <cellStyle name="Normal 2 3 2 9 2 2 2 3 3" xfId="20955"/>
    <cellStyle name="Normal 2 3 2 9 2 2 2 3 3 2" xfId="20956"/>
    <cellStyle name="Normal 2 3 2 9 2 2 2 3 4" xfId="20957"/>
    <cellStyle name="Normal 2 3 2 9 2 2 2 3 4 2" xfId="20958"/>
    <cellStyle name="Normal 2 3 2 9 2 2 2 3 5" xfId="20959"/>
    <cellStyle name="Normal 2 3 2 9 2 2 2 3 5 2" xfId="20960"/>
    <cellStyle name="Normal 2 3 2 9 2 2 2 3 6" xfId="20961"/>
    <cellStyle name="Normal 2 3 2 9 2 2 2 3 6 2" xfId="20962"/>
    <cellStyle name="Normal 2 3 2 9 2 2 2 3 7" xfId="20963"/>
    <cellStyle name="Normal 2 3 2 9 2 2 2 3 7 2" xfId="20964"/>
    <cellStyle name="Normal 2 3 2 9 2 2 2 3 8" xfId="20965"/>
    <cellStyle name="Normal 2 3 2 9 2 2 2 3 8 2" xfId="20966"/>
    <cellStyle name="Normal 2 3 2 9 2 2 2 3 9" xfId="20967"/>
    <cellStyle name="Normal 2 3 2 9 2 2 2 3 9 2" xfId="20968"/>
    <cellStyle name="Normal 2 3 2 9 2 2 2 4" xfId="20969"/>
    <cellStyle name="Normal 2 3 2 9 2 2 2 4 2" xfId="20970"/>
    <cellStyle name="Normal 2 3 2 9 2 2 2 5" xfId="20971"/>
    <cellStyle name="Normal 2 3 2 9 2 2 2 5 2" xfId="20972"/>
    <cellStyle name="Normal 2 3 2 9 2 2 2 6" xfId="20973"/>
    <cellStyle name="Normal 2 3 2 9 2 2 2 6 2" xfId="20974"/>
    <cellStyle name="Normal 2 3 2 9 2 2 2 7" xfId="20975"/>
    <cellStyle name="Normal 2 3 2 9 2 2 2 7 2" xfId="20976"/>
    <cellStyle name="Normal 2 3 2 9 2 2 2 8" xfId="20977"/>
    <cellStyle name="Normal 2 3 2 9 2 2 2 8 2" xfId="20978"/>
    <cellStyle name="Normal 2 3 2 9 2 2 2 9" xfId="20979"/>
    <cellStyle name="Normal 2 3 2 9 2 2 2 9 2" xfId="20980"/>
    <cellStyle name="Normal 2 3 2 9 2 2 3" xfId="20981"/>
    <cellStyle name="Normal 2 3 2 9 2 2 3 10" xfId="20982"/>
    <cellStyle name="Normal 2 3 2 9 2 2 3 10 2" xfId="20983"/>
    <cellStyle name="Normal 2 3 2 9 2 2 3 11" xfId="20984"/>
    <cellStyle name="Normal 2 3 2 9 2 2 3 11 2" xfId="20985"/>
    <cellStyle name="Normal 2 3 2 9 2 2 3 12" xfId="20986"/>
    <cellStyle name="Normal 2 3 2 9 2 2 3 12 2" xfId="20987"/>
    <cellStyle name="Normal 2 3 2 9 2 2 3 13" xfId="20988"/>
    <cellStyle name="Normal 2 3 2 9 2 2 3 2" xfId="20989"/>
    <cellStyle name="Normal 2 3 2 9 2 2 3 2 10" xfId="20990"/>
    <cellStyle name="Normal 2 3 2 9 2 2 3 2 10 2" xfId="20991"/>
    <cellStyle name="Normal 2 3 2 9 2 2 3 2 11" xfId="20992"/>
    <cellStyle name="Normal 2 3 2 9 2 2 3 2 11 2" xfId="20993"/>
    <cellStyle name="Normal 2 3 2 9 2 2 3 2 12" xfId="20994"/>
    <cellStyle name="Normal 2 3 2 9 2 2 3 2 2" xfId="20995"/>
    <cellStyle name="Normal 2 3 2 9 2 2 3 2 2 10" xfId="20996"/>
    <cellStyle name="Normal 2 3 2 9 2 2 3 2 2 10 2" xfId="20997"/>
    <cellStyle name="Normal 2 3 2 9 2 2 3 2 2 11" xfId="20998"/>
    <cellStyle name="Normal 2 3 2 9 2 2 3 2 2 2" xfId="20999"/>
    <cellStyle name="Normal 2 3 2 9 2 2 3 2 2 2 2" xfId="21000"/>
    <cellStyle name="Normal 2 3 2 9 2 2 3 2 2 3" xfId="21001"/>
    <cellStyle name="Normal 2 3 2 9 2 2 3 2 2 3 2" xfId="21002"/>
    <cellStyle name="Normal 2 3 2 9 2 2 3 2 2 4" xfId="21003"/>
    <cellStyle name="Normal 2 3 2 9 2 2 3 2 2 4 2" xfId="21004"/>
    <cellStyle name="Normal 2 3 2 9 2 2 3 2 2 5" xfId="21005"/>
    <cellStyle name="Normal 2 3 2 9 2 2 3 2 2 5 2" xfId="21006"/>
    <cellStyle name="Normal 2 3 2 9 2 2 3 2 2 6" xfId="21007"/>
    <cellStyle name="Normal 2 3 2 9 2 2 3 2 2 6 2" xfId="21008"/>
    <cellStyle name="Normal 2 3 2 9 2 2 3 2 2 7" xfId="21009"/>
    <cellStyle name="Normal 2 3 2 9 2 2 3 2 2 7 2" xfId="21010"/>
    <cellStyle name="Normal 2 3 2 9 2 2 3 2 2 8" xfId="21011"/>
    <cellStyle name="Normal 2 3 2 9 2 2 3 2 2 8 2" xfId="21012"/>
    <cellStyle name="Normal 2 3 2 9 2 2 3 2 2 9" xfId="21013"/>
    <cellStyle name="Normal 2 3 2 9 2 2 3 2 2 9 2" xfId="21014"/>
    <cellStyle name="Normal 2 3 2 9 2 2 3 2 3" xfId="21015"/>
    <cellStyle name="Normal 2 3 2 9 2 2 3 2 3 2" xfId="21016"/>
    <cellStyle name="Normal 2 3 2 9 2 2 3 2 4" xfId="21017"/>
    <cellStyle name="Normal 2 3 2 9 2 2 3 2 4 2" xfId="21018"/>
    <cellStyle name="Normal 2 3 2 9 2 2 3 2 5" xfId="21019"/>
    <cellStyle name="Normal 2 3 2 9 2 2 3 2 5 2" xfId="21020"/>
    <cellStyle name="Normal 2 3 2 9 2 2 3 2 6" xfId="21021"/>
    <cellStyle name="Normal 2 3 2 9 2 2 3 2 6 2" xfId="21022"/>
    <cellStyle name="Normal 2 3 2 9 2 2 3 2 7" xfId="21023"/>
    <cellStyle name="Normal 2 3 2 9 2 2 3 2 7 2" xfId="21024"/>
    <cellStyle name="Normal 2 3 2 9 2 2 3 2 8" xfId="21025"/>
    <cellStyle name="Normal 2 3 2 9 2 2 3 2 8 2" xfId="21026"/>
    <cellStyle name="Normal 2 3 2 9 2 2 3 2 9" xfId="21027"/>
    <cellStyle name="Normal 2 3 2 9 2 2 3 2 9 2" xfId="21028"/>
    <cellStyle name="Normal 2 3 2 9 2 2 3 3" xfId="21029"/>
    <cellStyle name="Normal 2 3 2 9 2 2 3 3 10" xfId="21030"/>
    <cellStyle name="Normal 2 3 2 9 2 2 3 3 10 2" xfId="21031"/>
    <cellStyle name="Normal 2 3 2 9 2 2 3 3 11" xfId="21032"/>
    <cellStyle name="Normal 2 3 2 9 2 2 3 3 2" xfId="21033"/>
    <cellStyle name="Normal 2 3 2 9 2 2 3 3 2 2" xfId="21034"/>
    <cellStyle name="Normal 2 3 2 9 2 2 3 3 3" xfId="21035"/>
    <cellStyle name="Normal 2 3 2 9 2 2 3 3 3 2" xfId="21036"/>
    <cellStyle name="Normal 2 3 2 9 2 2 3 3 4" xfId="21037"/>
    <cellStyle name="Normal 2 3 2 9 2 2 3 3 4 2" xfId="21038"/>
    <cellStyle name="Normal 2 3 2 9 2 2 3 3 5" xfId="21039"/>
    <cellStyle name="Normal 2 3 2 9 2 2 3 3 5 2" xfId="21040"/>
    <cellStyle name="Normal 2 3 2 9 2 2 3 3 6" xfId="21041"/>
    <cellStyle name="Normal 2 3 2 9 2 2 3 3 6 2" xfId="21042"/>
    <cellStyle name="Normal 2 3 2 9 2 2 3 3 7" xfId="21043"/>
    <cellStyle name="Normal 2 3 2 9 2 2 3 3 7 2" xfId="21044"/>
    <cellStyle name="Normal 2 3 2 9 2 2 3 3 8" xfId="21045"/>
    <cellStyle name="Normal 2 3 2 9 2 2 3 3 8 2" xfId="21046"/>
    <cellStyle name="Normal 2 3 2 9 2 2 3 3 9" xfId="21047"/>
    <cellStyle name="Normal 2 3 2 9 2 2 3 3 9 2" xfId="21048"/>
    <cellStyle name="Normal 2 3 2 9 2 2 3 4" xfId="21049"/>
    <cellStyle name="Normal 2 3 2 9 2 2 3 4 2" xfId="21050"/>
    <cellStyle name="Normal 2 3 2 9 2 2 3 5" xfId="21051"/>
    <cellStyle name="Normal 2 3 2 9 2 2 3 5 2" xfId="21052"/>
    <cellStyle name="Normal 2 3 2 9 2 2 3 6" xfId="21053"/>
    <cellStyle name="Normal 2 3 2 9 2 2 3 6 2" xfId="21054"/>
    <cellStyle name="Normal 2 3 2 9 2 2 3 7" xfId="21055"/>
    <cellStyle name="Normal 2 3 2 9 2 2 3 7 2" xfId="21056"/>
    <cellStyle name="Normal 2 3 2 9 2 2 3 8" xfId="21057"/>
    <cellStyle name="Normal 2 3 2 9 2 2 3 8 2" xfId="21058"/>
    <cellStyle name="Normal 2 3 2 9 2 2 3 9" xfId="21059"/>
    <cellStyle name="Normal 2 3 2 9 2 2 3 9 2" xfId="21060"/>
    <cellStyle name="Normal 2 3 2 9 2 2 4" xfId="21061"/>
    <cellStyle name="Normal 2 3 2 9 2 2 4 10" xfId="21062"/>
    <cellStyle name="Normal 2 3 2 9 2 2 4 10 2" xfId="21063"/>
    <cellStyle name="Normal 2 3 2 9 2 2 4 11" xfId="21064"/>
    <cellStyle name="Normal 2 3 2 9 2 2 4 11 2" xfId="21065"/>
    <cellStyle name="Normal 2 3 2 9 2 2 4 12" xfId="21066"/>
    <cellStyle name="Normal 2 3 2 9 2 2 4 12 2" xfId="21067"/>
    <cellStyle name="Normal 2 3 2 9 2 2 4 13" xfId="21068"/>
    <cellStyle name="Normal 2 3 2 9 2 2 4 2" xfId="21069"/>
    <cellStyle name="Normal 2 3 2 9 2 2 4 2 10" xfId="21070"/>
    <cellStyle name="Normal 2 3 2 9 2 2 4 2 10 2" xfId="21071"/>
    <cellStyle name="Normal 2 3 2 9 2 2 4 2 11" xfId="21072"/>
    <cellStyle name="Normal 2 3 2 9 2 2 4 2 11 2" xfId="21073"/>
    <cellStyle name="Normal 2 3 2 9 2 2 4 2 12" xfId="21074"/>
    <cellStyle name="Normal 2 3 2 9 2 2 4 2 2" xfId="21075"/>
    <cellStyle name="Normal 2 3 2 9 2 2 4 2 2 10" xfId="21076"/>
    <cellStyle name="Normal 2 3 2 9 2 2 4 2 2 10 2" xfId="21077"/>
    <cellStyle name="Normal 2 3 2 9 2 2 4 2 2 11" xfId="21078"/>
    <cellStyle name="Normal 2 3 2 9 2 2 4 2 2 2" xfId="21079"/>
    <cellStyle name="Normal 2 3 2 9 2 2 4 2 2 2 2" xfId="21080"/>
    <cellStyle name="Normal 2 3 2 9 2 2 4 2 2 3" xfId="21081"/>
    <cellStyle name="Normal 2 3 2 9 2 2 4 2 2 3 2" xfId="21082"/>
    <cellStyle name="Normal 2 3 2 9 2 2 4 2 2 4" xfId="21083"/>
    <cellStyle name="Normal 2 3 2 9 2 2 4 2 2 4 2" xfId="21084"/>
    <cellStyle name="Normal 2 3 2 9 2 2 4 2 2 5" xfId="21085"/>
    <cellStyle name="Normal 2 3 2 9 2 2 4 2 2 5 2" xfId="21086"/>
    <cellStyle name="Normal 2 3 2 9 2 2 4 2 2 6" xfId="21087"/>
    <cellStyle name="Normal 2 3 2 9 2 2 4 2 2 6 2" xfId="21088"/>
    <cellStyle name="Normal 2 3 2 9 2 2 4 2 2 7" xfId="21089"/>
    <cellStyle name="Normal 2 3 2 9 2 2 4 2 2 7 2" xfId="21090"/>
    <cellStyle name="Normal 2 3 2 9 2 2 4 2 2 8" xfId="21091"/>
    <cellStyle name="Normal 2 3 2 9 2 2 4 2 2 8 2" xfId="21092"/>
    <cellStyle name="Normal 2 3 2 9 2 2 4 2 2 9" xfId="21093"/>
    <cellStyle name="Normal 2 3 2 9 2 2 4 2 2 9 2" xfId="21094"/>
    <cellStyle name="Normal 2 3 2 9 2 2 4 2 3" xfId="21095"/>
    <cellStyle name="Normal 2 3 2 9 2 2 4 2 3 2" xfId="21096"/>
    <cellStyle name="Normal 2 3 2 9 2 2 4 2 4" xfId="21097"/>
    <cellStyle name="Normal 2 3 2 9 2 2 4 2 4 2" xfId="21098"/>
    <cellStyle name="Normal 2 3 2 9 2 2 4 2 5" xfId="21099"/>
    <cellStyle name="Normal 2 3 2 9 2 2 4 2 5 2" xfId="21100"/>
    <cellStyle name="Normal 2 3 2 9 2 2 4 2 6" xfId="21101"/>
    <cellStyle name="Normal 2 3 2 9 2 2 4 2 6 2" xfId="21102"/>
    <cellStyle name="Normal 2 3 2 9 2 2 4 2 7" xfId="21103"/>
    <cellStyle name="Normal 2 3 2 9 2 2 4 2 7 2" xfId="21104"/>
    <cellStyle name="Normal 2 3 2 9 2 2 4 2 8" xfId="21105"/>
    <cellStyle name="Normal 2 3 2 9 2 2 4 2 8 2" xfId="21106"/>
    <cellStyle name="Normal 2 3 2 9 2 2 4 2 9" xfId="21107"/>
    <cellStyle name="Normal 2 3 2 9 2 2 4 2 9 2" xfId="21108"/>
    <cellStyle name="Normal 2 3 2 9 2 2 4 3" xfId="21109"/>
    <cellStyle name="Normal 2 3 2 9 2 2 4 3 10" xfId="21110"/>
    <cellStyle name="Normal 2 3 2 9 2 2 4 3 10 2" xfId="21111"/>
    <cellStyle name="Normal 2 3 2 9 2 2 4 3 11" xfId="21112"/>
    <cellStyle name="Normal 2 3 2 9 2 2 4 3 2" xfId="21113"/>
    <cellStyle name="Normal 2 3 2 9 2 2 4 3 2 2" xfId="21114"/>
    <cellStyle name="Normal 2 3 2 9 2 2 4 3 3" xfId="21115"/>
    <cellStyle name="Normal 2 3 2 9 2 2 4 3 3 2" xfId="21116"/>
    <cellStyle name="Normal 2 3 2 9 2 2 4 3 4" xfId="21117"/>
    <cellStyle name="Normal 2 3 2 9 2 2 4 3 4 2" xfId="21118"/>
    <cellStyle name="Normal 2 3 2 9 2 2 4 3 5" xfId="21119"/>
    <cellStyle name="Normal 2 3 2 9 2 2 4 3 5 2" xfId="21120"/>
    <cellStyle name="Normal 2 3 2 9 2 2 4 3 6" xfId="21121"/>
    <cellStyle name="Normal 2 3 2 9 2 2 4 3 6 2" xfId="21122"/>
    <cellStyle name="Normal 2 3 2 9 2 2 4 3 7" xfId="21123"/>
    <cellStyle name="Normal 2 3 2 9 2 2 4 3 7 2" xfId="21124"/>
    <cellStyle name="Normal 2 3 2 9 2 2 4 3 8" xfId="21125"/>
    <cellStyle name="Normal 2 3 2 9 2 2 4 3 8 2" xfId="21126"/>
    <cellStyle name="Normal 2 3 2 9 2 2 4 3 9" xfId="21127"/>
    <cellStyle name="Normal 2 3 2 9 2 2 4 3 9 2" xfId="21128"/>
    <cellStyle name="Normal 2 3 2 9 2 2 4 4" xfId="21129"/>
    <cellStyle name="Normal 2 3 2 9 2 2 4 4 2" xfId="21130"/>
    <cellStyle name="Normal 2 3 2 9 2 2 4 5" xfId="21131"/>
    <cellStyle name="Normal 2 3 2 9 2 2 4 5 2" xfId="21132"/>
    <cellStyle name="Normal 2 3 2 9 2 2 4 6" xfId="21133"/>
    <cellStyle name="Normal 2 3 2 9 2 2 4 6 2" xfId="21134"/>
    <cellStyle name="Normal 2 3 2 9 2 2 4 7" xfId="21135"/>
    <cellStyle name="Normal 2 3 2 9 2 2 4 7 2" xfId="21136"/>
    <cellStyle name="Normal 2 3 2 9 2 2 4 8" xfId="21137"/>
    <cellStyle name="Normal 2 3 2 9 2 2 4 8 2" xfId="21138"/>
    <cellStyle name="Normal 2 3 2 9 2 2 4 9" xfId="21139"/>
    <cellStyle name="Normal 2 3 2 9 2 2 4 9 2" xfId="21140"/>
    <cellStyle name="Normal 2 3 2 9 2 2 5" xfId="21141"/>
    <cellStyle name="Normal 2 3 2 9 2 2 5 10" xfId="21142"/>
    <cellStyle name="Normal 2 3 2 9 2 2 5 10 2" xfId="21143"/>
    <cellStyle name="Normal 2 3 2 9 2 2 5 11" xfId="21144"/>
    <cellStyle name="Normal 2 3 2 9 2 2 5 11 2" xfId="21145"/>
    <cellStyle name="Normal 2 3 2 9 2 2 5 12" xfId="21146"/>
    <cellStyle name="Normal 2 3 2 9 2 2 5 12 2" xfId="21147"/>
    <cellStyle name="Normal 2 3 2 9 2 2 5 13" xfId="21148"/>
    <cellStyle name="Normal 2 3 2 9 2 2 5 2" xfId="21149"/>
    <cellStyle name="Normal 2 3 2 9 2 2 5 2 10" xfId="21150"/>
    <cellStyle name="Normal 2 3 2 9 2 2 5 2 10 2" xfId="21151"/>
    <cellStyle name="Normal 2 3 2 9 2 2 5 2 11" xfId="21152"/>
    <cellStyle name="Normal 2 3 2 9 2 2 5 2 11 2" xfId="21153"/>
    <cellStyle name="Normal 2 3 2 9 2 2 5 2 12" xfId="21154"/>
    <cellStyle name="Normal 2 3 2 9 2 2 5 2 2" xfId="21155"/>
    <cellStyle name="Normal 2 3 2 9 2 2 5 2 2 10" xfId="21156"/>
    <cellStyle name="Normal 2 3 2 9 2 2 5 2 2 10 2" xfId="21157"/>
    <cellStyle name="Normal 2 3 2 9 2 2 5 2 2 11" xfId="21158"/>
    <cellStyle name="Normal 2 3 2 9 2 2 5 2 2 2" xfId="21159"/>
    <cellStyle name="Normal 2 3 2 9 2 2 5 2 2 2 2" xfId="21160"/>
    <cellStyle name="Normal 2 3 2 9 2 2 5 2 2 3" xfId="21161"/>
    <cellStyle name="Normal 2 3 2 9 2 2 5 2 2 3 2" xfId="21162"/>
    <cellStyle name="Normal 2 3 2 9 2 2 5 2 2 4" xfId="21163"/>
    <cellStyle name="Normal 2 3 2 9 2 2 5 2 2 4 2" xfId="21164"/>
    <cellStyle name="Normal 2 3 2 9 2 2 5 2 2 5" xfId="21165"/>
    <cellStyle name="Normal 2 3 2 9 2 2 5 2 2 5 2" xfId="21166"/>
    <cellStyle name="Normal 2 3 2 9 2 2 5 2 2 6" xfId="21167"/>
    <cellStyle name="Normal 2 3 2 9 2 2 5 2 2 6 2" xfId="21168"/>
    <cellStyle name="Normal 2 3 2 9 2 2 5 2 2 7" xfId="21169"/>
    <cellStyle name="Normal 2 3 2 9 2 2 5 2 2 7 2" xfId="21170"/>
    <cellStyle name="Normal 2 3 2 9 2 2 5 2 2 8" xfId="21171"/>
    <cellStyle name="Normal 2 3 2 9 2 2 5 2 2 8 2" xfId="21172"/>
    <cellStyle name="Normal 2 3 2 9 2 2 5 2 2 9" xfId="21173"/>
    <cellStyle name="Normal 2 3 2 9 2 2 5 2 2 9 2" xfId="21174"/>
    <cellStyle name="Normal 2 3 2 9 2 2 5 2 3" xfId="21175"/>
    <cellStyle name="Normal 2 3 2 9 2 2 5 2 3 2" xfId="21176"/>
    <cellStyle name="Normal 2 3 2 9 2 2 5 2 4" xfId="21177"/>
    <cellStyle name="Normal 2 3 2 9 2 2 5 2 4 2" xfId="21178"/>
    <cellStyle name="Normal 2 3 2 9 2 2 5 2 5" xfId="21179"/>
    <cellStyle name="Normal 2 3 2 9 2 2 5 2 5 2" xfId="21180"/>
    <cellStyle name="Normal 2 3 2 9 2 2 5 2 6" xfId="21181"/>
    <cellStyle name="Normal 2 3 2 9 2 2 5 2 6 2" xfId="21182"/>
    <cellStyle name="Normal 2 3 2 9 2 2 5 2 7" xfId="21183"/>
    <cellStyle name="Normal 2 3 2 9 2 2 5 2 7 2" xfId="21184"/>
    <cellStyle name="Normal 2 3 2 9 2 2 5 2 8" xfId="21185"/>
    <cellStyle name="Normal 2 3 2 9 2 2 5 2 8 2" xfId="21186"/>
    <cellStyle name="Normal 2 3 2 9 2 2 5 2 9" xfId="21187"/>
    <cellStyle name="Normal 2 3 2 9 2 2 5 2 9 2" xfId="21188"/>
    <cellStyle name="Normal 2 3 2 9 2 2 5 3" xfId="21189"/>
    <cellStyle name="Normal 2 3 2 9 2 2 5 3 10" xfId="21190"/>
    <cellStyle name="Normal 2 3 2 9 2 2 5 3 10 2" xfId="21191"/>
    <cellStyle name="Normal 2 3 2 9 2 2 5 3 11" xfId="21192"/>
    <cellStyle name="Normal 2 3 2 9 2 2 5 3 2" xfId="21193"/>
    <cellStyle name="Normal 2 3 2 9 2 2 5 3 2 2" xfId="21194"/>
    <cellStyle name="Normal 2 3 2 9 2 2 5 3 3" xfId="21195"/>
    <cellStyle name="Normal 2 3 2 9 2 2 5 3 3 2" xfId="21196"/>
    <cellStyle name="Normal 2 3 2 9 2 2 5 3 4" xfId="21197"/>
    <cellStyle name="Normal 2 3 2 9 2 2 5 3 4 2" xfId="21198"/>
    <cellStyle name="Normal 2 3 2 9 2 2 5 3 5" xfId="21199"/>
    <cellStyle name="Normal 2 3 2 9 2 2 5 3 5 2" xfId="21200"/>
    <cellStyle name="Normal 2 3 2 9 2 2 5 3 6" xfId="21201"/>
    <cellStyle name="Normal 2 3 2 9 2 2 5 3 6 2" xfId="21202"/>
    <cellStyle name="Normal 2 3 2 9 2 2 5 3 7" xfId="21203"/>
    <cellStyle name="Normal 2 3 2 9 2 2 5 3 7 2" xfId="21204"/>
    <cellStyle name="Normal 2 3 2 9 2 2 5 3 8" xfId="21205"/>
    <cellStyle name="Normal 2 3 2 9 2 2 5 3 8 2" xfId="21206"/>
    <cellStyle name="Normal 2 3 2 9 2 2 5 3 9" xfId="21207"/>
    <cellStyle name="Normal 2 3 2 9 2 2 5 3 9 2" xfId="21208"/>
    <cellStyle name="Normal 2 3 2 9 2 2 5 4" xfId="21209"/>
    <cellStyle name="Normal 2 3 2 9 2 2 5 4 2" xfId="21210"/>
    <cellStyle name="Normal 2 3 2 9 2 2 5 5" xfId="21211"/>
    <cellStyle name="Normal 2 3 2 9 2 2 5 5 2" xfId="21212"/>
    <cellStyle name="Normal 2 3 2 9 2 2 5 6" xfId="21213"/>
    <cellStyle name="Normal 2 3 2 9 2 2 5 6 2" xfId="21214"/>
    <cellStyle name="Normal 2 3 2 9 2 2 5 7" xfId="21215"/>
    <cellStyle name="Normal 2 3 2 9 2 2 5 7 2" xfId="21216"/>
    <cellStyle name="Normal 2 3 2 9 2 2 5 8" xfId="21217"/>
    <cellStyle name="Normal 2 3 2 9 2 2 5 8 2" xfId="21218"/>
    <cellStyle name="Normal 2 3 2 9 2 2 5 9" xfId="21219"/>
    <cellStyle name="Normal 2 3 2 9 2 2 5 9 2" xfId="21220"/>
    <cellStyle name="Normal 2 3 2 9 2 2 6" xfId="41948"/>
    <cellStyle name="Normal 2 3 2 9 2 3" xfId="21221"/>
    <cellStyle name="Normal 2 3 2 9 2 3 2" xfId="41949"/>
    <cellStyle name="Normal 2 3 2 9 2 4" xfId="21222"/>
    <cellStyle name="Normal 2 3 2 9 2 4 2" xfId="41950"/>
    <cellStyle name="Normal 2 3 2 9 2 5" xfId="21223"/>
    <cellStyle name="Normal 2 3 2 9 2 5 2" xfId="41951"/>
    <cellStyle name="Normal 2 3 2 9 2 6" xfId="21224"/>
    <cellStyle name="Normal 2 3 2 9 2 6 10" xfId="21225"/>
    <cellStyle name="Normal 2 3 2 9 2 6 10 2" xfId="21226"/>
    <cellStyle name="Normal 2 3 2 9 2 6 11" xfId="21227"/>
    <cellStyle name="Normal 2 3 2 9 2 6 11 2" xfId="21228"/>
    <cellStyle name="Normal 2 3 2 9 2 6 12" xfId="21229"/>
    <cellStyle name="Normal 2 3 2 9 2 6 2" xfId="21230"/>
    <cellStyle name="Normal 2 3 2 9 2 6 2 10" xfId="21231"/>
    <cellStyle name="Normal 2 3 2 9 2 6 2 10 2" xfId="21232"/>
    <cellStyle name="Normal 2 3 2 9 2 6 2 11" xfId="21233"/>
    <cellStyle name="Normal 2 3 2 9 2 6 2 2" xfId="21234"/>
    <cellStyle name="Normal 2 3 2 9 2 6 2 2 2" xfId="21235"/>
    <cellStyle name="Normal 2 3 2 9 2 6 2 3" xfId="21236"/>
    <cellStyle name="Normal 2 3 2 9 2 6 2 3 2" xfId="21237"/>
    <cellStyle name="Normal 2 3 2 9 2 6 2 4" xfId="21238"/>
    <cellStyle name="Normal 2 3 2 9 2 6 2 4 2" xfId="21239"/>
    <cellStyle name="Normal 2 3 2 9 2 6 2 5" xfId="21240"/>
    <cellStyle name="Normal 2 3 2 9 2 6 2 5 2" xfId="21241"/>
    <cellStyle name="Normal 2 3 2 9 2 6 2 6" xfId="21242"/>
    <cellStyle name="Normal 2 3 2 9 2 6 2 6 2" xfId="21243"/>
    <cellStyle name="Normal 2 3 2 9 2 6 2 7" xfId="21244"/>
    <cellStyle name="Normal 2 3 2 9 2 6 2 7 2" xfId="21245"/>
    <cellStyle name="Normal 2 3 2 9 2 6 2 8" xfId="21246"/>
    <cellStyle name="Normal 2 3 2 9 2 6 2 8 2" xfId="21247"/>
    <cellStyle name="Normal 2 3 2 9 2 6 2 9" xfId="21248"/>
    <cellStyle name="Normal 2 3 2 9 2 6 2 9 2" xfId="21249"/>
    <cellStyle name="Normal 2 3 2 9 2 6 3" xfId="21250"/>
    <cellStyle name="Normal 2 3 2 9 2 6 3 2" xfId="21251"/>
    <cellStyle name="Normal 2 3 2 9 2 6 4" xfId="21252"/>
    <cellStyle name="Normal 2 3 2 9 2 6 4 2" xfId="21253"/>
    <cellStyle name="Normal 2 3 2 9 2 6 5" xfId="21254"/>
    <cellStyle name="Normal 2 3 2 9 2 6 5 2" xfId="21255"/>
    <cellStyle name="Normal 2 3 2 9 2 6 6" xfId="21256"/>
    <cellStyle name="Normal 2 3 2 9 2 6 6 2" xfId="21257"/>
    <cellStyle name="Normal 2 3 2 9 2 6 7" xfId="21258"/>
    <cellStyle name="Normal 2 3 2 9 2 6 7 2" xfId="21259"/>
    <cellStyle name="Normal 2 3 2 9 2 6 8" xfId="21260"/>
    <cellStyle name="Normal 2 3 2 9 2 6 8 2" xfId="21261"/>
    <cellStyle name="Normal 2 3 2 9 2 6 9" xfId="21262"/>
    <cellStyle name="Normal 2 3 2 9 2 6 9 2" xfId="21263"/>
    <cellStyle name="Normal 2 3 2 9 2 7" xfId="21264"/>
    <cellStyle name="Normal 2 3 2 9 2 7 10" xfId="21265"/>
    <cellStyle name="Normal 2 3 2 9 2 7 10 2" xfId="21266"/>
    <cellStyle name="Normal 2 3 2 9 2 7 11" xfId="21267"/>
    <cellStyle name="Normal 2 3 2 9 2 7 2" xfId="21268"/>
    <cellStyle name="Normal 2 3 2 9 2 7 2 2" xfId="21269"/>
    <cellStyle name="Normal 2 3 2 9 2 7 3" xfId="21270"/>
    <cellStyle name="Normal 2 3 2 9 2 7 3 2" xfId="21271"/>
    <cellStyle name="Normal 2 3 2 9 2 7 4" xfId="21272"/>
    <cellStyle name="Normal 2 3 2 9 2 7 4 2" xfId="21273"/>
    <cellStyle name="Normal 2 3 2 9 2 7 5" xfId="21274"/>
    <cellStyle name="Normal 2 3 2 9 2 7 5 2" xfId="21275"/>
    <cellStyle name="Normal 2 3 2 9 2 7 6" xfId="21276"/>
    <cellStyle name="Normal 2 3 2 9 2 7 6 2" xfId="21277"/>
    <cellStyle name="Normal 2 3 2 9 2 7 7" xfId="21278"/>
    <cellStyle name="Normal 2 3 2 9 2 7 7 2" xfId="21279"/>
    <cellStyle name="Normal 2 3 2 9 2 7 8" xfId="21280"/>
    <cellStyle name="Normal 2 3 2 9 2 7 8 2" xfId="21281"/>
    <cellStyle name="Normal 2 3 2 9 2 7 9" xfId="21282"/>
    <cellStyle name="Normal 2 3 2 9 2 7 9 2" xfId="21283"/>
    <cellStyle name="Normal 2 3 2 9 2 8" xfId="21284"/>
    <cellStyle name="Normal 2 3 2 9 2 8 2" xfId="21285"/>
    <cellStyle name="Normal 2 3 2 9 2 9" xfId="21286"/>
    <cellStyle name="Normal 2 3 2 9 2 9 2" xfId="21287"/>
    <cellStyle name="Normal 2 3 2 9 3" xfId="21288"/>
    <cellStyle name="Normal 2 3 2 9 3 10" xfId="21289"/>
    <cellStyle name="Normal 2 3 2 9 3 10 2" xfId="21290"/>
    <cellStyle name="Normal 2 3 2 9 3 11" xfId="21291"/>
    <cellStyle name="Normal 2 3 2 9 3 11 2" xfId="21292"/>
    <cellStyle name="Normal 2 3 2 9 3 12" xfId="21293"/>
    <cellStyle name="Normal 2 3 2 9 3 12 2" xfId="21294"/>
    <cellStyle name="Normal 2 3 2 9 3 13" xfId="21295"/>
    <cellStyle name="Normal 2 3 2 9 3 2" xfId="21296"/>
    <cellStyle name="Normal 2 3 2 9 3 2 10" xfId="21297"/>
    <cellStyle name="Normal 2 3 2 9 3 2 10 2" xfId="21298"/>
    <cellStyle name="Normal 2 3 2 9 3 2 11" xfId="21299"/>
    <cellStyle name="Normal 2 3 2 9 3 2 11 2" xfId="21300"/>
    <cellStyle name="Normal 2 3 2 9 3 2 12" xfId="21301"/>
    <cellStyle name="Normal 2 3 2 9 3 2 2" xfId="21302"/>
    <cellStyle name="Normal 2 3 2 9 3 2 2 10" xfId="21303"/>
    <cellStyle name="Normal 2 3 2 9 3 2 2 10 2" xfId="21304"/>
    <cellStyle name="Normal 2 3 2 9 3 2 2 11" xfId="21305"/>
    <cellStyle name="Normal 2 3 2 9 3 2 2 2" xfId="21306"/>
    <cellStyle name="Normal 2 3 2 9 3 2 2 2 2" xfId="21307"/>
    <cellStyle name="Normal 2 3 2 9 3 2 2 3" xfId="21308"/>
    <cellStyle name="Normal 2 3 2 9 3 2 2 3 2" xfId="21309"/>
    <cellStyle name="Normal 2 3 2 9 3 2 2 4" xfId="21310"/>
    <cellStyle name="Normal 2 3 2 9 3 2 2 4 2" xfId="21311"/>
    <cellStyle name="Normal 2 3 2 9 3 2 2 5" xfId="21312"/>
    <cellStyle name="Normal 2 3 2 9 3 2 2 5 2" xfId="21313"/>
    <cellStyle name="Normal 2 3 2 9 3 2 2 6" xfId="21314"/>
    <cellStyle name="Normal 2 3 2 9 3 2 2 6 2" xfId="21315"/>
    <cellStyle name="Normal 2 3 2 9 3 2 2 7" xfId="21316"/>
    <cellStyle name="Normal 2 3 2 9 3 2 2 7 2" xfId="21317"/>
    <cellStyle name="Normal 2 3 2 9 3 2 2 8" xfId="21318"/>
    <cellStyle name="Normal 2 3 2 9 3 2 2 8 2" xfId="21319"/>
    <cellStyle name="Normal 2 3 2 9 3 2 2 9" xfId="21320"/>
    <cellStyle name="Normal 2 3 2 9 3 2 2 9 2" xfId="21321"/>
    <cellStyle name="Normal 2 3 2 9 3 2 3" xfId="21322"/>
    <cellStyle name="Normal 2 3 2 9 3 2 3 2" xfId="21323"/>
    <cellStyle name="Normal 2 3 2 9 3 2 4" xfId="21324"/>
    <cellStyle name="Normal 2 3 2 9 3 2 4 2" xfId="21325"/>
    <cellStyle name="Normal 2 3 2 9 3 2 5" xfId="21326"/>
    <cellStyle name="Normal 2 3 2 9 3 2 5 2" xfId="21327"/>
    <cellStyle name="Normal 2 3 2 9 3 2 6" xfId="21328"/>
    <cellStyle name="Normal 2 3 2 9 3 2 6 2" xfId="21329"/>
    <cellStyle name="Normal 2 3 2 9 3 2 7" xfId="21330"/>
    <cellStyle name="Normal 2 3 2 9 3 2 7 2" xfId="21331"/>
    <cellStyle name="Normal 2 3 2 9 3 2 8" xfId="21332"/>
    <cellStyle name="Normal 2 3 2 9 3 2 8 2" xfId="21333"/>
    <cellStyle name="Normal 2 3 2 9 3 2 9" xfId="21334"/>
    <cellStyle name="Normal 2 3 2 9 3 2 9 2" xfId="21335"/>
    <cellStyle name="Normal 2 3 2 9 3 3" xfId="21336"/>
    <cellStyle name="Normal 2 3 2 9 3 3 10" xfId="21337"/>
    <cellStyle name="Normal 2 3 2 9 3 3 10 2" xfId="21338"/>
    <cellStyle name="Normal 2 3 2 9 3 3 11" xfId="21339"/>
    <cellStyle name="Normal 2 3 2 9 3 3 2" xfId="21340"/>
    <cellStyle name="Normal 2 3 2 9 3 3 2 2" xfId="21341"/>
    <cellStyle name="Normal 2 3 2 9 3 3 3" xfId="21342"/>
    <cellStyle name="Normal 2 3 2 9 3 3 3 2" xfId="21343"/>
    <cellStyle name="Normal 2 3 2 9 3 3 4" xfId="21344"/>
    <cellStyle name="Normal 2 3 2 9 3 3 4 2" xfId="21345"/>
    <cellStyle name="Normal 2 3 2 9 3 3 5" xfId="21346"/>
    <cellStyle name="Normal 2 3 2 9 3 3 5 2" xfId="21347"/>
    <cellStyle name="Normal 2 3 2 9 3 3 6" xfId="21348"/>
    <cellStyle name="Normal 2 3 2 9 3 3 6 2" xfId="21349"/>
    <cellStyle name="Normal 2 3 2 9 3 3 7" xfId="21350"/>
    <cellStyle name="Normal 2 3 2 9 3 3 7 2" xfId="21351"/>
    <cellStyle name="Normal 2 3 2 9 3 3 8" xfId="21352"/>
    <cellStyle name="Normal 2 3 2 9 3 3 8 2" xfId="21353"/>
    <cellStyle name="Normal 2 3 2 9 3 3 9" xfId="21354"/>
    <cellStyle name="Normal 2 3 2 9 3 3 9 2" xfId="21355"/>
    <cellStyle name="Normal 2 3 2 9 3 4" xfId="21356"/>
    <cellStyle name="Normal 2 3 2 9 3 4 2" xfId="21357"/>
    <cellStyle name="Normal 2 3 2 9 3 5" xfId="21358"/>
    <cellStyle name="Normal 2 3 2 9 3 5 2" xfId="21359"/>
    <cellStyle name="Normal 2 3 2 9 3 6" xfId="21360"/>
    <cellStyle name="Normal 2 3 2 9 3 6 2" xfId="21361"/>
    <cellStyle name="Normal 2 3 2 9 3 7" xfId="21362"/>
    <cellStyle name="Normal 2 3 2 9 3 7 2" xfId="21363"/>
    <cellStyle name="Normal 2 3 2 9 3 8" xfId="21364"/>
    <cellStyle name="Normal 2 3 2 9 3 8 2" xfId="21365"/>
    <cellStyle name="Normal 2 3 2 9 3 9" xfId="21366"/>
    <cellStyle name="Normal 2 3 2 9 3 9 2" xfId="21367"/>
    <cellStyle name="Normal 2 3 2 9 4" xfId="21368"/>
    <cellStyle name="Normal 2 3 2 9 4 10" xfId="21369"/>
    <cellStyle name="Normal 2 3 2 9 4 10 2" xfId="21370"/>
    <cellStyle name="Normal 2 3 2 9 4 11" xfId="21371"/>
    <cellStyle name="Normal 2 3 2 9 4 11 2" xfId="21372"/>
    <cellStyle name="Normal 2 3 2 9 4 12" xfId="21373"/>
    <cellStyle name="Normal 2 3 2 9 4 12 2" xfId="21374"/>
    <cellStyle name="Normal 2 3 2 9 4 13" xfId="21375"/>
    <cellStyle name="Normal 2 3 2 9 4 2" xfId="21376"/>
    <cellStyle name="Normal 2 3 2 9 4 2 10" xfId="21377"/>
    <cellStyle name="Normal 2 3 2 9 4 2 10 2" xfId="21378"/>
    <cellStyle name="Normal 2 3 2 9 4 2 11" xfId="21379"/>
    <cellStyle name="Normal 2 3 2 9 4 2 11 2" xfId="21380"/>
    <cellStyle name="Normal 2 3 2 9 4 2 12" xfId="21381"/>
    <cellStyle name="Normal 2 3 2 9 4 2 2" xfId="21382"/>
    <cellStyle name="Normal 2 3 2 9 4 2 2 10" xfId="21383"/>
    <cellStyle name="Normal 2 3 2 9 4 2 2 10 2" xfId="21384"/>
    <cellStyle name="Normal 2 3 2 9 4 2 2 11" xfId="21385"/>
    <cellStyle name="Normal 2 3 2 9 4 2 2 2" xfId="21386"/>
    <cellStyle name="Normal 2 3 2 9 4 2 2 2 2" xfId="21387"/>
    <cellStyle name="Normal 2 3 2 9 4 2 2 3" xfId="21388"/>
    <cellStyle name="Normal 2 3 2 9 4 2 2 3 2" xfId="21389"/>
    <cellStyle name="Normal 2 3 2 9 4 2 2 4" xfId="21390"/>
    <cellStyle name="Normal 2 3 2 9 4 2 2 4 2" xfId="21391"/>
    <cellStyle name="Normal 2 3 2 9 4 2 2 5" xfId="21392"/>
    <cellStyle name="Normal 2 3 2 9 4 2 2 5 2" xfId="21393"/>
    <cellStyle name="Normal 2 3 2 9 4 2 2 6" xfId="21394"/>
    <cellStyle name="Normal 2 3 2 9 4 2 2 6 2" xfId="21395"/>
    <cellStyle name="Normal 2 3 2 9 4 2 2 7" xfId="21396"/>
    <cellStyle name="Normal 2 3 2 9 4 2 2 7 2" xfId="21397"/>
    <cellStyle name="Normal 2 3 2 9 4 2 2 8" xfId="21398"/>
    <cellStyle name="Normal 2 3 2 9 4 2 2 8 2" xfId="21399"/>
    <cellStyle name="Normal 2 3 2 9 4 2 2 9" xfId="21400"/>
    <cellStyle name="Normal 2 3 2 9 4 2 2 9 2" xfId="21401"/>
    <cellStyle name="Normal 2 3 2 9 4 2 3" xfId="21402"/>
    <cellStyle name="Normal 2 3 2 9 4 2 3 2" xfId="21403"/>
    <cellStyle name="Normal 2 3 2 9 4 2 4" xfId="21404"/>
    <cellStyle name="Normal 2 3 2 9 4 2 4 2" xfId="21405"/>
    <cellStyle name="Normal 2 3 2 9 4 2 5" xfId="21406"/>
    <cellStyle name="Normal 2 3 2 9 4 2 5 2" xfId="21407"/>
    <cellStyle name="Normal 2 3 2 9 4 2 6" xfId="21408"/>
    <cellStyle name="Normal 2 3 2 9 4 2 6 2" xfId="21409"/>
    <cellStyle name="Normal 2 3 2 9 4 2 7" xfId="21410"/>
    <cellStyle name="Normal 2 3 2 9 4 2 7 2" xfId="21411"/>
    <cellStyle name="Normal 2 3 2 9 4 2 8" xfId="21412"/>
    <cellStyle name="Normal 2 3 2 9 4 2 8 2" xfId="21413"/>
    <cellStyle name="Normal 2 3 2 9 4 2 9" xfId="21414"/>
    <cellStyle name="Normal 2 3 2 9 4 2 9 2" xfId="21415"/>
    <cellStyle name="Normal 2 3 2 9 4 3" xfId="21416"/>
    <cellStyle name="Normal 2 3 2 9 4 3 10" xfId="21417"/>
    <cellStyle name="Normal 2 3 2 9 4 3 10 2" xfId="21418"/>
    <cellStyle name="Normal 2 3 2 9 4 3 11" xfId="21419"/>
    <cellStyle name="Normal 2 3 2 9 4 3 2" xfId="21420"/>
    <cellStyle name="Normal 2 3 2 9 4 3 2 2" xfId="21421"/>
    <cellStyle name="Normal 2 3 2 9 4 3 3" xfId="21422"/>
    <cellStyle name="Normal 2 3 2 9 4 3 3 2" xfId="21423"/>
    <cellStyle name="Normal 2 3 2 9 4 3 4" xfId="21424"/>
    <cellStyle name="Normal 2 3 2 9 4 3 4 2" xfId="21425"/>
    <cellStyle name="Normal 2 3 2 9 4 3 5" xfId="21426"/>
    <cellStyle name="Normal 2 3 2 9 4 3 5 2" xfId="21427"/>
    <cellStyle name="Normal 2 3 2 9 4 3 6" xfId="21428"/>
    <cellStyle name="Normal 2 3 2 9 4 3 6 2" xfId="21429"/>
    <cellStyle name="Normal 2 3 2 9 4 3 7" xfId="21430"/>
    <cellStyle name="Normal 2 3 2 9 4 3 7 2" xfId="21431"/>
    <cellStyle name="Normal 2 3 2 9 4 3 8" xfId="21432"/>
    <cellStyle name="Normal 2 3 2 9 4 3 8 2" xfId="21433"/>
    <cellStyle name="Normal 2 3 2 9 4 3 9" xfId="21434"/>
    <cellStyle name="Normal 2 3 2 9 4 3 9 2" xfId="21435"/>
    <cellStyle name="Normal 2 3 2 9 4 4" xfId="21436"/>
    <cellStyle name="Normal 2 3 2 9 4 4 2" xfId="21437"/>
    <cellStyle name="Normal 2 3 2 9 4 5" xfId="21438"/>
    <cellStyle name="Normal 2 3 2 9 4 5 2" xfId="21439"/>
    <cellStyle name="Normal 2 3 2 9 4 6" xfId="21440"/>
    <cellStyle name="Normal 2 3 2 9 4 6 2" xfId="21441"/>
    <cellStyle name="Normal 2 3 2 9 4 7" xfId="21442"/>
    <cellStyle name="Normal 2 3 2 9 4 7 2" xfId="21443"/>
    <cellStyle name="Normal 2 3 2 9 4 8" xfId="21444"/>
    <cellStyle name="Normal 2 3 2 9 4 8 2" xfId="21445"/>
    <cellStyle name="Normal 2 3 2 9 4 9" xfId="21446"/>
    <cellStyle name="Normal 2 3 2 9 4 9 2" xfId="21447"/>
    <cellStyle name="Normal 2 3 2 9 5" xfId="21448"/>
    <cellStyle name="Normal 2 3 2 9 5 10" xfId="21449"/>
    <cellStyle name="Normal 2 3 2 9 5 10 2" xfId="21450"/>
    <cellStyle name="Normal 2 3 2 9 5 11" xfId="21451"/>
    <cellStyle name="Normal 2 3 2 9 5 11 2" xfId="21452"/>
    <cellStyle name="Normal 2 3 2 9 5 12" xfId="21453"/>
    <cellStyle name="Normal 2 3 2 9 5 12 2" xfId="21454"/>
    <cellStyle name="Normal 2 3 2 9 5 13" xfId="21455"/>
    <cellStyle name="Normal 2 3 2 9 5 2" xfId="21456"/>
    <cellStyle name="Normal 2 3 2 9 5 2 10" xfId="21457"/>
    <cellStyle name="Normal 2 3 2 9 5 2 10 2" xfId="21458"/>
    <cellStyle name="Normal 2 3 2 9 5 2 11" xfId="21459"/>
    <cellStyle name="Normal 2 3 2 9 5 2 11 2" xfId="21460"/>
    <cellStyle name="Normal 2 3 2 9 5 2 12" xfId="21461"/>
    <cellStyle name="Normal 2 3 2 9 5 2 2" xfId="21462"/>
    <cellStyle name="Normal 2 3 2 9 5 2 2 10" xfId="21463"/>
    <cellStyle name="Normal 2 3 2 9 5 2 2 10 2" xfId="21464"/>
    <cellStyle name="Normal 2 3 2 9 5 2 2 11" xfId="21465"/>
    <cellStyle name="Normal 2 3 2 9 5 2 2 2" xfId="21466"/>
    <cellStyle name="Normal 2 3 2 9 5 2 2 2 2" xfId="21467"/>
    <cellStyle name="Normal 2 3 2 9 5 2 2 3" xfId="21468"/>
    <cellStyle name="Normal 2 3 2 9 5 2 2 3 2" xfId="21469"/>
    <cellStyle name="Normal 2 3 2 9 5 2 2 4" xfId="21470"/>
    <cellStyle name="Normal 2 3 2 9 5 2 2 4 2" xfId="21471"/>
    <cellStyle name="Normal 2 3 2 9 5 2 2 5" xfId="21472"/>
    <cellStyle name="Normal 2 3 2 9 5 2 2 5 2" xfId="21473"/>
    <cellStyle name="Normal 2 3 2 9 5 2 2 6" xfId="21474"/>
    <cellStyle name="Normal 2 3 2 9 5 2 2 6 2" xfId="21475"/>
    <cellStyle name="Normal 2 3 2 9 5 2 2 7" xfId="21476"/>
    <cellStyle name="Normal 2 3 2 9 5 2 2 7 2" xfId="21477"/>
    <cellStyle name="Normal 2 3 2 9 5 2 2 8" xfId="21478"/>
    <cellStyle name="Normal 2 3 2 9 5 2 2 8 2" xfId="21479"/>
    <cellStyle name="Normal 2 3 2 9 5 2 2 9" xfId="21480"/>
    <cellStyle name="Normal 2 3 2 9 5 2 2 9 2" xfId="21481"/>
    <cellStyle name="Normal 2 3 2 9 5 2 3" xfId="21482"/>
    <cellStyle name="Normal 2 3 2 9 5 2 3 2" xfId="21483"/>
    <cellStyle name="Normal 2 3 2 9 5 2 4" xfId="21484"/>
    <cellStyle name="Normal 2 3 2 9 5 2 4 2" xfId="21485"/>
    <cellStyle name="Normal 2 3 2 9 5 2 5" xfId="21486"/>
    <cellStyle name="Normal 2 3 2 9 5 2 5 2" xfId="21487"/>
    <cellStyle name="Normal 2 3 2 9 5 2 6" xfId="21488"/>
    <cellStyle name="Normal 2 3 2 9 5 2 6 2" xfId="21489"/>
    <cellStyle name="Normal 2 3 2 9 5 2 7" xfId="21490"/>
    <cellStyle name="Normal 2 3 2 9 5 2 7 2" xfId="21491"/>
    <cellStyle name="Normal 2 3 2 9 5 2 8" xfId="21492"/>
    <cellStyle name="Normal 2 3 2 9 5 2 8 2" xfId="21493"/>
    <cellStyle name="Normal 2 3 2 9 5 2 9" xfId="21494"/>
    <cellStyle name="Normal 2 3 2 9 5 2 9 2" xfId="21495"/>
    <cellStyle name="Normal 2 3 2 9 5 3" xfId="21496"/>
    <cellStyle name="Normal 2 3 2 9 5 3 10" xfId="21497"/>
    <cellStyle name="Normal 2 3 2 9 5 3 10 2" xfId="21498"/>
    <cellStyle name="Normal 2 3 2 9 5 3 11" xfId="21499"/>
    <cellStyle name="Normal 2 3 2 9 5 3 2" xfId="21500"/>
    <cellStyle name="Normal 2 3 2 9 5 3 2 2" xfId="21501"/>
    <cellStyle name="Normal 2 3 2 9 5 3 3" xfId="21502"/>
    <cellStyle name="Normal 2 3 2 9 5 3 3 2" xfId="21503"/>
    <cellStyle name="Normal 2 3 2 9 5 3 4" xfId="21504"/>
    <cellStyle name="Normal 2 3 2 9 5 3 4 2" xfId="21505"/>
    <cellStyle name="Normal 2 3 2 9 5 3 5" xfId="21506"/>
    <cellStyle name="Normal 2 3 2 9 5 3 5 2" xfId="21507"/>
    <cellStyle name="Normal 2 3 2 9 5 3 6" xfId="21508"/>
    <cellStyle name="Normal 2 3 2 9 5 3 6 2" xfId="21509"/>
    <cellStyle name="Normal 2 3 2 9 5 3 7" xfId="21510"/>
    <cellStyle name="Normal 2 3 2 9 5 3 7 2" xfId="21511"/>
    <cellStyle name="Normal 2 3 2 9 5 3 8" xfId="21512"/>
    <cellStyle name="Normal 2 3 2 9 5 3 8 2" xfId="21513"/>
    <cellStyle name="Normal 2 3 2 9 5 3 9" xfId="21514"/>
    <cellStyle name="Normal 2 3 2 9 5 3 9 2" xfId="21515"/>
    <cellStyle name="Normal 2 3 2 9 5 4" xfId="21516"/>
    <cellStyle name="Normal 2 3 2 9 5 4 2" xfId="21517"/>
    <cellStyle name="Normal 2 3 2 9 5 5" xfId="21518"/>
    <cellStyle name="Normal 2 3 2 9 5 5 2" xfId="21519"/>
    <cellStyle name="Normal 2 3 2 9 5 6" xfId="21520"/>
    <cellStyle name="Normal 2 3 2 9 5 6 2" xfId="21521"/>
    <cellStyle name="Normal 2 3 2 9 5 7" xfId="21522"/>
    <cellStyle name="Normal 2 3 2 9 5 7 2" xfId="21523"/>
    <cellStyle name="Normal 2 3 2 9 5 8" xfId="21524"/>
    <cellStyle name="Normal 2 3 2 9 5 8 2" xfId="21525"/>
    <cellStyle name="Normal 2 3 2 9 5 9" xfId="21526"/>
    <cellStyle name="Normal 2 3 2 9 5 9 2" xfId="21527"/>
    <cellStyle name="Normal 2 3 2 9 6" xfId="21528"/>
    <cellStyle name="Normal 2 3 2 9 6 10" xfId="21529"/>
    <cellStyle name="Normal 2 3 2 9 6 10 2" xfId="21530"/>
    <cellStyle name="Normal 2 3 2 9 6 11" xfId="21531"/>
    <cellStyle name="Normal 2 3 2 9 6 11 2" xfId="21532"/>
    <cellStyle name="Normal 2 3 2 9 6 12" xfId="21533"/>
    <cellStyle name="Normal 2 3 2 9 6 12 2" xfId="21534"/>
    <cellStyle name="Normal 2 3 2 9 6 13" xfId="21535"/>
    <cellStyle name="Normal 2 3 2 9 6 2" xfId="21536"/>
    <cellStyle name="Normal 2 3 2 9 6 2 10" xfId="21537"/>
    <cellStyle name="Normal 2 3 2 9 6 2 10 2" xfId="21538"/>
    <cellStyle name="Normal 2 3 2 9 6 2 11" xfId="21539"/>
    <cellStyle name="Normal 2 3 2 9 6 2 11 2" xfId="21540"/>
    <cellStyle name="Normal 2 3 2 9 6 2 12" xfId="21541"/>
    <cellStyle name="Normal 2 3 2 9 6 2 2" xfId="21542"/>
    <cellStyle name="Normal 2 3 2 9 6 2 2 10" xfId="21543"/>
    <cellStyle name="Normal 2 3 2 9 6 2 2 10 2" xfId="21544"/>
    <cellStyle name="Normal 2 3 2 9 6 2 2 11" xfId="21545"/>
    <cellStyle name="Normal 2 3 2 9 6 2 2 2" xfId="21546"/>
    <cellStyle name="Normal 2 3 2 9 6 2 2 2 2" xfId="21547"/>
    <cellStyle name="Normal 2 3 2 9 6 2 2 3" xfId="21548"/>
    <cellStyle name="Normal 2 3 2 9 6 2 2 3 2" xfId="21549"/>
    <cellStyle name="Normal 2 3 2 9 6 2 2 4" xfId="21550"/>
    <cellStyle name="Normal 2 3 2 9 6 2 2 4 2" xfId="21551"/>
    <cellStyle name="Normal 2 3 2 9 6 2 2 5" xfId="21552"/>
    <cellStyle name="Normal 2 3 2 9 6 2 2 5 2" xfId="21553"/>
    <cellStyle name="Normal 2 3 2 9 6 2 2 6" xfId="21554"/>
    <cellStyle name="Normal 2 3 2 9 6 2 2 6 2" xfId="21555"/>
    <cellStyle name="Normal 2 3 2 9 6 2 2 7" xfId="21556"/>
    <cellStyle name="Normal 2 3 2 9 6 2 2 7 2" xfId="21557"/>
    <cellStyle name="Normal 2 3 2 9 6 2 2 8" xfId="21558"/>
    <cellStyle name="Normal 2 3 2 9 6 2 2 8 2" xfId="21559"/>
    <cellStyle name="Normal 2 3 2 9 6 2 2 9" xfId="21560"/>
    <cellStyle name="Normal 2 3 2 9 6 2 2 9 2" xfId="21561"/>
    <cellStyle name="Normal 2 3 2 9 6 2 3" xfId="21562"/>
    <cellStyle name="Normal 2 3 2 9 6 2 3 2" xfId="21563"/>
    <cellStyle name="Normal 2 3 2 9 6 2 4" xfId="21564"/>
    <cellStyle name="Normal 2 3 2 9 6 2 4 2" xfId="21565"/>
    <cellStyle name="Normal 2 3 2 9 6 2 5" xfId="21566"/>
    <cellStyle name="Normal 2 3 2 9 6 2 5 2" xfId="21567"/>
    <cellStyle name="Normal 2 3 2 9 6 2 6" xfId="21568"/>
    <cellStyle name="Normal 2 3 2 9 6 2 6 2" xfId="21569"/>
    <cellStyle name="Normal 2 3 2 9 6 2 7" xfId="21570"/>
    <cellStyle name="Normal 2 3 2 9 6 2 7 2" xfId="21571"/>
    <cellStyle name="Normal 2 3 2 9 6 2 8" xfId="21572"/>
    <cellStyle name="Normal 2 3 2 9 6 2 8 2" xfId="21573"/>
    <cellStyle name="Normal 2 3 2 9 6 2 9" xfId="21574"/>
    <cellStyle name="Normal 2 3 2 9 6 2 9 2" xfId="21575"/>
    <cellStyle name="Normal 2 3 2 9 6 3" xfId="21576"/>
    <cellStyle name="Normal 2 3 2 9 6 3 10" xfId="21577"/>
    <cellStyle name="Normal 2 3 2 9 6 3 10 2" xfId="21578"/>
    <cellStyle name="Normal 2 3 2 9 6 3 11" xfId="21579"/>
    <cellStyle name="Normal 2 3 2 9 6 3 2" xfId="21580"/>
    <cellStyle name="Normal 2 3 2 9 6 3 2 2" xfId="21581"/>
    <cellStyle name="Normal 2 3 2 9 6 3 3" xfId="21582"/>
    <cellStyle name="Normal 2 3 2 9 6 3 3 2" xfId="21583"/>
    <cellStyle name="Normal 2 3 2 9 6 3 4" xfId="21584"/>
    <cellStyle name="Normal 2 3 2 9 6 3 4 2" xfId="21585"/>
    <cellStyle name="Normal 2 3 2 9 6 3 5" xfId="21586"/>
    <cellStyle name="Normal 2 3 2 9 6 3 5 2" xfId="21587"/>
    <cellStyle name="Normal 2 3 2 9 6 3 6" xfId="21588"/>
    <cellStyle name="Normal 2 3 2 9 6 3 6 2" xfId="21589"/>
    <cellStyle name="Normal 2 3 2 9 6 3 7" xfId="21590"/>
    <cellStyle name="Normal 2 3 2 9 6 3 7 2" xfId="21591"/>
    <cellStyle name="Normal 2 3 2 9 6 3 8" xfId="21592"/>
    <cellStyle name="Normal 2 3 2 9 6 3 8 2" xfId="21593"/>
    <cellStyle name="Normal 2 3 2 9 6 3 9" xfId="21594"/>
    <cellStyle name="Normal 2 3 2 9 6 3 9 2" xfId="21595"/>
    <cellStyle name="Normal 2 3 2 9 6 4" xfId="21596"/>
    <cellStyle name="Normal 2 3 2 9 6 4 2" xfId="21597"/>
    <cellStyle name="Normal 2 3 2 9 6 5" xfId="21598"/>
    <cellStyle name="Normal 2 3 2 9 6 5 2" xfId="21599"/>
    <cellStyle name="Normal 2 3 2 9 6 6" xfId="21600"/>
    <cellStyle name="Normal 2 3 2 9 6 6 2" xfId="21601"/>
    <cellStyle name="Normal 2 3 2 9 6 7" xfId="21602"/>
    <cellStyle name="Normal 2 3 2 9 6 7 2" xfId="21603"/>
    <cellStyle name="Normal 2 3 2 9 6 8" xfId="21604"/>
    <cellStyle name="Normal 2 3 2 9 6 8 2" xfId="21605"/>
    <cellStyle name="Normal 2 3 2 9 6 9" xfId="21606"/>
    <cellStyle name="Normal 2 3 2 9 6 9 2" xfId="21607"/>
    <cellStyle name="Normal 2 3 2 9 7" xfId="41952"/>
    <cellStyle name="Normal 2 3 20" xfId="21608"/>
    <cellStyle name="Normal 2 3 21" xfId="21609"/>
    <cellStyle name="Normal 2 3 22" xfId="21610"/>
    <cellStyle name="Normal 2 3 23" xfId="21611"/>
    <cellStyle name="Normal 2 3 24" xfId="21612"/>
    <cellStyle name="Normal 2 3 25" xfId="21613"/>
    <cellStyle name="Normal 2 3 26" xfId="21614"/>
    <cellStyle name="Normal 2 3 27" xfId="21615"/>
    <cellStyle name="Normal 2 3 28" xfId="21616"/>
    <cellStyle name="Normal 2 3 29" xfId="21617"/>
    <cellStyle name="Normal 2 3 3" xfId="21618"/>
    <cellStyle name="Normal 2 3 3 10" xfId="21619"/>
    <cellStyle name="Normal 2 3 3 10 10" xfId="21620"/>
    <cellStyle name="Normal 2 3 3 10 10 2" xfId="21621"/>
    <cellStyle name="Normal 2 3 3 10 11" xfId="21622"/>
    <cellStyle name="Normal 2 3 3 10 11 2" xfId="21623"/>
    <cellStyle name="Normal 2 3 3 10 12" xfId="21624"/>
    <cellStyle name="Normal 2 3 3 10 12 2" xfId="21625"/>
    <cellStyle name="Normal 2 3 3 10 13" xfId="21626"/>
    <cellStyle name="Normal 2 3 3 10 2" xfId="21627"/>
    <cellStyle name="Normal 2 3 3 10 2 10" xfId="21628"/>
    <cellStyle name="Normal 2 3 3 10 2 10 2" xfId="21629"/>
    <cellStyle name="Normal 2 3 3 10 2 11" xfId="21630"/>
    <cellStyle name="Normal 2 3 3 10 2 11 2" xfId="21631"/>
    <cellStyle name="Normal 2 3 3 10 2 12" xfId="21632"/>
    <cellStyle name="Normal 2 3 3 10 2 2" xfId="21633"/>
    <cellStyle name="Normal 2 3 3 10 2 2 10" xfId="21634"/>
    <cellStyle name="Normal 2 3 3 10 2 2 10 2" xfId="21635"/>
    <cellStyle name="Normal 2 3 3 10 2 2 11" xfId="21636"/>
    <cellStyle name="Normal 2 3 3 10 2 2 2" xfId="21637"/>
    <cellStyle name="Normal 2 3 3 10 2 2 2 2" xfId="21638"/>
    <cellStyle name="Normal 2 3 3 10 2 2 3" xfId="21639"/>
    <cellStyle name="Normal 2 3 3 10 2 2 3 2" xfId="21640"/>
    <cellStyle name="Normal 2 3 3 10 2 2 4" xfId="21641"/>
    <cellStyle name="Normal 2 3 3 10 2 2 4 2" xfId="21642"/>
    <cellStyle name="Normal 2 3 3 10 2 2 5" xfId="21643"/>
    <cellStyle name="Normal 2 3 3 10 2 2 5 2" xfId="21644"/>
    <cellStyle name="Normal 2 3 3 10 2 2 6" xfId="21645"/>
    <cellStyle name="Normal 2 3 3 10 2 2 6 2" xfId="21646"/>
    <cellStyle name="Normal 2 3 3 10 2 2 7" xfId="21647"/>
    <cellStyle name="Normal 2 3 3 10 2 2 7 2" xfId="21648"/>
    <cellStyle name="Normal 2 3 3 10 2 2 8" xfId="21649"/>
    <cellStyle name="Normal 2 3 3 10 2 2 8 2" xfId="21650"/>
    <cellStyle name="Normal 2 3 3 10 2 2 9" xfId="21651"/>
    <cellStyle name="Normal 2 3 3 10 2 2 9 2" xfId="21652"/>
    <cellStyle name="Normal 2 3 3 10 2 3" xfId="21653"/>
    <cellStyle name="Normal 2 3 3 10 2 3 2" xfId="21654"/>
    <cellStyle name="Normal 2 3 3 10 2 4" xfId="21655"/>
    <cellStyle name="Normal 2 3 3 10 2 4 2" xfId="21656"/>
    <cellStyle name="Normal 2 3 3 10 2 5" xfId="21657"/>
    <cellStyle name="Normal 2 3 3 10 2 5 2" xfId="21658"/>
    <cellStyle name="Normal 2 3 3 10 2 6" xfId="21659"/>
    <cellStyle name="Normal 2 3 3 10 2 6 2" xfId="21660"/>
    <cellStyle name="Normal 2 3 3 10 2 7" xfId="21661"/>
    <cellStyle name="Normal 2 3 3 10 2 7 2" xfId="21662"/>
    <cellStyle name="Normal 2 3 3 10 2 8" xfId="21663"/>
    <cellStyle name="Normal 2 3 3 10 2 8 2" xfId="21664"/>
    <cellStyle name="Normal 2 3 3 10 2 9" xfId="21665"/>
    <cellStyle name="Normal 2 3 3 10 2 9 2" xfId="21666"/>
    <cellStyle name="Normal 2 3 3 10 3" xfId="21667"/>
    <cellStyle name="Normal 2 3 3 10 3 10" xfId="21668"/>
    <cellStyle name="Normal 2 3 3 10 3 10 2" xfId="21669"/>
    <cellStyle name="Normal 2 3 3 10 3 11" xfId="21670"/>
    <cellStyle name="Normal 2 3 3 10 3 2" xfId="21671"/>
    <cellStyle name="Normal 2 3 3 10 3 2 2" xfId="21672"/>
    <cellStyle name="Normal 2 3 3 10 3 3" xfId="21673"/>
    <cellStyle name="Normal 2 3 3 10 3 3 2" xfId="21674"/>
    <cellStyle name="Normal 2 3 3 10 3 4" xfId="21675"/>
    <cellStyle name="Normal 2 3 3 10 3 4 2" xfId="21676"/>
    <cellStyle name="Normal 2 3 3 10 3 5" xfId="21677"/>
    <cellStyle name="Normal 2 3 3 10 3 5 2" xfId="21678"/>
    <cellStyle name="Normal 2 3 3 10 3 6" xfId="21679"/>
    <cellStyle name="Normal 2 3 3 10 3 6 2" xfId="21680"/>
    <cellStyle name="Normal 2 3 3 10 3 7" xfId="21681"/>
    <cellStyle name="Normal 2 3 3 10 3 7 2" xfId="21682"/>
    <cellStyle name="Normal 2 3 3 10 3 8" xfId="21683"/>
    <cellStyle name="Normal 2 3 3 10 3 8 2" xfId="21684"/>
    <cellStyle name="Normal 2 3 3 10 3 9" xfId="21685"/>
    <cellStyle name="Normal 2 3 3 10 3 9 2" xfId="21686"/>
    <cellStyle name="Normal 2 3 3 10 4" xfId="21687"/>
    <cellStyle name="Normal 2 3 3 10 4 2" xfId="21688"/>
    <cellStyle name="Normal 2 3 3 10 5" xfId="21689"/>
    <cellStyle name="Normal 2 3 3 10 5 2" xfId="21690"/>
    <cellStyle name="Normal 2 3 3 10 6" xfId="21691"/>
    <cellStyle name="Normal 2 3 3 10 6 2" xfId="21692"/>
    <cellStyle name="Normal 2 3 3 10 7" xfId="21693"/>
    <cellStyle name="Normal 2 3 3 10 7 2" xfId="21694"/>
    <cellStyle name="Normal 2 3 3 10 8" xfId="21695"/>
    <cellStyle name="Normal 2 3 3 10 8 2" xfId="21696"/>
    <cellStyle name="Normal 2 3 3 10 9" xfId="21697"/>
    <cellStyle name="Normal 2 3 3 10 9 2" xfId="21698"/>
    <cellStyle name="Normal 2 3 3 2" xfId="21699"/>
    <cellStyle name="Normal 2 3 3 2 10" xfId="41953"/>
    <cellStyle name="Normal 2 3 3 2 2" xfId="21700"/>
    <cellStyle name="Normal 2 3 3 2 2 10" xfId="21701"/>
    <cellStyle name="Normal 2 3 3 2 2 10 2" xfId="21702"/>
    <cellStyle name="Normal 2 3 3 2 2 11" xfId="21703"/>
    <cellStyle name="Normal 2 3 3 2 2 11 2" xfId="21704"/>
    <cellStyle name="Normal 2 3 3 2 2 12" xfId="21705"/>
    <cellStyle name="Normal 2 3 3 2 2 12 2" xfId="21706"/>
    <cellStyle name="Normal 2 3 3 2 2 13" xfId="21707"/>
    <cellStyle name="Normal 2 3 3 2 2 13 2" xfId="21708"/>
    <cellStyle name="Normal 2 3 3 2 2 14" xfId="21709"/>
    <cellStyle name="Normal 2 3 3 2 2 14 2" xfId="21710"/>
    <cellStyle name="Normal 2 3 3 2 2 15" xfId="21711"/>
    <cellStyle name="Normal 2 3 3 2 2 15 2" xfId="21712"/>
    <cellStyle name="Normal 2 3 3 2 2 16" xfId="21713"/>
    <cellStyle name="Normal 2 3 3 2 2 16 2" xfId="21714"/>
    <cellStyle name="Normal 2 3 3 2 2 17" xfId="21715"/>
    <cellStyle name="Normal 2 3 3 2 2 17 2" xfId="21716"/>
    <cellStyle name="Normal 2 3 3 2 2 18" xfId="21717"/>
    <cellStyle name="Normal 2 3 3 2 2 2" xfId="21718"/>
    <cellStyle name="Normal 2 3 3 2 2 2 2" xfId="21719"/>
    <cellStyle name="Normal 2 3 3 2 2 2 2 10" xfId="21720"/>
    <cellStyle name="Normal 2 3 3 2 2 2 2 10 2" xfId="21721"/>
    <cellStyle name="Normal 2 3 3 2 2 2 2 11" xfId="21722"/>
    <cellStyle name="Normal 2 3 3 2 2 2 2 11 2" xfId="21723"/>
    <cellStyle name="Normal 2 3 3 2 2 2 2 12" xfId="21724"/>
    <cellStyle name="Normal 2 3 3 2 2 2 2 12 2" xfId="21725"/>
    <cellStyle name="Normal 2 3 3 2 2 2 2 13" xfId="21726"/>
    <cellStyle name="Normal 2 3 3 2 2 2 2 13 2" xfId="21727"/>
    <cellStyle name="Normal 2 3 3 2 2 2 2 14" xfId="21728"/>
    <cellStyle name="Normal 2 3 3 2 2 2 2 14 2" xfId="21729"/>
    <cellStyle name="Normal 2 3 3 2 2 2 2 15" xfId="21730"/>
    <cellStyle name="Normal 2 3 3 2 2 2 2 15 2" xfId="21731"/>
    <cellStyle name="Normal 2 3 3 2 2 2 2 16" xfId="21732"/>
    <cellStyle name="Normal 2 3 3 2 2 2 2 16 2" xfId="21733"/>
    <cellStyle name="Normal 2 3 3 2 2 2 2 17" xfId="21734"/>
    <cellStyle name="Normal 2 3 3 2 2 2 2 2" xfId="21735"/>
    <cellStyle name="Normal 2 3 3 2 2 2 2 2 2" xfId="41954"/>
    <cellStyle name="Normal 2 3 3 2 2 2 2 3" xfId="21736"/>
    <cellStyle name="Normal 2 3 3 2 2 2 2 3 2" xfId="41955"/>
    <cellStyle name="Normal 2 3 3 2 2 2 2 4" xfId="21737"/>
    <cellStyle name="Normal 2 3 3 2 2 2 2 4 2" xfId="41956"/>
    <cellStyle name="Normal 2 3 3 2 2 2 2 5" xfId="21738"/>
    <cellStyle name="Normal 2 3 3 2 2 2 2 5 2" xfId="41957"/>
    <cellStyle name="Normal 2 3 3 2 2 2 2 6" xfId="21739"/>
    <cellStyle name="Normal 2 3 3 2 2 2 2 6 10" xfId="21740"/>
    <cellStyle name="Normal 2 3 3 2 2 2 2 6 10 2" xfId="21741"/>
    <cellStyle name="Normal 2 3 3 2 2 2 2 6 11" xfId="21742"/>
    <cellStyle name="Normal 2 3 3 2 2 2 2 6 11 2" xfId="21743"/>
    <cellStyle name="Normal 2 3 3 2 2 2 2 6 12" xfId="21744"/>
    <cellStyle name="Normal 2 3 3 2 2 2 2 6 2" xfId="21745"/>
    <cellStyle name="Normal 2 3 3 2 2 2 2 6 2 10" xfId="21746"/>
    <cellStyle name="Normal 2 3 3 2 2 2 2 6 2 10 2" xfId="21747"/>
    <cellStyle name="Normal 2 3 3 2 2 2 2 6 2 11" xfId="21748"/>
    <cellStyle name="Normal 2 3 3 2 2 2 2 6 2 2" xfId="21749"/>
    <cellStyle name="Normal 2 3 3 2 2 2 2 6 2 2 2" xfId="21750"/>
    <cellStyle name="Normal 2 3 3 2 2 2 2 6 2 3" xfId="21751"/>
    <cellStyle name="Normal 2 3 3 2 2 2 2 6 2 3 2" xfId="21752"/>
    <cellStyle name="Normal 2 3 3 2 2 2 2 6 2 4" xfId="21753"/>
    <cellStyle name="Normal 2 3 3 2 2 2 2 6 2 4 2" xfId="21754"/>
    <cellStyle name="Normal 2 3 3 2 2 2 2 6 2 5" xfId="21755"/>
    <cellStyle name="Normal 2 3 3 2 2 2 2 6 2 5 2" xfId="21756"/>
    <cellStyle name="Normal 2 3 3 2 2 2 2 6 2 6" xfId="21757"/>
    <cellStyle name="Normal 2 3 3 2 2 2 2 6 2 6 2" xfId="21758"/>
    <cellStyle name="Normal 2 3 3 2 2 2 2 6 2 7" xfId="21759"/>
    <cellStyle name="Normal 2 3 3 2 2 2 2 6 2 7 2" xfId="21760"/>
    <cellStyle name="Normal 2 3 3 2 2 2 2 6 2 8" xfId="21761"/>
    <cellStyle name="Normal 2 3 3 2 2 2 2 6 2 8 2" xfId="21762"/>
    <cellStyle name="Normal 2 3 3 2 2 2 2 6 2 9" xfId="21763"/>
    <cellStyle name="Normal 2 3 3 2 2 2 2 6 2 9 2" xfId="21764"/>
    <cellStyle name="Normal 2 3 3 2 2 2 2 6 3" xfId="21765"/>
    <cellStyle name="Normal 2 3 3 2 2 2 2 6 3 2" xfId="21766"/>
    <cellStyle name="Normal 2 3 3 2 2 2 2 6 4" xfId="21767"/>
    <cellStyle name="Normal 2 3 3 2 2 2 2 6 4 2" xfId="21768"/>
    <cellStyle name="Normal 2 3 3 2 2 2 2 6 5" xfId="21769"/>
    <cellStyle name="Normal 2 3 3 2 2 2 2 6 5 2" xfId="21770"/>
    <cellStyle name="Normal 2 3 3 2 2 2 2 6 6" xfId="21771"/>
    <cellStyle name="Normal 2 3 3 2 2 2 2 6 6 2" xfId="21772"/>
    <cellStyle name="Normal 2 3 3 2 2 2 2 6 7" xfId="21773"/>
    <cellStyle name="Normal 2 3 3 2 2 2 2 6 7 2" xfId="21774"/>
    <cellStyle name="Normal 2 3 3 2 2 2 2 6 8" xfId="21775"/>
    <cellStyle name="Normal 2 3 3 2 2 2 2 6 8 2" xfId="21776"/>
    <cellStyle name="Normal 2 3 3 2 2 2 2 6 9" xfId="21777"/>
    <cellStyle name="Normal 2 3 3 2 2 2 2 6 9 2" xfId="21778"/>
    <cellStyle name="Normal 2 3 3 2 2 2 2 7" xfId="21779"/>
    <cellStyle name="Normal 2 3 3 2 2 2 2 7 10" xfId="21780"/>
    <cellStyle name="Normal 2 3 3 2 2 2 2 7 10 2" xfId="21781"/>
    <cellStyle name="Normal 2 3 3 2 2 2 2 7 11" xfId="21782"/>
    <cellStyle name="Normal 2 3 3 2 2 2 2 7 2" xfId="21783"/>
    <cellStyle name="Normal 2 3 3 2 2 2 2 7 2 2" xfId="21784"/>
    <cellStyle name="Normal 2 3 3 2 2 2 2 7 3" xfId="21785"/>
    <cellStyle name="Normal 2 3 3 2 2 2 2 7 3 2" xfId="21786"/>
    <cellStyle name="Normal 2 3 3 2 2 2 2 7 4" xfId="21787"/>
    <cellStyle name="Normal 2 3 3 2 2 2 2 7 4 2" xfId="21788"/>
    <cellStyle name="Normal 2 3 3 2 2 2 2 7 5" xfId="21789"/>
    <cellStyle name="Normal 2 3 3 2 2 2 2 7 5 2" xfId="21790"/>
    <cellStyle name="Normal 2 3 3 2 2 2 2 7 6" xfId="21791"/>
    <cellStyle name="Normal 2 3 3 2 2 2 2 7 6 2" xfId="21792"/>
    <cellStyle name="Normal 2 3 3 2 2 2 2 7 7" xfId="21793"/>
    <cellStyle name="Normal 2 3 3 2 2 2 2 7 7 2" xfId="21794"/>
    <cellStyle name="Normal 2 3 3 2 2 2 2 7 8" xfId="21795"/>
    <cellStyle name="Normal 2 3 3 2 2 2 2 7 8 2" xfId="21796"/>
    <cellStyle name="Normal 2 3 3 2 2 2 2 7 9" xfId="21797"/>
    <cellStyle name="Normal 2 3 3 2 2 2 2 7 9 2" xfId="21798"/>
    <cellStyle name="Normal 2 3 3 2 2 2 2 8" xfId="21799"/>
    <cellStyle name="Normal 2 3 3 2 2 2 2 8 2" xfId="21800"/>
    <cellStyle name="Normal 2 3 3 2 2 2 2 9" xfId="21801"/>
    <cellStyle name="Normal 2 3 3 2 2 2 2 9 2" xfId="21802"/>
    <cellStyle name="Normal 2 3 3 2 2 2 3" xfId="21803"/>
    <cellStyle name="Normal 2 3 3 2 2 2 3 10" xfId="21804"/>
    <cellStyle name="Normal 2 3 3 2 2 2 3 10 2" xfId="21805"/>
    <cellStyle name="Normal 2 3 3 2 2 2 3 11" xfId="21806"/>
    <cellStyle name="Normal 2 3 3 2 2 2 3 11 2" xfId="21807"/>
    <cellStyle name="Normal 2 3 3 2 2 2 3 12" xfId="21808"/>
    <cellStyle name="Normal 2 3 3 2 2 2 3 12 2" xfId="21809"/>
    <cellStyle name="Normal 2 3 3 2 2 2 3 13" xfId="21810"/>
    <cellStyle name="Normal 2 3 3 2 2 2 3 2" xfId="21811"/>
    <cellStyle name="Normal 2 3 3 2 2 2 3 2 10" xfId="21812"/>
    <cellStyle name="Normal 2 3 3 2 2 2 3 2 10 2" xfId="21813"/>
    <cellStyle name="Normal 2 3 3 2 2 2 3 2 11" xfId="21814"/>
    <cellStyle name="Normal 2 3 3 2 2 2 3 2 11 2" xfId="21815"/>
    <cellStyle name="Normal 2 3 3 2 2 2 3 2 12" xfId="21816"/>
    <cellStyle name="Normal 2 3 3 2 2 2 3 2 2" xfId="21817"/>
    <cellStyle name="Normal 2 3 3 2 2 2 3 2 2 10" xfId="21818"/>
    <cellStyle name="Normal 2 3 3 2 2 2 3 2 2 10 2" xfId="21819"/>
    <cellStyle name="Normal 2 3 3 2 2 2 3 2 2 11" xfId="21820"/>
    <cellStyle name="Normal 2 3 3 2 2 2 3 2 2 2" xfId="21821"/>
    <cellStyle name="Normal 2 3 3 2 2 2 3 2 2 2 2" xfId="21822"/>
    <cellStyle name="Normal 2 3 3 2 2 2 3 2 2 3" xfId="21823"/>
    <cellStyle name="Normal 2 3 3 2 2 2 3 2 2 3 2" xfId="21824"/>
    <cellStyle name="Normal 2 3 3 2 2 2 3 2 2 4" xfId="21825"/>
    <cellStyle name="Normal 2 3 3 2 2 2 3 2 2 4 2" xfId="21826"/>
    <cellStyle name="Normal 2 3 3 2 2 2 3 2 2 5" xfId="21827"/>
    <cellStyle name="Normal 2 3 3 2 2 2 3 2 2 5 2" xfId="21828"/>
    <cellStyle name="Normal 2 3 3 2 2 2 3 2 2 6" xfId="21829"/>
    <cellStyle name="Normal 2 3 3 2 2 2 3 2 2 6 2" xfId="21830"/>
    <cellStyle name="Normal 2 3 3 2 2 2 3 2 2 7" xfId="21831"/>
    <cellStyle name="Normal 2 3 3 2 2 2 3 2 2 7 2" xfId="21832"/>
    <cellStyle name="Normal 2 3 3 2 2 2 3 2 2 8" xfId="21833"/>
    <cellStyle name="Normal 2 3 3 2 2 2 3 2 2 8 2" xfId="21834"/>
    <cellStyle name="Normal 2 3 3 2 2 2 3 2 2 9" xfId="21835"/>
    <cellStyle name="Normal 2 3 3 2 2 2 3 2 2 9 2" xfId="21836"/>
    <cellStyle name="Normal 2 3 3 2 2 2 3 2 3" xfId="21837"/>
    <cellStyle name="Normal 2 3 3 2 2 2 3 2 3 2" xfId="21838"/>
    <cellStyle name="Normal 2 3 3 2 2 2 3 2 4" xfId="21839"/>
    <cellStyle name="Normal 2 3 3 2 2 2 3 2 4 2" xfId="21840"/>
    <cellStyle name="Normal 2 3 3 2 2 2 3 2 5" xfId="21841"/>
    <cellStyle name="Normal 2 3 3 2 2 2 3 2 5 2" xfId="21842"/>
    <cellStyle name="Normal 2 3 3 2 2 2 3 2 6" xfId="21843"/>
    <cellStyle name="Normal 2 3 3 2 2 2 3 2 6 2" xfId="21844"/>
    <cellStyle name="Normal 2 3 3 2 2 2 3 2 7" xfId="21845"/>
    <cellStyle name="Normal 2 3 3 2 2 2 3 2 7 2" xfId="21846"/>
    <cellStyle name="Normal 2 3 3 2 2 2 3 2 8" xfId="21847"/>
    <cellStyle name="Normal 2 3 3 2 2 2 3 2 8 2" xfId="21848"/>
    <cellStyle name="Normal 2 3 3 2 2 2 3 2 9" xfId="21849"/>
    <cellStyle name="Normal 2 3 3 2 2 2 3 2 9 2" xfId="21850"/>
    <cellStyle name="Normal 2 3 3 2 2 2 3 3" xfId="21851"/>
    <cellStyle name="Normal 2 3 3 2 2 2 3 3 10" xfId="21852"/>
    <cellStyle name="Normal 2 3 3 2 2 2 3 3 10 2" xfId="21853"/>
    <cellStyle name="Normal 2 3 3 2 2 2 3 3 11" xfId="21854"/>
    <cellStyle name="Normal 2 3 3 2 2 2 3 3 2" xfId="21855"/>
    <cellStyle name="Normal 2 3 3 2 2 2 3 3 2 2" xfId="21856"/>
    <cellStyle name="Normal 2 3 3 2 2 2 3 3 3" xfId="21857"/>
    <cellStyle name="Normal 2 3 3 2 2 2 3 3 3 2" xfId="21858"/>
    <cellStyle name="Normal 2 3 3 2 2 2 3 3 4" xfId="21859"/>
    <cellStyle name="Normal 2 3 3 2 2 2 3 3 4 2" xfId="21860"/>
    <cellStyle name="Normal 2 3 3 2 2 2 3 3 5" xfId="21861"/>
    <cellStyle name="Normal 2 3 3 2 2 2 3 3 5 2" xfId="21862"/>
    <cellStyle name="Normal 2 3 3 2 2 2 3 3 6" xfId="21863"/>
    <cellStyle name="Normal 2 3 3 2 2 2 3 3 6 2" xfId="21864"/>
    <cellStyle name="Normal 2 3 3 2 2 2 3 3 7" xfId="21865"/>
    <cellStyle name="Normal 2 3 3 2 2 2 3 3 7 2" xfId="21866"/>
    <cellStyle name="Normal 2 3 3 2 2 2 3 3 8" xfId="21867"/>
    <cellStyle name="Normal 2 3 3 2 2 2 3 3 8 2" xfId="21868"/>
    <cellStyle name="Normal 2 3 3 2 2 2 3 3 9" xfId="21869"/>
    <cellStyle name="Normal 2 3 3 2 2 2 3 3 9 2" xfId="21870"/>
    <cellStyle name="Normal 2 3 3 2 2 2 3 4" xfId="21871"/>
    <cellStyle name="Normal 2 3 3 2 2 2 3 4 2" xfId="21872"/>
    <cellStyle name="Normal 2 3 3 2 2 2 3 5" xfId="21873"/>
    <cellStyle name="Normal 2 3 3 2 2 2 3 5 2" xfId="21874"/>
    <cellStyle name="Normal 2 3 3 2 2 2 3 6" xfId="21875"/>
    <cellStyle name="Normal 2 3 3 2 2 2 3 6 2" xfId="21876"/>
    <cellStyle name="Normal 2 3 3 2 2 2 3 7" xfId="21877"/>
    <cellStyle name="Normal 2 3 3 2 2 2 3 7 2" xfId="21878"/>
    <cellStyle name="Normal 2 3 3 2 2 2 3 8" xfId="21879"/>
    <cellStyle name="Normal 2 3 3 2 2 2 3 8 2" xfId="21880"/>
    <cellStyle name="Normal 2 3 3 2 2 2 3 9" xfId="21881"/>
    <cellStyle name="Normal 2 3 3 2 2 2 3 9 2" xfId="21882"/>
    <cellStyle name="Normal 2 3 3 2 2 2 4" xfId="21883"/>
    <cellStyle name="Normal 2 3 3 2 2 2 4 10" xfId="21884"/>
    <cellStyle name="Normal 2 3 3 2 2 2 4 10 2" xfId="21885"/>
    <cellStyle name="Normal 2 3 3 2 2 2 4 11" xfId="21886"/>
    <cellStyle name="Normal 2 3 3 2 2 2 4 11 2" xfId="21887"/>
    <cellStyle name="Normal 2 3 3 2 2 2 4 12" xfId="21888"/>
    <cellStyle name="Normal 2 3 3 2 2 2 4 12 2" xfId="21889"/>
    <cellStyle name="Normal 2 3 3 2 2 2 4 13" xfId="21890"/>
    <cellStyle name="Normal 2 3 3 2 2 2 4 2" xfId="21891"/>
    <cellStyle name="Normal 2 3 3 2 2 2 4 2 10" xfId="21892"/>
    <cellStyle name="Normal 2 3 3 2 2 2 4 2 10 2" xfId="21893"/>
    <cellStyle name="Normal 2 3 3 2 2 2 4 2 11" xfId="21894"/>
    <cellStyle name="Normal 2 3 3 2 2 2 4 2 11 2" xfId="21895"/>
    <cellStyle name="Normal 2 3 3 2 2 2 4 2 12" xfId="21896"/>
    <cellStyle name="Normal 2 3 3 2 2 2 4 2 2" xfId="21897"/>
    <cellStyle name="Normal 2 3 3 2 2 2 4 2 2 10" xfId="21898"/>
    <cellStyle name="Normal 2 3 3 2 2 2 4 2 2 10 2" xfId="21899"/>
    <cellStyle name="Normal 2 3 3 2 2 2 4 2 2 11" xfId="21900"/>
    <cellStyle name="Normal 2 3 3 2 2 2 4 2 2 2" xfId="21901"/>
    <cellStyle name="Normal 2 3 3 2 2 2 4 2 2 2 2" xfId="21902"/>
    <cellStyle name="Normal 2 3 3 2 2 2 4 2 2 3" xfId="21903"/>
    <cellStyle name="Normal 2 3 3 2 2 2 4 2 2 3 2" xfId="21904"/>
    <cellStyle name="Normal 2 3 3 2 2 2 4 2 2 4" xfId="21905"/>
    <cellStyle name="Normal 2 3 3 2 2 2 4 2 2 4 2" xfId="21906"/>
    <cellStyle name="Normal 2 3 3 2 2 2 4 2 2 5" xfId="21907"/>
    <cellStyle name="Normal 2 3 3 2 2 2 4 2 2 5 2" xfId="21908"/>
    <cellStyle name="Normal 2 3 3 2 2 2 4 2 2 6" xfId="21909"/>
    <cellStyle name="Normal 2 3 3 2 2 2 4 2 2 6 2" xfId="21910"/>
    <cellStyle name="Normal 2 3 3 2 2 2 4 2 2 7" xfId="21911"/>
    <cellStyle name="Normal 2 3 3 2 2 2 4 2 2 7 2" xfId="21912"/>
    <cellStyle name="Normal 2 3 3 2 2 2 4 2 2 8" xfId="21913"/>
    <cellStyle name="Normal 2 3 3 2 2 2 4 2 2 8 2" xfId="21914"/>
    <cellStyle name="Normal 2 3 3 2 2 2 4 2 2 9" xfId="21915"/>
    <cellStyle name="Normal 2 3 3 2 2 2 4 2 2 9 2" xfId="21916"/>
    <cellStyle name="Normal 2 3 3 2 2 2 4 2 3" xfId="21917"/>
    <cellStyle name="Normal 2 3 3 2 2 2 4 2 3 2" xfId="21918"/>
    <cellStyle name="Normal 2 3 3 2 2 2 4 2 4" xfId="21919"/>
    <cellStyle name="Normal 2 3 3 2 2 2 4 2 4 2" xfId="21920"/>
    <cellStyle name="Normal 2 3 3 2 2 2 4 2 5" xfId="21921"/>
    <cellStyle name="Normal 2 3 3 2 2 2 4 2 5 2" xfId="21922"/>
    <cellStyle name="Normal 2 3 3 2 2 2 4 2 6" xfId="21923"/>
    <cellStyle name="Normal 2 3 3 2 2 2 4 2 6 2" xfId="21924"/>
    <cellStyle name="Normal 2 3 3 2 2 2 4 2 7" xfId="21925"/>
    <cellStyle name="Normal 2 3 3 2 2 2 4 2 7 2" xfId="21926"/>
    <cellStyle name="Normal 2 3 3 2 2 2 4 2 8" xfId="21927"/>
    <cellStyle name="Normal 2 3 3 2 2 2 4 2 8 2" xfId="21928"/>
    <cellStyle name="Normal 2 3 3 2 2 2 4 2 9" xfId="21929"/>
    <cellStyle name="Normal 2 3 3 2 2 2 4 2 9 2" xfId="21930"/>
    <cellStyle name="Normal 2 3 3 2 2 2 4 3" xfId="21931"/>
    <cellStyle name="Normal 2 3 3 2 2 2 4 3 10" xfId="21932"/>
    <cellStyle name="Normal 2 3 3 2 2 2 4 3 10 2" xfId="21933"/>
    <cellStyle name="Normal 2 3 3 2 2 2 4 3 11" xfId="21934"/>
    <cellStyle name="Normal 2 3 3 2 2 2 4 3 2" xfId="21935"/>
    <cellStyle name="Normal 2 3 3 2 2 2 4 3 2 2" xfId="21936"/>
    <cellStyle name="Normal 2 3 3 2 2 2 4 3 3" xfId="21937"/>
    <cellStyle name="Normal 2 3 3 2 2 2 4 3 3 2" xfId="21938"/>
    <cellStyle name="Normal 2 3 3 2 2 2 4 3 4" xfId="21939"/>
    <cellStyle name="Normal 2 3 3 2 2 2 4 3 4 2" xfId="21940"/>
    <cellStyle name="Normal 2 3 3 2 2 2 4 3 5" xfId="21941"/>
    <cellStyle name="Normal 2 3 3 2 2 2 4 3 5 2" xfId="21942"/>
    <cellStyle name="Normal 2 3 3 2 2 2 4 3 6" xfId="21943"/>
    <cellStyle name="Normal 2 3 3 2 2 2 4 3 6 2" xfId="21944"/>
    <cellStyle name="Normal 2 3 3 2 2 2 4 3 7" xfId="21945"/>
    <cellStyle name="Normal 2 3 3 2 2 2 4 3 7 2" xfId="21946"/>
    <cellStyle name="Normal 2 3 3 2 2 2 4 3 8" xfId="21947"/>
    <cellStyle name="Normal 2 3 3 2 2 2 4 3 8 2" xfId="21948"/>
    <cellStyle name="Normal 2 3 3 2 2 2 4 3 9" xfId="21949"/>
    <cellStyle name="Normal 2 3 3 2 2 2 4 3 9 2" xfId="21950"/>
    <cellStyle name="Normal 2 3 3 2 2 2 4 4" xfId="21951"/>
    <cellStyle name="Normal 2 3 3 2 2 2 4 4 2" xfId="21952"/>
    <cellStyle name="Normal 2 3 3 2 2 2 4 5" xfId="21953"/>
    <cellStyle name="Normal 2 3 3 2 2 2 4 5 2" xfId="21954"/>
    <cellStyle name="Normal 2 3 3 2 2 2 4 6" xfId="21955"/>
    <cellStyle name="Normal 2 3 3 2 2 2 4 6 2" xfId="21956"/>
    <cellStyle name="Normal 2 3 3 2 2 2 4 7" xfId="21957"/>
    <cellStyle name="Normal 2 3 3 2 2 2 4 7 2" xfId="21958"/>
    <cellStyle name="Normal 2 3 3 2 2 2 4 8" xfId="21959"/>
    <cellStyle name="Normal 2 3 3 2 2 2 4 8 2" xfId="21960"/>
    <cellStyle name="Normal 2 3 3 2 2 2 4 9" xfId="21961"/>
    <cellStyle name="Normal 2 3 3 2 2 2 4 9 2" xfId="21962"/>
    <cellStyle name="Normal 2 3 3 2 2 2 5" xfId="21963"/>
    <cellStyle name="Normal 2 3 3 2 2 2 5 10" xfId="21964"/>
    <cellStyle name="Normal 2 3 3 2 2 2 5 10 2" xfId="21965"/>
    <cellStyle name="Normal 2 3 3 2 2 2 5 11" xfId="21966"/>
    <cellStyle name="Normal 2 3 3 2 2 2 5 11 2" xfId="21967"/>
    <cellStyle name="Normal 2 3 3 2 2 2 5 12" xfId="21968"/>
    <cellStyle name="Normal 2 3 3 2 2 2 5 12 2" xfId="21969"/>
    <cellStyle name="Normal 2 3 3 2 2 2 5 13" xfId="21970"/>
    <cellStyle name="Normal 2 3 3 2 2 2 5 2" xfId="21971"/>
    <cellStyle name="Normal 2 3 3 2 2 2 5 2 10" xfId="21972"/>
    <cellStyle name="Normal 2 3 3 2 2 2 5 2 10 2" xfId="21973"/>
    <cellStyle name="Normal 2 3 3 2 2 2 5 2 11" xfId="21974"/>
    <cellStyle name="Normal 2 3 3 2 2 2 5 2 11 2" xfId="21975"/>
    <cellStyle name="Normal 2 3 3 2 2 2 5 2 12" xfId="21976"/>
    <cellStyle name="Normal 2 3 3 2 2 2 5 2 2" xfId="21977"/>
    <cellStyle name="Normal 2 3 3 2 2 2 5 2 2 10" xfId="21978"/>
    <cellStyle name="Normal 2 3 3 2 2 2 5 2 2 10 2" xfId="21979"/>
    <cellStyle name="Normal 2 3 3 2 2 2 5 2 2 11" xfId="21980"/>
    <cellStyle name="Normal 2 3 3 2 2 2 5 2 2 2" xfId="21981"/>
    <cellStyle name="Normal 2 3 3 2 2 2 5 2 2 2 2" xfId="21982"/>
    <cellStyle name="Normal 2 3 3 2 2 2 5 2 2 3" xfId="21983"/>
    <cellStyle name="Normal 2 3 3 2 2 2 5 2 2 3 2" xfId="21984"/>
    <cellStyle name="Normal 2 3 3 2 2 2 5 2 2 4" xfId="21985"/>
    <cellStyle name="Normal 2 3 3 2 2 2 5 2 2 4 2" xfId="21986"/>
    <cellStyle name="Normal 2 3 3 2 2 2 5 2 2 5" xfId="21987"/>
    <cellStyle name="Normal 2 3 3 2 2 2 5 2 2 5 2" xfId="21988"/>
    <cellStyle name="Normal 2 3 3 2 2 2 5 2 2 6" xfId="21989"/>
    <cellStyle name="Normal 2 3 3 2 2 2 5 2 2 6 2" xfId="21990"/>
    <cellStyle name="Normal 2 3 3 2 2 2 5 2 2 7" xfId="21991"/>
    <cellStyle name="Normal 2 3 3 2 2 2 5 2 2 7 2" xfId="21992"/>
    <cellStyle name="Normal 2 3 3 2 2 2 5 2 2 8" xfId="21993"/>
    <cellStyle name="Normal 2 3 3 2 2 2 5 2 2 8 2" xfId="21994"/>
    <cellStyle name="Normal 2 3 3 2 2 2 5 2 2 9" xfId="21995"/>
    <cellStyle name="Normal 2 3 3 2 2 2 5 2 2 9 2" xfId="21996"/>
    <cellStyle name="Normal 2 3 3 2 2 2 5 2 3" xfId="21997"/>
    <cellStyle name="Normal 2 3 3 2 2 2 5 2 3 2" xfId="21998"/>
    <cellStyle name="Normal 2 3 3 2 2 2 5 2 4" xfId="21999"/>
    <cellStyle name="Normal 2 3 3 2 2 2 5 2 4 2" xfId="22000"/>
    <cellStyle name="Normal 2 3 3 2 2 2 5 2 5" xfId="22001"/>
    <cellStyle name="Normal 2 3 3 2 2 2 5 2 5 2" xfId="22002"/>
    <cellStyle name="Normal 2 3 3 2 2 2 5 2 6" xfId="22003"/>
    <cellStyle name="Normal 2 3 3 2 2 2 5 2 6 2" xfId="22004"/>
    <cellStyle name="Normal 2 3 3 2 2 2 5 2 7" xfId="22005"/>
    <cellStyle name="Normal 2 3 3 2 2 2 5 2 7 2" xfId="22006"/>
    <cellStyle name="Normal 2 3 3 2 2 2 5 2 8" xfId="22007"/>
    <cellStyle name="Normal 2 3 3 2 2 2 5 2 8 2" xfId="22008"/>
    <cellStyle name="Normal 2 3 3 2 2 2 5 2 9" xfId="22009"/>
    <cellStyle name="Normal 2 3 3 2 2 2 5 2 9 2" xfId="22010"/>
    <cellStyle name="Normal 2 3 3 2 2 2 5 3" xfId="22011"/>
    <cellStyle name="Normal 2 3 3 2 2 2 5 3 10" xfId="22012"/>
    <cellStyle name="Normal 2 3 3 2 2 2 5 3 10 2" xfId="22013"/>
    <cellStyle name="Normal 2 3 3 2 2 2 5 3 11" xfId="22014"/>
    <cellStyle name="Normal 2 3 3 2 2 2 5 3 2" xfId="22015"/>
    <cellStyle name="Normal 2 3 3 2 2 2 5 3 2 2" xfId="22016"/>
    <cellStyle name="Normal 2 3 3 2 2 2 5 3 3" xfId="22017"/>
    <cellStyle name="Normal 2 3 3 2 2 2 5 3 3 2" xfId="22018"/>
    <cellStyle name="Normal 2 3 3 2 2 2 5 3 4" xfId="22019"/>
    <cellStyle name="Normal 2 3 3 2 2 2 5 3 4 2" xfId="22020"/>
    <cellStyle name="Normal 2 3 3 2 2 2 5 3 5" xfId="22021"/>
    <cellStyle name="Normal 2 3 3 2 2 2 5 3 5 2" xfId="22022"/>
    <cellStyle name="Normal 2 3 3 2 2 2 5 3 6" xfId="22023"/>
    <cellStyle name="Normal 2 3 3 2 2 2 5 3 6 2" xfId="22024"/>
    <cellStyle name="Normal 2 3 3 2 2 2 5 3 7" xfId="22025"/>
    <cellStyle name="Normal 2 3 3 2 2 2 5 3 7 2" xfId="22026"/>
    <cellStyle name="Normal 2 3 3 2 2 2 5 3 8" xfId="22027"/>
    <cellStyle name="Normal 2 3 3 2 2 2 5 3 8 2" xfId="22028"/>
    <cellStyle name="Normal 2 3 3 2 2 2 5 3 9" xfId="22029"/>
    <cellStyle name="Normal 2 3 3 2 2 2 5 3 9 2" xfId="22030"/>
    <cellStyle name="Normal 2 3 3 2 2 2 5 4" xfId="22031"/>
    <cellStyle name="Normal 2 3 3 2 2 2 5 4 2" xfId="22032"/>
    <cellStyle name="Normal 2 3 3 2 2 2 5 5" xfId="22033"/>
    <cellStyle name="Normal 2 3 3 2 2 2 5 5 2" xfId="22034"/>
    <cellStyle name="Normal 2 3 3 2 2 2 5 6" xfId="22035"/>
    <cellStyle name="Normal 2 3 3 2 2 2 5 6 2" xfId="22036"/>
    <cellStyle name="Normal 2 3 3 2 2 2 5 7" xfId="22037"/>
    <cellStyle name="Normal 2 3 3 2 2 2 5 7 2" xfId="22038"/>
    <cellStyle name="Normal 2 3 3 2 2 2 5 8" xfId="22039"/>
    <cellStyle name="Normal 2 3 3 2 2 2 5 8 2" xfId="22040"/>
    <cellStyle name="Normal 2 3 3 2 2 2 5 9" xfId="22041"/>
    <cellStyle name="Normal 2 3 3 2 2 2 5 9 2" xfId="22042"/>
    <cellStyle name="Normal 2 3 3 2 2 2 6" xfId="41958"/>
    <cellStyle name="Normal 2 3 3 2 2 3" xfId="22043"/>
    <cellStyle name="Normal 2 3 3 2 2 3 2" xfId="41959"/>
    <cellStyle name="Normal 2 3 3 2 2 4" xfId="22044"/>
    <cellStyle name="Normal 2 3 3 2 2 4 2" xfId="41960"/>
    <cellStyle name="Normal 2 3 3 2 2 5" xfId="22045"/>
    <cellStyle name="Normal 2 3 3 2 2 5 2" xfId="41961"/>
    <cellStyle name="Normal 2 3 3 2 2 6" xfId="22046"/>
    <cellStyle name="Normal 2 3 3 2 2 6 2" xfId="41962"/>
    <cellStyle name="Normal 2 3 3 2 2 7" xfId="22047"/>
    <cellStyle name="Normal 2 3 3 2 2 7 10" xfId="22048"/>
    <cellStyle name="Normal 2 3 3 2 2 7 10 2" xfId="22049"/>
    <cellStyle name="Normal 2 3 3 2 2 7 11" xfId="22050"/>
    <cellStyle name="Normal 2 3 3 2 2 7 11 2" xfId="22051"/>
    <cellStyle name="Normal 2 3 3 2 2 7 12" xfId="22052"/>
    <cellStyle name="Normal 2 3 3 2 2 7 2" xfId="22053"/>
    <cellStyle name="Normal 2 3 3 2 2 7 2 10" xfId="22054"/>
    <cellStyle name="Normal 2 3 3 2 2 7 2 10 2" xfId="22055"/>
    <cellStyle name="Normal 2 3 3 2 2 7 2 11" xfId="22056"/>
    <cellStyle name="Normal 2 3 3 2 2 7 2 2" xfId="22057"/>
    <cellStyle name="Normal 2 3 3 2 2 7 2 2 2" xfId="22058"/>
    <cellStyle name="Normal 2 3 3 2 2 7 2 3" xfId="22059"/>
    <cellStyle name="Normal 2 3 3 2 2 7 2 3 2" xfId="22060"/>
    <cellStyle name="Normal 2 3 3 2 2 7 2 4" xfId="22061"/>
    <cellStyle name="Normal 2 3 3 2 2 7 2 4 2" xfId="22062"/>
    <cellStyle name="Normal 2 3 3 2 2 7 2 5" xfId="22063"/>
    <cellStyle name="Normal 2 3 3 2 2 7 2 5 2" xfId="22064"/>
    <cellStyle name="Normal 2 3 3 2 2 7 2 6" xfId="22065"/>
    <cellStyle name="Normal 2 3 3 2 2 7 2 6 2" xfId="22066"/>
    <cellStyle name="Normal 2 3 3 2 2 7 2 7" xfId="22067"/>
    <cellStyle name="Normal 2 3 3 2 2 7 2 7 2" xfId="22068"/>
    <cellStyle name="Normal 2 3 3 2 2 7 2 8" xfId="22069"/>
    <cellStyle name="Normal 2 3 3 2 2 7 2 8 2" xfId="22070"/>
    <cellStyle name="Normal 2 3 3 2 2 7 2 9" xfId="22071"/>
    <cellStyle name="Normal 2 3 3 2 2 7 2 9 2" xfId="22072"/>
    <cellStyle name="Normal 2 3 3 2 2 7 3" xfId="22073"/>
    <cellStyle name="Normal 2 3 3 2 2 7 3 2" xfId="22074"/>
    <cellStyle name="Normal 2 3 3 2 2 7 4" xfId="22075"/>
    <cellStyle name="Normal 2 3 3 2 2 7 4 2" xfId="22076"/>
    <cellStyle name="Normal 2 3 3 2 2 7 5" xfId="22077"/>
    <cellStyle name="Normal 2 3 3 2 2 7 5 2" xfId="22078"/>
    <cellStyle name="Normal 2 3 3 2 2 7 6" xfId="22079"/>
    <cellStyle name="Normal 2 3 3 2 2 7 6 2" xfId="22080"/>
    <cellStyle name="Normal 2 3 3 2 2 7 7" xfId="22081"/>
    <cellStyle name="Normal 2 3 3 2 2 7 7 2" xfId="22082"/>
    <cellStyle name="Normal 2 3 3 2 2 7 8" xfId="22083"/>
    <cellStyle name="Normal 2 3 3 2 2 7 8 2" xfId="22084"/>
    <cellStyle name="Normal 2 3 3 2 2 7 9" xfId="22085"/>
    <cellStyle name="Normal 2 3 3 2 2 7 9 2" xfId="22086"/>
    <cellStyle name="Normal 2 3 3 2 2 8" xfId="22087"/>
    <cellStyle name="Normal 2 3 3 2 2 8 10" xfId="22088"/>
    <cellStyle name="Normal 2 3 3 2 2 8 10 2" xfId="22089"/>
    <cellStyle name="Normal 2 3 3 2 2 8 11" xfId="22090"/>
    <cellStyle name="Normal 2 3 3 2 2 8 2" xfId="22091"/>
    <cellStyle name="Normal 2 3 3 2 2 8 2 2" xfId="22092"/>
    <cellStyle name="Normal 2 3 3 2 2 8 3" xfId="22093"/>
    <cellStyle name="Normal 2 3 3 2 2 8 3 2" xfId="22094"/>
    <cellStyle name="Normal 2 3 3 2 2 8 4" xfId="22095"/>
    <cellStyle name="Normal 2 3 3 2 2 8 4 2" xfId="22096"/>
    <cellStyle name="Normal 2 3 3 2 2 8 5" xfId="22097"/>
    <cellStyle name="Normal 2 3 3 2 2 8 5 2" xfId="22098"/>
    <cellStyle name="Normal 2 3 3 2 2 8 6" xfId="22099"/>
    <cellStyle name="Normal 2 3 3 2 2 8 6 2" xfId="22100"/>
    <cellStyle name="Normal 2 3 3 2 2 8 7" xfId="22101"/>
    <cellStyle name="Normal 2 3 3 2 2 8 7 2" xfId="22102"/>
    <cellStyle name="Normal 2 3 3 2 2 8 8" xfId="22103"/>
    <cellStyle name="Normal 2 3 3 2 2 8 8 2" xfId="22104"/>
    <cellStyle name="Normal 2 3 3 2 2 8 9" xfId="22105"/>
    <cellStyle name="Normal 2 3 3 2 2 8 9 2" xfId="22106"/>
    <cellStyle name="Normal 2 3 3 2 2 9" xfId="22107"/>
    <cellStyle name="Normal 2 3 3 2 2 9 2" xfId="22108"/>
    <cellStyle name="Normal 2 3 3 2 3" xfId="22109"/>
    <cellStyle name="Normal 2 3 3 2 3 2" xfId="41963"/>
    <cellStyle name="Normal 2 3 3 2 4" xfId="22110"/>
    <cellStyle name="Normal 2 3 3 2 4 2" xfId="41964"/>
    <cellStyle name="Normal 2 3 3 2 5" xfId="22111"/>
    <cellStyle name="Normal 2 3 3 2 5 2" xfId="41965"/>
    <cellStyle name="Normal 2 3 3 2 6" xfId="22112"/>
    <cellStyle name="Normal 2 3 3 2 6 10" xfId="22113"/>
    <cellStyle name="Normal 2 3 3 2 6 10 2" xfId="22114"/>
    <cellStyle name="Normal 2 3 3 2 6 11" xfId="22115"/>
    <cellStyle name="Normal 2 3 3 2 6 11 2" xfId="22116"/>
    <cellStyle name="Normal 2 3 3 2 6 12" xfId="22117"/>
    <cellStyle name="Normal 2 3 3 2 6 12 2" xfId="22118"/>
    <cellStyle name="Normal 2 3 3 2 6 13" xfId="22119"/>
    <cellStyle name="Normal 2 3 3 2 6 13 2" xfId="22120"/>
    <cellStyle name="Normal 2 3 3 2 6 14" xfId="22121"/>
    <cellStyle name="Normal 2 3 3 2 6 14 2" xfId="22122"/>
    <cellStyle name="Normal 2 3 3 2 6 15" xfId="22123"/>
    <cellStyle name="Normal 2 3 3 2 6 15 2" xfId="22124"/>
    <cellStyle name="Normal 2 3 3 2 6 16" xfId="22125"/>
    <cellStyle name="Normal 2 3 3 2 6 16 2" xfId="22126"/>
    <cellStyle name="Normal 2 3 3 2 6 17" xfId="22127"/>
    <cellStyle name="Normal 2 3 3 2 6 2" xfId="22128"/>
    <cellStyle name="Normal 2 3 3 2 6 2 2" xfId="41966"/>
    <cellStyle name="Normal 2 3 3 2 6 3" xfId="22129"/>
    <cellStyle name="Normal 2 3 3 2 6 3 2" xfId="41967"/>
    <cellStyle name="Normal 2 3 3 2 6 4" xfId="22130"/>
    <cellStyle name="Normal 2 3 3 2 6 4 2" xfId="41968"/>
    <cellStyle name="Normal 2 3 3 2 6 5" xfId="22131"/>
    <cellStyle name="Normal 2 3 3 2 6 5 2" xfId="41969"/>
    <cellStyle name="Normal 2 3 3 2 6 6" xfId="22132"/>
    <cellStyle name="Normal 2 3 3 2 6 6 10" xfId="22133"/>
    <cellStyle name="Normal 2 3 3 2 6 6 10 2" xfId="22134"/>
    <cellStyle name="Normal 2 3 3 2 6 6 11" xfId="22135"/>
    <cellStyle name="Normal 2 3 3 2 6 6 11 2" xfId="22136"/>
    <cellStyle name="Normal 2 3 3 2 6 6 12" xfId="22137"/>
    <cellStyle name="Normal 2 3 3 2 6 6 2" xfId="22138"/>
    <cellStyle name="Normal 2 3 3 2 6 6 2 10" xfId="22139"/>
    <cellStyle name="Normal 2 3 3 2 6 6 2 10 2" xfId="22140"/>
    <cellStyle name="Normal 2 3 3 2 6 6 2 11" xfId="22141"/>
    <cellStyle name="Normal 2 3 3 2 6 6 2 2" xfId="22142"/>
    <cellStyle name="Normal 2 3 3 2 6 6 2 2 2" xfId="22143"/>
    <cellStyle name="Normal 2 3 3 2 6 6 2 3" xfId="22144"/>
    <cellStyle name="Normal 2 3 3 2 6 6 2 3 2" xfId="22145"/>
    <cellStyle name="Normal 2 3 3 2 6 6 2 4" xfId="22146"/>
    <cellStyle name="Normal 2 3 3 2 6 6 2 4 2" xfId="22147"/>
    <cellStyle name="Normal 2 3 3 2 6 6 2 5" xfId="22148"/>
    <cellStyle name="Normal 2 3 3 2 6 6 2 5 2" xfId="22149"/>
    <cellStyle name="Normal 2 3 3 2 6 6 2 6" xfId="22150"/>
    <cellStyle name="Normal 2 3 3 2 6 6 2 6 2" xfId="22151"/>
    <cellStyle name="Normal 2 3 3 2 6 6 2 7" xfId="22152"/>
    <cellStyle name="Normal 2 3 3 2 6 6 2 7 2" xfId="22153"/>
    <cellStyle name="Normal 2 3 3 2 6 6 2 8" xfId="22154"/>
    <cellStyle name="Normal 2 3 3 2 6 6 2 8 2" xfId="22155"/>
    <cellStyle name="Normal 2 3 3 2 6 6 2 9" xfId="22156"/>
    <cellStyle name="Normal 2 3 3 2 6 6 2 9 2" xfId="22157"/>
    <cellStyle name="Normal 2 3 3 2 6 6 3" xfId="22158"/>
    <cellStyle name="Normal 2 3 3 2 6 6 3 2" xfId="22159"/>
    <cellStyle name="Normal 2 3 3 2 6 6 4" xfId="22160"/>
    <cellStyle name="Normal 2 3 3 2 6 6 4 2" xfId="22161"/>
    <cellStyle name="Normal 2 3 3 2 6 6 5" xfId="22162"/>
    <cellStyle name="Normal 2 3 3 2 6 6 5 2" xfId="22163"/>
    <cellStyle name="Normal 2 3 3 2 6 6 6" xfId="22164"/>
    <cellStyle name="Normal 2 3 3 2 6 6 6 2" xfId="22165"/>
    <cellStyle name="Normal 2 3 3 2 6 6 7" xfId="22166"/>
    <cellStyle name="Normal 2 3 3 2 6 6 7 2" xfId="22167"/>
    <cellStyle name="Normal 2 3 3 2 6 6 8" xfId="22168"/>
    <cellStyle name="Normal 2 3 3 2 6 6 8 2" xfId="22169"/>
    <cellStyle name="Normal 2 3 3 2 6 6 9" xfId="22170"/>
    <cellStyle name="Normal 2 3 3 2 6 6 9 2" xfId="22171"/>
    <cellStyle name="Normal 2 3 3 2 6 7" xfId="22172"/>
    <cellStyle name="Normal 2 3 3 2 6 7 10" xfId="22173"/>
    <cellStyle name="Normal 2 3 3 2 6 7 10 2" xfId="22174"/>
    <cellStyle name="Normal 2 3 3 2 6 7 11" xfId="22175"/>
    <cellStyle name="Normal 2 3 3 2 6 7 2" xfId="22176"/>
    <cellStyle name="Normal 2 3 3 2 6 7 2 2" xfId="22177"/>
    <cellStyle name="Normal 2 3 3 2 6 7 3" xfId="22178"/>
    <cellStyle name="Normal 2 3 3 2 6 7 3 2" xfId="22179"/>
    <cellStyle name="Normal 2 3 3 2 6 7 4" xfId="22180"/>
    <cellStyle name="Normal 2 3 3 2 6 7 4 2" xfId="22181"/>
    <cellStyle name="Normal 2 3 3 2 6 7 5" xfId="22182"/>
    <cellStyle name="Normal 2 3 3 2 6 7 5 2" xfId="22183"/>
    <cellStyle name="Normal 2 3 3 2 6 7 6" xfId="22184"/>
    <cellStyle name="Normal 2 3 3 2 6 7 6 2" xfId="22185"/>
    <cellStyle name="Normal 2 3 3 2 6 7 7" xfId="22186"/>
    <cellStyle name="Normal 2 3 3 2 6 7 7 2" xfId="22187"/>
    <cellStyle name="Normal 2 3 3 2 6 7 8" xfId="22188"/>
    <cellStyle name="Normal 2 3 3 2 6 7 8 2" xfId="22189"/>
    <cellStyle name="Normal 2 3 3 2 6 7 9" xfId="22190"/>
    <cellStyle name="Normal 2 3 3 2 6 7 9 2" xfId="22191"/>
    <cellStyle name="Normal 2 3 3 2 6 8" xfId="22192"/>
    <cellStyle name="Normal 2 3 3 2 6 8 2" xfId="22193"/>
    <cellStyle name="Normal 2 3 3 2 6 9" xfId="22194"/>
    <cellStyle name="Normal 2 3 3 2 6 9 2" xfId="22195"/>
    <cellStyle name="Normal 2 3 3 2 7" xfId="22196"/>
    <cellStyle name="Normal 2 3 3 2 7 10" xfId="22197"/>
    <cellStyle name="Normal 2 3 3 2 7 10 2" xfId="22198"/>
    <cellStyle name="Normal 2 3 3 2 7 11" xfId="22199"/>
    <cellStyle name="Normal 2 3 3 2 7 11 2" xfId="22200"/>
    <cellStyle name="Normal 2 3 3 2 7 12" xfId="22201"/>
    <cellStyle name="Normal 2 3 3 2 7 12 2" xfId="22202"/>
    <cellStyle name="Normal 2 3 3 2 7 13" xfId="22203"/>
    <cellStyle name="Normal 2 3 3 2 7 2" xfId="22204"/>
    <cellStyle name="Normal 2 3 3 2 7 2 10" xfId="22205"/>
    <cellStyle name="Normal 2 3 3 2 7 2 10 2" xfId="22206"/>
    <cellStyle name="Normal 2 3 3 2 7 2 11" xfId="22207"/>
    <cellStyle name="Normal 2 3 3 2 7 2 11 2" xfId="22208"/>
    <cellStyle name="Normal 2 3 3 2 7 2 12" xfId="22209"/>
    <cellStyle name="Normal 2 3 3 2 7 2 2" xfId="22210"/>
    <cellStyle name="Normal 2 3 3 2 7 2 2 10" xfId="22211"/>
    <cellStyle name="Normal 2 3 3 2 7 2 2 10 2" xfId="22212"/>
    <cellStyle name="Normal 2 3 3 2 7 2 2 11" xfId="22213"/>
    <cellStyle name="Normal 2 3 3 2 7 2 2 2" xfId="22214"/>
    <cellStyle name="Normal 2 3 3 2 7 2 2 2 2" xfId="22215"/>
    <cellStyle name="Normal 2 3 3 2 7 2 2 3" xfId="22216"/>
    <cellStyle name="Normal 2 3 3 2 7 2 2 3 2" xfId="22217"/>
    <cellStyle name="Normal 2 3 3 2 7 2 2 4" xfId="22218"/>
    <cellStyle name="Normal 2 3 3 2 7 2 2 4 2" xfId="22219"/>
    <cellStyle name="Normal 2 3 3 2 7 2 2 5" xfId="22220"/>
    <cellStyle name="Normal 2 3 3 2 7 2 2 5 2" xfId="22221"/>
    <cellStyle name="Normal 2 3 3 2 7 2 2 6" xfId="22222"/>
    <cellStyle name="Normal 2 3 3 2 7 2 2 6 2" xfId="22223"/>
    <cellStyle name="Normal 2 3 3 2 7 2 2 7" xfId="22224"/>
    <cellStyle name="Normal 2 3 3 2 7 2 2 7 2" xfId="22225"/>
    <cellStyle name="Normal 2 3 3 2 7 2 2 8" xfId="22226"/>
    <cellStyle name="Normal 2 3 3 2 7 2 2 8 2" xfId="22227"/>
    <cellStyle name="Normal 2 3 3 2 7 2 2 9" xfId="22228"/>
    <cellStyle name="Normal 2 3 3 2 7 2 2 9 2" xfId="22229"/>
    <cellStyle name="Normal 2 3 3 2 7 2 3" xfId="22230"/>
    <cellStyle name="Normal 2 3 3 2 7 2 3 2" xfId="22231"/>
    <cellStyle name="Normal 2 3 3 2 7 2 4" xfId="22232"/>
    <cellStyle name="Normal 2 3 3 2 7 2 4 2" xfId="22233"/>
    <cellStyle name="Normal 2 3 3 2 7 2 5" xfId="22234"/>
    <cellStyle name="Normal 2 3 3 2 7 2 5 2" xfId="22235"/>
    <cellStyle name="Normal 2 3 3 2 7 2 6" xfId="22236"/>
    <cellStyle name="Normal 2 3 3 2 7 2 6 2" xfId="22237"/>
    <cellStyle name="Normal 2 3 3 2 7 2 7" xfId="22238"/>
    <cellStyle name="Normal 2 3 3 2 7 2 7 2" xfId="22239"/>
    <cellStyle name="Normal 2 3 3 2 7 2 8" xfId="22240"/>
    <cellStyle name="Normal 2 3 3 2 7 2 8 2" xfId="22241"/>
    <cellStyle name="Normal 2 3 3 2 7 2 9" xfId="22242"/>
    <cellStyle name="Normal 2 3 3 2 7 2 9 2" xfId="22243"/>
    <cellStyle name="Normal 2 3 3 2 7 3" xfId="22244"/>
    <cellStyle name="Normal 2 3 3 2 7 3 10" xfId="22245"/>
    <cellStyle name="Normal 2 3 3 2 7 3 10 2" xfId="22246"/>
    <cellStyle name="Normal 2 3 3 2 7 3 11" xfId="22247"/>
    <cellStyle name="Normal 2 3 3 2 7 3 2" xfId="22248"/>
    <cellStyle name="Normal 2 3 3 2 7 3 2 2" xfId="22249"/>
    <cellStyle name="Normal 2 3 3 2 7 3 3" xfId="22250"/>
    <cellStyle name="Normal 2 3 3 2 7 3 3 2" xfId="22251"/>
    <cellStyle name="Normal 2 3 3 2 7 3 4" xfId="22252"/>
    <cellStyle name="Normal 2 3 3 2 7 3 4 2" xfId="22253"/>
    <cellStyle name="Normal 2 3 3 2 7 3 5" xfId="22254"/>
    <cellStyle name="Normal 2 3 3 2 7 3 5 2" xfId="22255"/>
    <cellStyle name="Normal 2 3 3 2 7 3 6" xfId="22256"/>
    <cellStyle name="Normal 2 3 3 2 7 3 6 2" xfId="22257"/>
    <cellStyle name="Normal 2 3 3 2 7 3 7" xfId="22258"/>
    <cellStyle name="Normal 2 3 3 2 7 3 7 2" xfId="22259"/>
    <cellStyle name="Normal 2 3 3 2 7 3 8" xfId="22260"/>
    <cellStyle name="Normal 2 3 3 2 7 3 8 2" xfId="22261"/>
    <cellStyle name="Normal 2 3 3 2 7 3 9" xfId="22262"/>
    <cellStyle name="Normal 2 3 3 2 7 3 9 2" xfId="22263"/>
    <cellStyle name="Normal 2 3 3 2 7 4" xfId="22264"/>
    <cellStyle name="Normal 2 3 3 2 7 4 2" xfId="22265"/>
    <cellStyle name="Normal 2 3 3 2 7 5" xfId="22266"/>
    <cellStyle name="Normal 2 3 3 2 7 5 2" xfId="22267"/>
    <cellStyle name="Normal 2 3 3 2 7 6" xfId="22268"/>
    <cellStyle name="Normal 2 3 3 2 7 6 2" xfId="22269"/>
    <cellStyle name="Normal 2 3 3 2 7 7" xfId="22270"/>
    <cellStyle name="Normal 2 3 3 2 7 7 2" xfId="22271"/>
    <cellStyle name="Normal 2 3 3 2 7 8" xfId="22272"/>
    <cellStyle name="Normal 2 3 3 2 7 8 2" xfId="22273"/>
    <cellStyle name="Normal 2 3 3 2 7 9" xfId="22274"/>
    <cellStyle name="Normal 2 3 3 2 7 9 2" xfId="22275"/>
    <cellStyle name="Normal 2 3 3 2 8" xfId="22276"/>
    <cellStyle name="Normal 2 3 3 2 8 10" xfId="22277"/>
    <cellStyle name="Normal 2 3 3 2 8 10 2" xfId="22278"/>
    <cellStyle name="Normal 2 3 3 2 8 11" xfId="22279"/>
    <cellStyle name="Normal 2 3 3 2 8 11 2" xfId="22280"/>
    <cellStyle name="Normal 2 3 3 2 8 12" xfId="22281"/>
    <cellStyle name="Normal 2 3 3 2 8 12 2" xfId="22282"/>
    <cellStyle name="Normal 2 3 3 2 8 13" xfId="22283"/>
    <cellStyle name="Normal 2 3 3 2 8 2" xfId="22284"/>
    <cellStyle name="Normal 2 3 3 2 8 2 10" xfId="22285"/>
    <cellStyle name="Normal 2 3 3 2 8 2 10 2" xfId="22286"/>
    <cellStyle name="Normal 2 3 3 2 8 2 11" xfId="22287"/>
    <cellStyle name="Normal 2 3 3 2 8 2 11 2" xfId="22288"/>
    <cellStyle name="Normal 2 3 3 2 8 2 12" xfId="22289"/>
    <cellStyle name="Normal 2 3 3 2 8 2 2" xfId="22290"/>
    <cellStyle name="Normal 2 3 3 2 8 2 2 10" xfId="22291"/>
    <cellStyle name="Normal 2 3 3 2 8 2 2 10 2" xfId="22292"/>
    <cellStyle name="Normal 2 3 3 2 8 2 2 11" xfId="22293"/>
    <cellStyle name="Normal 2 3 3 2 8 2 2 2" xfId="22294"/>
    <cellStyle name="Normal 2 3 3 2 8 2 2 2 2" xfId="22295"/>
    <cellStyle name="Normal 2 3 3 2 8 2 2 3" xfId="22296"/>
    <cellStyle name="Normal 2 3 3 2 8 2 2 3 2" xfId="22297"/>
    <cellStyle name="Normal 2 3 3 2 8 2 2 4" xfId="22298"/>
    <cellStyle name="Normal 2 3 3 2 8 2 2 4 2" xfId="22299"/>
    <cellStyle name="Normal 2 3 3 2 8 2 2 5" xfId="22300"/>
    <cellStyle name="Normal 2 3 3 2 8 2 2 5 2" xfId="22301"/>
    <cellStyle name="Normal 2 3 3 2 8 2 2 6" xfId="22302"/>
    <cellStyle name="Normal 2 3 3 2 8 2 2 6 2" xfId="22303"/>
    <cellStyle name="Normal 2 3 3 2 8 2 2 7" xfId="22304"/>
    <cellStyle name="Normal 2 3 3 2 8 2 2 7 2" xfId="22305"/>
    <cellStyle name="Normal 2 3 3 2 8 2 2 8" xfId="22306"/>
    <cellStyle name="Normal 2 3 3 2 8 2 2 8 2" xfId="22307"/>
    <cellStyle name="Normal 2 3 3 2 8 2 2 9" xfId="22308"/>
    <cellStyle name="Normal 2 3 3 2 8 2 2 9 2" xfId="22309"/>
    <cellStyle name="Normal 2 3 3 2 8 2 3" xfId="22310"/>
    <cellStyle name="Normal 2 3 3 2 8 2 3 2" xfId="22311"/>
    <cellStyle name="Normal 2 3 3 2 8 2 4" xfId="22312"/>
    <cellStyle name="Normal 2 3 3 2 8 2 4 2" xfId="22313"/>
    <cellStyle name="Normal 2 3 3 2 8 2 5" xfId="22314"/>
    <cellStyle name="Normal 2 3 3 2 8 2 5 2" xfId="22315"/>
    <cellStyle name="Normal 2 3 3 2 8 2 6" xfId="22316"/>
    <cellStyle name="Normal 2 3 3 2 8 2 6 2" xfId="22317"/>
    <cellStyle name="Normal 2 3 3 2 8 2 7" xfId="22318"/>
    <cellStyle name="Normal 2 3 3 2 8 2 7 2" xfId="22319"/>
    <cellStyle name="Normal 2 3 3 2 8 2 8" xfId="22320"/>
    <cellStyle name="Normal 2 3 3 2 8 2 8 2" xfId="22321"/>
    <cellStyle name="Normal 2 3 3 2 8 2 9" xfId="22322"/>
    <cellStyle name="Normal 2 3 3 2 8 2 9 2" xfId="22323"/>
    <cellStyle name="Normal 2 3 3 2 8 3" xfId="22324"/>
    <cellStyle name="Normal 2 3 3 2 8 3 10" xfId="22325"/>
    <cellStyle name="Normal 2 3 3 2 8 3 10 2" xfId="22326"/>
    <cellStyle name="Normal 2 3 3 2 8 3 11" xfId="22327"/>
    <cellStyle name="Normal 2 3 3 2 8 3 2" xfId="22328"/>
    <cellStyle name="Normal 2 3 3 2 8 3 2 2" xfId="22329"/>
    <cellStyle name="Normal 2 3 3 2 8 3 3" xfId="22330"/>
    <cellStyle name="Normal 2 3 3 2 8 3 3 2" xfId="22331"/>
    <cellStyle name="Normal 2 3 3 2 8 3 4" xfId="22332"/>
    <cellStyle name="Normal 2 3 3 2 8 3 4 2" xfId="22333"/>
    <cellStyle name="Normal 2 3 3 2 8 3 5" xfId="22334"/>
    <cellStyle name="Normal 2 3 3 2 8 3 5 2" xfId="22335"/>
    <cellStyle name="Normal 2 3 3 2 8 3 6" xfId="22336"/>
    <cellStyle name="Normal 2 3 3 2 8 3 6 2" xfId="22337"/>
    <cellStyle name="Normal 2 3 3 2 8 3 7" xfId="22338"/>
    <cellStyle name="Normal 2 3 3 2 8 3 7 2" xfId="22339"/>
    <cellStyle name="Normal 2 3 3 2 8 3 8" xfId="22340"/>
    <cellStyle name="Normal 2 3 3 2 8 3 8 2" xfId="22341"/>
    <cellStyle name="Normal 2 3 3 2 8 3 9" xfId="22342"/>
    <cellStyle name="Normal 2 3 3 2 8 3 9 2" xfId="22343"/>
    <cellStyle name="Normal 2 3 3 2 8 4" xfId="22344"/>
    <cellStyle name="Normal 2 3 3 2 8 4 2" xfId="22345"/>
    <cellStyle name="Normal 2 3 3 2 8 5" xfId="22346"/>
    <cellStyle name="Normal 2 3 3 2 8 5 2" xfId="22347"/>
    <cellStyle name="Normal 2 3 3 2 8 6" xfId="22348"/>
    <cellStyle name="Normal 2 3 3 2 8 6 2" xfId="22349"/>
    <cellStyle name="Normal 2 3 3 2 8 7" xfId="22350"/>
    <cellStyle name="Normal 2 3 3 2 8 7 2" xfId="22351"/>
    <cellStyle name="Normal 2 3 3 2 8 8" xfId="22352"/>
    <cellStyle name="Normal 2 3 3 2 8 8 2" xfId="22353"/>
    <cellStyle name="Normal 2 3 3 2 8 9" xfId="22354"/>
    <cellStyle name="Normal 2 3 3 2 8 9 2" xfId="22355"/>
    <cellStyle name="Normal 2 3 3 2 9" xfId="22356"/>
    <cellStyle name="Normal 2 3 3 2 9 10" xfId="22357"/>
    <cellStyle name="Normal 2 3 3 2 9 10 2" xfId="22358"/>
    <cellStyle name="Normal 2 3 3 2 9 11" xfId="22359"/>
    <cellStyle name="Normal 2 3 3 2 9 11 2" xfId="22360"/>
    <cellStyle name="Normal 2 3 3 2 9 12" xfId="22361"/>
    <cellStyle name="Normal 2 3 3 2 9 12 2" xfId="22362"/>
    <cellStyle name="Normal 2 3 3 2 9 13" xfId="22363"/>
    <cellStyle name="Normal 2 3 3 2 9 2" xfId="22364"/>
    <cellStyle name="Normal 2 3 3 2 9 2 10" xfId="22365"/>
    <cellStyle name="Normal 2 3 3 2 9 2 10 2" xfId="22366"/>
    <cellStyle name="Normal 2 3 3 2 9 2 11" xfId="22367"/>
    <cellStyle name="Normal 2 3 3 2 9 2 11 2" xfId="22368"/>
    <cellStyle name="Normal 2 3 3 2 9 2 12" xfId="22369"/>
    <cellStyle name="Normal 2 3 3 2 9 2 2" xfId="22370"/>
    <cellStyle name="Normal 2 3 3 2 9 2 2 10" xfId="22371"/>
    <cellStyle name="Normal 2 3 3 2 9 2 2 10 2" xfId="22372"/>
    <cellStyle name="Normal 2 3 3 2 9 2 2 11" xfId="22373"/>
    <cellStyle name="Normal 2 3 3 2 9 2 2 2" xfId="22374"/>
    <cellStyle name="Normal 2 3 3 2 9 2 2 2 2" xfId="22375"/>
    <cellStyle name="Normal 2 3 3 2 9 2 2 3" xfId="22376"/>
    <cellStyle name="Normal 2 3 3 2 9 2 2 3 2" xfId="22377"/>
    <cellStyle name="Normal 2 3 3 2 9 2 2 4" xfId="22378"/>
    <cellStyle name="Normal 2 3 3 2 9 2 2 4 2" xfId="22379"/>
    <cellStyle name="Normal 2 3 3 2 9 2 2 5" xfId="22380"/>
    <cellStyle name="Normal 2 3 3 2 9 2 2 5 2" xfId="22381"/>
    <cellStyle name="Normal 2 3 3 2 9 2 2 6" xfId="22382"/>
    <cellStyle name="Normal 2 3 3 2 9 2 2 6 2" xfId="22383"/>
    <cellStyle name="Normal 2 3 3 2 9 2 2 7" xfId="22384"/>
    <cellStyle name="Normal 2 3 3 2 9 2 2 7 2" xfId="22385"/>
    <cellStyle name="Normal 2 3 3 2 9 2 2 8" xfId="22386"/>
    <cellStyle name="Normal 2 3 3 2 9 2 2 8 2" xfId="22387"/>
    <cellStyle name="Normal 2 3 3 2 9 2 2 9" xfId="22388"/>
    <cellStyle name="Normal 2 3 3 2 9 2 2 9 2" xfId="22389"/>
    <cellStyle name="Normal 2 3 3 2 9 2 3" xfId="22390"/>
    <cellStyle name="Normal 2 3 3 2 9 2 3 2" xfId="22391"/>
    <cellStyle name="Normal 2 3 3 2 9 2 4" xfId="22392"/>
    <cellStyle name="Normal 2 3 3 2 9 2 4 2" xfId="22393"/>
    <cellStyle name="Normal 2 3 3 2 9 2 5" xfId="22394"/>
    <cellStyle name="Normal 2 3 3 2 9 2 5 2" xfId="22395"/>
    <cellStyle name="Normal 2 3 3 2 9 2 6" xfId="22396"/>
    <cellStyle name="Normal 2 3 3 2 9 2 6 2" xfId="22397"/>
    <cellStyle name="Normal 2 3 3 2 9 2 7" xfId="22398"/>
    <cellStyle name="Normal 2 3 3 2 9 2 7 2" xfId="22399"/>
    <cellStyle name="Normal 2 3 3 2 9 2 8" xfId="22400"/>
    <cellStyle name="Normal 2 3 3 2 9 2 8 2" xfId="22401"/>
    <cellStyle name="Normal 2 3 3 2 9 2 9" xfId="22402"/>
    <cellStyle name="Normal 2 3 3 2 9 2 9 2" xfId="22403"/>
    <cellStyle name="Normal 2 3 3 2 9 3" xfId="22404"/>
    <cellStyle name="Normal 2 3 3 2 9 3 10" xfId="22405"/>
    <cellStyle name="Normal 2 3 3 2 9 3 10 2" xfId="22406"/>
    <cellStyle name="Normal 2 3 3 2 9 3 11" xfId="22407"/>
    <cellStyle name="Normal 2 3 3 2 9 3 2" xfId="22408"/>
    <cellStyle name="Normal 2 3 3 2 9 3 2 2" xfId="22409"/>
    <cellStyle name="Normal 2 3 3 2 9 3 3" xfId="22410"/>
    <cellStyle name="Normal 2 3 3 2 9 3 3 2" xfId="22411"/>
    <cellStyle name="Normal 2 3 3 2 9 3 4" xfId="22412"/>
    <cellStyle name="Normal 2 3 3 2 9 3 4 2" xfId="22413"/>
    <cellStyle name="Normal 2 3 3 2 9 3 5" xfId="22414"/>
    <cellStyle name="Normal 2 3 3 2 9 3 5 2" xfId="22415"/>
    <cellStyle name="Normal 2 3 3 2 9 3 6" xfId="22416"/>
    <cellStyle name="Normal 2 3 3 2 9 3 6 2" xfId="22417"/>
    <cellStyle name="Normal 2 3 3 2 9 3 7" xfId="22418"/>
    <cellStyle name="Normal 2 3 3 2 9 3 7 2" xfId="22419"/>
    <cellStyle name="Normal 2 3 3 2 9 3 8" xfId="22420"/>
    <cellStyle name="Normal 2 3 3 2 9 3 8 2" xfId="22421"/>
    <cellStyle name="Normal 2 3 3 2 9 3 9" xfId="22422"/>
    <cellStyle name="Normal 2 3 3 2 9 3 9 2" xfId="22423"/>
    <cellStyle name="Normal 2 3 3 2 9 4" xfId="22424"/>
    <cellStyle name="Normal 2 3 3 2 9 4 2" xfId="22425"/>
    <cellStyle name="Normal 2 3 3 2 9 5" xfId="22426"/>
    <cellStyle name="Normal 2 3 3 2 9 5 2" xfId="22427"/>
    <cellStyle name="Normal 2 3 3 2 9 6" xfId="22428"/>
    <cellStyle name="Normal 2 3 3 2 9 6 2" xfId="22429"/>
    <cellStyle name="Normal 2 3 3 2 9 7" xfId="22430"/>
    <cellStyle name="Normal 2 3 3 2 9 7 2" xfId="22431"/>
    <cellStyle name="Normal 2 3 3 2 9 8" xfId="22432"/>
    <cellStyle name="Normal 2 3 3 2 9 8 2" xfId="22433"/>
    <cellStyle name="Normal 2 3 3 2 9 9" xfId="22434"/>
    <cellStyle name="Normal 2 3 3 2 9 9 2" xfId="22435"/>
    <cellStyle name="Normal 2 3 3 3" xfId="22436"/>
    <cellStyle name="Normal 2 3 3 3 2" xfId="22437"/>
    <cellStyle name="Normal 2 3 3 3 2 10" xfId="22438"/>
    <cellStyle name="Normal 2 3 3 3 2 10 2" xfId="22439"/>
    <cellStyle name="Normal 2 3 3 3 2 11" xfId="22440"/>
    <cellStyle name="Normal 2 3 3 3 2 11 2" xfId="22441"/>
    <cellStyle name="Normal 2 3 3 3 2 12" xfId="22442"/>
    <cellStyle name="Normal 2 3 3 3 2 12 2" xfId="22443"/>
    <cellStyle name="Normal 2 3 3 3 2 13" xfId="22444"/>
    <cellStyle name="Normal 2 3 3 3 2 13 2" xfId="22445"/>
    <cellStyle name="Normal 2 3 3 3 2 14" xfId="22446"/>
    <cellStyle name="Normal 2 3 3 3 2 14 2" xfId="22447"/>
    <cellStyle name="Normal 2 3 3 3 2 15" xfId="22448"/>
    <cellStyle name="Normal 2 3 3 3 2 15 2" xfId="22449"/>
    <cellStyle name="Normal 2 3 3 3 2 16" xfId="22450"/>
    <cellStyle name="Normal 2 3 3 3 2 16 2" xfId="22451"/>
    <cellStyle name="Normal 2 3 3 3 2 17" xfId="22452"/>
    <cellStyle name="Normal 2 3 3 3 2 2" xfId="22453"/>
    <cellStyle name="Normal 2 3 3 3 2 2 2" xfId="22454"/>
    <cellStyle name="Normal 2 3 3 3 2 2 2 10" xfId="22455"/>
    <cellStyle name="Normal 2 3 3 3 2 2 2 10 2" xfId="22456"/>
    <cellStyle name="Normal 2 3 3 3 2 2 2 11" xfId="22457"/>
    <cellStyle name="Normal 2 3 3 3 2 2 2 11 2" xfId="22458"/>
    <cellStyle name="Normal 2 3 3 3 2 2 2 12" xfId="22459"/>
    <cellStyle name="Normal 2 3 3 3 2 2 2 12 2" xfId="22460"/>
    <cellStyle name="Normal 2 3 3 3 2 2 2 13" xfId="22461"/>
    <cellStyle name="Normal 2 3 3 3 2 2 2 2" xfId="22462"/>
    <cellStyle name="Normal 2 3 3 3 2 2 2 2 10" xfId="22463"/>
    <cellStyle name="Normal 2 3 3 3 2 2 2 2 10 2" xfId="22464"/>
    <cellStyle name="Normal 2 3 3 3 2 2 2 2 11" xfId="22465"/>
    <cellStyle name="Normal 2 3 3 3 2 2 2 2 11 2" xfId="22466"/>
    <cellStyle name="Normal 2 3 3 3 2 2 2 2 12" xfId="22467"/>
    <cellStyle name="Normal 2 3 3 3 2 2 2 2 2" xfId="22468"/>
    <cellStyle name="Normal 2 3 3 3 2 2 2 2 2 10" xfId="22469"/>
    <cellStyle name="Normal 2 3 3 3 2 2 2 2 2 10 2" xfId="22470"/>
    <cellStyle name="Normal 2 3 3 3 2 2 2 2 2 11" xfId="22471"/>
    <cellStyle name="Normal 2 3 3 3 2 2 2 2 2 2" xfId="22472"/>
    <cellStyle name="Normal 2 3 3 3 2 2 2 2 2 2 2" xfId="22473"/>
    <cellStyle name="Normal 2 3 3 3 2 2 2 2 2 3" xfId="22474"/>
    <cellStyle name="Normal 2 3 3 3 2 2 2 2 2 3 2" xfId="22475"/>
    <cellStyle name="Normal 2 3 3 3 2 2 2 2 2 4" xfId="22476"/>
    <cellStyle name="Normal 2 3 3 3 2 2 2 2 2 4 2" xfId="22477"/>
    <cellStyle name="Normal 2 3 3 3 2 2 2 2 2 5" xfId="22478"/>
    <cellStyle name="Normal 2 3 3 3 2 2 2 2 2 5 2" xfId="22479"/>
    <cellStyle name="Normal 2 3 3 3 2 2 2 2 2 6" xfId="22480"/>
    <cellStyle name="Normal 2 3 3 3 2 2 2 2 2 6 2" xfId="22481"/>
    <cellStyle name="Normal 2 3 3 3 2 2 2 2 2 7" xfId="22482"/>
    <cellStyle name="Normal 2 3 3 3 2 2 2 2 2 7 2" xfId="22483"/>
    <cellStyle name="Normal 2 3 3 3 2 2 2 2 2 8" xfId="22484"/>
    <cellStyle name="Normal 2 3 3 3 2 2 2 2 2 8 2" xfId="22485"/>
    <cellStyle name="Normal 2 3 3 3 2 2 2 2 2 9" xfId="22486"/>
    <cellStyle name="Normal 2 3 3 3 2 2 2 2 2 9 2" xfId="22487"/>
    <cellStyle name="Normal 2 3 3 3 2 2 2 2 3" xfId="22488"/>
    <cellStyle name="Normal 2 3 3 3 2 2 2 2 3 2" xfId="22489"/>
    <cellStyle name="Normal 2 3 3 3 2 2 2 2 4" xfId="22490"/>
    <cellStyle name="Normal 2 3 3 3 2 2 2 2 4 2" xfId="22491"/>
    <cellStyle name="Normal 2 3 3 3 2 2 2 2 5" xfId="22492"/>
    <cellStyle name="Normal 2 3 3 3 2 2 2 2 5 2" xfId="22493"/>
    <cellStyle name="Normal 2 3 3 3 2 2 2 2 6" xfId="22494"/>
    <cellStyle name="Normal 2 3 3 3 2 2 2 2 6 2" xfId="22495"/>
    <cellStyle name="Normal 2 3 3 3 2 2 2 2 7" xfId="22496"/>
    <cellStyle name="Normal 2 3 3 3 2 2 2 2 7 2" xfId="22497"/>
    <cellStyle name="Normal 2 3 3 3 2 2 2 2 8" xfId="22498"/>
    <cellStyle name="Normal 2 3 3 3 2 2 2 2 8 2" xfId="22499"/>
    <cellStyle name="Normal 2 3 3 3 2 2 2 2 9" xfId="22500"/>
    <cellStyle name="Normal 2 3 3 3 2 2 2 2 9 2" xfId="22501"/>
    <cellStyle name="Normal 2 3 3 3 2 2 2 3" xfId="22502"/>
    <cellStyle name="Normal 2 3 3 3 2 2 2 3 10" xfId="22503"/>
    <cellStyle name="Normal 2 3 3 3 2 2 2 3 10 2" xfId="22504"/>
    <cellStyle name="Normal 2 3 3 3 2 2 2 3 11" xfId="22505"/>
    <cellStyle name="Normal 2 3 3 3 2 2 2 3 2" xfId="22506"/>
    <cellStyle name="Normal 2 3 3 3 2 2 2 3 2 2" xfId="22507"/>
    <cellStyle name="Normal 2 3 3 3 2 2 2 3 3" xfId="22508"/>
    <cellStyle name="Normal 2 3 3 3 2 2 2 3 3 2" xfId="22509"/>
    <cellStyle name="Normal 2 3 3 3 2 2 2 3 4" xfId="22510"/>
    <cellStyle name="Normal 2 3 3 3 2 2 2 3 4 2" xfId="22511"/>
    <cellStyle name="Normal 2 3 3 3 2 2 2 3 5" xfId="22512"/>
    <cellStyle name="Normal 2 3 3 3 2 2 2 3 5 2" xfId="22513"/>
    <cellStyle name="Normal 2 3 3 3 2 2 2 3 6" xfId="22514"/>
    <cellStyle name="Normal 2 3 3 3 2 2 2 3 6 2" xfId="22515"/>
    <cellStyle name="Normal 2 3 3 3 2 2 2 3 7" xfId="22516"/>
    <cellStyle name="Normal 2 3 3 3 2 2 2 3 7 2" xfId="22517"/>
    <cellStyle name="Normal 2 3 3 3 2 2 2 3 8" xfId="22518"/>
    <cellStyle name="Normal 2 3 3 3 2 2 2 3 8 2" xfId="22519"/>
    <cellStyle name="Normal 2 3 3 3 2 2 2 3 9" xfId="22520"/>
    <cellStyle name="Normal 2 3 3 3 2 2 2 3 9 2" xfId="22521"/>
    <cellStyle name="Normal 2 3 3 3 2 2 2 4" xfId="22522"/>
    <cellStyle name="Normal 2 3 3 3 2 2 2 4 2" xfId="22523"/>
    <cellStyle name="Normal 2 3 3 3 2 2 2 5" xfId="22524"/>
    <cellStyle name="Normal 2 3 3 3 2 2 2 5 2" xfId="22525"/>
    <cellStyle name="Normal 2 3 3 3 2 2 2 6" xfId="22526"/>
    <cellStyle name="Normal 2 3 3 3 2 2 2 6 2" xfId="22527"/>
    <cellStyle name="Normal 2 3 3 3 2 2 2 7" xfId="22528"/>
    <cellStyle name="Normal 2 3 3 3 2 2 2 7 2" xfId="22529"/>
    <cellStyle name="Normal 2 3 3 3 2 2 2 8" xfId="22530"/>
    <cellStyle name="Normal 2 3 3 3 2 2 2 8 2" xfId="22531"/>
    <cellStyle name="Normal 2 3 3 3 2 2 2 9" xfId="22532"/>
    <cellStyle name="Normal 2 3 3 3 2 2 2 9 2" xfId="22533"/>
    <cellStyle name="Normal 2 3 3 3 2 2 3" xfId="22534"/>
    <cellStyle name="Normal 2 3 3 3 2 2 3 10" xfId="22535"/>
    <cellStyle name="Normal 2 3 3 3 2 2 3 10 2" xfId="22536"/>
    <cellStyle name="Normal 2 3 3 3 2 2 3 11" xfId="22537"/>
    <cellStyle name="Normal 2 3 3 3 2 2 3 11 2" xfId="22538"/>
    <cellStyle name="Normal 2 3 3 3 2 2 3 12" xfId="22539"/>
    <cellStyle name="Normal 2 3 3 3 2 2 3 12 2" xfId="22540"/>
    <cellStyle name="Normal 2 3 3 3 2 2 3 13" xfId="22541"/>
    <cellStyle name="Normal 2 3 3 3 2 2 3 2" xfId="22542"/>
    <cellStyle name="Normal 2 3 3 3 2 2 3 2 10" xfId="22543"/>
    <cellStyle name="Normal 2 3 3 3 2 2 3 2 10 2" xfId="22544"/>
    <cellStyle name="Normal 2 3 3 3 2 2 3 2 11" xfId="22545"/>
    <cellStyle name="Normal 2 3 3 3 2 2 3 2 11 2" xfId="22546"/>
    <cellStyle name="Normal 2 3 3 3 2 2 3 2 12" xfId="22547"/>
    <cellStyle name="Normal 2 3 3 3 2 2 3 2 2" xfId="22548"/>
    <cellStyle name="Normal 2 3 3 3 2 2 3 2 2 10" xfId="22549"/>
    <cellStyle name="Normal 2 3 3 3 2 2 3 2 2 10 2" xfId="22550"/>
    <cellStyle name="Normal 2 3 3 3 2 2 3 2 2 11" xfId="22551"/>
    <cellStyle name="Normal 2 3 3 3 2 2 3 2 2 2" xfId="22552"/>
    <cellStyle name="Normal 2 3 3 3 2 2 3 2 2 2 2" xfId="22553"/>
    <cellStyle name="Normal 2 3 3 3 2 2 3 2 2 3" xfId="22554"/>
    <cellStyle name="Normal 2 3 3 3 2 2 3 2 2 3 2" xfId="22555"/>
    <cellStyle name="Normal 2 3 3 3 2 2 3 2 2 4" xfId="22556"/>
    <cellStyle name="Normal 2 3 3 3 2 2 3 2 2 4 2" xfId="22557"/>
    <cellStyle name="Normal 2 3 3 3 2 2 3 2 2 5" xfId="22558"/>
    <cellStyle name="Normal 2 3 3 3 2 2 3 2 2 5 2" xfId="22559"/>
    <cellStyle name="Normal 2 3 3 3 2 2 3 2 2 6" xfId="22560"/>
    <cellStyle name="Normal 2 3 3 3 2 2 3 2 2 6 2" xfId="22561"/>
    <cellStyle name="Normal 2 3 3 3 2 2 3 2 2 7" xfId="22562"/>
    <cellStyle name="Normal 2 3 3 3 2 2 3 2 2 7 2" xfId="22563"/>
    <cellStyle name="Normal 2 3 3 3 2 2 3 2 2 8" xfId="22564"/>
    <cellStyle name="Normal 2 3 3 3 2 2 3 2 2 8 2" xfId="22565"/>
    <cellStyle name="Normal 2 3 3 3 2 2 3 2 2 9" xfId="22566"/>
    <cellStyle name="Normal 2 3 3 3 2 2 3 2 2 9 2" xfId="22567"/>
    <cellStyle name="Normal 2 3 3 3 2 2 3 2 3" xfId="22568"/>
    <cellStyle name="Normal 2 3 3 3 2 2 3 2 3 2" xfId="22569"/>
    <cellStyle name="Normal 2 3 3 3 2 2 3 2 4" xfId="22570"/>
    <cellStyle name="Normal 2 3 3 3 2 2 3 2 4 2" xfId="22571"/>
    <cellStyle name="Normal 2 3 3 3 2 2 3 2 5" xfId="22572"/>
    <cellStyle name="Normal 2 3 3 3 2 2 3 2 5 2" xfId="22573"/>
    <cellStyle name="Normal 2 3 3 3 2 2 3 2 6" xfId="22574"/>
    <cellStyle name="Normal 2 3 3 3 2 2 3 2 6 2" xfId="22575"/>
    <cellStyle name="Normal 2 3 3 3 2 2 3 2 7" xfId="22576"/>
    <cellStyle name="Normal 2 3 3 3 2 2 3 2 7 2" xfId="22577"/>
    <cellStyle name="Normal 2 3 3 3 2 2 3 2 8" xfId="22578"/>
    <cellStyle name="Normal 2 3 3 3 2 2 3 2 8 2" xfId="22579"/>
    <cellStyle name="Normal 2 3 3 3 2 2 3 2 9" xfId="22580"/>
    <cellStyle name="Normal 2 3 3 3 2 2 3 2 9 2" xfId="22581"/>
    <cellStyle name="Normal 2 3 3 3 2 2 3 3" xfId="22582"/>
    <cellStyle name="Normal 2 3 3 3 2 2 3 3 10" xfId="22583"/>
    <cellStyle name="Normal 2 3 3 3 2 2 3 3 10 2" xfId="22584"/>
    <cellStyle name="Normal 2 3 3 3 2 2 3 3 11" xfId="22585"/>
    <cellStyle name="Normal 2 3 3 3 2 2 3 3 2" xfId="22586"/>
    <cellStyle name="Normal 2 3 3 3 2 2 3 3 2 2" xfId="22587"/>
    <cellStyle name="Normal 2 3 3 3 2 2 3 3 3" xfId="22588"/>
    <cellStyle name="Normal 2 3 3 3 2 2 3 3 3 2" xfId="22589"/>
    <cellStyle name="Normal 2 3 3 3 2 2 3 3 4" xfId="22590"/>
    <cellStyle name="Normal 2 3 3 3 2 2 3 3 4 2" xfId="22591"/>
    <cellStyle name="Normal 2 3 3 3 2 2 3 3 5" xfId="22592"/>
    <cellStyle name="Normal 2 3 3 3 2 2 3 3 5 2" xfId="22593"/>
    <cellStyle name="Normal 2 3 3 3 2 2 3 3 6" xfId="22594"/>
    <cellStyle name="Normal 2 3 3 3 2 2 3 3 6 2" xfId="22595"/>
    <cellStyle name="Normal 2 3 3 3 2 2 3 3 7" xfId="22596"/>
    <cellStyle name="Normal 2 3 3 3 2 2 3 3 7 2" xfId="22597"/>
    <cellStyle name="Normal 2 3 3 3 2 2 3 3 8" xfId="22598"/>
    <cellStyle name="Normal 2 3 3 3 2 2 3 3 8 2" xfId="22599"/>
    <cellStyle name="Normal 2 3 3 3 2 2 3 3 9" xfId="22600"/>
    <cellStyle name="Normal 2 3 3 3 2 2 3 3 9 2" xfId="22601"/>
    <cellStyle name="Normal 2 3 3 3 2 2 3 4" xfId="22602"/>
    <cellStyle name="Normal 2 3 3 3 2 2 3 4 2" xfId="22603"/>
    <cellStyle name="Normal 2 3 3 3 2 2 3 5" xfId="22604"/>
    <cellStyle name="Normal 2 3 3 3 2 2 3 5 2" xfId="22605"/>
    <cellStyle name="Normal 2 3 3 3 2 2 3 6" xfId="22606"/>
    <cellStyle name="Normal 2 3 3 3 2 2 3 6 2" xfId="22607"/>
    <cellStyle name="Normal 2 3 3 3 2 2 3 7" xfId="22608"/>
    <cellStyle name="Normal 2 3 3 3 2 2 3 7 2" xfId="22609"/>
    <cellStyle name="Normal 2 3 3 3 2 2 3 8" xfId="22610"/>
    <cellStyle name="Normal 2 3 3 3 2 2 3 8 2" xfId="22611"/>
    <cellStyle name="Normal 2 3 3 3 2 2 3 9" xfId="22612"/>
    <cellStyle name="Normal 2 3 3 3 2 2 3 9 2" xfId="22613"/>
    <cellStyle name="Normal 2 3 3 3 2 2 4" xfId="22614"/>
    <cellStyle name="Normal 2 3 3 3 2 2 4 10" xfId="22615"/>
    <cellStyle name="Normal 2 3 3 3 2 2 4 10 2" xfId="22616"/>
    <cellStyle name="Normal 2 3 3 3 2 2 4 11" xfId="22617"/>
    <cellStyle name="Normal 2 3 3 3 2 2 4 11 2" xfId="22618"/>
    <cellStyle name="Normal 2 3 3 3 2 2 4 12" xfId="22619"/>
    <cellStyle name="Normal 2 3 3 3 2 2 4 12 2" xfId="22620"/>
    <cellStyle name="Normal 2 3 3 3 2 2 4 13" xfId="22621"/>
    <cellStyle name="Normal 2 3 3 3 2 2 4 2" xfId="22622"/>
    <cellStyle name="Normal 2 3 3 3 2 2 4 2 10" xfId="22623"/>
    <cellStyle name="Normal 2 3 3 3 2 2 4 2 10 2" xfId="22624"/>
    <cellStyle name="Normal 2 3 3 3 2 2 4 2 11" xfId="22625"/>
    <cellStyle name="Normal 2 3 3 3 2 2 4 2 11 2" xfId="22626"/>
    <cellStyle name="Normal 2 3 3 3 2 2 4 2 12" xfId="22627"/>
    <cellStyle name="Normal 2 3 3 3 2 2 4 2 2" xfId="22628"/>
    <cellStyle name="Normal 2 3 3 3 2 2 4 2 2 10" xfId="22629"/>
    <cellStyle name="Normal 2 3 3 3 2 2 4 2 2 10 2" xfId="22630"/>
    <cellStyle name="Normal 2 3 3 3 2 2 4 2 2 11" xfId="22631"/>
    <cellStyle name="Normal 2 3 3 3 2 2 4 2 2 2" xfId="22632"/>
    <cellStyle name="Normal 2 3 3 3 2 2 4 2 2 2 2" xfId="22633"/>
    <cellStyle name="Normal 2 3 3 3 2 2 4 2 2 3" xfId="22634"/>
    <cellStyle name="Normal 2 3 3 3 2 2 4 2 2 3 2" xfId="22635"/>
    <cellStyle name="Normal 2 3 3 3 2 2 4 2 2 4" xfId="22636"/>
    <cellStyle name="Normal 2 3 3 3 2 2 4 2 2 4 2" xfId="22637"/>
    <cellStyle name="Normal 2 3 3 3 2 2 4 2 2 5" xfId="22638"/>
    <cellStyle name="Normal 2 3 3 3 2 2 4 2 2 5 2" xfId="22639"/>
    <cellStyle name="Normal 2 3 3 3 2 2 4 2 2 6" xfId="22640"/>
    <cellStyle name="Normal 2 3 3 3 2 2 4 2 2 6 2" xfId="22641"/>
    <cellStyle name="Normal 2 3 3 3 2 2 4 2 2 7" xfId="22642"/>
    <cellStyle name="Normal 2 3 3 3 2 2 4 2 2 7 2" xfId="22643"/>
    <cellStyle name="Normal 2 3 3 3 2 2 4 2 2 8" xfId="22644"/>
    <cellStyle name="Normal 2 3 3 3 2 2 4 2 2 8 2" xfId="22645"/>
    <cellStyle name="Normal 2 3 3 3 2 2 4 2 2 9" xfId="22646"/>
    <cellStyle name="Normal 2 3 3 3 2 2 4 2 2 9 2" xfId="22647"/>
    <cellStyle name="Normal 2 3 3 3 2 2 4 2 3" xfId="22648"/>
    <cellStyle name="Normal 2 3 3 3 2 2 4 2 3 2" xfId="22649"/>
    <cellStyle name="Normal 2 3 3 3 2 2 4 2 4" xfId="22650"/>
    <cellStyle name="Normal 2 3 3 3 2 2 4 2 4 2" xfId="22651"/>
    <cellStyle name="Normal 2 3 3 3 2 2 4 2 5" xfId="22652"/>
    <cellStyle name="Normal 2 3 3 3 2 2 4 2 5 2" xfId="22653"/>
    <cellStyle name="Normal 2 3 3 3 2 2 4 2 6" xfId="22654"/>
    <cellStyle name="Normal 2 3 3 3 2 2 4 2 6 2" xfId="22655"/>
    <cellStyle name="Normal 2 3 3 3 2 2 4 2 7" xfId="22656"/>
    <cellStyle name="Normal 2 3 3 3 2 2 4 2 7 2" xfId="22657"/>
    <cellStyle name="Normal 2 3 3 3 2 2 4 2 8" xfId="22658"/>
    <cellStyle name="Normal 2 3 3 3 2 2 4 2 8 2" xfId="22659"/>
    <cellStyle name="Normal 2 3 3 3 2 2 4 2 9" xfId="22660"/>
    <cellStyle name="Normal 2 3 3 3 2 2 4 2 9 2" xfId="22661"/>
    <cellStyle name="Normal 2 3 3 3 2 2 4 3" xfId="22662"/>
    <cellStyle name="Normal 2 3 3 3 2 2 4 3 10" xfId="22663"/>
    <cellStyle name="Normal 2 3 3 3 2 2 4 3 10 2" xfId="22664"/>
    <cellStyle name="Normal 2 3 3 3 2 2 4 3 11" xfId="22665"/>
    <cellStyle name="Normal 2 3 3 3 2 2 4 3 2" xfId="22666"/>
    <cellStyle name="Normal 2 3 3 3 2 2 4 3 2 2" xfId="22667"/>
    <cellStyle name="Normal 2 3 3 3 2 2 4 3 3" xfId="22668"/>
    <cellStyle name="Normal 2 3 3 3 2 2 4 3 3 2" xfId="22669"/>
    <cellStyle name="Normal 2 3 3 3 2 2 4 3 4" xfId="22670"/>
    <cellStyle name="Normal 2 3 3 3 2 2 4 3 4 2" xfId="22671"/>
    <cellStyle name="Normal 2 3 3 3 2 2 4 3 5" xfId="22672"/>
    <cellStyle name="Normal 2 3 3 3 2 2 4 3 5 2" xfId="22673"/>
    <cellStyle name="Normal 2 3 3 3 2 2 4 3 6" xfId="22674"/>
    <cellStyle name="Normal 2 3 3 3 2 2 4 3 6 2" xfId="22675"/>
    <cellStyle name="Normal 2 3 3 3 2 2 4 3 7" xfId="22676"/>
    <cellStyle name="Normal 2 3 3 3 2 2 4 3 7 2" xfId="22677"/>
    <cellStyle name="Normal 2 3 3 3 2 2 4 3 8" xfId="22678"/>
    <cellStyle name="Normal 2 3 3 3 2 2 4 3 8 2" xfId="22679"/>
    <cellStyle name="Normal 2 3 3 3 2 2 4 3 9" xfId="22680"/>
    <cellStyle name="Normal 2 3 3 3 2 2 4 3 9 2" xfId="22681"/>
    <cellStyle name="Normal 2 3 3 3 2 2 4 4" xfId="22682"/>
    <cellStyle name="Normal 2 3 3 3 2 2 4 4 2" xfId="22683"/>
    <cellStyle name="Normal 2 3 3 3 2 2 4 5" xfId="22684"/>
    <cellStyle name="Normal 2 3 3 3 2 2 4 5 2" xfId="22685"/>
    <cellStyle name="Normal 2 3 3 3 2 2 4 6" xfId="22686"/>
    <cellStyle name="Normal 2 3 3 3 2 2 4 6 2" xfId="22687"/>
    <cellStyle name="Normal 2 3 3 3 2 2 4 7" xfId="22688"/>
    <cellStyle name="Normal 2 3 3 3 2 2 4 7 2" xfId="22689"/>
    <cellStyle name="Normal 2 3 3 3 2 2 4 8" xfId="22690"/>
    <cellStyle name="Normal 2 3 3 3 2 2 4 8 2" xfId="22691"/>
    <cellStyle name="Normal 2 3 3 3 2 2 4 9" xfId="22692"/>
    <cellStyle name="Normal 2 3 3 3 2 2 4 9 2" xfId="22693"/>
    <cellStyle name="Normal 2 3 3 3 2 2 5" xfId="22694"/>
    <cellStyle name="Normal 2 3 3 3 2 2 5 10" xfId="22695"/>
    <cellStyle name="Normal 2 3 3 3 2 2 5 10 2" xfId="22696"/>
    <cellStyle name="Normal 2 3 3 3 2 2 5 11" xfId="22697"/>
    <cellStyle name="Normal 2 3 3 3 2 2 5 11 2" xfId="22698"/>
    <cellStyle name="Normal 2 3 3 3 2 2 5 12" xfId="22699"/>
    <cellStyle name="Normal 2 3 3 3 2 2 5 12 2" xfId="22700"/>
    <cellStyle name="Normal 2 3 3 3 2 2 5 13" xfId="22701"/>
    <cellStyle name="Normal 2 3 3 3 2 2 5 2" xfId="22702"/>
    <cellStyle name="Normal 2 3 3 3 2 2 5 2 10" xfId="22703"/>
    <cellStyle name="Normal 2 3 3 3 2 2 5 2 10 2" xfId="22704"/>
    <cellStyle name="Normal 2 3 3 3 2 2 5 2 11" xfId="22705"/>
    <cellStyle name="Normal 2 3 3 3 2 2 5 2 11 2" xfId="22706"/>
    <cellStyle name="Normal 2 3 3 3 2 2 5 2 12" xfId="22707"/>
    <cellStyle name="Normal 2 3 3 3 2 2 5 2 2" xfId="22708"/>
    <cellStyle name="Normal 2 3 3 3 2 2 5 2 2 10" xfId="22709"/>
    <cellStyle name="Normal 2 3 3 3 2 2 5 2 2 10 2" xfId="22710"/>
    <cellStyle name="Normal 2 3 3 3 2 2 5 2 2 11" xfId="22711"/>
    <cellStyle name="Normal 2 3 3 3 2 2 5 2 2 2" xfId="22712"/>
    <cellStyle name="Normal 2 3 3 3 2 2 5 2 2 2 2" xfId="22713"/>
    <cellStyle name="Normal 2 3 3 3 2 2 5 2 2 3" xfId="22714"/>
    <cellStyle name="Normal 2 3 3 3 2 2 5 2 2 3 2" xfId="22715"/>
    <cellStyle name="Normal 2 3 3 3 2 2 5 2 2 4" xfId="22716"/>
    <cellStyle name="Normal 2 3 3 3 2 2 5 2 2 4 2" xfId="22717"/>
    <cellStyle name="Normal 2 3 3 3 2 2 5 2 2 5" xfId="22718"/>
    <cellStyle name="Normal 2 3 3 3 2 2 5 2 2 5 2" xfId="22719"/>
    <cellStyle name="Normal 2 3 3 3 2 2 5 2 2 6" xfId="22720"/>
    <cellStyle name="Normal 2 3 3 3 2 2 5 2 2 6 2" xfId="22721"/>
    <cellStyle name="Normal 2 3 3 3 2 2 5 2 2 7" xfId="22722"/>
    <cellStyle name="Normal 2 3 3 3 2 2 5 2 2 7 2" xfId="22723"/>
    <cellStyle name="Normal 2 3 3 3 2 2 5 2 2 8" xfId="22724"/>
    <cellStyle name="Normal 2 3 3 3 2 2 5 2 2 8 2" xfId="22725"/>
    <cellStyle name="Normal 2 3 3 3 2 2 5 2 2 9" xfId="22726"/>
    <cellStyle name="Normal 2 3 3 3 2 2 5 2 2 9 2" xfId="22727"/>
    <cellStyle name="Normal 2 3 3 3 2 2 5 2 3" xfId="22728"/>
    <cellStyle name="Normal 2 3 3 3 2 2 5 2 3 2" xfId="22729"/>
    <cellStyle name="Normal 2 3 3 3 2 2 5 2 4" xfId="22730"/>
    <cellStyle name="Normal 2 3 3 3 2 2 5 2 4 2" xfId="22731"/>
    <cellStyle name="Normal 2 3 3 3 2 2 5 2 5" xfId="22732"/>
    <cellStyle name="Normal 2 3 3 3 2 2 5 2 5 2" xfId="22733"/>
    <cellStyle name="Normal 2 3 3 3 2 2 5 2 6" xfId="22734"/>
    <cellStyle name="Normal 2 3 3 3 2 2 5 2 6 2" xfId="22735"/>
    <cellStyle name="Normal 2 3 3 3 2 2 5 2 7" xfId="22736"/>
    <cellStyle name="Normal 2 3 3 3 2 2 5 2 7 2" xfId="22737"/>
    <cellStyle name="Normal 2 3 3 3 2 2 5 2 8" xfId="22738"/>
    <cellStyle name="Normal 2 3 3 3 2 2 5 2 8 2" xfId="22739"/>
    <cellStyle name="Normal 2 3 3 3 2 2 5 2 9" xfId="22740"/>
    <cellStyle name="Normal 2 3 3 3 2 2 5 2 9 2" xfId="22741"/>
    <cellStyle name="Normal 2 3 3 3 2 2 5 3" xfId="22742"/>
    <cellStyle name="Normal 2 3 3 3 2 2 5 3 10" xfId="22743"/>
    <cellStyle name="Normal 2 3 3 3 2 2 5 3 10 2" xfId="22744"/>
    <cellStyle name="Normal 2 3 3 3 2 2 5 3 11" xfId="22745"/>
    <cellStyle name="Normal 2 3 3 3 2 2 5 3 2" xfId="22746"/>
    <cellStyle name="Normal 2 3 3 3 2 2 5 3 2 2" xfId="22747"/>
    <cellStyle name="Normal 2 3 3 3 2 2 5 3 3" xfId="22748"/>
    <cellStyle name="Normal 2 3 3 3 2 2 5 3 3 2" xfId="22749"/>
    <cellStyle name="Normal 2 3 3 3 2 2 5 3 4" xfId="22750"/>
    <cellStyle name="Normal 2 3 3 3 2 2 5 3 4 2" xfId="22751"/>
    <cellStyle name="Normal 2 3 3 3 2 2 5 3 5" xfId="22752"/>
    <cellStyle name="Normal 2 3 3 3 2 2 5 3 5 2" xfId="22753"/>
    <cellStyle name="Normal 2 3 3 3 2 2 5 3 6" xfId="22754"/>
    <cellStyle name="Normal 2 3 3 3 2 2 5 3 6 2" xfId="22755"/>
    <cellStyle name="Normal 2 3 3 3 2 2 5 3 7" xfId="22756"/>
    <cellStyle name="Normal 2 3 3 3 2 2 5 3 7 2" xfId="22757"/>
    <cellStyle name="Normal 2 3 3 3 2 2 5 3 8" xfId="22758"/>
    <cellStyle name="Normal 2 3 3 3 2 2 5 3 8 2" xfId="22759"/>
    <cellStyle name="Normal 2 3 3 3 2 2 5 3 9" xfId="22760"/>
    <cellStyle name="Normal 2 3 3 3 2 2 5 3 9 2" xfId="22761"/>
    <cellStyle name="Normal 2 3 3 3 2 2 5 4" xfId="22762"/>
    <cellStyle name="Normal 2 3 3 3 2 2 5 4 2" xfId="22763"/>
    <cellStyle name="Normal 2 3 3 3 2 2 5 5" xfId="22764"/>
    <cellStyle name="Normal 2 3 3 3 2 2 5 5 2" xfId="22765"/>
    <cellStyle name="Normal 2 3 3 3 2 2 5 6" xfId="22766"/>
    <cellStyle name="Normal 2 3 3 3 2 2 5 6 2" xfId="22767"/>
    <cellStyle name="Normal 2 3 3 3 2 2 5 7" xfId="22768"/>
    <cellStyle name="Normal 2 3 3 3 2 2 5 7 2" xfId="22769"/>
    <cellStyle name="Normal 2 3 3 3 2 2 5 8" xfId="22770"/>
    <cellStyle name="Normal 2 3 3 3 2 2 5 8 2" xfId="22771"/>
    <cellStyle name="Normal 2 3 3 3 2 2 5 9" xfId="22772"/>
    <cellStyle name="Normal 2 3 3 3 2 2 5 9 2" xfId="22773"/>
    <cellStyle name="Normal 2 3 3 3 2 2 6" xfId="41970"/>
    <cellStyle name="Normal 2 3 3 3 2 3" xfId="22774"/>
    <cellStyle name="Normal 2 3 3 3 2 3 2" xfId="41971"/>
    <cellStyle name="Normal 2 3 3 3 2 4" xfId="22775"/>
    <cellStyle name="Normal 2 3 3 3 2 4 2" xfId="41972"/>
    <cellStyle name="Normal 2 3 3 3 2 5" xfId="22776"/>
    <cellStyle name="Normal 2 3 3 3 2 5 2" xfId="41973"/>
    <cellStyle name="Normal 2 3 3 3 2 6" xfId="22777"/>
    <cellStyle name="Normal 2 3 3 3 2 6 10" xfId="22778"/>
    <cellStyle name="Normal 2 3 3 3 2 6 10 2" xfId="22779"/>
    <cellStyle name="Normal 2 3 3 3 2 6 11" xfId="22780"/>
    <cellStyle name="Normal 2 3 3 3 2 6 11 2" xfId="22781"/>
    <cellStyle name="Normal 2 3 3 3 2 6 12" xfId="22782"/>
    <cellStyle name="Normal 2 3 3 3 2 6 2" xfId="22783"/>
    <cellStyle name="Normal 2 3 3 3 2 6 2 10" xfId="22784"/>
    <cellStyle name="Normal 2 3 3 3 2 6 2 10 2" xfId="22785"/>
    <cellStyle name="Normal 2 3 3 3 2 6 2 11" xfId="22786"/>
    <cellStyle name="Normal 2 3 3 3 2 6 2 2" xfId="22787"/>
    <cellStyle name="Normal 2 3 3 3 2 6 2 2 2" xfId="22788"/>
    <cellStyle name="Normal 2 3 3 3 2 6 2 3" xfId="22789"/>
    <cellStyle name="Normal 2 3 3 3 2 6 2 3 2" xfId="22790"/>
    <cellStyle name="Normal 2 3 3 3 2 6 2 4" xfId="22791"/>
    <cellStyle name="Normal 2 3 3 3 2 6 2 4 2" xfId="22792"/>
    <cellStyle name="Normal 2 3 3 3 2 6 2 5" xfId="22793"/>
    <cellStyle name="Normal 2 3 3 3 2 6 2 5 2" xfId="22794"/>
    <cellStyle name="Normal 2 3 3 3 2 6 2 6" xfId="22795"/>
    <cellStyle name="Normal 2 3 3 3 2 6 2 6 2" xfId="22796"/>
    <cellStyle name="Normal 2 3 3 3 2 6 2 7" xfId="22797"/>
    <cellStyle name="Normal 2 3 3 3 2 6 2 7 2" xfId="22798"/>
    <cellStyle name="Normal 2 3 3 3 2 6 2 8" xfId="22799"/>
    <cellStyle name="Normal 2 3 3 3 2 6 2 8 2" xfId="22800"/>
    <cellStyle name="Normal 2 3 3 3 2 6 2 9" xfId="22801"/>
    <cellStyle name="Normal 2 3 3 3 2 6 2 9 2" xfId="22802"/>
    <cellStyle name="Normal 2 3 3 3 2 6 3" xfId="22803"/>
    <cellStyle name="Normal 2 3 3 3 2 6 3 2" xfId="22804"/>
    <cellStyle name="Normal 2 3 3 3 2 6 4" xfId="22805"/>
    <cellStyle name="Normal 2 3 3 3 2 6 4 2" xfId="22806"/>
    <cellStyle name="Normal 2 3 3 3 2 6 5" xfId="22807"/>
    <cellStyle name="Normal 2 3 3 3 2 6 5 2" xfId="22808"/>
    <cellStyle name="Normal 2 3 3 3 2 6 6" xfId="22809"/>
    <cellStyle name="Normal 2 3 3 3 2 6 6 2" xfId="22810"/>
    <cellStyle name="Normal 2 3 3 3 2 6 7" xfId="22811"/>
    <cellStyle name="Normal 2 3 3 3 2 6 7 2" xfId="22812"/>
    <cellStyle name="Normal 2 3 3 3 2 6 8" xfId="22813"/>
    <cellStyle name="Normal 2 3 3 3 2 6 8 2" xfId="22814"/>
    <cellStyle name="Normal 2 3 3 3 2 6 9" xfId="22815"/>
    <cellStyle name="Normal 2 3 3 3 2 6 9 2" xfId="22816"/>
    <cellStyle name="Normal 2 3 3 3 2 7" xfId="22817"/>
    <cellStyle name="Normal 2 3 3 3 2 7 10" xfId="22818"/>
    <cellStyle name="Normal 2 3 3 3 2 7 10 2" xfId="22819"/>
    <cellStyle name="Normal 2 3 3 3 2 7 11" xfId="22820"/>
    <cellStyle name="Normal 2 3 3 3 2 7 2" xfId="22821"/>
    <cellStyle name="Normal 2 3 3 3 2 7 2 2" xfId="22822"/>
    <cellStyle name="Normal 2 3 3 3 2 7 3" xfId="22823"/>
    <cellStyle name="Normal 2 3 3 3 2 7 3 2" xfId="22824"/>
    <cellStyle name="Normal 2 3 3 3 2 7 4" xfId="22825"/>
    <cellStyle name="Normal 2 3 3 3 2 7 4 2" xfId="22826"/>
    <cellStyle name="Normal 2 3 3 3 2 7 5" xfId="22827"/>
    <cellStyle name="Normal 2 3 3 3 2 7 5 2" xfId="22828"/>
    <cellStyle name="Normal 2 3 3 3 2 7 6" xfId="22829"/>
    <cellStyle name="Normal 2 3 3 3 2 7 6 2" xfId="22830"/>
    <cellStyle name="Normal 2 3 3 3 2 7 7" xfId="22831"/>
    <cellStyle name="Normal 2 3 3 3 2 7 7 2" xfId="22832"/>
    <cellStyle name="Normal 2 3 3 3 2 7 8" xfId="22833"/>
    <cellStyle name="Normal 2 3 3 3 2 7 8 2" xfId="22834"/>
    <cellStyle name="Normal 2 3 3 3 2 7 9" xfId="22835"/>
    <cellStyle name="Normal 2 3 3 3 2 7 9 2" xfId="22836"/>
    <cellStyle name="Normal 2 3 3 3 2 8" xfId="22837"/>
    <cellStyle name="Normal 2 3 3 3 2 8 2" xfId="22838"/>
    <cellStyle name="Normal 2 3 3 3 2 9" xfId="22839"/>
    <cellStyle name="Normal 2 3 3 3 2 9 2" xfId="22840"/>
    <cellStyle name="Normal 2 3 3 3 3" xfId="22841"/>
    <cellStyle name="Normal 2 3 3 3 3 10" xfId="22842"/>
    <cellStyle name="Normal 2 3 3 3 3 10 2" xfId="22843"/>
    <cellStyle name="Normal 2 3 3 3 3 11" xfId="22844"/>
    <cellStyle name="Normal 2 3 3 3 3 11 2" xfId="22845"/>
    <cellStyle name="Normal 2 3 3 3 3 12" xfId="22846"/>
    <cellStyle name="Normal 2 3 3 3 3 12 2" xfId="22847"/>
    <cellStyle name="Normal 2 3 3 3 3 13" xfId="22848"/>
    <cellStyle name="Normal 2 3 3 3 3 2" xfId="22849"/>
    <cellStyle name="Normal 2 3 3 3 3 2 10" xfId="22850"/>
    <cellStyle name="Normal 2 3 3 3 3 2 10 2" xfId="22851"/>
    <cellStyle name="Normal 2 3 3 3 3 2 11" xfId="22852"/>
    <cellStyle name="Normal 2 3 3 3 3 2 11 2" xfId="22853"/>
    <cellStyle name="Normal 2 3 3 3 3 2 12" xfId="22854"/>
    <cellStyle name="Normal 2 3 3 3 3 2 2" xfId="22855"/>
    <cellStyle name="Normal 2 3 3 3 3 2 2 10" xfId="22856"/>
    <cellStyle name="Normal 2 3 3 3 3 2 2 10 2" xfId="22857"/>
    <cellStyle name="Normal 2 3 3 3 3 2 2 11" xfId="22858"/>
    <cellStyle name="Normal 2 3 3 3 3 2 2 2" xfId="22859"/>
    <cellStyle name="Normal 2 3 3 3 3 2 2 2 2" xfId="22860"/>
    <cellStyle name="Normal 2 3 3 3 3 2 2 3" xfId="22861"/>
    <cellStyle name="Normal 2 3 3 3 3 2 2 3 2" xfId="22862"/>
    <cellStyle name="Normal 2 3 3 3 3 2 2 4" xfId="22863"/>
    <cellStyle name="Normal 2 3 3 3 3 2 2 4 2" xfId="22864"/>
    <cellStyle name="Normal 2 3 3 3 3 2 2 5" xfId="22865"/>
    <cellStyle name="Normal 2 3 3 3 3 2 2 5 2" xfId="22866"/>
    <cellStyle name="Normal 2 3 3 3 3 2 2 6" xfId="22867"/>
    <cellStyle name="Normal 2 3 3 3 3 2 2 6 2" xfId="22868"/>
    <cellStyle name="Normal 2 3 3 3 3 2 2 7" xfId="22869"/>
    <cellStyle name="Normal 2 3 3 3 3 2 2 7 2" xfId="22870"/>
    <cellStyle name="Normal 2 3 3 3 3 2 2 8" xfId="22871"/>
    <cellStyle name="Normal 2 3 3 3 3 2 2 8 2" xfId="22872"/>
    <cellStyle name="Normal 2 3 3 3 3 2 2 9" xfId="22873"/>
    <cellStyle name="Normal 2 3 3 3 3 2 2 9 2" xfId="22874"/>
    <cellStyle name="Normal 2 3 3 3 3 2 3" xfId="22875"/>
    <cellStyle name="Normal 2 3 3 3 3 2 3 2" xfId="22876"/>
    <cellStyle name="Normal 2 3 3 3 3 2 4" xfId="22877"/>
    <cellStyle name="Normal 2 3 3 3 3 2 4 2" xfId="22878"/>
    <cellStyle name="Normal 2 3 3 3 3 2 5" xfId="22879"/>
    <cellStyle name="Normal 2 3 3 3 3 2 5 2" xfId="22880"/>
    <cellStyle name="Normal 2 3 3 3 3 2 6" xfId="22881"/>
    <cellStyle name="Normal 2 3 3 3 3 2 6 2" xfId="22882"/>
    <cellStyle name="Normal 2 3 3 3 3 2 7" xfId="22883"/>
    <cellStyle name="Normal 2 3 3 3 3 2 7 2" xfId="22884"/>
    <cellStyle name="Normal 2 3 3 3 3 2 8" xfId="22885"/>
    <cellStyle name="Normal 2 3 3 3 3 2 8 2" xfId="22886"/>
    <cellStyle name="Normal 2 3 3 3 3 2 9" xfId="22887"/>
    <cellStyle name="Normal 2 3 3 3 3 2 9 2" xfId="22888"/>
    <cellStyle name="Normal 2 3 3 3 3 3" xfId="22889"/>
    <cellStyle name="Normal 2 3 3 3 3 3 10" xfId="22890"/>
    <cellStyle name="Normal 2 3 3 3 3 3 10 2" xfId="22891"/>
    <cellStyle name="Normal 2 3 3 3 3 3 11" xfId="22892"/>
    <cellStyle name="Normal 2 3 3 3 3 3 2" xfId="22893"/>
    <cellStyle name="Normal 2 3 3 3 3 3 2 2" xfId="22894"/>
    <cellStyle name="Normal 2 3 3 3 3 3 3" xfId="22895"/>
    <cellStyle name="Normal 2 3 3 3 3 3 3 2" xfId="22896"/>
    <cellStyle name="Normal 2 3 3 3 3 3 4" xfId="22897"/>
    <cellStyle name="Normal 2 3 3 3 3 3 4 2" xfId="22898"/>
    <cellStyle name="Normal 2 3 3 3 3 3 5" xfId="22899"/>
    <cellStyle name="Normal 2 3 3 3 3 3 5 2" xfId="22900"/>
    <cellStyle name="Normal 2 3 3 3 3 3 6" xfId="22901"/>
    <cellStyle name="Normal 2 3 3 3 3 3 6 2" xfId="22902"/>
    <cellStyle name="Normal 2 3 3 3 3 3 7" xfId="22903"/>
    <cellStyle name="Normal 2 3 3 3 3 3 7 2" xfId="22904"/>
    <cellStyle name="Normal 2 3 3 3 3 3 8" xfId="22905"/>
    <cellStyle name="Normal 2 3 3 3 3 3 8 2" xfId="22906"/>
    <cellStyle name="Normal 2 3 3 3 3 3 9" xfId="22907"/>
    <cellStyle name="Normal 2 3 3 3 3 3 9 2" xfId="22908"/>
    <cellStyle name="Normal 2 3 3 3 3 4" xfId="22909"/>
    <cellStyle name="Normal 2 3 3 3 3 4 2" xfId="22910"/>
    <cellStyle name="Normal 2 3 3 3 3 5" xfId="22911"/>
    <cellStyle name="Normal 2 3 3 3 3 5 2" xfId="22912"/>
    <cellStyle name="Normal 2 3 3 3 3 6" xfId="22913"/>
    <cellStyle name="Normal 2 3 3 3 3 6 2" xfId="22914"/>
    <cellStyle name="Normal 2 3 3 3 3 7" xfId="22915"/>
    <cellStyle name="Normal 2 3 3 3 3 7 2" xfId="22916"/>
    <cellStyle name="Normal 2 3 3 3 3 8" xfId="22917"/>
    <cellStyle name="Normal 2 3 3 3 3 8 2" xfId="22918"/>
    <cellStyle name="Normal 2 3 3 3 3 9" xfId="22919"/>
    <cellStyle name="Normal 2 3 3 3 3 9 2" xfId="22920"/>
    <cellStyle name="Normal 2 3 3 3 4" xfId="22921"/>
    <cellStyle name="Normal 2 3 3 3 4 10" xfId="22922"/>
    <cellStyle name="Normal 2 3 3 3 4 10 2" xfId="22923"/>
    <cellStyle name="Normal 2 3 3 3 4 11" xfId="22924"/>
    <cellStyle name="Normal 2 3 3 3 4 11 2" xfId="22925"/>
    <cellStyle name="Normal 2 3 3 3 4 12" xfId="22926"/>
    <cellStyle name="Normal 2 3 3 3 4 12 2" xfId="22927"/>
    <cellStyle name="Normal 2 3 3 3 4 13" xfId="22928"/>
    <cellStyle name="Normal 2 3 3 3 4 2" xfId="22929"/>
    <cellStyle name="Normal 2 3 3 3 4 2 10" xfId="22930"/>
    <cellStyle name="Normal 2 3 3 3 4 2 10 2" xfId="22931"/>
    <cellStyle name="Normal 2 3 3 3 4 2 11" xfId="22932"/>
    <cellStyle name="Normal 2 3 3 3 4 2 11 2" xfId="22933"/>
    <cellStyle name="Normal 2 3 3 3 4 2 12" xfId="22934"/>
    <cellStyle name="Normal 2 3 3 3 4 2 2" xfId="22935"/>
    <cellStyle name="Normal 2 3 3 3 4 2 2 10" xfId="22936"/>
    <cellStyle name="Normal 2 3 3 3 4 2 2 10 2" xfId="22937"/>
    <cellStyle name="Normal 2 3 3 3 4 2 2 11" xfId="22938"/>
    <cellStyle name="Normal 2 3 3 3 4 2 2 2" xfId="22939"/>
    <cellStyle name="Normal 2 3 3 3 4 2 2 2 2" xfId="22940"/>
    <cellStyle name="Normal 2 3 3 3 4 2 2 3" xfId="22941"/>
    <cellStyle name="Normal 2 3 3 3 4 2 2 3 2" xfId="22942"/>
    <cellStyle name="Normal 2 3 3 3 4 2 2 4" xfId="22943"/>
    <cellStyle name="Normal 2 3 3 3 4 2 2 4 2" xfId="22944"/>
    <cellStyle name="Normal 2 3 3 3 4 2 2 5" xfId="22945"/>
    <cellStyle name="Normal 2 3 3 3 4 2 2 5 2" xfId="22946"/>
    <cellStyle name="Normal 2 3 3 3 4 2 2 6" xfId="22947"/>
    <cellStyle name="Normal 2 3 3 3 4 2 2 6 2" xfId="22948"/>
    <cellStyle name="Normal 2 3 3 3 4 2 2 7" xfId="22949"/>
    <cellStyle name="Normal 2 3 3 3 4 2 2 7 2" xfId="22950"/>
    <cellStyle name="Normal 2 3 3 3 4 2 2 8" xfId="22951"/>
    <cellStyle name="Normal 2 3 3 3 4 2 2 8 2" xfId="22952"/>
    <cellStyle name="Normal 2 3 3 3 4 2 2 9" xfId="22953"/>
    <cellStyle name="Normal 2 3 3 3 4 2 2 9 2" xfId="22954"/>
    <cellStyle name="Normal 2 3 3 3 4 2 3" xfId="22955"/>
    <cellStyle name="Normal 2 3 3 3 4 2 3 2" xfId="22956"/>
    <cellStyle name="Normal 2 3 3 3 4 2 4" xfId="22957"/>
    <cellStyle name="Normal 2 3 3 3 4 2 4 2" xfId="22958"/>
    <cellStyle name="Normal 2 3 3 3 4 2 5" xfId="22959"/>
    <cellStyle name="Normal 2 3 3 3 4 2 5 2" xfId="22960"/>
    <cellStyle name="Normal 2 3 3 3 4 2 6" xfId="22961"/>
    <cellStyle name="Normal 2 3 3 3 4 2 6 2" xfId="22962"/>
    <cellStyle name="Normal 2 3 3 3 4 2 7" xfId="22963"/>
    <cellStyle name="Normal 2 3 3 3 4 2 7 2" xfId="22964"/>
    <cellStyle name="Normal 2 3 3 3 4 2 8" xfId="22965"/>
    <cellStyle name="Normal 2 3 3 3 4 2 8 2" xfId="22966"/>
    <cellStyle name="Normal 2 3 3 3 4 2 9" xfId="22967"/>
    <cellStyle name="Normal 2 3 3 3 4 2 9 2" xfId="22968"/>
    <cellStyle name="Normal 2 3 3 3 4 3" xfId="22969"/>
    <cellStyle name="Normal 2 3 3 3 4 3 10" xfId="22970"/>
    <cellStyle name="Normal 2 3 3 3 4 3 10 2" xfId="22971"/>
    <cellStyle name="Normal 2 3 3 3 4 3 11" xfId="22972"/>
    <cellStyle name="Normal 2 3 3 3 4 3 2" xfId="22973"/>
    <cellStyle name="Normal 2 3 3 3 4 3 2 2" xfId="22974"/>
    <cellStyle name="Normal 2 3 3 3 4 3 3" xfId="22975"/>
    <cellStyle name="Normal 2 3 3 3 4 3 3 2" xfId="22976"/>
    <cellStyle name="Normal 2 3 3 3 4 3 4" xfId="22977"/>
    <cellStyle name="Normal 2 3 3 3 4 3 4 2" xfId="22978"/>
    <cellStyle name="Normal 2 3 3 3 4 3 5" xfId="22979"/>
    <cellStyle name="Normal 2 3 3 3 4 3 5 2" xfId="22980"/>
    <cellStyle name="Normal 2 3 3 3 4 3 6" xfId="22981"/>
    <cellStyle name="Normal 2 3 3 3 4 3 6 2" xfId="22982"/>
    <cellStyle name="Normal 2 3 3 3 4 3 7" xfId="22983"/>
    <cellStyle name="Normal 2 3 3 3 4 3 7 2" xfId="22984"/>
    <cellStyle name="Normal 2 3 3 3 4 3 8" xfId="22985"/>
    <cellStyle name="Normal 2 3 3 3 4 3 8 2" xfId="22986"/>
    <cellStyle name="Normal 2 3 3 3 4 3 9" xfId="22987"/>
    <cellStyle name="Normal 2 3 3 3 4 3 9 2" xfId="22988"/>
    <cellStyle name="Normal 2 3 3 3 4 4" xfId="22989"/>
    <cellStyle name="Normal 2 3 3 3 4 4 2" xfId="22990"/>
    <cellStyle name="Normal 2 3 3 3 4 5" xfId="22991"/>
    <cellStyle name="Normal 2 3 3 3 4 5 2" xfId="22992"/>
    <cellStyle name="Normal 2 3 3 3 4 6" xfId="22993"/>
    <cellStyle name="Normal 2 3 3 3 4 6 2" xfId="22994"/>
    <cellStyle name="Normal 2 3 3 3 4 7" xfId="22995"/>
    <cellStyle name="Normal 2 3 3 3 4 7 2" xfId="22996"/>
    <cellStyle name="Normal 2 3 3 3 4 8" xfId="22997"/>
    <cellStyle name="Normal 2 3 3 3 4 8 2" xfId="22998"/>
    <cellStyle name="Normal 2 3 3 3 4 9" xfId="22999"/>
    <cellStyle name="Normal 2 3 3 3 4 9 2" xfId="23000"/>
    <cellStyle name="Normal 2 3 3 3 5" xfId="23001"/>
    <cellStyle name="Normal 2 3 3 3 5 10" xfId="23002"/>
    <cellStyle name="Normal 2 3 3 3 5 10 2" xfId="23003"/>
    <cellStyle name="Normal 2 3 3 3 5 11" xfId="23004"/>
    <cellStyle name="Normal 2 3 3 3 5 11 2" xfId="23005"/>
    <cellStyle name="Normal 2 3 3 3 5 12" xfId="23006"/>
    <cellStyle name="Normal 2 3 3 3 5 12 2" xfId="23007"/>
    <cellStyle name="Normal 2 3 3 3 5 13" xfId="23008"/>
    <cellStyle name="Normal 2 3 3 3 5 2" xfId="23009"/>
    <cellStyle name="Normal 2 3 3 3 5 2 10" xfId="23010"/>
    <cellStyle name="Normal 2 3 3 3 5 2 10 2" xfId="23011"/>
    <cellStyle name="Normal 2 3 3 3 5 2 11" xfId="23012"/>
    <cellStyle name="Normal 2 3 3 3 5 2 11 2" xfId="23013"/>
    <cellStyle name="Normal 2 3 3 3 5 2 12" xfId="23014"/>
    <cellStyle name="Normal 2 3 3 3 5 2 2" xfId="23015"/>
    <cellStyle name="Normal 2 3 3 3 5 2 2 10" xfId="23016"/>
    <cellStyle name="Normal 2 3 3 3 5 2 2 10 2" xfId="23017"/>
    <cellStyle name="Normal 2 3 3 3 5 2 2 11" xfId="23018"/>
    <cellStyle name="Normal 2 3 3 3 5 2 2 2" xfId="23019"/>
    <cellStyle name="Normal 2 3 3 3 5 2 2 2 2" xfId="23020"/>
    <cellStyle name="Normal 2 3 3 3 5 2 2 3" xfId="23021"/>
    <cellStyle name="Normal 2 3 3 3 5 2 2 3 2" xfId="23022"/>
    <cellStyle name="Normal 2 3 3 3 5 2 2 4" xfId="23023"/>
    <cellStyle name="Normal 2 3 3 3 5 2 2 4 2" xfId="23024"/>
    <cellStyle name="Normal 2 3 3 3 5 2 2 5" xfId="23025"/>
    <cellStyle name="Normal 2 3 3 3 5 2 2 5 2" xfId="23026"/>
    <cellStyle name="Normal 2 3 3 3 5 2 2 6" xfId="23027"/>
    <cellStyle name="Normal 2 3 3 3 5 2 2 6 2" xfId="23028"/>
    <cellStyle name="Normal 2 3 3 3 5 2 2 7" xfId="23029"/>
    <cellStyle name="Normal 2 3 3 3 5 2 2 7 2" xfId="23030"/>
    <cellStyle name="Normal 2 3 3 3 5 2 2 8" xfId="23031"/>
    <cellStyle name="Normal 2 3 3 3 5 2 2 8 2" xfId="23032"/>
    <cellStyle name="Normal 2 3 3 3 5 2 2 9" xfId="23033"/>
    <cellStyle name="Normal 2 3 3 3 5 2 2 9 2" xfId="23034"/>
    <cellStyle name="Normal 2 3 3 3 5 2 3" xfId="23035"/>
    <cellStyle name="Normal 2 3 3 3 5 2 3 2" xfId="23036"/>
    <cellStyle name="Normal 2 3 3 3 5 2 4" xfId="23037"/>
    <cellStyle name="Normal 2 3 3 3 5 2 4 2" xfId="23038"/>
    <cellStyle name="Normal 2 3 3 3 5 2 5" xfId="23039"/>
    <cellStyle name="Normal 2 3 3 3 5 2 5 2" xfId="23040"/>
    <cellStyle name="Normal 2 3 3 3 5 2 6" xfId="23041"/>
    <cellStyle name="Normal 2 3 3 3 5 2 6 2" xfId="23042"/>
    <cellStyle name="Normal 2 3 3 3 5 2 7" xfId="23043"/>
    <cellStyle name="Normal 2 3 3 3 5 2 7 2" xfId="23044"/>
    <cellStyle name="Normal 2 3 3 3 5 2 8" xfId="23045"/>
    <cellStyle name="Normal 2 3 3 3 5 2 8 2" xfId="23046"/>
    <cellStyle name="Normal 2 3 3 3 5 2 9" xfId="23047"/>
    <cellStyle name="Normal 2 3 3 3 5 2 9 2" xfId="23048"/>
    <cellStyle name="Normal 2 3 3 3 5 3" xfId="23049"/>
    <cellStyle name="Normal 2 3 3 3 5 3 10" xfId="23050"/>
    <cellStyle name="Normal 2 3 3 3 5 3 10 2" xfId="23051"/>
    <cellStyle name="Normal 2 3 3 3 5 3 11" xfId="23052"/>
    <cellStyle name="Normal 2 3 3 3 5 3 2" xfId="23053"/>
    <cellStyle name="Normal 2 3 3 3 5 3 2 2" xfId="23054"/>
    <cellStyle name="Normal 2 3 3 3 5 3 3" xfId="23055"/>
    <cellStyle name="Normal 2 3 3 3 5 3 3 2" xfId="23056"/>
    <cellStyle name="Normal 2 3 3 3 5 3 4" xfId="23057"/>
    <cellStyle name="Normal 2 3 3 3 5 3 4 2" xfId="23058"/>
    <cellStyle name="Normal 2 3 3 3 5 3 5" xfId="23059"/>
    <cellStyle name="Normal 2 3 3 3 5 3 5 2" xfId="23060"/>
    <cellStyle name="Normal 2 3 3 3 5 3 6" xfId="23061"/>
    <cellStyle name="Normal 2 3 3 3 5 3 6 2" xfId="23062"/>
    <cellStyle name="Normal 2 3 3 3 5 3 7" xfId="23063"/>
    <cellStyle name="Normal 2 3 3 3 5 3 7 2" xfId="23064"/>
    <cellStyle name="Normal 2 3 3 3 5 3 8" xfId="23065"/>
    <cellStyle name="Normal 2 3 3 3 5 3 8 2" xfId="23066"/>
    <cellStyle name="Normal 2 3 3 3 5 3 9" xfId="23067"/>
    <cellStyle name="Normal 2 3 3 3 5 3 9 2" xfId="23068"/>
    <cellStyle name="Normal 2 3 3 3 5 4" xfId="23069"/>
    <cellStyle name="Normal 2 3 3 3 5 4 2" xfId="23070"/>
    <cellStyle name="Normal 2 3 3 3 5 5" xfId="23071"/>
    <cellStyle name="Normal 2 3 3 3 5 5 2" xfId="23072"/>
    <cellStyle name="Normal 2 3 3 3 5 6" xfId="23073"/>
    <cellStyle name="Normal 2 3 3 3 5 6 2" xfId="23074"/>
    <cellStyle name="Normal 2 3 3 3 5 7" xfId="23075"/>
    <cellStyle name="Normal 2 3 3 3 5 7 2" xfId="23076"/>
    <cellStyle name="Normal 2 3 3 3 5 8" xfId="23077"/>
    <cellStyle name="Normal 2 3 3 3 5 8 2" xfId="23078"/>
    <cellStyle name="Normal 2 3 3 3 5 9" xfId="23079"/>
    <cellStyle name="Normal 2 3 3 3 5 9 2" xfId="23080"/>
    <cellStyle name="Normal 2 3 3 3 6" xfId="23081"/>
    <cellStyle name="Normal 2 3 3 3 6 10" xfId="23082"/>
    <cellStyle name="Normal 2 3 3 3 6 10 2" xfId="23083"/>
    <cellStyle name="Normal 2 3 3 3 6 11" xfId="23084"/>
    <cellStyle name="Normal 2 3 3 3 6 11 2" xfId="23085"/>
    <cellStyle name="Normal 2 3 3 3 6 12" xfId="23086"/>
    <cellStyle name="Normal 2 3 3 3 6 12 2" xfId="23087"/>
    <cellStyle name="Normal 2 3 3 3 6 13" xfId="23088"/>
    <cellStyle name="Normal 2 3 3 3 6 2" xfId="23089"/>
    <cellStyle name="Normal 2 3 3 3 6 2 10" xfId="23090"/>
    <cellStyle name="Normal 2 3 3 3 6 2 10 2" xfId="23091"/>
    <cellStyle name="Normal 2 3 3 3 6 2 11" xfId="23092"/>
    <cellStyle name="Normal 2 3 3 3 6 2 11 2" xfId="23093"/>
    <cellStyle name="Normal 2 3 3 3 6 2 12" xfId="23094"/>
    <cellStyle name="Normal 2 3 3 3 6 2 2" xfId="23095"/>
    <cellStyle name="Normal 2 3 3 3 6 2 2 10" xfId="23096"/>
    <cellStyle name="Normal 2 3 3 3 6 2 2 10 2" xfId="23097"/>
    <cellStyle name="Normal 2 3 3 3 6 2 2 11" xfId="23098"/>
    <cellStyle name="Normal 2 3 3 3 6 2 2 2" xfId="23099"/>
    <cellStyle name="Normal 2 3 3 3 6 2 2 2 2" xfId="23100"/>
    <cellStyle name="Normal 2 3 3 3 6 2 2 3" xfId="23101"/>
    <cellStyle name="Normal 2 3 3 3 6 2 2 3 2" xfId="23102"/>
    <cellStyle name="Normal 2 3 3 3 6 2 2 4" xfId="23103"/>
    <cellStyle name="Normal 2 3 3 3 6 2 2 4 2" xfId="23104"/>
    <cellStyle name="Normal 2 3 3 3 6 2 2 5" xfId="23105"/>
    <cellStyle name="Normal 2 3 3 3 6 2 2 5 2" xfId="23106"/>
    <cellStyle name="Normal 2 3 3 3 6 2 2 6" xfId="23107"/>
    <cellStyle name="Normal 2 3 3 3 6 2 2 6 2" xfId="23108"/>
    <cellStyle name="Normal 2 3 3 3 6 2 2 7" xfId="23109"/>
    <cellStyle name="Normal 2 3 3 3 6 2 2 7 2" xfId="23110"/>
    <cellStyle name="Normal 2 3 3 3 6 2 2 8" xfId="23111"/>
    <cellStyle name="Normal 2 3 3 3 6 2 2 8 2" xfId="23112"/>
    <cellStyle name="Normal 2 3 3 3 6 2 2 9" xfId="23113"/>
    <cellStyle name="Normal 2 3 3 3 6 2 2 9 2" xfId="23114"/>
    <cellStyle name="Normal 2 3 3 3 6 2 3" xfId="23115"/>
    <cellStyle name="Normal 2 3 3 3 6 2 3 2" xfId="23116"/>
    <cellStyle name="Normal 2 3 3 3 6 2 4" xfId="23117"/>
    <cellStyle name="Normal 2 3 3 3 6 2 4 2" xfId="23118"/>
    <cellStyle name="Normal 2 3 3 3 6 2 5" xfId="23119"/>
    <cellStyle name="Normal 2 3 3 3 6 2 5 2" xfId="23120"/>
    <cellStyle name="Normal 2 3 3 3 6 2 6" xfId="23121"/>
    <cellStyle name="Normal 2 3 3 3 6 2 6 2" xfId="23122"/>
    <cellStyle name="Normal 2 3 3 3 6 2 7" xfId="23123"/>
    <cellStyle name="Normal 2 3 3 3 6 2 7 2" xfId="23124"/>
    <cellStyle name="Normal 2 3 3 3 6 2 8" xfId="23125"/>
    <cellStyle name="Normal 2 3 3 3 6 2 8 2" xfId="23126"/>
    <cellStyle name="Normal 2 3 3 3 6 2 9" xfId="23127"/>
    <cellStyle name="Normal 2 3 3 3 6 2 9 2" xfId="23128"/>
    <cellStyle name="Normal 2 3 3 3 6 3" xfId="23129"/>
    <cellStyle name="Normal 2 3 3 3 6 3 10" xfId="23130"/>
    <cellStyle name="Normal 2 3 3 3 6 3 10 2" xfId="23131"/>
    <cellStyle name="Normal 2 3 3 3 6 3 11" xfId="23132"/>
    <cellStyle name="Normal 2 3 3 3 6 3 2" xfId="23133"/>
    <cellStyle name="Normal 2 3 3 3 6 3 2 2" xfId="23134"/>
    <cellStyle name="Normal 2 3 3 3 6 3 3" xfId="23135"/>
    <cellStyle name="Normal 2 3 3 3 6 3 3 2" xfId="23136"/>
    <cellStyle name="Normal 2 3 3 3 6 3 4" xfId="23137"/>
    <cellStyle name="Normal 2 3 3 3 6 3 4 2" xfId="23138"/>
    <cellStyle name="Normal 2 3 3 3 6 3 5" xfId="23139"/>
    <cellStyle name="Normal 2 3 3 3 6 3 5 2" xfId="23140"/>
    <cellStyle name="Normal 2 3 3 3 6 3 6" xfId="23141"/>
    <cellStyle name="Normal 2 3 3 3 6 3 6 2" xfId="23142"/>
    <cellStyle name="Normal 2 3 3 3 6 3 7" xfId="23143"/>
    <cellStyle name="Normal 2 3 3 3 6 3 7 2" xfId="23144"/>
    <cellStyle name="Normal 2 3 3 3 6 3 8" xfId="23145"/>
    <cellStyle name="Normal 2 3 3 3 6 3 8 2" xfId="23146"/>
    <cellStyle name="Normal 2 3 3 3 6 3 9" xfId="23147"/>
    <cellStyle name="Normal 2 3 3 3 6 3 9 2" xfId="23148"/>
    <cellStyle name="Normal 2 3 3 3 6 4" xfId="23149"/>
    <cellStyle name="Normal 2 3 3 3 6 4 2" xfId="23150"/>
    <cellStyle name="Normal 2 3 3 3 6 5" xfId="23151"/>
    <cellStyle name="Normal 2 3 3 3 6 5 2" xfId="23152"/>
    <cellStyle name="Normal 2 3 3 3 6 6" xfId="23153"/>
    <cellStyle name="Normal 2 3 3 3 6 6 2" xfId="23154"/>
    <cellStyle name="Normal 2 3 3 3 6 7" xfId="23155"/>
    <cellStyle name="Normal 2 3 3 3 6 7 2" xfId="23156"/>
    <cellStyle name="Normal 2 3 3 3 6 8" xfId="23157"/>
    <cellStyle name="Normal 2 3 3 3 6 8 2" xfId="23158"/>
    <cellStyle name="Normal 2 3 3 3 6 9" xfId="23159"/>
    <cellStyle name="Normal 2 3 3 3 6 9 2" xfId="23160"/>
    <cellStyle name="Normal 2 3 3 3 7" xfId="41974"/>
    <cellStyle name="Normal 2 3 3 4" xfId="23161"/>
    <cellStyle name="Normal 2 3 3 4 10" xfId="23162"/>
    <cellStyle name="Normal 2 3 3 4 10 2" xfId="23163"/>
    <cellStyle name="Normal 2 3 3 4 11" xfId="23164"/>
    <cellStyle name="Normal 2 3 3 4 11 2" xfId="23165"/>
    <cellStyle name="Normal 2 3 3 4 12" xfId="23166"/>
    <cellStyle name="Normal 2 3 3 4 12 2" xfId="23167"/>
    <cellStyle name="Normal 2 3 3 4 13" xfId="23168"/>
    <cellStyle name="Normal 2 3 3 4 2" xfId="23169"/>
    <cellStyle name="Normal 2 3 3 4 2 10" xfId="23170"/>
    <cellStyle name="Normal 2 3 3 4 2 10 2" xfId="23171"/>
    <cellStyle name="Normal 2 3 3 4 2 11" xfId="23172"/>
    <cellStyle name="Normal 2 3 3 4 2 11 2" xfId="23173"/>
    <cellStyle name="Normal 2 3 3 4 2 12" xfId="23174"/>
    <cellStyle name="Normal 2 3 3 4 2 2" xfId="23175"/>
    <cellStyle name="Normal 2 3 3 4 2 2 10" xfId="23176"/>
    <cellStyle name="Normal 2 3 3 4 2 2 10 2" xfId="23177"/>
    <cellStyle name="Normal 2 3 3 4 2 2 11" xfId="23178"/>
    <cellStyle name="Normal 2 3 3 4 2 2 2" xfId="23179"/>
    <cellStyle name="Normal 2 3 3 4 2 2 2 2" xfId="23180"/>
    <cellStyle name="Normal 2 3 3 4 2 2 3" xfId="23181"/>
    <cellStyle name="Normal 2 3 3 4 2 2 3 2" xfId="23182"/>
    <cellStyle name="Normal 2 3 3 4 2 2 4" xfId="23183"/>
    <cellStyle name="Normal 2 3 3 4 2 2 4 2" xfId="23184"/>
    <cellStyle name="Normal 2 3 3 4 2 2 5" xfId="23185"/>
    <cellStyle name="Normal 2 3 3 4 2 2 5 2" xfId="23186"/>
    <cellStyle name="Normal 2 3 3 4 2 2 6" xfId="23187"/>
    <cellStyle name="Normal 2 3 3 4 2 2 6 2" xfId="23188"/>
    <cellStyle name="Normal 2 3 3 4 2 2 7" xfId="23189"/>
    <cellStyle name="Normal 2 3 3 4 2 2 7 2" xfId="23190"/>
    <cellStyle name="Normal 2 3 3 4 2 2 8" xfId="23191"/>
    <cellStyle name="Normal 2 3 3 4 2 2 8 2" xfId="23192"/>
    <cellStyle name="Normal 2 3 3 4 2 2 9" xfId="23193"/>
    <cellStyle name="Normal 2 3 3 4 2 2 9 2" xfId="23194"/>
    <cellStyle name="Normal 2 3 3 4 2 3" xfId="23195"/>
    <cellStyle name="Normal 2 3 3 4 2 3 2" xfId="23196"/>
    <cellStyle name="Normal 2 3 3 4 2 4" xfId="23197"/>
    <cellStyle name="Normal 2 3 3 4 2 4 2" xfId="23198"/>
    <cellStyle name="Normal 2 3 3 4 2 5" xfId="23199"/>
    <cellStyle name="Normal 2 3 3 4 2 5 2" xfId="23200"/>
    <cellStyle name="Normal 2 3 3 4 2 6" xfId="23201"/>
    <cellStyle name="Normal 2 3 3 4 2 6 2" xfId="23202"/>
    <cellStyle name="Normal 2 3 3 4 2 7" xfId="23203"/>
    <cellStyle name="Normal 2 3 3 4 2 7 2" xfId="23204"/>
    <cellStyle name="Normal 2 3 3 4 2 8" xfId="23205"/>
    <cellStyle name="Normal 2 3 3 4 2 8 2" xfId="23206"/>
    <cellStyle name="Normal 2 3 3 4 2 9" xfId="23207"/>
    <cellStyle name="Normal 2 3 3 4 2 9 2" xfId="23208"/>
    <cellStyle name="Normal 2 3 3 4 3" xfId="23209"/>
    <cellStyle name="Normal 2 3 3 4 3 10" xfId="23210"/>
    <cellStyle name="Normal 2 3 3 4 3 10 2" xfId="23211"/>
    <cellStyle name="Normal 2 3 3 4 3 11" xfId="23212"/>
    <cellStyle name="Normal 2 3 3 4 3 2" xfId="23213"/>
    <cellStyle name="Normal 2 3 3 4 3 2 2" xfId="23214"/>
    <cellStyle name="Normal 2 3 3 4 3 3" xfId="23215"/>
    <cellStyle name="Normal 2 3 3 4 3 3 2" xfId="23216"/>
    <cellStyle name="Normal 2 3 3 4 3 4" xfId="23217"/>
    <cellStyle name="Normal 2 3 3 4 3 4 2" xfId="23218"/>
    <cellStyle name="Normal 2 3 3 4 3 5" xfId="23219"/>
    <cellStyle name="Normal 2 3 3 4 3 5 2" xfId="23220"/>
    <cellStyle name="Normal 2 3 3 4 3 6" xfId="23221"/>
    <cellStyle name="Normal 2 3 3 4 3 6 2" xfId="23222"/>
    <cellStyle name="Normal 2 3 3 4 3 7" xfId="23223"/>
    <cellStyle name="Normal 2 3 3 4 3 7 2" xfId="23224"/>
    <cellStyle name="Normal 2 3 3 4 3 8" xfId="23225"/>
    <cellStyle name="Normal 2 3 3 4 3 8 2" xfId="23226"/>
    <cellStyle name="Normal 2 3 3 4 3 9" xfId="23227"/>
    <cellStyle name="Normal 2 3 3 4 3 9 2" xfId="23228"/>
    <cellStyle name="Normal 2 3 3 4 4" xfId="23229"/>
    <cellStyle name="Normal 2 3 3 4 4 2" xfId="23230"/>
    <cellStyle name="Normal 2 3 3 4 5" xfId="23231"/>
    <cellStyle name="Normal 2 3 3 4 5 2" xfId="23232"/>
    <cellStyle name="Normal 2 3 3 4 6" xfId="23233"/>
    <cellStyle name="Normal 2 3 3 4 6 2" xfId="23234"/>
    <cellStyle name="Normal 2 3 3 4 7" xfId="23235"/>
    <cellStyle name="Normal 2 3 3 4 7 2" xfId="23236"/>
    <cellStyle name="Normal 2 3 3 4 8" xfId="23237"/>
    <cellStyle name="Normal 2 3 3 4 8 2" xfId="23238"/>
    <cellStyle name="Normal 2 3 3 4 9" xfId="23239"/>
    <cellStyle name="Normal 2 3 3 4 9 2" xfId="23240"/>
    <cellStyle name="Normal 2 3 3 5" xfId="23241"/>
    <cellStyle name="Normal 2 3 3 5 10" xfId="23242"/>
    <cellStyle name="Normal 2 3 3 5 10 2" xfId="23243"/>
    <cellStyle name="Normal 2 3 3 5 11" xfId="23244"/>
    <cellStyle name="Normal 2 3 3 5 11 2" xfId="23245"/>
    <cellStyle name="Normal 2 3 3 5 12" xfId="23246"/>
    <cellStyle name="Normal 2 3 3 5 12 2" xfId="23247"/>
    <cellStyle name="Normal 2 3 3 5 13" xfId="23248"/>
    <cellStyle name="Normal 2 3 3 5 2" xfId="23249"/>
    <cellStyle name="Normal 2 3 3 5 2 10" xfId="23250"/>
    <cellStyle name="Normal 2 3 3 5 2 10 2" xfId="23251"/>
    <cellStyle name="Normal 2 3 3 5 2 11" xfId="23252"/>
    <cellStyle name="Normal 2 3 3 5 2 11 2" xfId="23253"/>
    <cellStyle name="Normal 2 3 3 5 2 12" xfId="23254"/>
    <cellStyle name="Normal 2 3 3 5 2 2" xfId="23255"/>
    <cellStyle name="Normal 2 3 3 5 2 2 10" xfId="23256"/>
    <cellStyle name="Normal 2 3 3 5 2 2 10 2" xfId="23257"/>
    <cellStyle name="Normal 2 3 3 5 2 2 11" xfId="23258"/>
    <cellStyle name="Normal 2 3 3 5 2 2 2" xfId="23259"/>
    <cellStyle name="Normal 2 3 3 5 2 2 2 2" xfId="23260"/>
    <cellStyle name="Normal 2 3 3 5 2 2 3" xfId="23261"/>
    <cellStyle name="Normal 2 3 3 5 2 2 3 2" xfId="23262"/>
    <cellStyle name="Normal 2 3 3 5 2 2 4" xfId="23263"/>
    <cellStyle name="Normal 2 3 3 5 2 2 4 2" xfId="23264"/>
    <cellStyle name="Normal 2 3 3 5 2 2 5" xfId="23265"/>
    <cellStyle name="Normal 2 3 3 5 2 2 5 2" xfId="23266"/>
    <cellStyle name="Normal 2 3 3 5 2 2 6" xfId="23267"/>
    <cellStyle name="Normal 2 3 3 5 2 2 6 2" xfId="23268"/>
    <cellStyle name="Normal 2 3 3 5 2 2 7" xfId="23269"/>
    <cellStyle name="Normal 2 3 3 5 2 2 7 2" xfId="23270"/>
    <cellStyle name="Normal 2 3 3 5 2 2 8" xfId="23271"/>
    <cellStyle name="Normal 2 3 3 5 2 2 8 2" xfId="23272"/>
    <cellStyle name="Normal 2 3 3 5 2 2 9" xfId="23273"/>
    <cellStyle name="Normal 2 3 3 5 2 2 9 2" xfId="23274"/>
    <cellStyle name="Normal 2 3 3 5 2 3" xfId="23275"/>
    <cellStyle name="Normal 2 3 3 5 2 3 2" xfId="23276"/>
    <cellStyle name="Normal 2 3 3 5 2 4" xfId="23277"/>
    <cellStyle name="Normal 2 3 3 5 2 4 2" xfId="23278"/>
    <cellStyle name="Normal 2 3 3 5 2 5" xfId="23279"/>
    <cellStyle name="Normal 2 3 3 5 2 5 2" xfId="23280"/>
    <cellStyle name="Normal 2 3 3 5 2 6" xfId="23281"/>
    <cellStyle name="Normal 2 3 3 5 2 6 2" xfId="23282"/>
    <cellStyle name="Normal 2 3 3 5 2 7" xfId="23283"/>
    <cellStyle name="Normal 2 3 3 5 2 7 2" xfId="23284"/>
    <cellStyle name="Normal 2 3 3 5 2 8" xfId="23285"/>
    <cellStyle name="Normal 2 3 3 5 2 8 2" xfId="23286"/>
    <cellStyle name="Normal 2 3 3 5 2 9" xfId="23287"/>
    <cellStyle name="Normal 2 3 3 5 2 9 2" xfId="23288"/>
    <cellStyle name="Normal 2 3 3 5 3" xfId="23289"/>
    <cellStyle name="Normal 2 3 3 5 3 10" xfId="23290"/>
    <cellStyle name="Normal 2 3 3 5 3 10 2" xfId="23291"/>
    <cellStyle name="Normal 2 3 3 5 3 11" xfId="23292"/>
    <cellStyle name="Normal 2 3 3 5 3 2" xfId="23293"/>
    <cellStyle name="Normal 2 3 3 5 3 2 2" xfId="23294"/>
    <cellStyle name="Normal 2 3 3 5 3 3" xfId="23295"/>
    <cellStyle name="Normal 2 3 3 5 3 3 2" xfId="23296"/>
    <cellStyle name="Normal 2 3 3 5 3 4" xfId="23297"/>
    <cellStyle name="Normal 2 3 3 5 3 4 2" xfId="23298"/>
    <cellStyle name="Normal 2 3 3 5 3 5" xfId="23299"/>
    <cellStyle name="Normal 2 3 3 5 3 5 2" xfId="23300"/>
    <cellStyle name="Normal 2 3 3 5 3 6" xfId="23301"/>
    <cellStyle name="Normal 2 3 3 5 3 6 2" xfId="23302"/>
    <cellStyle name="Normal 2 3 3 5 3 7" xfId="23303"/>
    <cellStyle name="Normal 2 3 3 5 3 7 2" xfId="23304"/>
    <cellStyle name="Normal 2 3 3 5 3 8" xfId="23305"/>
    <cellStyle name="Normal 2 3 3 5 3 8 2" xfId="23306"/>
    <cellStyle name="Normal 2 3 3 5 3 9" xfId="23307"/>
    <cellStyle name="Normal 2 3 3 5 3 9 2" xfId="23308"/>
    <cellStyle name="Normal 2 3 3 5 4" xfId="23309"/>
    <cellStyle name="Normal 2 3 3 5 4 2" xfId="23310"/>
    <cellStyle name="Normal 2 3 3 5 5" xfId="23311"/>
    <cellStyle name="Normal 2 3 3 5 5 2" xfId="23312"/>
    <cellStyle name="Normal 2 3 3 5 6" xfId="23313"/>
    <cellStyle name="Normal 2 3 3 5 6 2" xfId="23314"/>
    <cellStyle name="Normal 2 3 3 5 7" xfId="23315"/>
    <cellStyle name="Normal 2 3 3 5 7 2" xfId="23316"/>
    <cellStyle name="Normal 2 3 3 5 8" xfId="23317"/>
    <cellStyle name="Normal 2 3 3 5 8 2" xfId="23318"/>
    <cellStyle name="Normal 2 3 3 5 9" xfId="23319"/>
    <cellStyle name="Normal 2 3 3 5 9 2" xfId="23320"/>
    <cellStyle name="Normal 2 3 3 6" xfId="23321"/>
    <cellStyle name="Normal 2 3 3 6 2" xfId="23322"/>
    <cellStyle name="Normal 2 3 3 6 2 10" xfId="23323"/>
    <cellStyle name="Normal 2 3 3 6 2 10 2" xfId="23324"/>
    <cellStyle name="Normal 2 3 3 6 2 11" xfId="23325"/>
    <cellStyle name="Normal 2 3 3 6 2 11 2" xfId="23326"/>
    <cellStyle name="Normal 2 3 3 6 2 12" xfId="23327"/>
    <cellStyle name="Normal 2 3 3 6 2 12 2" xfId="23328"/>
    <cellStyle name="Normal 2 3 3 6 2 13" xfId="23329"/>
    <cellStyle name="Normal 2 3 3 6 2 2" xfId="23330"/>
    <cellStyle name="Normal 2 3 3 6 2 2 10" xfId="23331"/>
    <cellStyle name="Normal 2 3 3 6 2 2 10 2" xfId="23332"/>
    <cellStyle name="Normal 2 3 3 6 2 2 11" xfId="23333"/>
    <cellStyle name="Normal 2 3 3 6 2 2 11 2" xfId="23334"/>
    <cellStyle name="Normal 2 3 3 6 2 2 12" xfId="23335"/>
    <cellStyle name="Normal 2 3 3 6 2 2 2" xfId="23336"/>
    <cellStyle name="Normal 2 3 3 6 2 2 2 10" xfId="23337"/>
    <cellStyle name="Normal 2 3 3 6 2 2 2 10 2" xfId="23338"/>
    <cellStyle name="Normal 2 3 3 6 2 2 2 11" xfId="23339"/>
    <cellStyle name="Normal 2 3 3 6 2 2 2 2" xfId="23340"/>
    <cellStyle name="Normal 2 3 3 6 2 2 2 2 2" xfId="23341"/>
    <cellStyle name="Normal 2 3 3 6 2 2 2 3" xfId="23342"/>
    <cellStyle name="Normal 2 3 3 6 2 2 2 3 2" xfId="23343"/>
    <cellStyle name="Normal 2 3 3 6 2 2 2 4" xfId="23344"/>
    <cellStyle name="Normal 2 3 3 6 2 2 2 4 2" xfId="23345"/>
    <cellStyle name="Normal 2 3 3 6 2 2 2 5" xfId="23346"/>
    <cellStyle name="Normal 2 3 3 6 2 2 2 5 2" xfId="23347"/>
    <cellStyle name="Normal 2 3 3 6 2 2 2 6" xfId="23348"/>
    <cellStyle name="Normal 2 3 3 6 2 2 2 6 2" xfId="23349"/>
    <cellStyle name="Normal 2 3 3 6 2 2 2 7" xfId="23350"/>
    <cellStyle name="Normal 2 3 3 6 2 2 2 7 2" xfId="23351"/>
    <cellStyle name="Normal 2 3 3 6 2 2 2 8" xfId="23352"/>
    <cellStyle name="Normal 2 3 3 6 2 2 2 8 2" xfId="23353"/>
    <cellStyle name="Normal 2 3 3 6 2 2 2 9" xfId="23354"/>
    <cellStyle name="Normal 2 3 3 6 2 2 2 9 2" xfId="23355"/>
    <cellStyle name="Normal 2 3 3 6 2 2 3" xfId="23356"/>
    <cellStyle name="Normal 2 3 3 6 2 2 3 2" xfId="23357"/>
    <cellStyle name="Normal 2 3 3 6 2 2 4" xfId="23358"/>
    <cellStyle name="Normal 2 3 3 6 2 2 4 2" xfId="23359"/>
    <cellStyle name="Normal 2 3 3 6 2 2 5" xfId="23360"/>
    <cellStyle name="Normal 2 3 3 6 2 2 5 2" xfId="23361"/>
    <cellStyle name="Normal 2 3 3 6 2 2 6" xfId="23362"/>
    <cellStyle name="Normal 2 3 3 6 2 2 6 2" xfId="23363"/>
    <cellStyle name="Normal 2 3 3 6 2 2 7" xfId="23364"/>
    <cellStyle name="Normal 2 3 3 6 2 2 7 2" xfId="23365"/>
    <cellStyle name="Normal 2 3 3 6 2 2 8" xfId="23366"/>
    <cellStyle name="Normal 2 3 3 6 2 2 8 2" xfId="23367"/>
    <cellStyle name="Normal 2 3 3 6 2 2 9" xfId="23368"/>
    <cellStyle name="Normal 2 3 3 6 2 2 9 2" xfId="23369"/>
    <cellStyle name="Normal 2 3 3 6 2 3" xfId="23370"/>
    <cellStyle name="Normal 2 3 3 6 2 3 10" xfId="23371"/>
    <cellStyle name="Normal 2 3 3 6 2 3 10 2" xfId="23372"/>
    <cellStyle name="Normal 2 3 3 6 2 3 11" xfId="23373"/>
    <cellStyle name="Normal 2 3 3 6 2 3 2" xfId="23374"/>
    <cellStyle name="Normal 2 3 3 6 2 3 2 2" xfId="23375"/>
    <cellStyle name="Normal 2 3 3 6 2 3 3" xfId="23376"/>
    <cellStyle name="Normal 2 3 3 6 2 3 3 2" xfId="23377"/>
    <cellStyle name="Normal 2 3 3 6 2 3 4" xfId="23378"/>
    <cellStyle name="Normal 2 3 3 6 2 3 4 2" xfId="23379"/>
    <cellStyle name="Normal 2 3 3 6 2 3 5" xfId="23380"/>
    <cellStyle name="Normal 2 3 3 6 2 3 5 2" xfId="23381"/>
    <cellStyle name="Normal 2 3 3 6 2 3 6" xfId="23382"/>
    <cellStyle name="Normal 2 3 3 6 2 3 6 2" xfId="23383"/>
    <cellStyle name="Normal 2 3 3 6 2 3 7" xfId="23384"/>
    <cellStyle name="Normal 2 3 3 6 2 3 7 2" xfId="23385"/>
    <cellStyle name="Normal 2 3 3 6 2 3 8" xfId="23386"/>
    <cellStyle name="Normal 2 3 3 6 2 3 8 2" xfId="23387"/>
    <cellStyle name="Normal 2 3 3 6 2 3 9" xfId="23388"/>
    <cellStyle name="Normal 2 3 3 6 2 3 9 2" xfId="23389"/>
    <cellStyle name="Normal 2 3 3 6 2 4" xfId="23390"/>
    <cellStyle name="Normal 2 3 3 6 2 4 2" xfId="23391"/>
    <cellStyle name="Normal 2 3 3 6 2 5" xfId="23392"/>
    <cellStyle name="Normal 2 3 3 6 2 5 2" xfId="23393"/>
    <cellStyle name="Normal 2 3 3 6 2 6" xfId="23394"/>
    <cellStyle name="Normal 2 3 3 6 2 6 2" xfId="23395"/>
    <cellStyle name="Normal 2 3 3 6 2 7" xfId="23396"/>
    <cellStyle name="Normal 2 3 3 6 2 7 2" xfId="23397"/>
    <cellStyle name="Normal 2 3 3 6 2 8" xfId="23398"/>
    <cellStyle name="Normal 2 3 3 6 2 8 2" xfId="23399"/>
    <cellStyle name="Normal 2 3 3 6 2 9" xfId="23400"/>
    <cellStyle name="Normal 2 3 3 6 2 9 2" xfId="23401"/>
    <cellStyle name="Normal 2 3 3 6 3" xfId="23402"/>
    <cellStyle name="Normal 2 3 3 6 3 10" xfId="23403"/>
    <cellStyle name="Normal 2 3 3 6 3 10 2" xfId="23404"/>
    <cellStyle name="Normal 2 3 3 6 3 11" xfId="23405"/>
    <cellStyle name="Normal 2 3 3 6 3 11 2" xfId="23406"/>
    <cellStyle name="Normal 2 3 3 6 3 12" xfId="23407"/>
    <cellStyle name="Normal 2 3 3 6 3 12 2" xfId="23408"/>
    <cellStyle name="Normal 2 3 3 6 3 13" xfId="23409"/>
    <cellStyle name="Normal 2 3 3 6 3 2" xfId="23410"/>
    <cellStyle name="Normal 2 3 3 6 3 2 10" xfId="23411"/>
    <cellStyle name="Normal 2 3 3 6 3 2 10 2" xfId="23412"/>
    <cellStyle name="Normal 2 3 3 6 3 2 11" xfId="23413"/>
    <cellStyle name="Normal 2 3 3 6 3 2 11 2" xfId="23414"/>
    <cellStyle name="Normal 2 3 3 6 3 2 12" xfId="23415"/>
    <cellStyle name="Normal 2 3 3 6 3 2 2" xfId="23416"/>
    <cellStyle name="Normal 2 3 3 6 3 2 2 10" xfId="23417"/>
    <cellStyle name="Normal 2 3 3 6 3 2 2 10 2" xfId="23418"/>
    <cellStyle name="Normal 2 3 3 6 3 2 2 11" xfId="23419"/>
    <cellStyle name="Normal 2 3 3 6 3 2 2 2" xfId="23420"/>
    <cellStyle name="Normal 2 3 3 6 3 2 2 2 2" xfId="23421"/>
    <cellStyle name="Normal 2 3 3 6 3 2 2 3" xfId="23422"/>
    <cellStyle name="Normal 2 3 3 6 3 2 2 3 2" xfId="23423"/>
    <cellStyle name="Normal 2 3 3 6 3 2 2 4" xfId="23424"/>
    <cellStyle name="Normal 2 3 3 6 3 2 2 4 2" xfId="23425"/>
    <cellStyle name="Normal 2 3 3 6 3 2 2 5" xfId="23426"/>
    <cellStyle name="Normal 2 3 3 6 3 2 2 5 2" xfId="23427"/>
    <cellStyle name="Normal 2 3 3 6 3 2 2 6" xfId="23428"/>
    <cellStyle name="Normal 2 3 3 6 3 2 2 6 2" xfId="23429"/>
    <cellStyle name="Normal 2 3 3 6 3 2 2 7" xfId="23430"/>
    <cellStyle name="Normal 2 3 3 6 3 2 2 7 2" xfId="23431"/>
    <cellStyle name="Normal 2 3 3 6 3 2 2 8" xfId="23432"/>
    <cellStyle name="Normal 2 3 3 6 3 2 2 8 2" xfId="23433"/>
    <cellStyle name="Normal 2 3 3 6 3 2 2 9" xfId="23434"/>
    <cellStyle name="Normal 2 3 3 6 3 2 2 9 2" xfId="23435"/>
    <cellStyle name="Normal 2 3 3 6 3 2 3" xfId="23436"/>
    <cellStyle name="Normal 2 3 3 6 3 2 3 2" xfId="23437"/>
    <cellStyle name="Normal 2 3 3 6 3 2 4" xfId="23438"/>
    <cellStyle name="Normal 2 3 3 6 3 2 4 2" xfId="23439"/>
    <cellStyle name="Normal 2 3 3 6 3 2 5" xfId="23440"/>
    <cellStyle name="Normal 2 3 3 6 3 2 5 2" xfId="23441"/>
    <cellStyle name="Normal 2 3 3 6 3 2 6" xfId="23442"/>
    <cellStyle name="Normal 2 3 3 6 3 2 6 2" xfId="23443"/>
    <cellStyle name="Normal 2 3 3 6 3 2 7" xfId="23444"/>
    <cellStyle name="Normal 2 3 3 6 3 2 7 2" xfId="23445"/>
    <cellStyle name="Normal 2 3 3 6 3 2 8" xfId="23446"/>
    <cellStyle name="Normal 2 3 3 6 3 2 8 2" xfId="23447"/>
    <cellStyle name="Normal 2 3 3 6 3 2 9" xfId="23448"/>
    <cellStyle name="Normal 2 3 3 6 3 2 9 2" xfId="23449"/>
    <cellStyle name="Normal 2 3 3 6 3 3" xfId="23450"/>
    <cellStyle name="Normal 2 3 3 6 3 3 10" xfId="23451"/>
    <cellStyle name="Normal 2 3 3 6 3 3 10 2" xfId="23452"/>
    <cellStyle name="Normal 2 3 3 6 3 3 11" xfId="23453"/>
    <cellStyle name="Normal 2 3 3 6 3 3 2" xfId="23454"/>
    <cellStyle name="Normal 2 3 3 6 3 3 2 2" xfId="23455"/>
    <cellStyle name="Normal 2 3 3 6 3 3 3" xfId="23456"/>
    <cellStyle name="Normal 2 3 3 6 3 3 3 2" xfId="23457"/>
    <cellStyle name="Normal 2 3 3 6 3 3 4" xfId="23458"/>
    <cellStyle name="Normal 2 3 3 6 3 3 4 2" xfId="23459"/>
    <cellStyle name="Normal 2 3 3 6 3 3 5" xfId="23460"/>
    <cellStyle name="Normal 2 3 3 6 3 3 5 2" xfId="23461"/>
    <cellStyle name="Normal 2 3 3 6 3 3 6" xfId="23462"/>
    <cellStyle name="Normal 2 3 3 6 3 3 6 2" xfId="23463"/>
    <cellStyle name="Normal 2 3 3 6 3 3 7" xfId="23464"/>
    <cellStyle name="Normal 2 3 3 6 3 3 7 2" xfId="23465"/>
    <cellStyle name="Normal 2 3 3 6 3 3 8" xfId="23466"/>
    <cellStyle name="Normal 2 3 3 6 3 3 8 2" xfId="23467"/>
    <cellStyle name="Normal 2 3 3 6 3 3 9" xfId="23468"/>
    <cellStyle name="Normal 2 3 3 6 3 3 9 2" xfId="23469"/>
    <cellStyle name="Normal 2 3 3 6 3 4" xfId="23470"/>
    <cellStyle name="Normal 2 3 3 6 3 4 2" xfId="23471"/>
    <cellStyle name="Normal 2 3 3 6 3 5" xfId="23472"/>
    <cellStyle name="Normal 2 3 3 6 3 5 2" xfId="23473"/>
    <cellStyle name="Normal 2 3 3 6 3 6" xfId="23474"/>
    <cellStyle name="Normal 2 3 3 6 3 6 2" xfId="23475"/>
    <cellStyle name="Normal 2 3 3 6 3 7" xfId="23476"/>
    <cellStyle name="Normal 2 3 3 6 3 7 2" xfId="23477"/>
    <cellStyle name="Normal 2 3 3 6 3 8" xfId="23478"/>
    <cellStyle name="Normal 2 3 3 6 3 8 2" xfId="23479"/>
    <cellStyle name="Normal 2 3 3 6 3 9" xfId="23480"/>
    <cellStyle name="Normal 2 3 3 6 3 9 2" xfId="23481"/>
    <cellStyle name="Normal 2 3 3 6 4" xfId="23482"/>
    <cellStyle name="Normal 2 3 3 6 4 10" xfId="23483"/>
    <cellStyle name="Normal 2 3 3 6 4 10 2" xfId="23484"/>
    <cellStyle name="Normal 2 3 3 6 4 11" xfId="23485"/>
    <cellStyle name="Normal 2 3 3 6 4 11 2" xfId="23486"/>
    <cellStyle name="Normal 2 3 3 6 4 12" xfId="23487"/>
    <cellStyle name="Normal 2 3 3 6 4 12 2" xfId="23488"/>
    <cellStyle name="Normal 2 3 3 6 4 13" xfId="23489"/>
    <cellStyle name="Normal 2 3 3 6 4 2" xfId="23490"/>
    <cellStyle name="Normal 2 3 3 6 4 2 10" xfId="23491"/>
    <cellStyle name="Normal 2 3 3 6 4 2 10 2" xfId="23492"/>
    <cellStyle name="Normal 2 3 3 6 4 2 11" xfId="23493"/>
    <cellStyle name="Normal 2 3 3 6 4 2 11 2" xfId="23494"/>
    <cellStyle name="Normal 2 3 3 6 4 2 12" xfId="23495"/>
    <cellStyle name="Normal 2 3 3 6 4 2 2" xfId="23496"/>
    <cellStyle name="Normal 2 3 3 6 4 2 2 10" xfId="23497"/>
    <cellStyle name="Normal 2 3 3 6 4 2 2 10 2" xfId="23498"/>
    <cellStyle name="Normal 2 3 3 6 4 2 2 11" xfId="23499"/>
    <cellStyle name="Normal 2 3 3 6 4 2 2 2" xfId="23500"/>
    <cellStyle name="Normal 2 3 3 6 4 2 2 2 2" xfId="23501"/>
    <cellStyle name="Normal 2 3 3 6 4 2 2 3" xfId="23502"/>
    <cellStyle name="Normal 2 3 3 6 4 2 2 3 2" xfId="23503"/>
    <cellStyle name="Normal 2 3 3 6 4 2 2 4" xfId="23504"/>
    <cellStyle name="Normal 2 3 3 6 4 2 2 4 2" xfId="23505"/>
    <cellStyle name="Normal 2 3 3 6 4 2 2 5" xfId="23506"/>
    <cellStyle name="Normal 2 3 3 6 4 2 2 5 2" xfId="23507"/>
    <cellStyle name="Normal 2 3 3 6 4 2 2 6" xfId="23508"/>
    <cellStyle name="Normal 2 3 3 6 4 2 2 6 2" xfId="23509"/>
    <cellStyle name="Normal 2 3 3 6 4 2 2 7" xfId="23510"/>
    <cellStyle name="Normal 2 3 3 6 4 2 2 7 2" xfId="23511"/>
    <cellStyle name="Normal 2 3 3 6 4 2 2 8" xfId="23512"/>
    <cellStyle name="Normal 2 3 3 6 4 2 2 8 2" xfId="23513"/>
    <cellStyle name="Normal 2 3 3 6 4 2 2 9" xfId="23514"/>
    <cellStyle name="Normal 2 3 3 6 4 2 2 9 2" xfId="23515"/>
    <cellStyle name="Normal 2 3 3 6 4 2 3" xfId="23516"/>
    <cellStyle name="Normal 2 3 3 6 4 2 3 2" xfId="23517"/>
    <cellStyle name="Normal 2 3 3 6 4 2 4" xfId="23518"/>
    <cellStyle name="Normal 2 3 3 6 4 2 4 2" xfId="23519"/>
    <cellStyle name="Normal 2 3 3 6 4 2 5" xfId="23520"/>
    <cellStyle name="Normal 2 3 3 6 4 2 5 2" xfId="23521"/>
    <cellStyle name="Normal 2 3 3 6 4 2 6" xfId="23522"/>
    <cellStyle name="Normal 2 3 3 6 4 2 6 2" xfId="23523"/>
    <cellStyle name="Normal 2 3 3 6 4 2 7" xfId="23524"/>
    <cellStyle name="Normal 2 3 3 6 4 2 7 2" xfId="23525"/>
    <cellStyle name="Normal 2 3 3 6 4 2 8" xfId="23526"/>
    <cellStyle name="Normal 2 3 3 6 4 2 8 2" xfId="23527"/>
    <cellStyle name="Normal 2 3 3 6 4 2 9" xfId="23528"/>
    <cellStyle name="Normal 2 3 3 6 4 2 9 2" xfId="23529"/>
    <cellStyle name="Normal 2 3 3 6 4 3" xfId="23530"/>
    <cellStyle name="Normal 2 3 3 6 4 3 10" xfId="23531"/>
    <cellStyle name="Normal 2 3 3 6 4 3 10 2" xfId="23532"/>
    <cellStyle name="Normal 2 3 3 6 4 3 11" xfId="23533"/>
    <cellStyle name="Normal 2 3 3 6 4 3 2" xfId="23534"/>
    <cellStyle name="Normal 2 3 3 6 4 3 2 2" xfId="23535"/>
    <cellStyle name="Normal 2 3 3 6 4 3 3" xfId="23536"/>
    <cellStyle name="Normal 2 3 3 6 4 3 3 2" xfId="23537"/>
    <cellStyle name="Normal 2 3 3 6 4 3 4" xfId="23538"/>
    <cellStyle name="Normal 2 3 3 6 4 3 4 2" xfId="23539"/>
    <cellStyle name="Normal 2 3 3 6 4 3 5" xfId="23540"/>
    <cellStyle name="Normal 2 3 3 6 4 3 5 2" xfId="23541"/>
    <cellStyle name="Normal 2 3 3 6 4 3 6" xfId="23542"/>
    <cellStyle name="Normal 2 3 3 6 4 3 6 2" xfId="23543"/>
    <cellStyle name="Normal 2 3 3 6 4 3 7" xfId="23544"/>
    <cellStyle name="Normal 2 3 3 6 4 3 7 2" xfId="23545"/>
    <cellStyle name="Normal 2 3 3 6 4 3 8" xfId="23546"/>
    <cellStyle name="Normal 2 3 3 6 4 3 8 2" xfId="23547"/>
    <cellStyle name="Normal 2 3 3 6 4 3 9" xfId="23548"/>
    <cellStyle name="Normal 2 3 3 6 4 3 9 2" xfId="23549"/>
    <cellStyle name="Normal 2 3 3 6 4 4" xfId="23550"/>
    <cellStyle name="Normal 2 3 3 6 4 4 2" xfId="23551"/>
    <cellStyle name="Normal 2 3 3 6 4 5" xfId="23552"/>
    <cellStyle name="Normal 2 3 3 6 4 5 2" xfId="23553"/>
    <cellStyle name="Normal 2 3 3 6 4 6" xfId="23554"/>
    <cellStyle name="Normal 2 3 3 6 4 6 2" xfId="23555"/>
    <cellStyle name="Normal 2 3 3 6 4 7" xfId="23556"/>
    <cellStyle name="Normal 2 3 3 6 4 7 2" xfId="23557"/>
    <cellStyle name="Normal 2 3 3 6 4 8" xfId="23558"/>
    <cellStyle name="Normal 2 3 3 6 4 8 2" xfId="23559"/>
    <cellStyle name="Normal 2 3 3 6 4 9" xfId="23560"/>
    <cellStyle name="Normal 2 3 3 6 4 9 2" xfId="23561"/>
    <cellStyle name="Normal 2 3 3 6 5" xfId="23562"/>
    <cellStyle name="Normal 2 3 3 6 5 10" xfId="23563"/>
    <cellStyle name="Normal 2 3 3 6 5 10 2" xfId="23564"/>
    <cellStyle name="Normal 2 3 3 6 5 11" xfId="23565"/>
    <cellStyle name="Normal 2 3 3 6 5 11 2" xfId="23566"/>
    <cellStyle name="Normal 2 3 3 6 5 12" xfId="23567"/>
    <cellStyle name="Normal 2 3 3 6 5 12 2" xfId="23568"/>
    <cellStyle name="Normal 2 3 3 6 5 13" xfId="23569"/>
    <cellStyle name="Normal 2 3 3 6 5 2" xfId="23570"/>
    <cellStyle name="Normal 2 3 3 6 5 2 10" xfId="23571"/>
    <cellStyle name="Normal 2 3 3 6 5 2 10 2" xfId="23572"/>
    <cellStyle name="Normal 2 3 3 6 5 2 11" xfId="23573"/>
    <cellStyle name="Normal 2 3 3 6 5 2 11 2" xfId="23574"/>
    <cellStyle name="Normal 2 3 3 6 5 2 12" xfId="23575"/>
    <cellStyle name="Normal 2 3 3 6 5 2 2" xfId="23576"/>
    <cellStyle name="Normal 2 3 3 6 5 2 2 10" xfId="23577"/>
    <cellStyle name="Normal 2 3 3 6 5 2 2 10 2" xfId="23578"/>
    <cellStyle name="Normal 2 3 3 6 5 2 2 11" xfId="23579"/>
    <cellStyle name="Normal 2 3 3 6 5 2 2 2" xfId="23580"/>
    <cellStyle name="Normal 2 3 3 6 5 2 2 2 2" xfId="23581"/>
    <cellStyle name="Normal 2 3 3 6 5 2 2 3" xfId="23582"/>
    <cellStyle name="Normal 2 3 3 6 5 2 2 3 2" xfId="23583"/>
    <cellStyle name="Normal 2 3 3 6 5 2 2 4" xfId="23584"/>
    <cellStyle name="Normal 2 3 3 6 5 2 2 4 2" xfId="23585"/>
    <cellStyle name="Normal 2 3 3 6 5 2 2 5" xfId="23586"/>
    <cellStyle name="Normal 2 3 3 6 5 2 2 5 2" xfId="23587"/>
    <cellStyle name="Normal 2 3 3 6 5 2 2 6" xfId="23588"/>
    <cellStyle name="Normal 2 3 3 6 5 2 2 6 2" xfId="23589"/>
    <cellStyle name="Normal 2 3 3 6 5 2 2 7" xfId="23590"/>
    <cellStyle name="Normal 2 3 3 6 5 2 2 7 2" xfId="23591"/>
    <cellStyle name="Normal 2 3 3 6 5 2 2 8" xfId="23592"/>
    <cellStyle name="Normal 2 3 3 6 5 2 2 8 2" xfId="23593"/>
    <cellStyle name="Normal 2 3 3 6 5 2 2 9" xfId="23594"/>
    <cellStyle name="Normal 2 3 3 6 5 2 2 9 2" xfId="23595"/>
    <cellStyle name="Normal 2 3 3 6 5 2 3" xfId="23596"/>
    <cellStyle name="Normal 2 3 3 6 5 2 3 2" xfId="23597"/>
    <cellStyle name="Normal 2 3 3 6 5 2 4" xfId="23598"/>
    <cellStyle name="Normal 2 3 3 6 5 2 4 2" xfId="23599"/>
    <cellStyle name="Normal 2 3 3 6 5 2 5" xfId="23600"/>
    <cellStyle name="Normal 2 3 3 6 5 2 5 2" xfId="23601"/>
    <cellStyle name="Normal 2 3 3 6 5 2 6" xfId="23602"/>
    <cellStyle name="Normal 2 3 3 6 5 2 6 2" xfId="23603"/>
    <cellStyle name="Normal 2 3 3 6 5 2 7" xfId="23604"/>
    <cellStyle name="Normal 2 3 3 6 5 2 7 2" xfId="23605"/>
    <cellStyle name="Normal 2 3 3 6 5 2 8" xfId="23606"/>
    <cellStyle name="Normal 2 3 3 6 5 2 8 2" xfId="23607"/>
    <cellStyle name="Normal 2 3 3 6 5 2 9" xfId="23608"/>
    <cellStyle name="Normal 2 3 3 6 5 2 9 2" xfId="23609"/>
    <cellStyle name="Normal 2 3 3 6 5 3" xfId="23610"/>
    <cellStyle name="Normal 2 3 3 6 5 3 10" xfId="23611"/>
    <cellStyle name="Normal 2 3 3 6 5 3 10 2" xfId="23612"/>
    <cellStyle name="Normal 2 3 3 6 5 3 11" xfId="23613"/>
    <cellStyle name="Normal 2 3 3 6 5 3 2" xfId="23614"/>
    <cellStyle name="Normal 2 3 3 6 5 3 2 2" xfId="23615"/>
    <cellStyle name="Normal 2 3 3 6 5 3 3" xfId="23616"/>
    <cellStyle name="Normal 2 3 3 6 5 3 3 2" xfId="23617"/>
    <cellStyle name="Normal 2 3 3 6 5 3 4" xfId="23618"/>
    <cellStyle name="Normal 2 3 3 6 5 3 4 2" xfId="23619"/>
    <cellStyle name="Normal 2 3 3 6 5 3 5" xfId="23620"/>
    <cellStyle name="Normal 2 3 3 6 5 3 5 2" xfId="23621"/>
    <cellStyle name="Normal 2 3 3 6 5 3 6" xfId="23622"/>
    <cellStyle name="Normal 2 3 3 6 5 3 6 2" xfId="23623"/>
    <cellStyle name="Normal 2 3 3 6 5 3 7" xfId="23624"/>
    <cellStyle name="Normal 2 3 3 6 5 3 7 2" xfId="23625"/>
    <cellStyle name="Normal 2 3 3 6 5 3 8" xfId="23626"/>
    <cellStyle name="Normal 2 3 3 6 5 3 8 2" xfId="23627"/>
    <cellStyle name="Normal 2 3 3 6 5 3 9" xfId="23628"/>
    <cellStyle name="Normal 2 3 3 6 5 3 9 2" xfId="23629"/>
    <cellStyle name="Normal 2 3 3 6 5 4" xfId="23630"/>
    <cellStyle name="Normal 2 3 3 6 5 4 2" xfId="23631"/>
    <cellStyle name="Normal 2 3 3 6 5 5" xfId="23632"/>
    <cellStyle name="Normal 2 3 3 6 5 5 2" xfId="23633"/>
    <cellStyle name="Normal 2 3 3 6 5 6" xfId="23634"/>
    <cellStyle name="Normal 2 3 3 6 5 6 2" xfId="23635"/>
    <cellStyle name="Normal 2 3 3 6 5 7" xfId="23636"/>
    <cellStyle name="Normal 2 3 3 6 5 7 2" xfId="23637"/>
    <cellStyle name="Normal 2 3 3 6 5 8" xfId="23638"/>
    <cellStyle name="Normal 2 3 3 6 5 8 2" xfId="23639"/>
    <cellStyle name="Normal 2 3 3 6 5 9" xfId="23640"/>
    <cellStyle name="Normal 2 3 3 6 5 9 2" xfId="23641"/>
    <cellStyle name="Normal 2 3 3 6 6" xfId="41975"/>
    <cellStyle name="Normal 2 3 3 7" xfId="23642"/>
    <cellStyle name="Normal 2 3 3 7 2" xfId="41976"/>
    <cellStyle name="Normal 2 3 3 8" xfId="23643"/>
    <cellStyle name="Normal 2 3 3 8 2" xfId="41977"/>
    <cellStyle name="Normal 2 3 3 9" xfId="23644"/>
    <cellStyle name="Normal 2 3 3 9 2" xfId="41978"/>
    <cellStyle name="Normal 2 3 4" xfId="23645"/>
    <cellStyle name="Normal 2 3 4 2" xfId="41979"/>
    <cellStyle name="Normal 2 3 5" xfId="23646"/>
    <cellStyle name="Normal 2 3 5 2" xfId="41980"/>
    <cellStyle name="Normal 2 3 6" xfId="23647"/>
    <cellStyle name="Normal 2 3 6 2" xfId="41981"/>
    <cellStyle name="Normal 2 3 7" xfId="23648"/>
    <cellStyle name="Normal 2 3 7 2" xfId="41982"/>
    <cellStyle name="Normal 2 3 8" xfId="23649"/>
    <cellStyle name="Normal 2 3 8 2" xfId="41983"/>
    <cellStyle name="Normal 2 3 9" xfId="23650"/>
    <cellStyle name="Normal 2 3 9 10" xfId="23651"/>
    <cellStyle name="Normal 2 3 9 10 2" xfId="23652"/>
    <cellStyle name="Normal 2 3 9 11" xfId="23653"/>
    <cellStyle name="Normal 2 3 9 11 2" xfId="23654"/>
    <cellStyle name="Normal 2 3 9 12" xfId="23655"/>
    <cellStyle name="Normal 2 3 9 12 2" xfId="23656"/>
    <cellStyle name="Normal 2 3 9 13" xfId="23657"/>
    <cellStyle name="Normal 2 3 9 13 2" xfId="23658"/>
    <cellStyle name="Normal 2 3 9 14" xfId="23659"/>
    <cellStyle name="Normal 2 3 9 14 2" xfId="23660"/>
    <cellStyle name="Normal 2 3 9 15" xfId="23661"/>
    <cellStyle name="Normal 2 3 9 15 2" xfId="23662"/>
    <cellStyle name="Normal 2 3 9 16" xfId="23663"/>
    <cellStyle name="Normal 2 3 9 16 2" xfId="23664"/>
    <cellStyle name="Normal 2 3 9 17" xfId="23665"/>
    <cellStyle name="Normal 2 3 9 17 2" xfId="23666"/>
    <cellStyle name="Normal 2 3 9 18" xfId="23667"/>
    <cellStyle name="Normal 2 3 9 2" xfId="23668"/>
    <cellStyle name="Normal 2 3 9 2 2" xfId="23669"/>
    <cellStyle name="Normal 2 3 9 2 2 10" xfId="23670"/>
    <cellStyle name="Normal 2 3 9 2 2 10 2" xfId="23671"/>
    <cellStyle name="Normal 2 3 9 2 2 11" xfId="23672"/>
    <cellStyle name="Normal 2 3 9 2 2 11 2" xfId="23673"/>
    <cellStyle name="Normal 2 3 9 2 2 12" xfId="23674"/>
    <cellStyle name="Normal 2 3 9 2 2 12 2" xfId="23675"/>
    <cellStyle name="Normal 2 3 9 2 2 13" xfId="23676"/>
    <cellStyle name="Normal 2 3 9 2 2 13 2" xfId="23677"/>
    <cellStyle name="Normal 2 3 9 2 2 14" xfId="23678"/>
    <cellStyle name="Normal 2 3 9 2 2 14 2" xfId="23679"/>
    <cellStyle name="Normal 2 3 9 2 2 15" xfId="23680"/>
    <cellStyle name="Normal 2 3 9 2 2 15 2" xfId="23681"/>
    <cellStyle name="Normal 2 3 9 2 2 16" xfId="23682"/>
    <cellStyle name="Normal 2 3 9 2 2 16 2" xfId="23683"/>
    <cellStyle name="Normal 2 3 9 2 2 17" xfId="23684"/>
    <cellStyle name="Normal 2 3 9 2 2 2" xfId="23685"/>
    <cellStyle name="Normal 2 3 9 2 2 2 2" xfId="41984"/>
    <cellStyle name="Normal 2 3 9 2 2 3" xfId="23686"/>
    <cellStyle name="Normal 2 3 9 2 2 3 2" xfId="41985"/>
    <cellStyle name="Normal 2 3 9 2 2 4" xfId="23687"/>
    <cellStyle name="Normal 2 3 9 2 2 4 2" xfId="41986"/>
    <cellStyle name="Normal 2 3 9 2 2 5" xfId="23688"/>
    <cellStyle name="Normal 2 3 9 2 2 5 2" xfId="41987"/>
    <cellStyle name="Normal 2 3 9 2 2 6" xfId="23689"/>
    <cellStyle name="Normal 2 3 9 2 2 6 10" xfId="23690"/>
    <cellStyle name="Normal 2 3 9 2 2 6 10 2" xfId="23691"/>
    <cellStyle name="Normal 2 3 9 2 2 6 11" xfId="23692"/>
    <cellStyle name="Normal 2 3 9 2 2 6 11 2" xfId="23693"/>
    <cellStyle name="Normal 2 3 9 2 2 6 12" xfId="23694"/>
    <cellStyle name="Normal 2 3 9 2 2 6 2" xfId="23695"/>
    <cellStyle name="Normal 2 3 9 2 2 6 2 10" xfId="23696"/>
    <cellStyle name="Normal 2 3 9 2 2 6 2 10 2" xfId="23697"/>
    <cellStyle name="Normal 2 3 9 2 2 6 2 11" xfId="23698"/>
    <cellStyle name="Normal 2 3 9 2 2 6 2 2" xfId="23699"/>
    <cellStyle name="Normal 2 3 9 2 2 6 2 2 2" xfId="23700"/>
    <cellStyle name="Normal 2 3 9 2 2 6 2 3" xfId="23701"/>
    <cellStyle name="Normal 2 3 9 2 2 6 2 3 2" xfId="23702"/>
    <cellStyle name="Normal 2 3 9 2 2 6 2 4" xfId="23703"/>
    <cellStyle name="Normal 2 3 9 2 2 6 2 4 2" xfId="23704"/>
    <cellStyle name="Normal 2 3 9 2 2 6 2 5" xfId="23705"/>
    <cellStyle name="Normal 2 3 9 2 2 6 2 5 2" xfId="23706"/>
    <cellStyle name="Normal 2 3 9 2 2 6 2 6" xfId="23707"/>
    <cellStyle name="Normal 2 3 9 2 2 6 2 6 2" xfId="23708"/>
    <cellStyle name="Normal 2 3 9 2 2 6 2 7" xfId="23709"/>
    <cellStyle name="Normal 2 3 9 2 2 6 2 7 2" xfId="23710"/>
    <cellStyle name="Normal 2 3 9 2 2 6 2 8" xfId="23711"/>
    <cellStyle name="Normal 2 3 9 2 2 6 2 8 2" xfId="23712"/>
    <cellStyle name="Normal 2 3 9 2 2 6 2 9" xfId="23713"/>
    <cellStyle name="Normal 2 3 9 2 2 6 2 9 2" xfId="23714"/>
    <cellStyle name="Normal 2 3 9 2 2 6 3" xfId="23715"/>
    <cellStyle name="Normal 2 3 9 2 2 6 3 2" xfId="23716"/>
    <cellStyle name="Normal 2 3 9 2 2 6 4" xfId="23717"/>
    <cellStyle name="Normal 2 3 9 2 2 6 4 2" xfId="23718"/>
    <cellStyle name="Normal 2 3 9 2 2 6 5" xfId="23719"/>
    <cellStyle name="Normal 2 3 9 2 2 6 5 2" xfId="23720"/>
    <cellStyle name="Normal 2 3 9 2 2 6 6" xfId="23721"/>
    <cellStyle name="Normal 2 3 9 2 2 6 6 2" xfId="23722"/>
    <cellStyle name="Normal 2 3 9 2 2 6 7" xfId="23723"/>
    <cellStyle name="Normal 2 3 9 2 2 6 7 2" xfId="23724"/>
    <cellStyle name="Normal 2 3 9 2 2 6 8" xfId="23725"/>
    <cellStyle name="Normal 2 3 9 2 2 6 8 2" xfId="23726"/>
    <cellStyle name="Normal 2 3 9 2 2 6 9" xfId="23727"/>
    <cellStyle name="Normal 2 3 9 2 2 6 9 2" xfId="23728"/>
    <cellStyle name="Normal 2 3 9 2 2 7" xfId="23729"/>
    <cellStyle name="Normal 2 3 9 2 2 7 10" xfId="23730"/>
    <cellStyle name="Normal 2 3 9 2 2 7 10 2" xfId="23731"/>
    <cellStyle name="Normal 2 3 9 2 2 7 11" xfId="23732"/>
    <cellStyle name="Normal 2 3 9 2 2 7 2" xfId="23733"/>
    <cellStyle name="Normal 2 3 9 2 2 7 2 2" xfId="23734"/>
    <cellStyle name="Normal 2 3 9 2 2 7 3" xfId="23735"/>
    <cellStyle name="Normal 2 3 9 2 2 7 3 2" xfId="23736"/>
    <cellStyle name="Normal 2 3 9 2 2 7 4" xfId="23737"/>
    <cellStyle name="Normal 2 3 9 2 2 7 4 2" xfId="23738"/>
    <cellStyle name="Normal 2 3 9 2 2 7 5" xfId="23739"/>
    <cellStyle name="Normal 2 3 9 2 2 7 5 2" xfId="23740"/>
    <cellStyle name="Normal 2 3 9 2 2 7 6" xfId="23741"/>
    <cellStyle name="Normal 2 3 9 2 2 7 6 2" xfId="23742"/>
    <cellStyle name="Normal 2 3 9 2 2 7 7" xfId="23743"/>
    <cellStyle name="Normal 2 3 9 2 2 7 7 2" xfId="23744"/>
    <cellStyle name="Normal 2 3 9 2 2 7 8" xfId="23745"/>
    <cellStyle name="Normal 2 3 9 2 2 7 8 2" xfId="23746"/>
    <cellStyle name="Normal 2 3 9 2 2 7 9" xfId="23747"/>
    <cellStyle name="Normal 2 3 9 2 2 7 9 2" xfId="23748"/>
    <cellStyle name="Normal 2 3 9 2 2 8" xfId="23749"/>
    <cellStyle name="Normal 2 3 9 2 2 8 2" xfId="23750"/>
    <cellStyle name="Normal 2 3 9 2 2 9" xfId="23751"/>
    <cellStyle name="Normal 2 3 9 2 2 9 2" xfId="23752"/>
    <cellStyle name="Normal 2 3 9 2 3" xfId="23753"/>
    <cellStyle name="Normal 2 3 9 2 3 10" xfId="23754"/>
    <cellStyle name="Normal 2 3 9 2 3 10 2" xfId="23755"/>
    <cellStyle name="Normal 2 3 9 2 3 11" xfId="23756"/>
    <cellStyle name="Normal 2 3 9 2 3 11 2" xfId="23757"/>
    <cellStyle name="Normal 2 3 9 2 3 12" xfId="23758"/>
    <cellStyle name="Normal 2 3 9 2 3 12 2" xfId="23759"/>
    <cellStyle name="Normal 2 3 9 2 3 13" xfId="23760"/>
    <cellStyle name="Normal 2 3 9 2 3 2" xfId="23761"/>
    <cellStyle name="Normal 2 3 9 2 3 2 10" xfId="23762"/>
    <cellStyle name="Normal 2 3 9 2 3 2 10 2" xfId="23763"/>
    <cellStyle name="Normal 2 3 9 2 3 2 11" xfId="23764"/>
    <cellStyle name="Normal 2 3 9 2 3 2 11 2" xfId="23765"/>
    <cellStyle name="Normal 2 3 9 2 3 2 12" xfId="23766"/>
    <cellStyle name="Normal 2 3 9 2 3 2 2" xfId="23767"/>
    <cellStyle name="Normal 2 3 9 2 3 2 2 10" xfId="23768"/>
    <cellStyle name="Normal 2 3 9 2 3 2 2 10 2" xfId="23769"/>
    <cellStyle name="Normal 2 3 9 2 3 2 2 11" xfId="23770"/>
    <cellStyle name="Normal 2 3 9 2 3 2 2 2" xfId="23771"/>
    <cellStyle name="Normal 2 3 9 2 3 2 2 2 2" xfId="23772"/>
    <cellStyle name="Normal 2 3 9 2 3 2 2 3" xfId="23773"/>
    <cellStyle name="Normal 2 3 9 2 3 2 2 3 2" xfId="23774"/>
    <cellStyle name="Normal 2 3 9 2 3 2 2 4" xfId="23775"/>
    <cellStyle name="Normal 2 3 9 2 3 2 2 4 2" xfId="23776"/>
    <cellStyle name="Normal 2 3 9 2 3 2 2 5" xfId="23777"/>
    <cellStyle name="Normal 2 3 9 2 3 2 2 5 2" xfId="23778"/>
    <cellStyle name="Normal 2 3 9 2 3 2 2 6" xfId="23779"/>
    <cellStyle name="Normal 2 3 9 2 3 2 2 6 2" xfId="23780"/>
    <cellStyle name="Normal 2 3 9 2 3 2 2 7" xfId="23781"/>
    <cellStyle name="Normal 2 3 9 2 3 2 2 7 2" xfId="23782"/>
    <cellStyle name="Normal 2 3 9 2 3 2 2 8" xfId="23783"/>
    <cellStyle name="Normal 2 3 9 2 3 2 2 8 2" xfId="23784"/>
    <cellStyle name="Normal 2 3 9 2 3 2 2 9" xfId="23785"/>
    <cellStyle name="Normal 2 3 9 2 3 2 2 9 2" xfId="23786"/>
    <cellStyle name="Normal 2 3 9 2 3 2 3" xfId="23787"/>
    <cellStyle name="Normal 2 3 9 2 3 2 3 2" xfId="23788"/>
    <cellStyle name="Normal 2 3 9 2 3 2 4" xfId="23789"/>
    <cellStyle name="Normal 2 3 9 2 3 2 4 2" xfId="23790"/>
    <cellStyle name="Normal 2 3 9 2 3 2 5" xfId="23791"/>
    <cellStyle name="Normal 2 3 9 2 3 2 5 2" xfId="23792"/>
    <cellStyle name="Normal 2 3 9 2 3 2 6" xfId="23793"/>
    <cellStyle name="Normal 2 3 9 2 3 2 6 2" xfId="23794"/>
    <cellStyle name="Normal 2 3 9 2 3 2 7" xfId="23795"/>
    <cellStyle name="Normal 2 3 9 2 3 2 7 2" xfId="23796"/>
    <cellStyle name="Normal 2 3 9 2 3 2 8" xfId="23797"/>
    <cellStyle name="Normal 2 3 9 2 3 2 8 2" xfId="23798"/>
    <cellStyle name="Normal 2 3 9 2 3 2 9" xfId="23799"/>
    <cellStyle name="Normal 2 3 9 2 3 2 9 2" xfId="23800"/>
    <cellStyle name="Normal 2 3 9 2 3 3" xfId="23801"/>
    <cellStyle name="Normal 2 3 9 2 3 3 10" xfId="23802"/>
    <cellStyle name="Normal 2 3 9 2 3 3 10 2" xfId="23803"/>
    <cellStyle name="Normal 2 3 9 2 3 3 11" xfId="23804"/>
    <cellStyle name="Normal 2 3 9 2 3 3 2" xfId="23805"/>
    <cellStyle name="Normal 2 3 9 2 3 3 2 2" xfId="23806"/>
    <cellStyle name="Normal 2 3 9 2 3 3 3" xfId="23807"/>
    <cellStyle name="Normal 2 3 9 2 3 3 3 2" xfId="23808"/>
    <cellStyle name="Normal 2 3 9 2 3 3 4" xfId="23809"/>
    <cellStyle name="Normal 2 3 9 2 3 3 4 2" xfId="23810"/>
    <cellStyle name="Normal 2 3 9 2 3 3 5" xfId="23811"/>
    <cellStyle name="Normal 2 3 9 2 3 3 5 2" xfId="23812"/>
    <cellStyle name="Normal 2 3 9 2 3 3 6" xfId="23813"/>
    <cellStyle name="Normal 2 3 9 2 3 3 6 2" xfId="23814"/>
    <cellStyle name="Normal 2 3 9 2 3 3 7" xfId="23815"/>
    <cellStyle name="Normal 2 3 9 2 3 3 7 2" xfId="23816"/>
    <cellStyle name="Normal 2 3 9 2 3 3 8" xfId="23817"/>
    <cellStyle name="Normal 2 3 9 2 3 3 8 2" xfId="23818"/>
    <cellStyle name="Normal 2 3 9 2 3 3 9" xfId="23819"/>
    <cellStyle name="Normal 2 3 9 2 3 3 9 2" xfId="23820"/>
    <cellStyle name="Normal 2 3 9 2 3 4" xfId="23821"/>
    <cellStyle name="Normal 2 3 9 2 3 4 2" xfId="23822"/>
    <cellStyle name="Normal 2 3 9 2 3 5" xfId="23823"/>
    <cellStyle name="Normal 2 3 9 2 3 5 2" xfId="23824"/>
    <cellStyle name="Normal 2 3 9 2 3 6" xfId="23825"/>
    <cellStyle name="Normal 2 3 9 2 3 6 2" xfId="23826"/>
    <cellStyle name="Normal 2 3 9 2 3 7" xfId="23827"/>
    <cellStyle name="Normal 2 3 9 2 3 7 2" xfId="23828"/>
    <cellStyle name="Normal 2 3 9 2 3 8" xfId="23829"/>
    <cellStyle name="Normal 2 3 9 2 3 8 2" xfId="23830"/>
    <cellStyle name="Normal 2 3 9 2 3 9" xfId="23831"/>
    <cellStyle name="Normal 2 3 9 2 3 9 2" xfId="23832"/>
    <cellStyle name="Normal 2 3 9 2 4" xfId="23833"/>
    <cellStyle name="Normal 2 3 9 2 4 10" xfId="23834"/>
    <cellStyle name="Normal 2 3 9 2 4 10 2" xfId="23835"/>
    <cellStyle name="Normal 2 3 9 2 4 11" xfId="23836"/>
    <cellStyle name="Normal 2 3 9 2 4 11 2" xfId="23837"/>
    <cellStyle name="Normal 2 3 9 2 4 12" xfId="23838"/>
    <cellStyle name="Normal 2 3 9 2 4 12 2" xfId="23839"/>
    <cellStyle name="Normal 2 3 9 2 4 13" xfId="23840"/>
    <cellStyle name="Normal 2 3 9 2 4 2" xfId="23841"/>
    <cellStyle name="Normal 2 3 9 2 4 2 10" xfId="23842"/>
    <cellStyle name="Normal 2 3 9 2 4 2 10 2" xfId="23843"/>
    <cellStyle name="Normal 2 3 9 2 4 2 11" xfId="23844"/>
    <cellStyle name="Normal 2 3 9 2 4 2 11 2" xfId="23845"/>
    <cellStyle name="Normal 2 3 9 2 4 2 12" xfId="23846"/>
    <cellStyle name="Normal 2 3 9 2 4 2 2" xfId="23847"/>
    <cellStyle name="Normal 2 3 9 2 4 2 2 10" xfId="23848"/>
    <cellStyle name="Normal 2 3 9 2 4 2 2 10 2" xfId="23849"/>
    <cellStyle name="Normal 2 3 9 2 4 2 2 11" xfId="23850"/>
    <cellStyle name="Normal 2 3 9 2 4 2 2 2" xfId="23851"/>
    <cellStyle name="Normal 2 3 9 2 4 2 2 2 2" xfId="23852"/>
    <cellStyle name="Normal 2 3 9 2 4 2 2 3" xfId="23853"/>
    <cellStyle name="Normal 2 3 9 2 4 2 2 3 2" xfId="23854"/>
    <cellStyle name="Normal 2 3 9 2 4 2 2 4" xfId="23855"/>
    <cellStyle name="Normal 2 3 9 2 4 2 2 4 2" xfId="23856"/>
    <cellStyle name="Normal 2 3 9 2 4 2 2 5" xfId="23857"/>
    <cellStyle name="Normal 2 3 9 2 4 2 2 5 2" xfId="23858"/>
    <cellStyle name="Normal 2 3 9 2 4 2 2 6" xfId="23859"/>
    <cellStyle name="Normal 2 3 9 2 4 2 2 6 2" xfId="23860"/>
    <cellStyle name="Normal 2 3 9 2 4 2 2 7" xfId="23861"/>
    <cellStyle name="Normal 2 3 9 2 4 2 2 7 2" xfId="23862"/>
    <cellStyle name="Normal 2 3 9 2 4 2 2 8" xfId="23863"/>
    <cellStyle name="Normal 2 3 9 2 4 2 2 8 2" xfId="23864"/>
    <cellStyle name="Normal 2 3 9 2 4 2 2 9" xfId="23865"/>
    <cellStyle name="Normal 2 3 9 2 4 2 2 9 2" xfId="23866"/>
    <cellStyle name="Normal 2 3 9 2 4 2 3" xfId="23867"/>
    <cellStyle name="Normal 2 3 9 2 4 2 3 2" xfId="23868"/>
    <cellStyle name="Normal 2 3 9 2 4 2 4" xfId="23869"/>
    <cellStyle name="Normal 2 3 9 2 4 2 4 2" xfId="23870"/>
    <cellStyle name="Normal 2 3 9 2 4 2 5" xfId="23871"/>
    <cellStyle name="Normal 2 3 9 2 4 2 5 2" xfId="23872"/>
    <cellStyle name="Normal 2 3 9 2 4 2 6" xfId="23873"/>
    <cellStyle name="Normal 2 3 9 2 4 2 6 2" xfId="23874"/>
    <cellStyle name="Normal 2 3 9 2 4 2 7" xfId="23875"/>
    <cellStyle name="Normal 2 3 9 2 4 2 7 2" xfId="23876"/>
    <cellStyle name="Normal 2 3 9 2 4 2 8" xfId="23877"/>
    <cellStyle name="Normal 2 3 9 2 4 2 8 2" xfId="23878"/>
    <cellStyle name="Normal 2 3 9 2 4 2 9" xfId="23879"/>
    <cellStyle name="Normal 2 3 9 2 4 2 9 2" xfId="23880"/>
    <cellStyle name="Normal 2 3 9 2 4 3" xfId="23881"/>
    <cellStyle name="Normal 2 3 9 2 4 3 10" xfId="23882"/>
    <cellStyle name="Normal 2 3 9 2 4 3 10 2" xfId="23883"/>
    <cellStyle name="Normal 2 3 9 2 4 3 11" xfId="23884"/>
    <cellStyle name="Normal 2 3 9 2 4 3 2" xfId="23885"/>
    <cellStyle name="Normal 2 3 9 2 4 3 2 2" xfId="23886"/>
    <cellStyle name="Normal 2 3 9 2 4 3 3" xfId="23887"/>
    <cellStyle name="Normal 2 3 9 2 4 3 3 2" xfId="23888"/>
    <cellStyle name="Normal 2 3 9 2 4 3 4" xfId="23889"/>
    <cellStyle name="Normal 2 3 9 2 4 3 4 2" xfId="23890"/>
    <cellStyle name="Normal 2 3 9 2 4 3 5" xfId="23891"/>
    <cellStyle name="Normal 2 3 9 2 4 3 5 2" xfId="23892"/>
    <cellStyle name="Normal 2 3 9 2 4 3 6" xfId="23893"/>
    <cellStyle name="Normal 2 3 9 2 4 3 6 2" xfId="23894"/>
    <cellStyle name="Normal 2 3 9 2 4 3 7" xfId="23895"/>
    <cellStyle name="Normal 2 3 9 2 4 3 7 2" xfId="23896"/>
    <cellStyle name="Normal 2 3 9 2 4 3 8" xfId="23897"/>
    <cellStyle name="Normal 2 3 9 2 4 3 8 2" xfId="23898"/>
    <cellStyle name="Normal 2 3 9 2 4 3 9" xfId="23899"/>
    <cellStyle name="Normal 2 3 9 2 4 3 9 2" xfId="23900"/>
    <cellStyle name="Normal 2 3 9 2 4 4" xfId="23901"/>
    <cellStyle name="Normal 2 3 9 2 4 4 2" xfId="23902"/>
    <cellStyle name="Normal 2 3 9 2 4 5" xfId="23903"/>
    <cellStyle name="Normal 2 3 9 2 4 5 2" xfId="23904"/>
    <cellStyle name="Normal 2 3 9 2 4 6" xfId="23905"/>
    <cellStyle name="Normal 2 3 9 2 4 6 2" xfId="23906"/>
    <cellStyle name="Normal 2 3 9 2 4 7" xfId="23907"/>
    <cellStyle name="Normal 2 3 9 2 4 7 2" xfId="23908"/>
    <cellStyle name="Normal 2 3 9 2 4 8" xfId="23909"/>
    <cellStyle name="Normal 2 3 9 2 4 8 2" xfId="23910"/>
    <cellStyle name="Normal 2 3 9 2 4 9" xfId="23911"/>
    <cellStyle name="Normal 2 3 9 2 4 9 2" xfId="23912"/>
    <cellStyle name="Normal 2 3 9 2 5" xfId="23913"/>
    <cellStyle name="Normal 2 3 9 2 5 10" xfId="23914"/>
    <cellStyle name="Normal 2 3 9 2 5 10 2" xfId="23915"/>
    <cellStyle name="Normal 2 3 9 2 5 11" xfId="23916"/>
    <cellStyle name="Normal 2 3 9 2 5 11 2" xfId="23917"/>
    <cellStyle name="Normal 2 3 9 2 5 12" xfId="23918"/>
    <cellStyle name="Normal 2 3 9 2 5 12 2" xfId="23919"/>
    <cellStyle name="Normal 2 3 9 2 5 13" xfId="23920"/>
    <cellStyle name="Normal 2 3 9 2 5 2" xfId="23921"/>
    <cellStyle name="Normal 2 3 9 2 5 2 10" xfId="23922"/>
    <cellStyle name="Normal 2 3 9 2 5 2 10 2" xfId="23923"/>
    <cellStyle name="Normal 2 3 9 2 5 2 11" xfId="23924"/>
    <cellStyle name="Normal 2 3 9 2 5 2 11 2" xfId="23925"/>
    <cellStyle name="Normal 2 3 9 2 5 2 12" xfId="23926"/>
    <cellStyle name="Normal 2 3 9 2 5 2 2" xfId="23927"/>
    <cellStyle name="Normal 2 3 9 2 5 2 2 10" xfId="23928"/>
    <cellStyle name="Normal 2 3 9 2 5 2 2 10 2" xfId="23929"/>
    <cellStyle name="Normal 2 3 9 2 5 2 2 11" xfId="23930"/>
    <cellStyle name="Normal 2 3 9 2 5 2 2 2" xfId="23931"/>
    <cellStyle name="Normal 2 3 9 2 5 2 2 2 2" xfId="23932"/>
    <cellStyle name="Normal 2 3 9 2 5 2 2 3" xfId="23933"/>
    <cellStyle name="Normal 2 3 9 2 5 2 2 3 2" xfId="23934"/>
    <cellStyle name="Normal 2 3 9 2 5 2 2 4" xfId="23935"/>
    <cellStyle name="Normal 2 3 9 2 5 2 2 4 2" xfId="23936"/>
    <cellStyle name="Normal 2 3 9 2 5 2 2 5" xfId="23937"/>
    <cellStyle name="Normal 2 3 9 2 5 2 2 5 2" xfId="23938"/>
    <cellStyle name="Normal 2 3 9 2 5 2 2 6" xfId="23939"/>
    <cellStyle name="Normal 2 3 9 2 5 2 2 6 2" xfId="23940"/>
    <cellStyle name="Normal 2 3 9 2 5 2 2 7" xfId="23941"/>
    <cellStyle name="Normal 2 3 9 2 5 2 2 7 2" xfId="23942"/>
    <cellStyle name="Normal 2 3 9 2 5 2 2 8" xfId="23943"/>
    <cellStyle name="Normal 2 3 9 2 5 2 2 8 2" xfId="23944"/>
    <cellStyle name="Normal 2 3 9 2 5 2 2 9" xfId="23945"/>
    <cellStyle name="Normal 2 3 9 2 5 2 2 9 2" xfId="23946"/>
    <cellStyle name="Normal 2 3 9 2 5 2 3" xfId="23947"/>
    <cellStyle name="Normal 2 3 9 2 5 2 3 2" xfId="23948"/>
    <cellStyle name="Normal 2 3 9 2 5 2 4" xfId="23949"/>
    <cellStyle name="Normal 2 3 9 2 5 2 4 2" xfId="23950"/>
    <cellStyle name="Normal 2 3 9 2 5 2 5" xfId="23951"/>
    <cellStyle name="Normal 2 3 9 2 5 2 5 2" xfId="23952"/>
    <cellStyle name="Normal 2 3 9 2 5 2 6" xfId="23953"/>
    <cellStyle name="Normal 2 3 9 2 5 2 6 2" xfId="23954"/>
    <cellStyle name="Normal 2 3 9 2 5 2 7" xfId="23955"/>
    <cellStyle name="Normal 2 3 9 2 5 2 7 2" xfId="23956"/>
    <cellStyle name="Normal 2 3 9 2 5 2 8" xfId="23957"/>
    <cellStyle name="Normal 2 3 9 2 5 2 8 2" xfId="23958"/>
    <cellStyle name="Normal 2 3 9 2 5 2 9" xfId="23959"/>
    <cellStyle name="Normal 2 3 9 2 5 2 9 2" xfId="23960"/>
    <cellStyle name="Normal 2 3 9 2 5 3" xfId="23961"/>
    <cellStyle name="Normal 2 3 9 2 5 3 10" xfId="23962"/>
    <cellStyle name="Normal 2 3 9 2 5 3 10 2" xfId="23963"/>
    <cellStyle name="Normal 2 3 9 2 5 3 11" xfId="23964"/>
    <cellStyle name="Normal 2 3 9 2 5 3 2" xfId="23965"/>
    <cellStyle name="Normal 2 3 9 2 5 3 2 2" xfId="23966"/>
    <cellStyle name="Normal 2 3 9 2 5 3 3" xfId="23967"/>
    <cellStyle name="Normal 2 3 9 2 5 3 3 2" xfId="23968"/>
    <cellStyle name="Normal 2 3 9 2 5 3 4" xfId="23969"/>
    <cellStyle name="Normal 2 3 9 2 5 3 4 2" xfId="23970"/>
    <cellStyle name="Normal 2 3 9 2 5 3 5" xfId="23971"/>
    <cellStyle name="Normal 2 3 9 2 5 3 5 2" xfId="23972"/>
    <cellStyle name="Normal 2 3 9 2 5 3 6" xfId="23973"/>
    <cellStyle name="Normal 2 3 9 2 5 3 6 2" xfId="23974"/>
    <cellStyle name="Normal 2 3 9 2 5 3 7" xfId="23975"/>
    <cellStyle name="Normal 2 3 9 2 5 3 7 2" xfId="23976"/>
    <cellStyle name="Normal 2 3 9 2 5 3 8" xfId="23977"/>
    <cellStyle name="Normal 2 3 9 2 5 3 8 2" xfId="23978"/>
    <cellStyle name="Normal 2 3 9 2 5 3 9" xfId="23979"/>
    <cellStyle name="Normal 2 3 9 2 5 3 9 2" xfId="23980"/>
    <cellStyle name="Normal 2 3 9 2 5 4" xfId="23981"/>
    <cellStyle name="Normal 2 3 9 2 5 4 2" xfId="23982"/>
    <cellStyle name="Normal 2 3 9 2 5 5" xfId="23983"/>
    <cellStyle name="Normal 2 3 9 2 5 5 2" xfId="23984"/>
    <cellStyle name="Normal 2 3 9 2 5 6" xfId="23985"/>
    <cellStyle name="Normal 2 3 9 2 5 6 2" xfId="23986"/>
    <cellStyle name="Normal 2 3 9 2 5 7" xfId="23987"/>
    <cellStyle name="Normal 2 3 9 2 5 7 2" xfId="23988"/>
    <cellStyle name="Normal 2 3 9 2 5 8" xfId="23989"/>
    <cellStyle name="Normal 2 3 9 2 5 8 2" xfId="23990"/>
    <cellStyle name="Normal 2 3 9 2 5 9" xfId="23991"/>
    <cellStyle name="Normal 2 3 9 2 5 9 2" xfId="23992"/>
    <cellStyle name="Normal 2 3 9 2 6" xfId="41988"/>
    <cellStyle name="Normal 2 3 9 3" xfId="23993"/>
    <cellStyle name="Normal 2 3 9 3 2" xfId="41989"/>
    <cellStyle name="Normal 2 3 9 4" xfId="23994"/>
    <cellStyle name="Normal 2 3 9 4 2" xfId="41990"/>
    <cellStyle name="Normal 2 3 9 5" xfId="23995"/>
    <cellStyle name="Normal 2 3 9 5 2" xfId="41991"/>
    <cellStyle name="Normal 2 3 9 6" xfId="23996"/>
    <cellStyle name="Normal 2 3 9 6 2" xfId="41992"/>
    <cellStyle name="Normal 2 3 9 7" xfId="23997"/>
    <cellStyle name="Normal 2 3 9 7 10" xfId="23998"/>
    <cellStyle name="Normal 2 3 9 7 10 2" xfId="23999"/>
    <cellStyle name="Normal 2 3 9 7 11" xfId="24000"/>
    <cellStyle name="Normal 2 3 9 7 11 2" xfId="24001"/>
    <cellStyle name="Normal 2 3 9 7 12" xfId="24002"/>
    <cellStyle name="Normal 2 3 9 7 2" xfId="24003"/>
    <cellStyle name="Normal 2 3 9 7 2 10" xfId="24004"/>
    <cellStyle name="Normal 2 3 9 7 2 10 2" xfId="24005"/>
    <cellStyle name="Normal 2 3 9 7 2 11" xfId="24006"/>
    <cellStyle name="Normal 2 3 9 7 2 2" xfId="24007"/>
    <cellStyle name="Normal 2 3 9 7 2 2 2" xfId="24008"/>
    <cellStyle name="Normal 2 3 9 7 2 3" xfId="24009"/>
    <cellStyle name="Normal 2 3 9 7 2 3 2" xfId="24010"/>
    <cellStyle name="Normal 2 3 9 7 2 4" xfId="24011"/>
    <cellStyle name="Normal 2 3 9 7 2 4 2" xfId="24012"/>
    <cellStyle name="Normal 2 3 9 7 2 5" xfId="24013"/>
    <cellStyle name="Normal 2 3 9 7 2 5 2" xfId="24014"/>
    <cellStyle name="Normal 2 3 9 7 2 6" xfId="24015"/>
    <cellStyle name="Normal 2 3 9 7 2 6 2" xfId="24016"/>
    <cellStyle name="Normal 2 3 9 7 2 7" xfId="24017"/>
    <cellStyle name="Normal 2 3 9 7 2 7 2" xfId="24018"/>
    <cellStyle name="Normal 2 3 9 7 2 8" xfId="24019"/>
    <cellStyle name="Normal 2 3 9 7 2 8 2" xfId="24020"/>
    <cellStyle name="Normal 2 3 9 7 2 9" xfId="24021"/>
    <cellStyle name="Normal 2 3 9 7 2 9 2" xfId="24022"/>
    <cellStyle name="Normal 2 3 9 7 3" xfId="24023"/>
    <cellStyle name="Normal 2 3 9 7 3 2" xfId="24024"/>
    <cellStyle name="Normal 2 3 9 7 4" xfId="24025"/>
    <cellStyle name="Normal 2 3 9 7 4 2" xfId="24026"/>
    <cellStyle name="Normal 2 3 9 7 5" xfId="24027"/>
    <cellStyle name="Normal 2 3 9 7 5 2" xfId="24028"/>
    <cellStyle name="Normal 2 3 9 7 6" xfId="24029"/>
    <cellStyle name="Normal 2 3 9 7 6 2" xfId="24030"/>
    <cellStyle name="Normal 2 3 9 7 7" xfId="24031"/>
    <cellStyle name="Normal 2 3 9 7 7 2" xfId="24032"/>
    <cellStyle name="Normal 2 3 9 7 8" xfId="24033"/>
    <cellStyle name="Normal 2 3 9 7 8 2" xfId="24034"/>
    <cellStyle name="Normal 2 3 9 7 9" xfId="24035"/>
    <cellStyle name="Normal 2 3 9 7 9 2" xfId="24036"/>
    <cellStyle name="Normal 2 3 9 8" xfId="24037"/>
    <cellStyle name="Normal 2 3 9 8 10" xfId="24038"/>
    <cellStyle name="Normal 2 3 9 8 10 2" xfId="24039"/>
    <cellStyle name="Normal 2 3 9 8 11" xfId="24040"/>
    <cellStyle name="Normal 2 3 9 8 2" xfId="24041"/>
    <cellStyle name="Normal 2 3 9 8 2 2" xfId="24042"/>
    <cellStyle name="Normal 2 3 9 8 3" xfId="24043"/>
    <cellStyle name="Normal 2 3 9 8 3 2" xfId="24044"/>
    <cellStyle name="Normal 2 3 9 8 4" xfId="24045"/>
    <cellStyle name="Normal 2 3 9 8 4 2" xfId="24046"/>
    <cellStyle name="Normal 2 3 9 8 5" xfId="24047"/>
    <cellStyle name="Normal 2 3 9 8 5 2" xfId="24048"/>
    <cellStyle name="Normal 2 3 9 8 6" xfId="24049"/>
    <cellStyle name="Normal 2 3 9 8 6 2" xfId="24050"/>
    <cellStyle name="Normal 2 3 9 8 7" xfId="24051"/>
    <cellStyle name="Normal 2 3 9 8 7 2" xfId="24052"/>
    <cellStyle name="Normal 2 3 9 8 8" xfId="24053"/>
    <cellStyle name="Normal 2 3 9 8 8 2" xfId="24054"/>
    <cellStyle name="Normal 2 3 9 8 9" xfId="24055"/>
    <cellStyle name="Normal 2 3 9 8 9 2" xfId="24056"/>
    <cellStyle name="Normal 2 3 9 9" xfId="24057"/>
    <cellStyle name="Normal 2 3 9 9 2" xfId="24058"/>
    <cellStyle name="Normal 2 4" xfId="24059"/>
    <cellStyle name="Normal 2 4 10" xfId="24060"/>
    <cellStyle name="Normal 2 4 11" xfId="24061"/>
    <cellStyle name="Normal 2 4 12" xfId="24062"/>
    <cellStyle name="Normal 2 4 13" xfId="24063"/>
    <cellStyle name="Normal 2 4 14" xfId="24064"/>
    <cellStyle name="Normal 2 4 15" xfId="24065"/>
    <cellStyle name="Normal 2 4 16" xfId="24066"/>
    <cellStyle name="Normal 2 4 17" xfId="24067"/>
    <cellStyle name="Normal 2 4 18" xfId="24068"/>
    <cellStyle name="Normal 2 4 19" xfId="24069"/>
    <cellStyle name="Normal 2 4 2" xfId="24070"/>
    <cellStyle name="Normal 2 4 2 10" xfId="24071"/>
    <cellStyle name="Normal 2 4 2 10 10" xfId="24072"/>
    <cellStyle name="Normal 2 4 2 10 10 2" xfId="24073"/>
    <cellStyle name="Normal 2 4 2 10 11" xfId="24074"/>
    <cellStyle name="Normal 2 4 2 10 11 2" xfId="24075"/>
    <cellStyle name="Normal 2 4 2 10 12" xfId="24076"/>
    <cellStyle name="Normal 2 4 2 10 12 2" xfId="24077"/>
    <cellStyle name="Normal 2 4 2 10 13" xfId="24078"/>
    <cellStyle name="Normal 2 4 2 10 2" xfId="24079"/>
    <cellStyle name="Normal 2 4 2 10 2 10" xfId="24080"/>
    <cellStyle name="Normal 2 4 2 10 2 10 2" xfId="24081"/>
    <cellStyle name="Normal 2 4 2 10 2 11" xfId="24082"/>
    <cellStyle name="Normal 2 4 2 10 2 11 2" xfId="24083"/>
    <cellStyle name="Normal 2 4 2 10 2 12" xfId="24084"/>
    <cellStyle name="Normal 2 4 2 10 2 2" xfId="24085"/>
    <cellStyle name="Normal 2 4 2 10 2 2 10" xfId="24086"/>
    <cellStyle name="Normal 2 4 2 10 2 2 10 2" xfId="24087"/>
    <cellStyle name="Normal 2 4 2 10 2 2 11" xfId="24088"/>
    <cellStyle name="Normal 2 4 2 10 2 2 2" xfId="24089"/>
    <cellStyle name="Normal 2 4 2 10 2 2 2 2" xfId="24090"/>
    <cellStyle name="Normal 2 4 2 10 2 2 3" xfId="24091"/>
    <cellStyle name="Normal 2 4 2 10 2 2 3 2" xfId="24092"/>
    <cellStyle name="Normal 2 4 2 10 2 2 4" xfId="24093"/>
    <cellStyle name="Normal 2 4 2 10 2 2 4 2" xfId="24094"/>
    <cellStyle name="Normal 2 4 2 10 2 2 5" xfId="24095"/>
    <cellStyle name="Normal 2 4 2 10 2 2 5 2" xfId="24096"/>
    <cellStyle name="Normal 2 4 2 10 2 2 6" xfId="24097"/>
    <cellStyle name="Normal 2 4 2 10 2 2 6 2" xfId="24098"/>
    <cellStyle name="Normal 2 4 2 10 2 2 7" xfId="24099"/>
    <cellStyle name="Normal 2 4 2 10 2 2 7 2" xfId="24100"/>
    <cellStyle name="Normal 2 4 2 10 2 2 8" xfId="24101"/>
    <cellStyle name="Normal 2 4 2 10 2 2 8 2" xfId="24102"/>
    <cellStyle name="Normal 2 4 2 10 2 2 9" xfId="24103"/>
    <cellStyle name="Normal 2 4 2 10 2 2 9 2" xfId="24104"/>
    <cellStyle name="Normal 2 4 2 10 2 3" xfId="24105"/>
    <cellStyle name="Normal 2 4 2 10 2 3 2" xfId="24106"/>
    <cellStyle name="Normal 2 4 2 10 2 4" xfId="24107"/>
    <cellStyle name="Normal 2 4 2 10 2 4 2" xfId="24108"/>
    <cellStyle name="Normal 2 4 2 10 2 5" xfId="24109"/>
    <cellStyle name="Normal 2 4 2 10 2 5 2" xfId="24110"/>
    <cellStyle name="Normal 2 4 2 10 2 6" xfId="24111"/>
    <cellStyle name="Normal 2 4 2 10 2 6 2" xfId="24112"/>
    <cellStyle name="Normal 2 4 2 10 2 7" xfId="24113"/>
    <cellStyle name="Normal 2 4 2 10 2 7 2" xfId="24114"/>
    <cellStyle name="Normal 2 4 2 10 2 8" xfId="24115"/>
    <cellStyle name="Normal 2 4 2 10 2 8 2" xfId="24116"/>
    <cellStyle name="Normal 2 4 2 10 2 9" xfId="24117"/>
    <cellStyle name="Normal 2 4 2 10 2 9 2" xfId="24118"/>
    <cellStyle name="Normal 2 4 2 10 3" xfId="24119"/>
    <cellStyle name="Normal 2 4 2 10 3 10" xfId="24120"/>
    <cellStyle name="Normal 2 4 2 10 3 10 2" xfId="24121"/>
    <cellStyle name="Normal 2 4 2 10 3 11" xfId="24122"/>
    <cellStyle name="Normal 2 4 2 10 3 2" xfId="24123"/>
    <cellStyle name="Normal 2 4 2 10 3 2 2" xfId="24124"/>
    <cellStyle name="Normal 2 4 2 10 3 3" xfId="24125"/>
    <cellStyle name="Normal 2 4 2 10 3 3 2" xfId="24126"/>
    <cellStyle name="Normal 2 4 2 10 3 4" xfId="24127"/>
    <cellStyle name="Normal 2 4 2 10 3 4 2" xfId="24128"/>
    <cellStyle name="Normal 2 4 2 10 3 5" xfId="24129"/>
    <cellStyle name="Normal 2 4 2 10 3 5 2" xfId="24130"/>
    <cellStyle name="Normal 2 4 2 10 3 6" xfId="24131"/>
    <cellStyle name="Normal 2 4 2 10 3 6 2" xfId="24132"/>
    <cellStyle name="Normal 2 4 2 10 3 7" xfId="24133"/>
    <cellStyle name="Normal 2 4 2 10 3 7 2" xfId="24134"/>
    <cellStyle name="Normal 2 4 2 10 3 8" xfId="24135"/>
    <cellStyle name="Normal 2 4 2 10 3 8 2" xfId="24136"/>
    <cellStyle name="Normal 2 4 2 10 3 9" xfId="24137"/>
    <cellStyle name="Normal 2 4 2 10 3 9 2" xfId="24138"/>
    <cellStyle name="Normal 2 4 2 10 4" xfId="24139"/>
    <cellStyle name="Normal 2 4 2 10 4 2" xfId="24140"/>
    <cellStyle name="Normal 2 4 2 10 5" xfId="24141"/>
    <cellStyle name="Normal 2 4 2 10 5 2" xfId="24142"/>
    <cellStyle name="Normal 2 4 2 10 6" xfId="24143"/>
    <cellStyle name="Normal 2 4 2 10 6 2" xfId="24144"/>
    <cellStyle name="Normal 2 4 2 10 7" xfId="24145"/>
    <cellStyle name="Normal 2 4 2 10 7 2" xfId="24146"/>
    <cellStyle name="Normal 2 4 2 10 8" xfId="24147"/>
    <cellStyle name="Normal 2 4 2 10 8 2" xfId="24148"/>
    <cellStyle name="Normal 2 4 2 10 9" xfId="24149"/>
    <cellStyle name="Normal 2 4 2 10 9 2" xfId="24150"/>
    <cellStyle name="Normal 2 4 2 2" xfId="24151"/>
    <cellStyle name="Normal 2 4 2 2 2" xfId="24152"/>
    <cellStyle name="Normal 2 4 2 2 2 10" xfId="24153"/>
    <cellStyle name="Normal 2 4 2 2 2 10 2" xfId="24154"/>
    <cellStyle name="Normal 2 4 2 2 2 11" xfId="24155"/>
    <cellStyle name="Normal 2 4 2 2 2 11 2" xfId="24156"/>
    <cellStyle name="Normal 2 4 2 2 2 12" xfId="24157"/>
    <cellStyle name="Normal 2 4 2 2 2 12 2" xfId="24158"/>
    <cellStyle name="Normal 2 4 2 2 2 13" xfId="24159"/>
    <cellStyle name="Normal 2 4 2 2 2 13 2" xfId="24160"/>
    <cellStyle name="Normal 2 4 2 2 2 14" xfId="24161"/>
    <cellStyle name="Normal 2 4 2 2 2 14 2" xfId="24162"/>
    <cellStyle name="Normal 2 4 2 2 2 15" xfId="24163"/>
    <cellStyle name="Normal 2 4 2 2 2 15 2" xfId="24164"/>
    <cellStyle name="Normal 2 4 2 2 2 16" xfId="24165"/>
    <cellStyle name="Normal 2 4 2 2 2 16 2" xfId="24166"/>
    <cellStyle name="Normal 2 4 2 2 2 17" xfId="24167"/>
    <cellStyle name="Normal 2 4 2 2 2 2" xfId="24168"/>
    <cellStyle name="Normal 2 4 2 2 2 2 2" xfId="24169"/>
    <cellStyle name="Normal 2 4 2 2 2 2 2 10" xfId="24170"/>
    <cellStyle name="Normal 2 4 2 2 2 2 2 10 2" xfId="24171"/>
    <cellStyle name="Normal 2 4 2 2 2 2 2 11" xfId="24172"/>
    <cellStyle name="Normal 2 4 2 2 2 2 2 11 2" xfId="24173"/>
    <cellStyle name="Normal 2 4 2 2 2 2 2 12" xfId="24174"/>
    <cellStyle name="Normal 2 4 2 2 2 2 2 12 2" xfId="24175"/>
    <cellStyle name="Normal 2 4 2 2 2 2 2 13" xfId="24176"/>
    <cellStyle name="Normal 2 4 2 2 2 2 2 2" xfId="24177"/>
    <cellStyle name="Normal 2 4 2 2 2 2 2 2 10" xfId="24178"/>
    <cellStyle name="Normal 2 4 2 2 2 2 2 2 10 2" xfId="24179"/>
    <cellStyle name="Normal 2 4 2 2 2 2 2 2 11" xfId="24180"/>
    <cellStyle name="Normal 2 4 2 2 2 2 2 2 11 2" xfId="24181"/>
    <cellStyle name="Normal 2 4 2 2 2 2 2 2 12" xfId="24182"/>
    <cellStyle name="Normal 2 4 2 2 2 2 2 2 2" xfId="24183"/>
    <cellStyle name="Normal 2 4 2 2 2 2 2 2 2 10" xfId="24184"/>
    <cellStyle name="Normal 2 4 2 2 2 2 2 2 2 10 2" xfId="24185"/>
    <cellStyle name="Normal 2 4 2 2 2 2 2 2 2 11" xfId="24186"/>
    <cellStyle name="Normal 2 4 2 2 2 2 2 2 2 2" xfId="24187"/>
    <cellStyle name="Normal 2 4 2 2 2 2 2 2 2 2 2" xfId="24188"/>
    <cellStyle name="Normal 2 4 2 2 2 2 2 2 2 3" xfId="24189"/>
    <cellStyle name="Normal 2 4 2 2 2 2 2 2 2 3 2" xfId="24190"/>
    <cellStyle name="Normal 2 4 2 2 2 2 2 2 2 4" xfId="24191"/>
    <cellStyle name="Normal 2 4 2 2 2 2 2 2 2 4 2" xfId="24192"/>
    <cellStyle name="Normal 2 4 2 2 2 2 2 2 2 5" xfId="24193"/>
    <cellStyle name="Normal 2 4 2 2 2 2 2 2 2 5 2" xfId="24194"/>
    <cellStyle name="Normal 2 4 2 2 2 2 2 2 2 6" xfId="24195"/>
    <cellStyle name="Normal 2 4 2 2 2 2 2 2 2 6 2" xfId="24196"/>
    <cellStyle name="Normal 2 4 2 2 2 2 2 2 2 7" xfId="24197"/>
    <cellStyle name="Normal 2 4 2 2 2 2 2 2 2 7 2" xfId="24198"/>
    <cellStyle name="Normal 2 4 2 2 2 2 2 2 2 8" xfId="24199"/>
    <cellStyle name="Normal 2 4 2 2 2 2 2 2 2 8 2" xfId="24200"/>
    <cellStyle name="Normal 2 4 2 2 2 2 2 2 2 9" xfId="24201"/>
    <cellStyle name="Normal 2 4 2 2 2 2 2 2 2 9 2" xfId="24202"/>
    <cellStyle name="Normal 2 4 2 2 2 2 2 2 3" xfId="24203"/>
    <cellStyle name="Normal 2 4 2 2 2 2 2 2 3 2" xfId="24204"/>
    <cellStyle name="Normal 2 4 2 2 2 2 2 2 4" xfId="24205"/>
    <cellStyle name="Normal 2 4 2 2 2 2 2 2 4 2" xfId="24206"/>
    <cellStyle name="Normal 2 4 2 2 2 2 2 2 5" xfId="24207"/>
    <cellStyle name="Normal 2 4 2 2 2 2 2 2 5 2" xfId="24208"/>
    <cellStyle name="Normal 2 4 2 2 2 2 2 2 6" xfId="24209"/>
    <cellStyle name="Normal 2 4 2 2 2 2 2 2 6 2" xfId="24210"/>
    <cellStyle name="Normal 2 4 2 2 2 2 2 2 7" xfId="24211"/>
    <cellStyle name="Normal 2 4 2 2 2 2 2 2 7 2" xfId="24212"/>
    <cellStyle name="Normal 2 4 2 2 2 2 2 2 8" xfId="24213"/>
    <cellStyle name="Normal 2 4 2 2 2 2 2 2 8 2" xfId="24214"/>
    <cellStyle name="Normal 2 4 2 2 2 2 2 2 9" xfId="24215"/>
    <cellStyle name="Normal 2 4 2 2 2 2 2 2 9 2" xfId="24216"/>
    <cellStyle name="Normal 2 4 2 2 2 2 2 3" xfId="24217"/>
    <cellStyle name="Normal 2 4 2 2 2 2 2 3 10" xfId="24218"/>
    <cellStyle name="Normal 2 4 2 2 2 2 2 3 10 2" xfId="24219"/>
    <cellStyle name="Normal 2 4 2 2 2 2 2 3 11" xfId="24220"/>
    <cellStyle name="Normal 2 4 2 2 2 2 2 3 2" xfId="24221"/>
    <cellStyle name="Normal 2 4 2 2 2 2 2 3 2 2" xfId="24222"/>
    <cellStyle name="Normal 2 4 2 2 2 2 2 3 3" xfId="24223"/>
    <cellStyle name="Normal 2 4 2 2 2 2 2 3 3 2" xfId="24224"/>
    <cellStyle name="Normal 2 4 2 2 2 2 2 3 4" xfId="24225"/>
    <cellStyle name="Normal 2 4 2 2 2 2 2 3 4 2" xfId="24226"/>
    <cellStyle name="Normal 2 4 2 2 2 2 2 3 5" xfId="24227"/>
    <cellStyle name="Normal 2 4 2 2 2 2 2 3 5 2" xfId="24228"/>
    <cellStyle name="Normal 2 4 2 2 2 2 2 3 6" xfId="24229"/>
    <cellStyle name="Normal 2 4 2 2 2 2 2 3 6 2" xfId="24230"/>
    <cellStyle name="Normal 2 4 2 2 2 2 2 3 7" xfId="24231"/>
    <cellStyle name="Normal 2 4 2 2 2 2 2 3 7 2" xfId="24232"/>
    <cellStyle name="Normal 2 4 2 2 2 2 2 3 8" xfId="24233"/>
    <cellStyle name="Normal 2 4 2 2 2 2 2 3 8 2" xfId="24234"/>
    <cellStyle name="Normal 2 4 2 2 2 2 2 3 9" xfId="24235"/>
    <cellStyle name="Normal 2 4 2 2 2 2 2 3 9 2" xfId="24236"/>
    <cellStyle name="Normal 2 4 2 2 2 2 2 4" xfId="24237"/>
    <cellStyle name="Normal 2 4 2 2 2 2 2 4 2" xfId="24238"/>
    <cellStyle name="Normal 2 4 2 2 2 2 2 5" xfId="24239"/>
    <cellStyle name="Normal 2 4 2 2 2 2 2 5 2" xfId="24240"/>
    <cellStyle name="Normal 2 4 2 2 2 2 2 6" xfId="24241"/>
    <cellStyle name="Normal 2 4 2 2 2 2 2 6 2" xfId="24242"/>
    <cellStyle name="Normal 2 4 2 2 2 2 2 7" xfId="24243"/>
    <cellStyle name="Normal 2 4 2 2 2 2 2 7 2" xfId="24244"/>
    <cellStyle name="Normal 2 4 2 2 2 2 2 8" xfId="24245"/>
    <cellStyle name="Normal 2 4 2 2 2 2 2 8 2" xfId="24246"/>
    <cellStyle name="Normal 2 4 2 2 2 2 2 9" xfId="24247"/>
    <cellStyle name="Normal 2 4 2 2 2 2 2 9 2" xfId="24248"/>
    <cellStyle name="Normal 2 4 2 2 2 2 3" xfId="24249"/>
    <cellStyle name="Normal 2 4 2 2 2 2 3 10" xfId="24250"/>
    <cellStyle name="Normal 2 4 2 2 2 2 3 10 2" xfId="24251"/>
    <cellStyle name="Normal 2 4 2 2 2 2 3 11" xfId="24252"/>
    <cellStyle name="Normal 2 4 2 2 2 2 3 11 2" xfId="24253"/>
    <cellStyle name="Normal 2 4 2 2 2 2 3 12" xfId="24254"/>
    <cellStyle name="Normal 2 4 2 2 2 2 3 12 2" xfId="24255"/>
    <cellStyle name="Normal 2 4 2 2 2 2 3 13" xfId="24256"/>
    <cellStyle name="Normal 2 4 2 2 2 2 3 2" xfId="24257"/>
    <cellStyle name="Normal 2 4 2 2 2 2 3 2 10" xfId="24258"/>
    <cellStyle name="Normal 2 4 2 2 2 2 3 2 10 2" xfId="24259"/>
    <cellStyle name="Normal 2 4 2 2 2 2 3 2 11" xfId="24260"/>
    <cellStyle name="Normal 2 4 2 2 2 2 3 2 11 2" xfId="24261"/>
    <cellStyle name="Normal 2 4 2 2 2 2 3 2 12" xfId="24262"/>
    <cellStyle name="Normal 2 4 2 2 2 2 3 2 2" xfId="24263"/>
    <cellStyle name="Normal 2 4 2 2 2 2 3 2 2 10" xfId="24264"/>
    <cellStyle name="Normal 2 4 2 2 2 2 3 2 2 10 2" xfId="24265"/>
    <cellStyle name="Normal 2 4 2 2 2 2 3 2 2 11" xfId="24266"/>
    <cellStyle name="Normal 2 4 2 2 2 2 3 2 2 2" xfId="24267"/>
    <cellStyle name="Normal 2 4 2 2 2 2 3 2 2 2 2" xfId="24268"/>
    <cellStyle name="Normal 2 4 2 2 2 2 3 2 2 3" xfId="24269"/>
    <cellStyle name="Normal 2 4 2 2 2 2 3 2 2 3 2" xfId="24270"/>
    <cellStyle name="Normal 2 4 2 2 2 2 3 2 2 4" xfId="24271"/>
    <cellStyle name="Normal 2 4 2 2 2 2 3 2 2 4 2" xfId="24272"/>
    <cellStyle name="Normal 2 4 2 2 2 2 3 2 2 5" xfId="24273"/>
    <cellStyle name="Normal 2 4 2 2 2 2 3 2 2 5 2" xfId="24274"/>
    <cellStyle name="Normal 2 4 2 2 2 2 3 2 2 6" xfId="24275"/>
    <cellStyle name="Normal 2 4 2 2 2 2 3 2 2 6 2" xfId="24276"/>
    <cellStyle name="Normal 2 4 2 2 2 2 3 2 2 7" xfId="24277"/>
    <cellStyle name="Normal 2 4 2 2 2 2 3 2 2 7 2" xfId="24278"/>
    <cellStyle name="Normal 2 4 2 2 2 2 3 2 2 8" xfId="24279"/>
    <cellStyle name="Normal 2 4 2 2 2 2 3 2 2 8 2" xfId="24280"/>
    <cellStyle name="Normal 2 4 2 2 2 2 3 2 2 9" xfId="24281"/>
    <cellStyle name="Normal 2 4 2 2 2 2 3 2 2 9 2" xfId="24282"/>
    <cellStyle name="Normal 2 4 2 2 2 2 3 2 3" xfId="24283"/>
    <cellStyle name="Normal 2 4 2 2 2 2 3 2 3 2" xfId="24284"/>
    <cellStyle name="Normal 2 4 2 2 2 2 3 2 4" xfId="24285"/>
    <cellStyle name="Normal 2 4 2 2 2 2 3 2 4 2" xfId="24286"/>
    <cellStyle name="Normal 2 4 2 2 2 2 3 2 5" xfId="24287"/>
    <cellStyle name="Normal 2 4 2 2 2 2 3 2 5 2" xfId="24288"/>
    <cellStyle name="Normal 2 4 2 2 2 2 3 2 6" xfId="24289"/>
    <cellStyle name="Normal 2 4 2 2 2 2 3 2 6 2" xfId="24290"/>
    <cellStyle name="Normal 2 4 2 2 2 2 3 2 7" xfId="24291"/>
    <cellStyle name="Normal 2 4 2 2 2 2 3 2 7 2" xfId="24292"/>
    <cellStyle name="Normal 2 4 2 2 2 2 3 2 8" xfId="24293"/>
    <cellStyle name="Normal 2 4 2 2 2 2 3 2 8 2" xfId="24294"/>
    <cellStyle name="Normal 2 4 2 2 2 2 3 2 9" xfId="24295"/>
    <cellStyle name="Normal 2 4 2 2 2 2 3 2 9 2" xfId="24296"/>
    <cellStyle name="Normal 2 4 2 2 2 2 3 3" xfId="24297"/>
    <cellStyle name="Normal 2 4 2 2 2 2 3 3 10" xfId="24298"/>
    <cellStyle name="Normal 2 4 2 2 2 2 3 3 10 2" xfId="24299"/>
    <cellStyle name="Normal 2 4 2 2 2 2 3 3 11" xfId="24300"/>
    <cellStyle name="Normal 2 4 2 2 2 2 3 3 2" xfId="24301"/>
    <cellStyle name="Normal 2 4 2 2 2 2 3 3 2 2" xfId="24302"/>
    <cellStyle name="Normal 2 4 2 2 2 2 3 3 3" xfId="24303"/>
    <cellStyle name="Normal 2 4 2 2 2 2 3 3 3 2" xfId="24304"/>
    <cellStyle name="Normal 2 4 2 2 2 2 3 3 4" xfId="24305"/>
    <cellStyle name="Normal 2 4 2 2 2 2 3 3 4 2" xfId="24306"/>
    <cellStyle name="Normal 2 4 2 2 2 2 3 3 5" xfId="24307"/>
    <cellStyle name="Normal 2 4 2 2 2 2 3 3 5 2" xfId="24308"/>
    <cellStyle name="Normal 2 4 2 2 2 2 3 3 6" xfId="24309"/>
    <cellStyle name="Normal 2 4 2 2 2 2 3 3 6 2" xfId="24310"/>
    <cellStyle name="Normal 2 4 2 2 2 2 3 3 7" xfId="24311"/>
    <cellStyle name="Normal 2 4 2 2 2 2 3 3 7 2" xfId="24312"/>
    <cellStyle name="Normal 2 4 2 2 2 2 3 3 8" xfId="24313"/>
    <cellStyle name="Normal 2 4 2 2 2 2 3 3 8 2" xfId="24314"/>
    <cellStyle name="Normal 2 4 2 2 2 2 3 3 9" xfId="24315"/>
    <cellStyle name="Normal 2 4 2 2 2 2 3 3 9 2" xfId="24316"/>
    <cellStyle name="Normal 2 4 2 2 2 2 3 4" xfId="24317"/>
    <cellStyle name="Normal 2 4 2 2 2 2 3 4 2" xfId="24318"/>
    <cellStyle name="Normal 2 4 2 2 2 2 3 5" xfId="24319"/>
    <cellStyle name="Normal 2 4 2 2 2 2 3 5 2" xfId="24320"/>
    <cellStyle name="Normal 2 4 2 2 2 2 3 6" xfId="24321"/>
    <cellStyle name="Normal 2 4 2 2 2 2 3 6 2" xfId="24322"/>
    <cellStyle name="Normal 2 4 2 2 2 2 3 7" xfId="24323"/>
    <cellStyle name="Normal 2 4 2 2 2 2 3 7 2" xfId="24324"/>
    <cellStyle name="Normal 2 4 2 2 2 2 3 8" xfId="24325"/>
    <cellStyle name="Normal 2 4 2 2 2 2 3 8 2" xfId="24326"/>
    <cellStyle name="Normal 2 4 2 2 2 2 3 9" xfId="24327"/>
    <cellStyle name="Normal 2 4 2 2 2 2 3 9 2" xfId="24328"/>
    <cellStyle name="Normal 2 4 2 2 2 2 4" xfId="24329"/>
    <cellStyle name="Normal 2 4 2 2 2 2 4 10" xfId="24330"/>
    <cellStyle name="Normal 2 4 2 2 2 2 4 10 2" xfId="24331"/>
    <cellStyle name="Normal 2 4 2 2 2 2 4 11" xfId="24332"/>
    <cellStyle name="Normal 2 4 2 2 2 2 4 11 2" xfId="24333"/>
    <cellStyle name="Normal 2 4 2 2 2 2 4 12" xfId="24334"/>
    <cellStyle name="Normal 2 4 2 2 2 2 4 12 2" xfId="24335"/>
    <cellStyle name="Normal 2 4 2 2 2 2 4 13" xfId="24336"/>
    <cellStyle name="Normal 2 4 2 2 2 2 4 2" xfId="24337"/>
    <cellStyle name="Normal 2 4 2 2 2 2 4 2 10" xfId="24338"/>
    <cellStyle name="Normal 2 4 2 2 2 2 4 2 10 2" xfId="24339"/>
    <cellStyle name="Normal 2 4 2 2 2 2 4 2 11" xfId="24340"/>
    <cellStyle name="Normal 2 4 2 2 2 2 4 2 11 2" xfId="24341"/>
    <cellStyle name="Normal 2 4 2 2 2 2 4 2 12" xfId="24342"/>
    <cellStyle name="Normal 2 4 2 2 2 2 4 2 2" xfId="24343"/>
    <cellStyle name="Normal 2 4 2 2 2 2 4 2 2 10" xfId="24344"/>
    <cellStyle name="Normal 2 4 2 2 2 2 4 2 2 10 2" xfId="24345"/>
    <cellStyle name="Normal 2 4 2 2 2 2 4 2 2 11" xfId="24346"/>
    <cellStyle name="Normal 2 4 2 2 2 2 4 2 2 2" xfId="24347"/>
    <cellStyle name="Normal 2 4 2 2 2 2 4 2 2 2 2" xfId="24348"/>
    <cellStyle name="Normal 2 4 2 2 2 2 4 2 2 3" xfId="24349"/>
    <cellStyle name="Normal 2 4 2 2 2 2 4 2 2 3 2" xfId="24350"/>
    <cellStyle name="Normal 2 4 2 2 2 2 4 2 2 4" xfId="24351"/>
    <cellStyle name="Normal 2 4 2 2 2 2 4 2 2 4 2" xfId="24352"/>
    <cellStyle name="Normal 2 4 2 2 2 2 4 2 2 5" xfId="24353"/>
    <cellStyle name="Normal 2 4 2 2 2 2 4 2 2 5 2" xfId="24354"/>
    <cellStyle name="Normal 2 4 2 2 2 2 4 2 2 6" xfId="24355"/>
    <cellStyle name="Normal 2 4 2 2 2 2 4 2 2 6 2" xfId="24356"/>
    <cellStyle name="Normal 2 4 2 2 2 2 4 2 2 7" xfId="24357"/>
    <cellStyle name="Normal 2 4 2 2 2 2 4 2 2 7 2" xfId="24358"/>
    <cellStyle name="Normal 2 4 2 2 2 2 4 2 2 8" xfId="24359"/>
    <cellStyle name="Normal 2 4 2 2 2 2 4 2 2 8 2" xfId="24360"/>
    <cellStyle name="Normal 2 4 2 2 2 2 4 2 2 9" xfId="24361"/>
    <cellStyle name="Normal 2 4 2 2 2 2 4 2 2 9 2" xfId="24362"/>
    <cellStyle name="Normal 2 4 2 2 2 2 4 2 3" xfId="24363"/>
    <cellStyle name="Normal 2 4 2 2 2 2 4 2 3 2" xfId="24364"/>
    <cellStyle name="Normal 2 4 2 2 2 2 4 2 4" xfId="24365"/>
    <cellStyle name="Normal 2 4 2 2 2 2 4 2 4 2" xfId="24366"/>
    <cellStyle name="Normal 2 4 2 2 2 2 4 2 5" xfId="24367"/>
    <cellStyle name="Normal 2 4 2 2 2 2 4 2 5 2" xfId="24368"/>
    <cellStyle name="Normal 2 4 2 2 2 2 4 2 6" xfId="24369"/>
    <cellStyle name="Normal 2 4 2 2 2 2 4 2 6 2" xfId="24370"/>
    <cellStyle name="Normal 2 4 2 2 2 2 4 2 7" xfId="24371"/>
    <cellStyle name="Normal 2 4 2 2 2 2 4 2 7 2" xfId="24372"/>
    <cellStyle name="Normal 2 4 2 2 2 2 4 2 8" xfId="24373"/>
    <cellStyle name="Normal 2 4 2 2 2 2 4 2 8 2" xfId="24374"/>
    <cellStyle name="Normal 2 4 2 2 2 2 4 2 9" xfId="24375"/>
    <cellStyle name="Normal 2 4 2 2 2 2 4 2 9 2" xfId="24376"/>
    <cellStyle name="Normal 2 4 2 2 2 2 4 3" xfId="24377"/>
    <cellStyle name="Normal 2 4 2 2 2 2 4 3 10" xfId="24378"/>
    <cellStyle name="Normal 2 4 2 2 2 2 4 3 10 2" xfId="24379"/>
    <cellStyle name="Normal 2 4 2 2 2 2 4 3 11" xfId="24380"/>
    <cellStyle name="Normal 2 4 2 2 2 2 4 3 2" xfId="24381"/>
    <cellStyle name="Normal 2 4 2 2 2 2 4 3 2 2" xfId="24382"/>
    <cellStyle name="Normal 2 4 2 2 2 2 4 3 3" xfId="24383"/>
    <cellStyle name="Normal 2 4 2 2 2 2 4 3 3 2" xfId="24384"/>
    <cellStyle name="Normal 2 4 2 2 2 2 4 3 4" xfId="24385"/>
    <cellStyle name="Normal 2 4 2 2 2 2 4 3 4 2" xfId="24386"/>
    <cellStyle name="Normal 2 4 2 2 2 2 4 3 5" xfId="24387"/>
    <cellStyle name="Normal 2 4 2 2 2 2 4 3 5 2" xfId="24388"/>
    <cellStyle name="Normal 2 4 2 2 2 2 4 3 6" xfId="24389"/>
    <cellStyle name="Normal 2 4 2 2 2 2 4 3 6 2" xfId="24390"/>
    <cellStyle name="Normal 2 4 2 2 2 2 4 3 7" xfId="24391"/>
    <cellStyle name="Normal 2 4 2 2 2 2 4 3 7 2" xfId="24392"/>
    <cellStyle name="Normal 2 4 2 2 2 2 4 3 8" xfId="24393"/>
    <cellStyle name="Normal 2 4 2 2 2 2 4 3 8 2" xfId="24394"/>
    <cellStyle name="Normal 2 4 2 2 2 2 4 3 9" xfId="24395"/>
    <cellStyle name="Normal 2 4 2 2 2 2 4 3 9 2" xfId="24396"/>
    <cellStyle name="Normal 2 4 2 2 2 2 4 4" xfId="24397"/>
    <cellStyle name="Normal 2 4 2 2 2 2 4 4 2" xfId="24398"/>
    <cellStyle name="Normal 2 4 2 2 2 2 4 5" xfId="24399"/>
    <cellStyle name="Normal 2 4 2 2 2 2 4 5 2" xfId="24400"/>
    <cellStyle name="Normal 2 4 2 2 2 2 4 6" xfId="24401"/>
    <cellStyle name="Normal 2 4 2 2 2 2 4 6 2" xfId="24402"/>
    <cellStyle name="Normal 2 4 2 2 2 2 4 7" xfId="24403"/>
    <cellStyle name="Normal 2 4 2 2 2 2 4 7 2" xfId="24404"/>
    <cellStyle name="Normal 2 4 2 2 2 2 4 8" xfId="24405"/>
    <cellStyle name="Normal 2 4 2 2 2 2 4 8 2" xfId="24406"/>
    <cellStyle name="Normal 2 4 2 2 2 2 4 9" xfId="24407"/>
    <cellStyle name="Normal 2 4 2 2 2 2 4 9 2" xfId="24408"/>
    <cellStyle name="Normal 2 4 2 2 2 2 5" xfId="24409"/>
    <cellStyle name="Normal 2 4 2 2 2 2 5 10" xfId="24410"/>
    <cellStyle name="Normal 2 4 2 2 2 2 5 10 2" xfId="24411"/>
    <cellStyle name="Normal 2 4 2 2 2 2 5 11" xfId="24412"/>
    <cellStyle name="Normal 2 4 2 2 2 2 5 11 2" xfId="24413"/>
    <cellStyle name="Normal 2 4 2 2 2 2 5 12" xfId="24414"/>
    <cellStyle name="Normal 2 4 2 2 2 2 5 12 2" xfId="24415"/>
    <cellStyle name="Normal 2 4 2 2 2 2 5 13" xfId="24416"/>
    <cellStyle name="Normal 2 4 2 2 2 2 5 2" xfId="24417"/>
    <cellStyle name="Normal 2 4 2 2 2 2 5 2 10" xfId="24418"/>
    <cellStyle name="Normal 2 4 2 2 2 2 5 2 10 2" xfId="24419"/>
    <cellStyle name="Normal 2 4 2 2 2 2 5 2 11" xfId="24420"/>
    <cellStyle name="Normal 2 4 2 2 2 2 5 2 11 2" xfId="24421"/>
    <cellStyle name="Normal 2 4 2 2 2 2 5 2 12" xfId="24422"/>
    <cellStyle name="Normal 2 4 2 2 2 2 5 2 2" xfId="24423"/>
    <cellStyle name="Normal 2 4 2 2 2 2 5 2 2 10" xfId="24424"/>
    <cellStyle name="Normal 2 4 2 2 2 2 5 2 2 10 2" xfId="24425"/>
    <cellStyle name="Normal 2 4 2 2 2 2 5 2 2 11" xfId="24426"/>
    <cellStyle name="Normal 2 4 2 2 2 2 5 2 2 2" xfId="24427"/>
    <cellStyle name="Normal 2 4 2 2 2 2 5 2 2 2 2" xfId="24428"/>
    <cellStyle name="Normal 2 4 2 2 2 2 5 2 2 3" xfId="24429"/>
    <cellStyle name="Normal 2 4 2 2 2 2 5 2 2 3 2" xfId="24430"/>
    <cellStyle name="Normal 2 4 2 2 2 2 5 2 2 4" xfId="24431"/>
    <cellStyle name="Normal 2 4 2 2 2 2 5 2 2 4 2" xfId="24432"/>
    <cellStyle name="Normal 2 4 2 2 2 2 5 2 2 5" xfId="24433"/>
    <cellStyle name="Normal 2 4 2 2 2 2 5 2 2 5 2" xfId="24434"/>
    <cellStyle name="Normal 2 4 2 2 2 2 5 2 2 6" xfId="24435"/>
    <cellStyle name="Normal 2 4 2 2 2 2 5 2 2 6 2" xfId="24436"/>
    <cellStyle name="Normal 2 4 2 2 2 2 5 2 2 7" xfId="24437"/>
    <cellStyle name="Normal 2 4 2 2 2 2 5 2 2 7 2" xfId="24438"/>
    <cellStyle name="Normal 2 4 2 2 2 2 5 2 2 8" xfId="24439"/>
    <cellStyle name="Normal 2 4 2 2 2 2 5 2 2 8 2" xfId="24440"/>
    <cellStyle name="Normal 2 4 2 2 2 2 5 2 2 9" xfId="24441"/>
    <cellStyle name="Normal 2 4 2 2 2 2 5 2 2 9 2" xfId="24442"/>
    <cellStyle name="Normal 2 4 2 2 2 2 5 2 3" xfId="24443"/>
    <cellStyle name="Normal 2 4 2 2 2 2 5 2 3 2" xfId="24444"/>
    <cellStyle name="Normal 2 4 2 2 2 2 5 2 4" xfId="24445"/>
    <cellStyle name="Normal 2 4 2 2 2 2 5 2 4 2" xfId="24446"/>
    <cellStyle name="Normal 2 4 2 2 2 2 5 2 5" xfId="24447"/>
    <cellStyle name="Normal 2 4 2 2 2 2 5 2 5 2" xfId="24448"/>
    <cellStyle name="Normal 2 4 2 2 2 2 5 2 6" xfId="24449"/>
    <cellStyle name="Normal 2 4 2 2 2 2 5 2 6 2" xfId="24450"/>
    <cellStyle name="Normal 2 4 2 2 2 2 5 2 7" xfId="24451"/>
    <cellStyle name="Normal 2 4 2 2 2 2 5 2 7 2" xfId="24452"/>
    <cellStyle name="Normal 2 4 2 2 2 2 5 2 8" xfId="24453"/>
    <cellStyle name="Normal 2 4 2 2 2 2 5 2 8 2" xfId="24454"/>
    <cellStyle name="Normal 2 4 2 2 2 2 5 2 9" xfId="24455"/>
    <cellStyle name="Normal 2 4 2 2 2 2 5 2 9 2" xfId="24456"/>
    <cellStyle name="Normal 2 4 2 2 2 2 5 3" xfId="24457"/>
    <cellStyle name="Normal 2 4 2 2 2 2 5 3 10" xfId="24458"/>
    <cellStyle name="Normal 2 4 2 2 2 2 5 3 10 2" xfId="24459"/>
    <cellStyle name="Normal 2 4 2 2 2 2 5 3 11" xfId="24460"/>
    <cellStyle name="Normal 2 4 2 2 2 2 5 3 2" xfId="24461"/>
    <cellStyle name="Normal 2 4 2 2 2 2 5 3 2 2" xfId="24462"/>
    <cellStyle name="Normal 2 4 2 2 2 2 5 3 3" xfId="24463"/>
    <cellStyle name="Normal 2 4 2 2 2 2 5 3 3 2" xfId="24464"/>
    <cellStyle name="Normal 2 4 2 2 2 2 5 3 4" xfId="24465"/>
    <cellStyle name="Normal 2 4 2 2 2 2 5 3 4 2" xfId="24466"/>
    <cellStyle name="Normal 2 4 2 2 2 2 5 3 5" xfId="24467"/>
    <cellStyle name="Normal 2 4 2 2 2 2 5 3 5 2" xfId="24468"/>
    <cellStyle name="Normal 2 4 2 2 2 2 5 3 6" xfId="24469"/>
    <cellStyle name="Normal 2 4 2 2 2 2 5 3 6 2" xfId="24470"/>
    <cellStyle name="Normal 2 4 2 2 2 2 5 3 7" xfId="24471"/>
    <cellStyle name="Normal 2 4 2 2 2 2 5 3 7 2" xfId="24472"/>
    <cellStyle name="Normal 2 4 2 2 2 2 5 3 8" xfId="24473"/>
    <cellStyle name="Normal 2 4 2 2 2 2 5 3 8 2" xfId="24474"/>
    <cellStyle name="Normal 2 4 2 2 2 2 5 3 9" xfId="24475"/>
    <cellStyle name="Normal 2 4 2 2 2 2 5 3 9 2" xfId="24476"/>
    <cellStyle name="Normal 2 4 2 2 2 2 5 4" xfId="24477"/>
    <cellStyle name="Normal 2 4 2 2 2 2 5 4 2" xfId="24478"/>
    <cellStyle name="Normal 2 4 2 2 2 2 5 5" xfId="24479"/>
    <cellStyle name="Normal 2 4 2 2 2 2 5 5 2" xfId="24480"/>
    <cellStyle name="Normal 2 4 2 2 2 2 5 6" xfId="24481"/>
    <cellStyle name="Normal 2 4 2 2 2 2 5 6 2" xfId="24482"/>
    <cellStyle name="Normal 2 4 2 2 2 2 5 7" xfId="24483"/>
    <cellStyle name="Normal 2 4 2 2 2 2 5 7 2" xfId="24484"/>
    <cellStyle name="Normal 2 4 2 2 2 2 5 8" xfId="24485"/>
    <cellStyle name="Normal 2 4 2 2 2 2 5 8 2" xfId="24486"/>
    <cellStyle name="Normal 2 4 2 2 2 2 5 9" xfId="24487"/>
    <cellStyle name="Normal 2 4 2 2 2 2 5 9 2" xfId="24488"/>
    <cellStyle name="Normal 2 4 2 2 2 2 6" xfId="41993"/>
    <cellStyle name="Normal 2 4 2 2 2 3" xfId="24489"/>
    <cellStyle name="Normal 2 4 2 2 2 3 2" xfId="41994"/>
    <cellStyle name="Normal 2 4 2 2 2 4" xfId="24490"/>
    <cellStyle name="Normal 2 4 2 2 2 4 2" xfId="41995"/>
    <cellStyle name="Normal 2 4 2 2 2 5" xfId="24491"/>
    <cellStyle name="Normal 2 4 2 2 2 5 2" xfId="41996"/>
    <cellStyle name="Normal 2 4 2 2 2 6" xfId="24492"/>
    <cellStyle name="Normal 2 4 2 2 2 6 10" xfId="24493"/>
    <cellStyle name="Normal 2 4 2 2 2 6 10 2" xfId="24494"/>
    <cellStyle name="Normal 2 4 2 2 2 6 11" xfId="24495"/>
    <cellStyle name="Normal 2 4 2 2 2 6 11 2" xfId="24496"/>
    <cellStyle name="Normal 2 4 2 2 2 6 12" xfId="24497"/>
    <cellStyle name="Normal 2 4 2 2 2 6 2" xfId="24498"/>
    <cellStyle name="Normal 2 4 2 2 2 6 2 10" xfId="24499"/>
    <cellStyle name="Normal 2 4 2 2 2 6 2 10 2" xfId="24500"/>
    <cellStyle name="Normal 2 4 2 2 2 6 2 11" xfId="24501"/>
    <cellStyle name="Normal 2 4 2 2 2 6 2 2" xfId="24502"/>
    <cellStyle name="Normal 2 4 2 2 2 6 2 2 2" xfId="24503"/>
    <cellStyle name="Normal 2 4 2 2 2 6 2 3" xfId="24504"/>
    <cellStyle name="Normal 2 4 2 2 2 6 2 3 2" xfId="24505"/>
    <cellStyle name="Normal 2 4 2 2 2 6 2 4" xfId="24506"/>
    <cellStyle name="Normal 2 4 2 2 2 6 2 4 2" xfId="24507"/>
    <cellStyle name="Normal 2 4 2 2 2 6 2 5" xfId="24508"/>
    <cellStyle name="Normal 2 4 2 2 2 6 2 5 2" xfId="24509"/>
    <cellStyle name="Normal 2 4 2 2 2 6 2 6" xfId="24510"/>
    <cellStyle name="Normal 2 4 2 2 2 6 2 6 2" xfId="24511"/>
    <cellStyle name="Normal 2 4 2 2 2 6 2 7" xfId="24512"/>
    <cellStyle name="Normal 2 4 2 2 2 6 2 7 2" xfId="24513"/>
    <cellStyle name="Normal 2 4 2 2 2 6 2 8" xfId="24514"/>
    <cellStyle name="Normal 2 4 2 2 2 6 2 8 2" xfId="24515"/>
    <cellStyle name="Normal 2 4 2 2 2 6 2 9" xfId="24516"/>
    <cellStyle name="Normal 2 4 2 2 2 6 2 9 2" xfId="24517"/>
    <cellStyle name="Normal 2 4 2 2 2 6 3" xfId="24518"/>
    <cellStyle name="Normal 2 4 2 2 2 6 3 2" xfId="24519"/>
    <cellStyle name="Normal 2 4 2 2 2 6 4" xfId="24520"/>
    <cellStyle name="Normal 2 4 2 2 2 6 4 2" xfId="24521"/>
    <cellStyle name="Normal 2 4 2 2 2 6 5" xfId="24522"/>
    <cellStyle name="Normal 2 4 2 2 2 6 5 2" xfId="24523"/>
    <cellStyle name="Normal 2 4 2 2 2 6 6" xfId="24524"/>
    <cellStyle name="Normal 2 4 2 2 2 6 6 2" xfId="24525"/>
    <cellStyle name="Normal 2 4 2 2 2 6 7" xfId="24526"/>
    <cellStyle name="Normal 2 4 2 2 2 6 7 2" xfId="24527"/>
    <cellStyle name="Normal 2 4 2 2 2 6 8" xfId="24528"/>
    <cellStyle name="Normal 2 4 2 2 2 6 8 2" xfId="24529"/>
    <cellStyle name="Normal 2 4 2 2 2 6 9" xfId="24530"/>
    <cellStyle name="Normal 2 4 2 2 2 6 9 2" xfId="24531"/>
    <cellStyle name="Normal 2 4 2 2 2 7" xfId="24532"/>
    <cellStyle name="Normal 2 4 2 2 2 7 10" xfId="24533"/>
    <cellStyle name="Normal 2 4 2 2 2 7 10 2" xfId="24534"/>
    <cellStyle name="Normal 2 4 2 2 2 7 11" xfId="24535"/>
    <cellStyle name="Normal 2 4 2 2 2 7 2" xfId="24536"/>
    <cellStyle name="Normal 2 4 2 2 2 7 2 2" xfId="24537"/>
    <cellStyle name="Normal 2 4 2 2 2 7 3" xfId="24538"/>
    <cellStyle name="Normal 2 4 2 2 2 7 3 2" xfId="24539"/>
    <cellStyle name="Normal 2 4 2 2 2 7 4" xfId="24540"/>
    <cellStyle name="Normal 2 4 2 2 2 7 4 2" xfId="24541"/>
    <cellStyle name="Normal 2 4 2 2 2 7 5" xfId="24542"/>
    <cellStyle name="Normal 2 4 2 2 2 7 5 2" xfId="24543"/>
    <cellStyle name="Normal 2 4 2 2 2 7 6" xfId="24544"/>
    <cellStyle name="Normal 2 4 2 2 2 7 6 2" xfId="24545"/>
    <cellStyle name="Normal 2 4 2 2 2 7 7" xfId="24546"/>
    <cellStyle name="Normal 2 4 2 2 2 7 7 2" xfId="24547"/>
    <cellStyle name="Normal 2 4 2 2 2 7 8" xfId="24548"/>
    <cellStyle name="Normal 2 4 2 2 2 7 8 2" xfId="24549"/>
    <cellStyle name="Normal 2 4 2 2 2 7 9" xfId="24550"/>
    <cellStyle name="Normal 2 4 2 2 2 7 9 2" xfId="24551"/>
    <cellStyle name="Normal 2 4 2 2 2 8" xfId="24552"/>
    <cellStyle name="Normal 2 4 2 2 2 8 2" xfId="24553"/>
    <cellStyle name="Normal 2 4 2 2 2 9" xfId="24554"/>
    <cellStyle name="Normal 2 4 2 2 2 9 2" xfId="24555"/>
    <cellStyle name="Normal 2 4 2 2 3" xfId="24556"/>
    <cellStyle name="Normal 2 4 2 2 3 10" xfId="24557"/>
    <cellStyle name="Normal 2 4 2 2 3 10 2" xfId="24558"/>
    <cellStyle name="Normal 2 4 2 2 3 11" xfId="24559"/>
    <cellStyle name="Normal 2 4 2 2 3 11 2" xfId="24560"/>
    <cellStyle name="Normal 2 4 2 2 3 12" xfId="24561"/>
    <cellStyle name="Normal 2 4 2 2 3 12 2" xfId="24562"/>
    <cellStyle name="Normal 2 4 2 2 3 13" xfId="24563"/>
    <cellStyle name="Normal 2 4 2 2 3 2" xfId="24564"/>
    <cellStyle name="Normal 2 4 2 2 3 2 10" xfId="24565"/>
    <cellStyle name="Normal 2 4 2 2 3 2 10 2" xfId="24566"/>
    <cellStyle name="Normal 2 4 2 2 3 2 11" xfId="24567"/>
    <cellStyle name="Normal 2 4 2 2 3 2 11 2" xfId="24568"/>
    <cellStyle name="Normal 2 4 2 2 3 2 12" xfId="24569"/>
    <cellStyle name="Normal 2 4 2 2 3 2 2" xfId="24570"/>
    <cellStyle name="Normal 2 4 2 2 3 2 2 10" xfId="24571"/>
    <cellStyle name="Normal 2 4 2 2 3 2 2 10 2" xfId="24572"/>
    <cellStyle name="Normal 2 4 2 2 3 2 2 11" xfId="24573"/>
    <cellStyle name="Normal 2 4 2 2 3 2 2 2" xfId="24574"/>
    <cellStyle name="Normal 2 4 2 2 3 2 2 2 2" xfId="24575"/>
    <cellStyle name="Normal 2 4 2 2 3 2 2 3" xfId="24576"/>
    <cellStyle name="Normal 2 4 2 2 3 2 2 3 2" xfId="24577"/>
    <cellStyle name="Normal 2 4 2 2 3 2 2 4" xfId="24578"/>
    <cellStyle name="Normal 2 4 2 2 3 2 2 4 2" xfId="24579"/>
    <cellStyle name="Normal 2 4 2 2 3 2 2 5" xfId="24580"/>
    <cellStyle name="Normal 2 4 2 2 3 2 2 5 2" xfId="24581"/>
    <cellStyle name="Normal 2 4 2 2 3 2 2 6" xfId="24582"/>
    <cellStyle name="Normal 2 4 2 2 3 2 2 6 2" xfId="24583"/>
    <cellStyle name="Normal 2 4 2 2 3 2 2 7" xfId="24584"/>
    <cellStyle name="Normal 2 4 2 2 3 2 2 7 2" xfId="24585"/>
    <cellStyle name="Normal 2 4 2 2 3 2 2 8" xfId="24586"/>
    <cellStyle name="Normal 2 4 2 2 3 2 2 8 2" xfId="24587"/>
    <cellStyle name="Normal 2 4 2 2 3 2 2 9" xfId="24588"/>
    <cellStyle name="Normal 2 4 2 2 3 2 2 9 2" xfId="24589"/>
    <cellStyle name="Normal 2 4 2 2 3 2 3" xfId="24590"/>
    <cellStyle name="Normal 2 4 2 2 3 2 3 2" xfId="24591"/>
    <cellStyle name="Normal 2 4 2 2 3 2 4" xfId="24592"/>
    <cellStyle name="Normal 2 4 2 2 3 2 4 2" xfId="24593"/>
    <cellStyle name="Normal 2 4 2 2 3 2 5" xfId="24594"/>
    <cellStyle name="Normal 2 4 2 2 3 2 5 2" xfId="24595"/>
    <cellStyle name="Normal 2 4 2 2 3 2 6" xfId="24596"/>
    <cellStyle name="Normal 2 4 2 2 3 2 6 2" xfId="24597"/>
    <cellStyle name="Normal 2 4 2 2 3 2 7" xfId="24598"/>
    <cellStyle name="Normal 2 4 2 2 3 2 7 2" xfId="24599"/>
    <cellStyle name="Normal 2 4 2 2 3 2 8" xfId="24600"/>
    <cellStyle name="Normal 2 4 2 2 3 2 8 2" xfId="24601"/>
    <cellStyle name="Normal 2 4 2 2 3 2 9" xfId="24602"/>
    <cellStyle name="Normal 2 4 2 2 3 2 9 2" xfId="24603"/>
    <cellStyle name="Normal 2 4 2 2 3 3" xfId="24604"/>
    <cellStyle name="Normal 2 4 2 2 3 3 10" xfId="24605"/>
    <cellStyle name="Normal 2 4 2 2 3 3 10 2" xfId="24606"/>
    <cellStyle name="Normal 2 4 2 2 3 3 11" xfId="24607"/>
    <cellStyle name="Normal 2 4 2 2 3 3 2" xfId="24608"/>
    <cellStyle name="Normal 2 4 2 2 3 3 2 2" xfId="24609"/>
    <cellStyle name="Normal 2 4 2 2 3 3 3" xfId="24610"/>
    <cellStyle name="Normal 2 4 2 2 3 3 3 2" xfId="24611"/>
    <cellStyle name="Normal 2 4 2 2 3 3 4" xfId="24612"/>
    <cellStyle name="Normal 2 4 2 2 3 3 4 2" xfId="24613"/>
    <cellStyle name="Normal 2 4 2 2 3 3 5" xfId="24614"/>
    <cellStyle name="Normal 2 4 2 2 3 3 5 2" xfId="24615"/>
    <cellStyle name="Normal 2 4 2 2 3 3 6" xfId="24616"/>
    <cellStyle name="Normal 2 4 2 2 3 3 6 2" xfId="24617"/>
    <cellStyle name="Normal 2 4 2 2 3 3 7" xfId="24618"/>
    <cellStyle name="Normal 2 4 2 2 3 3 7 2" xfId="24619"/>
    <cellStyle name="Normal 2 4 2 2 3 3 8" xfId="24620"/>
    <cellStyle name="Normal 2 4 2 2 3 3 8 2" xfId="24621"/>
    <cellStyle name="Normal 2 4 2 2 3 3 9" xfId="24622"/>
    <cellStyle name="Normal 2 4 2 2 3 3 9 2" xfId="24623"/>
    <cellStyle name="Normal 2 4 2 2 3 4" xfId="24624"/>
    <cellStyle name="Normal 2 4 2 2 3 4 2" xfId="24625"/>
    <cellStyle name="Normal 2 4 2 2 3 5" xfId="24626"/>
    <cellStyle name="Normal 2 4 2 2 3 5 2" xfId="24627"/>
    <cellStyle name="Normal 2 4 2 2 3 6" xfId="24628"/>
    <cellStyle name="Normal 2 4 2 2 3 6 2" xfId="24629"/>
    <cellStyle name="Normal 2 4 2 2 3 7" xfId="24630"/>
    <cellStyle name="Normal 2 4 2 2 3 7 2" xfId="24631"/>
    <cellStyle name="Normal 2 4 2 2 3 8" xfId="24632"/>
    <cellStyle name="Normal 2 4 2 2 3 8 2" xfId="24633"/>
    <cellStyle name="Normal 2 4 2 2 3 9" xfId="24634"/>
    <cellStyle name="Normal 2 4 2 2 3 9 2" xfId="24635"/>
    <cellStyle name="Normal 2 4 2 2 4" xfId="24636"/>
    <cellStyle name="Normal 2 4 2 2 4 10" xfId="24637"/>
    <cellStyle name="Normal 2 4 2 2 4 10 2" xfId="24638"/>
    <cellStyle name="Normal 2 4 2 2 4 11" xfId="24639"/>
    <cellStyle name="Normal 2 4 2 2 4 11 2" xfId="24640"/>
    <cellStyle name="Normal 2 4 2 2 4 12" xfId="24641"/>
    <cellStyle name="Normal 2 4 2 2 4 12 2" xfId="24642"/>
    <cellStyle name="Normal 2 4 2 2 4 13" xfId="24643"/>
    <cellStyle name="Normal 2 4 2 2 4 2" xfId="24644"/>
    <cellStyle name="Normal 2 4 2 2 4 2 10" xfId="24645"/>
    <cellStyle name="Normal 2 4 2 2 4 2 10 2" xfId="24646"/>
    <cellStyle name="Normal 2 4 2 2 4 2 11" xfId="24647"/>
    <cellStyle name="Normal 2 4 2 2 4 2 11 2" xfId="24648"/>
    <cellStyle name="Normal 2 4 2 2 4 2 12" xfId="24649"/>
    <cellStyle name="Normal 2 4 2 2 4 2 2" xfId="24650"/>
    <cellStyle name="Normal 2 4 2 2 4 2 2 10" xfId="24651"/>
    <cellStyle name="Normal 2 4 2 2 4 2 2 10 2" xfId="24652"/>
    <cellStyle name="Normal 2 4 2 2 4 2 2 11" xfId="24653"/>
    <cellStyle name="Normal 2 4 2 2 4 2 2 2" xfId="24654"/>
    <cellStyle name="Normal 2 4 2 2 4 2 2 2 2" xfId="24655"/>
    <cellStyle name="Normal 2 4 2 2 4 2 2 3" xfId="24656"/>
    <cellStyle name="Normal 2 4 2 2 4 2 2 3 2" xfId="24657"/>
    <cellStyle name="Normal 2 4 2 2 4 2 2 4" xfId="24658"/>
    <cellStyle name="Normal 2 4 2 2 4 2 2 4 2" xfId="24659"/>
    <cellStyle name="Normal 2 4 2 2 4 2 2 5" xfId="24660"/>
    <cellStyle name="Normal 2 4 2 2 4 2 2 5 2" xfId="24661"/>
    <cellStyle name="Normal 2 4 2 2 4 2 2 6" xfId="24662"/>
    <cellStyle name="Normal 2 4 2 2 4 2 2 6 2" xfId="24663"/>
    <cellStyle name="Normal 2 4 2 2 4 2 2 7" xfId="24664"/>
    <cellStyle name="Normal 2 4 2 2 4 2 2 7 2" xfId="24665"/>
    <cellStyle name="Normal 2 4 2 2 4 2 2 8" xfId="24666"/>
    <cellStyle name="Normal 2 4 2 2 4 2 2 8 2" xfId="24667"/>
    <cellStyle name="Normal 2 4 2 2 4 2 2 9" xfId="24668"/>
    <cellStyle name="Normal 2 4 2 2 4 2 2 9 2" xfId="24669"/>
    <cellStyle name="Normal 2 4 2 2 4 2 3" xfId="24670"/>
    <cellStyle name="Normal 2 4 2 2 4 2 3 2" xfId="24671"/>
    <cellStyle name="Normal 2 4 2 2 4 2 4" xfId="24672"/>
    <cellStyle name="Normal 2 4 2 2 4 2 4 2" xfId="24673"/>
    <cellStyle name="Normal 2 4 2 2 4 2 5" xfId="24674"/>
    <cellStyle name="Normal 2 4 2 2 4 2 5 2" xfId="24675"/>
    <cellStyle name="Normal 2 4 2 2 4 2 6" xfId="24676"/>
    <cellStyle name="Normal 2 4 2 2 4 2 6 2" xfId="24677"/>
    <cellStyle name="Normal 2 4 2 2 4 2 7" xfId="24678"/>
    <cellStyle name="Normal 2 4 2 2 4 2 7 2" xfId="24679"/>
    <cellStyle name="Normal 2 4 2 2 4 2 8" xfId="24680"/>
    <cellStyle name="Normal 2 4 2 2 4 2 8 2" xfId="24681"/>
    <cellStyle name="Normal 2 4 2 2 4 2 9" xfId="24682"/>
    <cellStyle name="Normal 2 4 2 2 4 2 9 2" xfId="24683"/>
    <cellStyle name="Normal 2 4 2 2 4 3" xfId="24684"/>
    <cellStyle name="Normal 2 4 2 2 4 3 10" xfId="24685"/>
    <cellStyle name="Normal 2 4 2 2 4 3 10 2" xfId="24686"/>
    <cellStyle name="Normal 2 4 2 2 4 3 11" xfId="24687"/>
    <cellStyle name="Normal 2 4 2 2 4 3 2" xfId="24688"/>
    <cellStyle name="Normal 2 4 2 2 4 3 2 2" xfId="24689"/>
    <cellStyle name="Normal 2 4 2 2 4 3 3" xfId="24690"/>
    <cellStyle name="Normal 2 4 2 2 4 3 3 2" xfId="24691"/>
    <cellStyle name="Normal 2 4 2 2 4 3 4" xfId="24692"/>
    <cellStyle name="Normal 2 4 2 2 4 3 4 2" xfId="24693"/>
    <cellStyle name="Normal 2 4 2 2 4 3 5" xfId="24694"/>
    <cellStyle name="Normal 2 4 2 2 4 3 5 2" xfId="24695"/>
    <cellStyle name="Normal 2 4 2 2 4 3 6" xfId="24696"/>
    <cellStyle name="Normal 2 4 2 2 4 3 6 2" xfId="24697"/>
    <cellStyle name="Normal 2 4 2 2 4 3 7" xfId="24698"/>
    <cellStyle name="Normal 2 4 2 2 4 3 7 2" xfId="24699"/>
    <cellStyle name="Normal 2 4 2 2 4 3 8" xfId="24700"/>
    <cellStyle name="Normal 2 4 2 2 4 3 8 2" xfId="24701"/>
    <cellStyle name="Normal 2 4 2 2 4 3 9" xfId="24702"/>
    <cellStyle name="Normal 2 4 2 2 4 3 9 2" xfId="24703"/>
    <cellStyle name="Normal 2 4 2 2 4 4" xfId="24704"/>
    <cellStyle name="Normal 2 4 2 2 4 4 2" xfId="24705"/>
    <cellStyle name="Normal 2 4 2 2 4 5" xfId="24706"/>
    <cellStyle name="Normal 2 4 2 2 4 5 2" xfId="24707"/>
    <cellStyle name="Normal 2 4 2 2 4 6" xfId="24708"/>
    <cellStyle name="Normal 2 4 2 2 4 6 2" xfId="24709"/>
    <cellStyle name="Normal 2 4 2 2 4 7" xfId="24710"/>
    <cellStyle name="Normal 2 4 2 2 4 7 2" xfId="24711"/>
    <cellStyle name="Normal 2 4 2 2 4 8" xfId="24712"/>
    <cellStyle name="Normal 2 4 2 2 4 8 2" xfId="24713"/>
    <cellStyle name="Normal 2 4 2 2 4 9" xfId="24714"/>
    <cellStyle name="Normal 2 4 2 2 4 9 2" xfId="24715"/>
    <cellStyle name="Normal 2 4 2 2 5" xfId="24716"/>
    <cellStyle name="Normal 2 4 2 2 5 10" xfId="24717"/>
    <cellStyle name="Normal 2 4 2 2 5 10 2" xfId="24718"/>
    <cellStyle name="Normal 2 4 2 2 5 11" xfId="24719"/>
    <cellStyle name="Normal 2 4 2 2 5 11 2" xfId="24720"/>
    <cellStyle name="Normal 2 4 2 2 5 12" xfId="24721"/>
    <cellStyle name="Normal 2 4 2 2 5 12 2" xfId="24722"/>
    <cellStyle name="Normal 2 4 2 2 5 13" xfId="24723"/>
    <cellStyle name="Normal 2 4 2 2 5 2" xfId="24724"/>
    <cellStyle name="Normal 2 4 2 2 5 2 10" xfId="24725"/>
    <cellStyle name="Normal 2 4 2 2 5 2 10 2" xfId="24726"/>
    <cellStyle name="Normal 2 4 2 2 5 2 11" xfId="24727"/>
    <cellStyle name="Normal 2 4 2 2 5 2 11 2" xfId="24728"/>
    <cellStyle name="Normal 2 4 2 2 5 2 12" xfId="24729"/>
    <cellStyle name="Normal 2 4 2 2 5 2 2" xfId="24730"/>
    <cellStyle name="Normal 2 4 2 2 5 2 2 10" xfId="24731"/>
    <cellStyle name="Normal 2 4 2 2 5 2 2 10 2" xfId="24732"/>
    <cellStyle name="Normal 2 4 2 2 5 2 2 11" xfId="24733"/>
    <cellStyle name="Normal 2 4 2 2 5 2 2 2" xfId="24734"/>
    <cellStyle name="Normal 2 4 2 2 5 2 2 2 2" xfId="24735"/>
    <cellStyle name="Normal 2 4 2 2 5 2 2 3" xfId="24736"/>
    <cellStyle name="Normal 2 4 2 2 5 2 2 3 2" xfId="24737"/>
    <cellStyle name="Normal 2 4 2 2 5 2 2 4" xfId="24738"/>
    <cellStyle name="Normal 2 4 2 2 5 2 2 4 2" xfId="24739"/>
    <cellStyle name="Normal 2 4 2 2 5 2 2 5" xfId="24740"/>
    <cellStyle name="Normal 2 4 2 2 5 2 2 5 2" xfId="24741"/>
    <cellStyle name="Normal 2 4 2 2 5 2 2 6" xfId="24742"/>
    <cellStyle name="Normal 2 4 2 2 5 2 2 6 2" xfId="24743"/>
    <cellStyle name="Normal 2 4 2 2 5 2 2 7" xfId="24744"/>
    <cellStyle name="Normal 2 4 2 2 5 2 2 7 2" xfId="24745"/>
    <cellStyle name="Normal 2 4 2 2 5 2 2 8" xfId="24746"/>
    <cellStyle name="Normal 2 4 2 2 5 2 2 8 2" xfId="24747"/>
    <cellStyle name="Normal 2 4 2 2 5 2 2 9" xfId="24748"/>
    <cellStyle name="Normal 2 4 2 2 5 2 2 9 2" xfId="24749"/>
    <cellStyle name="Normal 2 4 2 2 5 2 3" xfId="24750"/>
    <cellStyle name="Normal 2 4 2 2 5 2 3 2" xfId="24751"/>
    <cellStyle name="Normal 2 4 2 2 5 2 4" xfId="24752"/>
    <cellStyle name="Normal 2 4 2 2 5 2 4 2" xfId="24753"/>
    <cellStyle name="Normal 2 4 2 2 5 2 5" xfId="24754"/>
    <cellStyle name="Normal 2 4 2 2 5 2 5 2" xfId="24755"/>
    <cellStyle name="Normal 2 4 2 2 5 2 6" xfId="24756"/>
    <cellStyle name="Normal 2 4 2 2 5 2 6 2" xfId="24757"/>
    <cellStyle name="Normal 2 4 2 2 5 2 7" xfId="24758"/>
    <cellStyle name="Normal 2 4 2 2 5 2 7 2" xfId="24759"/>
    <cellStyle name="Normal 2 4 2 2 5 2 8" xfId="24760"/>
    <cellStyle name="Normal 2 4 2 2 5 2 8 2" xfId="24761"/>
    <cellStyle name="Normal 2 4 2 2 5 2 9" xfId="24762"/>
    <cellStyle name="Normal 2 4 2 2 5 2 9 2" xfId="24763"/>
    <cellStyle name="Normal 2 4 2 2 5 3" xfId="24764"/>
    <cellStyle name="Normal 2 4 2 2 5 3 10" xfId="24765"/>
    <cellStyle name="Normal 2 4 2 2 5 3 10 2" xfId="24766"/>
    <cellStyle name="Normal 2 4 2 2 5 3 11" xfId="24767"/>
    <cellStyle name="Normal 2 4 2 2 5 3 2" xfId="24768"/>
    <cellStyle name="Normal 2 4 2 2 5 3 2 2" xfId="24769"/>
    <cellStyle name="Normal 2 4 2 2 5 3 3" xfId="24770"/>
    <cellStyle name="Normal 2 4 2 2 5 3 3 2" xfId="24771"/>
    <cellStyle name="Normal 2 4 2 2 5 3 4" xfId="24772"/>
    <cellStyle name="Normal 2 4 2 2 5 3 4 2" xfId="24773"/>
    <cellStyle name="Normal 2 4 2 2 5 3 5" xfId="24774"/>
    <cellStyle name="Normal 2 4 2 2 5 3 5 2" xfId="24775"/>
    <cellStyle name="Normal 2 4 2 2 5 3 6" xfId="24776"/>
    <cellStyle name="Normal 2 4 2 2 5 3 6 2" xfId="24777"/>
    <cellStyle name="Normal 2 4 2 2 5 3 7" xfId="24778"/>
    <cellStyle name="Normal 2 4 2 2 5 3 7 2" xfId="24779"/>
    <cellStyle name="Normal 2 4 2 2 5 3 8" xfId="24780"/>
    <cellStyle name="Normal 2 4 2 2 5 3 8 2" xfId="24781"/>
    <cellStyle name="Normal 2 4 2 2 5 3 9" xfId="24782"/>
    <cellStyle name="Normal 2 4 2 2 5 3 9 2" xfId="24783"/>
    <cellStyle name="Normal 2 4 2 2 5 4" xfId="24784"/>
    <cellStyle name="Normal 2 4 2 2 5 4 2" xfId="24785"/>
    <cellStyle name="Normal 2 4 2 2 5 5" xfId="24786"/>
    <cellStyle name="Normal 2 4 2 2 5 5 2" xfId="24787"/>
    <cellStyle name="Normal 2 4 2 2 5 6" xfId="24788"/>
    <cellStyle name="Normal 2 4 2 2 5 6 2" xfId="24789"/>
    <cellStyle name="Normal 2 4 2 2 5 7" xfId="24790"/>
    <cellStyle name="Normal 2 4 2 2 5 7 2" xfId="24791"/>
    <cellStyle name="Normal 2 4 2 2 5 8" xfId="24792"/>
    <cellStyle name="Normal 2 4 2 2 5 8 2" xfId="24793"/>
    <cellStyle name="Normal 2 4 2 2 5 9" xfId="24794"/>
    <cellStyle name="Normal 2 4 2 2 5 9 2" xfId="24795"/>
    <cellStyle name="Normal 2 4 2 2 6" xfId="24796"/>
    <cellStyle name="Normal 2 4 2 2 6 10" xfId="24797"/>
    <cellStyle name="Normal 2 4 2 2 6 10 2" xfId="24798"/>
    <cellStyle name="Normal 2 4 2 2 6 11" xfId="24799"/>
    <cellStyle name="Normal 2 4 2 2 6 11 2" xfId="24800"/>
    <cellStyle name="Normal 2 4 2 2 6 12" xfId="24801"/>
    <cellStyle name="Normal 2 4 2 2 6 12 2" xfId="24802"/>
    <cellStyle name="Normal 2 4 2 2 6 13" xfId="24803"/>
    <cellStyle name="Normal 2 4 2 2 6 2" xfId="24804"/>
    <cellStyle name="Normal 2 4 2 2 6 2 10" xfId="24805"/>
    <cellStyle name="Normal 2 4 2 2 6 2 10 2" xfId="24806"/>
    <cellStyle name="Normal 2 4 2 2 6 2 11" xfId="24807"/>
    <cellStyle name="Normal 2 4 2 2 6 2 11 2" xfId="24808"/>
    <cellStyle name="Normal 2 4 2 2 6 2 12" xfId="24809"/>
    <cellStyle name="Normal 2 4 2 2 6 2 2" xfId="24810"/>
    <cellStyle name="Normal 2 4 2 2 6 2 2 10" xfId="24811"/>
    <cellStyle name="Normal 2 4 2 2 6 2 2 10 2" xfId="24812"/>
    <cellStyle name="Normal 2 4 2 2 6 2 2 11" xfId="24813"/>
    <cellStyle name="Normal 2 4 2 2 6 2 2 2" xfId="24814"/>
    <cellStyle name="Normal 2 4 2 2 6 2 2 2 2" xfId="24815"/>
    <cellStyle name="Normal 2 4 2 2 6 2 2 3" xfId="24816"/>
    <cellStyle name="Normal 2 4 2 2 6 2 2 3 2" xfId="24817"/>
    <cellStyle name="Normal 2 4 2 2 6 2 2 4" xfId="24818"/>
    <cellStyle name="Normal 2 4 2 2 6 2 2 4 2" xfId="24819"/>
    <cellStyle name="Normal 2 4 2 2 6 2 2 5" xfId="24820"/>
    <cellStyle name="Normal 2 4 2 2 6 2 2 5 2" xfId="24821"/>
    <cellStyle name="Normal 2 4 2 2 6 2 2 6" xfId="24822"/>
    <cellStyle name="Normal 2 4 2 2 6 2 2 6 2" xfId="24823"/>
    <cellStyle name="Normal 2 4 2 2 6 2 2 7" xfId="24824"/>
    <cellStyle name="Normal 2 4 2 2 6 2 2 7 2" xfId="24825"/>
    <cellStyle name="Normal 2 4 2 2 6 2 2 8" xfId="24826"/>
    <cellStyle name="Normal 2 4 2 2 6 2 2 8 2" xfId="24827"/>
    <cellStyle name="Normal 2 4 2 2 6 2 2 9" xfId="24828"/>
    <cellStyle name="Normal 2 4 2 2 6 2 2 9 2" xfId="24829"/>
    <cellStyle name="Normal 2 4 2 2 6 2 3" xfId="24830"/>
    <cellStyle name="Normal 2 4 2 2 6 2 3 2" xfId="24831"/>
    <cellStyle name="Normal 2 4 2 2 6 2 4" xfId="24832"/>
    <cellStyle name="Normal 2 4 2 2 6 2 4 2" xfId="24833"/>
    <cellStyle name="Normal 2 4 2 2 6 2 5" xfId="24834"/>
    <cellStyle name="Normal 2 4 2 2 6 2 5 2" xfId="24835"/>
    <cellStyle name="Normal 2 4 2 2 6 2 6" xfId="24836"/>
    <cellStyle name="Normal 2 4 2 2 6 2 6 2" xfId="24837"/>
    <cellStyle name="Normal 2 4 2 2 6 2 7" xfId="24838"/>
    <cellStyle name="Normal 2 4 2 2 6 2 7 2" xfId="24839"/>
    <cellStyle name="Normal 2 4 2 2 6 2 8" xfId="24840"/>
    <cellStyle name="Normal 2 4 2 2 6 2 8 2" xfId="24841"/>
    <cellStyle name="Normal 2 4 2 2 6 2 9" xfId="24842"/>
    <cellStyle name="Normal 2 4 2 2 6 2 9 2" xfId="24843"/>
    <cellStyle name="Normal 2 4 2 2 6 3" xfId="24844"/>
    <cellStyle name="Normal 2 4 2 2 6 3 10" xfId="24845"/>
    <cellStyle name="Normal 2 4 2 2 6 3 10 2" xfId="24846"/>
    <cellStyle name="Normal 2 4 2 2 6 3 11" xfId="24847"/>
    <cellStyle name="Normal 2 4 2 2 6 3 2" xfId="24848"/>
    <cellStyle name="Normal 2 4 2 2 6 3 2 2" xfId="24849"/>
    <cellStyle name="Normal 2 4 2 2 6 3 3" xfId="24850"/>
    <cellStyle name="Normal 2 4 2 2 6 3 3 2" xfId="24851"/>
    <cellStyle name="Normal 2 4 2 2 6 3 4" xfId="24852"/>
    <cellStyle name="Normal 2 4 2 2 6 3 4 2" xfId="24853"/>
    <cellStyle name="Normal 2 4 2 2 6 3 5" xfId="24854"/>
    <cellStyle name="Normal 2 4 2 2 6 3 5 2" xfId="24855"/>
    <cellStyle name="Normal 2 4 2 2 6 3 6" xfId="24856"/>
    <cellStyle name="Normal 2 4 2 2 6 3 6 2" xfId="24857"/>
    <cellStyle name="Normal 2 4 2 2 6 3 7" xfId="24858"/>
    <cellStyle name="Normal 2 4 2 2 6 3 7 2" xfId="24859"/>
    <cellStyle name="Normal 2 4 2 2 6 3 8" xfId="24860"/>
    <cellStyle name="Normal 2 4 2 2 6 3 8 2" xfId="24861"/>
    <cellStyle name="Normal 2 4 2 2 6 3 9" xfId="24862"/>
    <cellStyle name="Normal 2 4 2 2 6 3 9 2" xfId="24863"/>
    <cellStyle name="Normal 2 4 2 2 6 4" xfId="24864"/>
    <cellStyle name="Normal 2 4 2 2 6 4 2" xfId="24865"/>
    <cellStyle name="Normal 2 4 2 2 6 5" xfId="24866"/>
    <cellStyle name="Normal 2 4 2 2 6 5 2" xfId="24867"/>
    <cellStyle name="Normal 2 4 2 2 6 6" xfId="24868"/>
    <cellStyle name="Normal 2 4 2 2 6 6 2" xfId="24869"/>
    <cellStyle name="Normal 2 4 2 2 6 7" xfId="24870"/>
    <cellStyle name="Normal 2 4 2 2 6 7 2" xfId="24871"/>
    <cellStyle name="Normal 2 4 2 2 6 8" xfId="24872"/>
    <cellStyle name="Normal 2 4 2 2 6 8 2" xfId="24873"/>
    <cellStyle name="Normal 2 4 2 2 6 9" xfId="24874"/>
    <cellStyle name="Normal 2 4 2 2 6 9 2" xfId="24875"/>
    <cellStyle name="Normal 2 4 2 2 7" xfId="41997"/>
    <cellStyle name="Normal 2 4 2 3" xfId="24876"/>
    <cellStyle name="Normal 2 4 2 3 10" xfId="24877"/>
    <cellStyle name="Normal 2 4 2 3 10 2" xfId="24878"/>
    <cellStyle name="Normal 2 4 2 3 11" xfId="24879"/>
    <cellStyle name="Normal 2 4 2 3 11 2" xfId="24880"/>
    <cellStyle name="Normal 2 4 2 3 12" xfId="24881"/>
    <cellStyle name="Normal 2 4 2 3 12 2" xfId="24882"/>
    <cellStyle name="Normal 2 4 2 3 13" xfId="24883"/>
    <cellStyle name="Normal 2 4 2 3 2" xfId="24884"/>
    <cellStyle name="Normal 2 4 2 3 2 10" xfId="24885"/>
    <cellStyle name="Normal 2 4 2 3 2 10 2" xfId="24886"/>
    <cellStyle name="Normal 2 4 2 3 2 11" xfId="24887"/>
    <cellStyle name="Normal 2 4 2 3 2 11 2" xfId="24888"/>
    <cellStyle name="Normal 2 4 2 3 2 12" xfId="24889"/>
    <cellStyle name="Normal 2 4 2 3 2 2" xfId="24890"/>
    <cellStyle name="Normal 2 4 2 3 2 2 10" xfId="24891"/>
    <cellStyle name="Normal 2 4 2 3 2 2 10 2" xfId="24892"/>
    <cellStyle name="Normal 2 4 2 3 2 2 11" xfId="24893"/>
    <cellStyle name="Normal 2 4 2 3 2 2 2" xfId="24894"/>
    <cellStyle name="Normal 2 4 2 3 2 2 2 2" xfId="24895"/>
    <cellStyle name="Normal 2 4 2 3 2 2 3" xfId="24896"/>
    <cellStyle name="Normal 2 4 2 3 2 2 3 2" xfId="24897"/>
    <cellStyle name="Normal 2 4 2 3 2 2 4" xfId="24898"/>
    <cellStyle name="Normal 2 4 2 3 2 2 4 2" xfId="24899"/>
    <cellStyle name="Normal 2 4 2 3 2 2 5" xfId="24900"/>
    <cellStyle name="Normal 2 4 2 3 2 2 5 2" xfId="24901"/>
    <cellStyle name="Normal 2 4 2 3 2 2 6" xfId="24902"/>
    <cellStyle name="Normal 2 4 2 3 2 2 6 2" xfId="24903"/>
    <cellStyle name="Normal 2 4 2 3 2 2 7" xfId="24904"/>
    <cellStyle name="Normal 2 4 2 3 2 2 7 2" xfId="24905"/>
    <cellStyle name="Normal 2 4 2 3 2 2 8" xfId="24906"/>
    <cellStyle name="Normal 2 4 2 3 2 2 8 2" xfId="24907"/>
    <cellStyle name="Normal 2 4 2 3 2 2 9" xfId="24908"/>
    <cellStyle name="Normal 2 4 2 3 2 2 9 2" xfId="24909"/>
    <cellStyle name="Normal 2 4 2 3 2 3" xfId="24910"/>
    <cellStyle name="Normal 2 4 2 3 2 3 2" xfId="24911"/>
    <cellStyle name="Normal 2 4 2 3 2 4" xfId="24912"/>
    <cellStyle name="Normal 2 4 2 3 2 4 2" xfId="24913"/>
    <cellStyle name="Normal 2 4 2 3 2 5" xfId="24914"/>
    <cellStyle name="Normal 2 4 2 3 2 5 2" xfId="24915"/>
    <cellStyle name="Normal 2 4 2 3 2 6" xfId="24916"/>
    <cellStyle name="Normal 2 4 2 3 2 6 2" xfId="24917"/>
    <cellStyle name="Normal 2 4 2 3 2 7" xfId="24918"/>
    <cellStyle name="Normal 2 4 2 3 2 7 2" xfId="24919"/>
    <cellStyle name="Normal 2 4 2 3 2 8" xfId="24920"/>
    <cellStyle name="Normal 2 4 2 3 2 8 2" xfId="24921"/>
    <cellStyle name="Normal 2 4 2 3 2 9" xfId="24922"/>
    <cellStyle name="Normal 2 4 2 3 2 9 2" xfId="24923"/>
    <cellStyle name="Normal 2 4 2 3 3" xfId="24924"/>
    <cellStyle name="Normal 2 4 2 3 3 10" xfId="24925"/>
    <cellStyle name="Normal 2 4 2 3 3 10 2" xfId="24926"/>
    <cellStyle name="Normal 2 4 2 3 3 11" xfId="24927"/>
    <cellStyle name="Normal 2 4 2 3 3 2" xfId="24928"/>
    <cellStyle name="Normal 2 4 2 3 3 2 2" xfId="24929"/>
    <cellStyle name="Normal 2 4 2 3 3 3" xfId="24930"/>
    <cellStyle name="Normal 2 4 2 3 3 3 2" xfId="24931"/>
    <cellStyle name="Normal 2 4 2 3 3 4" xfId="24932"/>
    <cellStyle name="Normal 2 4 2 3 3 4 2" xfId="24933"/>
    <cellStyle name="Normal 2 4 2 3 3 5" xfId="24934"/>
    <cellStyle name="Normal 2 4 2 3 3 5 2" xfId="24935"/>
    <cellStyle name="Normal 2 4 2 3 3 6" xfId="24936"/>
    <cellStyle name="Normal 2 4 2 3 3 6 2" xfId="24937"/>
    <cellStyle name="Normal 2 4 2 3 3 7" xfId="24938"/>
    <cellStyle name="Normal 2 4 2 3 3 7 2" xfId="24939"/>
    <cellStyle name="Normal 2 4 2 3 3 8" xfId="24940"/>
    <cellStyle name="Normal 2 4 2 3 3 8 2" xfId="24941"/>
    <cellStyle name="Normal 2 4 2 3 3 9" xfId="24942"/>
    <cellStyle name="Normal 2 4 2 3 3 9 2" xfId="24943"/>
    <cellStyle name="Normal 2 4 2 3 4" xfId="24944"/>
    <cellStyle name="Normal 2 4 2 3 4 2" xfId="24945"/>
    <cellStyle name="Normal 2 4 2 3 5" xfId="24946"/>
    <cellStyle name="Normal 2 4 2 3 5 2" xfId="24947"/>
    <cellStyle name="Normal 2 4 2 3 6" xfId="24948"/>
    <cellStyle name="Normal 2 4 2 3 6 2" xfId="24949"/>
    <cellStyle name="Normal 2 4 2 3 7" xfId="24950"/>
    <cellStyle name="Normal 2 4 2 3 7 2" xfId="24951"/>
    <cellStyle name="Normal 2 4 2 3 8" xfId="24952"/>
    <cellStyle name="Normal 2 4 2 3 8 2" xfId="24953"/>
    <cellStyle name="Normal 2 4 2 3 9" xfId="24954"/>
    <cellStyle name="Normal 2 4 2 3 9 2" xfId="24955"/>
    <cellStyle name="Normal 2 4 2 4" xfId="24956"/>
    <cellStyle name="Normal 2 4 2 4 10" xfId="24957"/>
    <cellStyle name="Normal 2 4 2 4 10 2" xfId="24958"/>
    <cellStyle name="Normal 2 4 2 4 11" xfId="24959"/>
    <cellStyle name="Normal 2 4 2 4 11 2" xfId="24960"/>
    <cellStyle name="Normal 2 4 2 4 12" xfId="24961"/>
    <cellStyle name="Normal 2 4 2 4 12 2" xfId="24962"/>
    <cellStyle name="Normal 2 4 2 4 13" xfId="24963"/>
    <cellStyle name="Normal 2 4 2 4 2" xfId="24964"/>
    <cellStyle name="Normal 2 4 2 4 2 10" xfId="24965"/>
    <cellStyle name="Normal 2 4 2 4 2 10 2" xfId="24966"/>
    <cellStyle name="Normal 2 4 2 4 2 11" xfId="24967"/>
    <cellStyle name="Normal 2 4 2 4 2 11 2" xfId="24968"/>
    <cellStyle name="Normal 2 4 2 4 2 12" xfId="24969"/>
    <cellStyle name="Normal 2 4 2 4 2 2" xfId="24970"/>
    <cellStyle name="Normal 2 4 2 4 2 2 10" xfId="24971"/>
    <cellStyle name="Normal 2 4 2 4 2 2 10 2" xfId="24972"/>
    <cellStyle name="Normal 2 4 2 4 2 2 11" xfId="24973"/>
    <cellStyle name="Normal 2 4 2 4 2 2 2" xfId="24974"/>
    <cellStyle name="Normal 2 4 2 4 2 2 2 2" xfId="24975"/>
    <cellStyle name="Normal 2 4 2 4 2 2 3" xfId="24976"/>
    <cellStyle name="Normal 2 4 2 4 2 2 3 2" xfId="24977"/>
    <cellStyle name="Normal 2 4 2 4 2 2 4" xfId="24978"/>
    <cellStyle name="Normal 2 4 2 4 2 2 4 2" xfId="24979"/>
    <cellStyle name="Normal 2 4 2 4 2 2 5" xfId="24980"/>
    <cellStyle name="Normal 2 4 2 4 2 2 5 2" xfId="24981"/>
    <cellStyle name="Normal 2 4 2 4 2 2 6" xfId="24982"/>
    <cellStyle name="Normal 2 4 2 4 2 2 6 2" xfId="24983"/>
    <cellStyle name="Normal 2 4 2 4 2 2 7" xfId="24984"/>
    <cellStyle name="Normal 2 4 2 4 2 2 7 2" xfId="24985"/>
    <cellStyle name="Normal 2 4 2 4 2 2 8" xfId="24986"/>
    <cellStyle name="Normal 2 4 2 4 2 2 8 2" xfId="24987"/>
    <cellStyle name="Normal 2 4 2 4 2 2 9" xfId="24988"/>
    <cellStyle name="Normal 2 4 2 4 2 2 9 2" xfId="24989"/>
    <cellStyle name="Normal 2 4 2 4 2 3" xfId="24990"/>
    <cellStyle name="Normal 2 4 2 4 2 3 2" xfId="24991"/>
    <cellStyle name="Normal 2 4 2 4 2 4" xfId="24992"/>
    <cellStyle name="Normal 2 4 2 4 2 4 2" xfId="24993"/>
    <cellStyle name="Normal 2 4 2 4 2 5" xfId="24994"/>
    <cellStyle name="Normal 2 4 2 4 2 5 2" xfId="24995"/>
    <cellStyle name="Normal 2 4 2 4 2 6" xfId="24996"/>
    <cellStyle name="Normal 2 4 2 4 2 6 2" xfId="24997"/>
    <cellStyle name="Normal 2 4 2 4 2 7" xfId="24998"/>
    <cellStyle name="Normal 2 4 2 4 2 7 2" xfId="24999"/>
    <cellStyle name="Normal 2 4 2 4 2 8" xfId="25000"/>
    <cellStyle name="Normal 2 4 2 4 2 8 2" xfId="25001"/>
    <cellStyle name="Normal 2 4 2 4 2 9" xfId="25002"/>
    <cellStyle name="Normal 2 4 2 4 2 9 2" xfId="25003"/>
    <cellStyle name="Normal 2 4 2 4 3" xfId="25004"/>
    <cellStyle name="Normal 2 4 2 4 3 10" xfId="25005"/>
    <cellStyle name="Normal 2 4 2 4 3 10 2" xfId="25006"/>
    <cellStyle name="Normal 2 4 2 4 3 11" xfId="25007"/>
    <cellStyle name="Normal 2 4 2 4 3 2" xfId="25008"/>
    <cellStyle name="Normal 2 4 2 4 3 2 2" xfId="25009"/>
    <cellStyle name="Normal 2 4 2 4 3 3" xfId="25010"/>
    <cellStyle name="Normal 2 4 2 4 3 3 2" xfId="25011"/>
    <cellStyle name="Normal 2 4 2 4 3 4" xfId="25012"/>
    <cellStyle name="Normal 2 4 2 4 3 4 2" xfId="25013"/>
    <cellStyle name="Normal 2 4 2 4 3 5" xfId="25014"/>
    <cellStyle name="Normal 2 4 2 4 3 5 2" xfId="25015"/>
    <cellStyle name="Normal 2 4 2 4 3 6" xfId="25016"/>
    <cellStyle name="Normal 2 4 2 4 3 6 2" xfId="25017"/>
    <cellStyle name="Normal 2 4 2 4 3 7" xfId="25018"/>
    <cellStyle name="Normal 2 4 2 4 3 7 2" xfId="25019"/>
    <cellStyle name="Normal 2 4 2 4 3 8" xfId="25020"/>
    <cellStyle name="Normal 2 4 2 4 3 8 2" xfId="25021"/>
    <cellStyle name="Normal 2 4 2 4 3 9" xfId="25022"/>
    <cellStyle name="Normal 2 4 2 4 3 9 2" xfId="25023"/>
    <cellStyle name="Normal 2 4 2 4 4" xfId="25024"/>
    <cellStyle name="Normal 2 4 2 4 4 2" xfId="25025"/>
    <cellStyle name="Normal 2 4 2 4 5" xfId="25026"/>
    <cellStyle name="Normal 2 4 2 4 5 2" xfId="25027"/>
    <cellStyle name="Normal 2 4 2 4 6" xfId="25028"/>
    <cellStyle name="Normal 2 4 2 4 6 2" xfId="25029"/>
    <cellStyle name="Normal 2 4 2 4 7" xfId="25030"/>
    <cellStyle name="Normal 2 4 2 4 7 2" xfId="25031"/>
    <cellStyle name="Normal 2 4 2 4 8" xfId="25032"/>
    <cellStyle name="Normal 2 4 2 4 8 2" xfId="25033"/>
    <cellStyle name="Normal 2 4 2 4 9" xfId="25034"/>
    <cellStyle name="Normal 2 4 2 4 9 2" xfId="25035"/>
    <cellStyle name="Normal 2 4 2 5" xfId="25036"/>
    <cellStyle name="Normal 2 4 2 5 10" xfId="25037"/>
    <cellStyle name="Normal 2 4 2 5 10 2" xfId="25038"/>
    <cellStyle name="Normal 2 4 2 5 11" xfId="25039"/>
    <cellStyle name="Normal 2 4 2 5 11 2" xfId="25040"/>
    <cellStyle name="Normal 2 4 2 5 12" xfId="25041"/>
    <cellStyle name="Normal 2 4 2 5 12 2" xfId="25042"/>
    <cellStyle name="Normal 2 4 2 5 13" xfId="25043"/>
    <cellStyle name="Normal 2 4 2 5 2" xfId="25044"/>
    <cellStyle name="Normal 2 4 2 5 2 10" xfId="25045"/>
    <cellStyle name="Normal 2 4 2 5 2 10 2" xfId="25046"/>
    <cellStyle name="Normal 2 4 2 5 2 11" xfId="25047"/>
    <cellStyle name="Normal 2 4 2 5 2 11 2" xfId="25048"/>
    <cellStyle name="Normal 2 4 2 5 2 12" xfId="25049"/>
    <cellStyle name="Normal 2 4 2 5 2 2" xfId="25050"/>
    <cellStyle name="Normal 2 4 2 5 2 2 10" xfId="25051"/>
    <cellStyle name="Normal 2 4 2 5 2 2 10 2" xfId="25052"/>
    <cellStyle name="Normal 2 4 2 5 2 2 11" xfId="25053"/>
    <cellStyle name="Normal 2 4 2 5 2 2 2" xfId="25054"/>
    <cellStyle name="Normal 2 4 2 5 2 2 2 2" xfId="25055"/>
    <cellStyle name="Normal 2 4 2 5 2 2 3" xfId="25056"/>
    <cellStyle name="Normal 2 4 2 5 2 2 3 2" xfId="25057"/>
    <cellStyle name="Normal 2 4 2 5 2 2 4" xfId="25058"/>
    <cellStyle name="Normal 2 4 2 5 2 2 4 2" xfId="25059"/>
    <cellStyle name="Normal 2 4 2 5 2 2 5" xfId="25060"/>
    <cellStyle name="Normal 2 4 2 5 2 2 5 2" xfId="25061"/>
    <cellStyle name="Normal 2 4 2 5 2 2 6" xfId="25062"/>
    <cellStyle name="Normal 2 4 2 5 2 2 6 2" xfId="25063"/>
    <cellStyle name="Normal 2 4 2 5 2 2 7" xfId="25064"/>
    <cellStyle name="Normal 2 4 2 5 2 2 7 2" xfId="25065"/>
    <cellStyle name="Normal 2 4 2 5 2 2 8" xfId="25066"/>
    <cellStyle name="Normal 2 4 2 5 2 2 8 2" xfId="25067"/>
    <cellStyle name="Normal 2 4 2 5 2 2 9" xfId="25068"/>
    <cellStyle name="Normal 2 4 2 5 2 2 9 2" xfId="25069"/>
    <cellStyle name="Normal 2 4 2 5 2 3" xfId="25070"/>
    <cellStyle name="Normal 2 4 2 5 2 3 2" xfId="25071"/>
    <cellStyle name="Normal 2 4 2 5 2 4" xfId="25072"/>
    <cellStyle name="Normal 2 4 2 5 2 4 2" xfId="25073"/>
    <cellStyle name="Normal 2 4 2 5 2 5" xfId="25074"/>
    <cellStyle name="Normal 2 4 2 5 2 5 2" xfId="25075"/>
    <cellStyle name="Normal 2 4 2 5 2 6" xfId="25076"/>
    <cellStyle name="Normal 2 4 2 5 2 6 2" xfId="25077"/>
    <cellStyle name="Normal 2 4 2 5 2 7" xfId="25078"/>
    <cellStyle name="Normal 2 4 2 5 2 7 2" xfId="25079"/>
    <cellStyle name="Normal 2 4 2 5 2 8" xfId="25080"/>
    <cellStyle name="Normal 2 4 2 5 2 8 2" xfId="25081"/>
    <cellStyle name="Normal 2 4 2 5 2 9" xfId="25082"/>
    <cellStyle name="Normal 2 4 2 5 2 9 2" xfId="25083"/>
    <cellStyle name="Normal 2 4 2 5 3" xfId="25084"/>
    <cellStyle name="Normal 2 4 2 5 3 10" xfId="25085"/>
    <cellStyle name="Normal 2 4 2 5 3 10 2" xfId="25086"/>
    <cellStyle name="Normal 2 4 2 5 3 11" xfId="25087"/>
    <cellStyle name="Normal 2 4 2 5 3 2" xfId="25088"/>
    <cellStyle name="Normal 2 4 2 5 3 2 2" xfId="25089"/>
    <cellStyle name="Normal 2 4 2 5 3 3" xfId="25090"/>
    <cellStyle name="Normal 2 4 2 5 3 3 2" xfId="25091"/>
    <cellStyle name="Normal 2 4 2 5 3 4" xfId="25092"/>
    <cellStyle name="Normal 2 4 2 5 3 4 2" xfId="25093"/>
    <cellStyle name="Normal 2 4 2 5 3 5" xfId="25094"/>
    <cellStyle name="Normal 2 4 2 5 3 5 2" xfId="25095"/>
    <cellStyle name="Normal 2 4 2 5 3 6" xfId="25096"/>
    <cellStyle name="Normal 2 4 2 5 3 6 2" xfId="25097"/>
    <cellStyle name="Normal 2 4 2 5 3 7" xfId="25098"/>
    <cellStyle name="Normal 2 4 2 5 3 7 2" xfId="25099"/>
    <cellStyle name="Normal 2 4 2 5 3 8" xfId="25100"/>
    <cellStyle name="Normal 2 4 2 5 3 8 2" xfId="25101"/>
    <cellStyle name="Normal 2 4 2 5 3 9" xfId="25102"/>
    <cellStyle name="Normal 2 4 2 5 3 9 2" xfId="25103"/>
    <cellStyle name="Normal 2 4 2 5 4" xfId="25104"/>
    <cellStyle name="Normal 2 4 2 5 4 2" xfId="25105"/>
    <cellStyle name="Normal 2 4 2 5 5" xfId="25106"/>
    <cellStyle name="Normal 2 4 2 5 5 2" xfId="25107"/>
    <cellStyle name="Normal 2 4 2 5 6" xfId="25108"/>
    <cellStyle name="Normal 2 4 2 5 6 2" xfId="25109"/>
    <cellStyle name="Normal 2 4 2 5 7" xfId="25110"/>
    <cellStyle name="Normal 2 4 2 5 7 2" xfId="25111"/>
    <cellStyle name="Normal 2 4 2 5 8" xfId="25112"/>
    <cellStyle name="Normal 2 4 2 5 8 2" xfId="25113"/>
    <cellStyle name="Normal 2 4 2 5 9" xfId="25114"/>
    <cellStyle name="Normal 2 4 2 5 9 2" xfId="25115"/>
    <cellStyle name="Normal 2 4 2 6" xfId="25116"/>
    <cellStyle name="Normal 2 4 2 6 2" xfId="25117"/>
    <cellStyle name="Normal 2 4 2 6 2 10" xfId="25118"/>
    <cellStyle name="Normal 2 4 2 6 2 10 2" xfId="25119"/>
    <cellStyle name="Normal 2 4 2 6 2 11" xfId="25120"/>
    <cellStyle name="Normal 2 4 2 6 2 11 2" xfId="25121"/>
    <cellStyle name="Normal 2 4 2 6 2 12" xfId="25122"/>
    <cellStyle name="Normal 2 4 2 6 2 12 2" xfId="25123"/>
    <cellStyle name="Normal 2 4 2 6 2 13" xfId="25124"/>
    <cellStyle name="Normal 2 4 2 6 2 2" xfId="25125"/>
    <cellStyle name="Normal 2 4 2 6 2 2 10" xfId="25126"/>
    <cellStyle name="Normal 2 4 2 6 2 2 10 2" xfId="25127"/>
    <cellStyle name="Normal 2 4 2 6 2 2 11" xfId="25128"/>
    <cellStyle name="Normal 2 4 2 6 2 2 11 2" xfId="25129"/>
    <cellStyle name="Normal 2 4 2 6 2 2 12" xfId="25130"/>
    <cellStyle name="Normal 2 4 2 6 2 2 2" xfId="25131"/>
    <cellStyle name="Normal 2 4 2 6 2 2 2 10" xfId="25132"/>
    <cellStyle name="Normal 2 4 2 6 2 2 2 10 2" xfId="25133"/>
    <cellStyle name="Normal 2 4 2 6 2 2 2 11" xfId="25134"/>
    <cellStyle name="Normal 2 4 2 6 2 2 2 2" xfId="25135"/>
    <cellStyle name="Normal 2 4 2 6 2 2 2 2 2" xfId="25136"/>
    <cellStyle name="Normal 2 4 2 6 2 2 2 3" xfId="25137"/>
    <cellStyle name="Normal 2 4 2 6 2 2 2 3 2" xfId="25138"/>
    <cellStyle name="Normal 2 4 2 6 2 2 2 4" xfId="25139"/>
    <cellStyle name="Normal 2 4 2 6 2 2 2 4 2" xfId="25140"/>
    <cellStyle name="Normal 2 4 2 6 2 2 2 5" xfId="25141"/>
    <cellStyle name="Normal 2 4 2 6 2 2 2 5 2" xfId="25142"/>
    <cellStyle name="Normal 2 4 2 6 2 2 2 6" xfId="25143"/>
    <cellStyle name="Normal 2 4 2 6 2 2 2 6 2" xfId="25144"/>
    <cellStyle name="Normal 2 4 2 6 2 2 2 7" xfId="25145"/>
    <cellStyle name="Normal 2 4 2 6 2 2 2 7 2" xfId="25146"/>
    <cellStyle name="Normal 2 4 2 6 2 2 2 8" xfId="25147"/>
    <cellStyle name="Normal 2 4 2 6 2 2 2 8 2" xfId="25148"/>
    <cellStyle name="Normal 2 4 2 6 2 2 2 9" xfId="25149"/>
    <cellStyle name="Normal 2 4 2 6 2 2 2 9 2" xfId="25150"/>
    <cellStyle name="Normal 2 4 2 6 2 2 3" xfId="25151"/>
    <cellStyle name="Normal 2 4 2 6 2 2 3 2" xfId="25152"/>
    <cellStyle name="Normal 2 4 2 6 2 2 4" xfId="25153"/>
    <cellStyle name="Normal 2 4 2 6 2 2 4 2" xfId="25154"/>
    <cellStyle name="Normal 2 4 2 6 2 2 5" xfId="25155"/>
    <cellStyle name="Normal 2 4 2 6 2 2 5 2" xfId="25156"/>
    <cellStyle name="Normal 2 4 2 6 2 2 6" xfId="25157"/>
    <cellStyle name="Normal 2 4 2 6 2 2 6 2" xfId="25158"/>
    <cellStyle name="Normal 2 4 2 6 2 2 7" xfId="25159"/>
    <cellStyle name="Normal 2 4 2 6 2 2 7 2" xfId="25160"/>
    <cellStyle name="Normal 2 4 2 6 2 2 8" xfId="25161"/>
    <cellStyle name="Normal 2 4 2 6 2 2 8 2" xfId="25162"/>
    <cellStyle name="Normal 2 4 2 6 2 2 9" xfId="25163"/>
    <cellStyle name="Normal 2 4 2 6 2 2 9 2" xfId="25164"/>
    <cellStyle name="Normal 2 4 2 6 2 3" xfId="25165"/>
    <cellStyle name="Normal 2 4 2 6 2 3 10" xfId="25166"/>
    <cellStyle name="Normal 2 4 2 6 2 3 10 2" xfId="25167"/>
    <cellStyle name="Normal 2 4 2 6 2 3 11" xfId="25168"/>
    <cellStyle name="Normal 2 4 2 6 2 3 2" xfId="25169"/>
    <cellStyle name="Normal 2 4 2 6 2 3 2 2" xfId="25170"/>
    <cellStyle name="Normal 2 4 2 6 2 3 3" xfId="25171"/>
    <cellStyle name="Normal 2 4 2 6 2 3 3 2" xfId="25172"/>
    <cellStyle name="Normal 2 4 2 6 2 3 4" xfId="25173"/>
    <cellStyle name="Normal 2 4 2 6 2 3 4 2" xfId="25174"/>
    <cellStyle name="Normal 2 4 2 6 2 3 5" xfId="25175"/>
    <cellStyle name="Normal 2 4 2 6 2 3 5 2" xfId="25176"/>
    <cellStyle name="Normal 2 4 2 6 2 3 6" xfId="25177"/>
    <cellStyle name="Normal 2 4 2 6 2 3 6 2" xfId="25178"/>
    <cellStyle name="Normal 2 4 2 6 2 3 7" xfId="25179"/>
    <cellStyle name="Normal 2 4 2 6 2 3 7 2" xfId="25180"/>
    <cellStyle name="Normal 2 4 2 6 2 3 8" xfId="25181"/>
    <cellStyle name="Normal 2 4 2 6 2 3 8 2" xfId="25182"/>
    <cellStyle name="Normal 2 4 2 6 2 3 9" xfId="25183"/>
    <cellStyle name="Normal 2 4 2 6 2 3 9 2" xfId="25184"/>
    <cellStyle name="Normal 2 4 2 6 2 4" xfId="25185"/>
    <cellStyle name="Normal 2 4 2 6 2 4 2" xfId="25186"/>
    <cellStyle name="Normal 2 4 2 6 2 5" xfId="25187"/>
    <cellStyle name="Normal 2 4 2 6 2 5 2" xfId="25188"/>
    <cellStyle name="Normal 2 4 2 6 2 6" xfId="25189"/>
    <cellStyle name="Normal 2 4 2 6 2 6 2" xfId="25190"/>
    <cellStyle name="Normal 2 4 2 6 2 7" xfId="25191"/>
    <cellStyle name="Normal 2 4 2 6 2 7 2" xfId="25192"/>
    <cellStyle name="Normal 2 4 2 6 2 8" xfId="25193"/>
    <cellStyle name="Normal 2 4 2 6 2 8 2" xfId="25194"/>
    <cellStyle name="Normal 2 4 2 6 2 9" xfId="25195"/>
    <cellStyle name="Normal 2 4 2 6 2 9 2" xfId="25196"/>
    <cellStyle name="Normal 2 4 2 6 3" xfId="25197"/>
    <cellStyle name="Normal 2 4 2 6 3 10" xfId="25198"/>
    <cellStyle name="Normal 2 4 2 6 3 10 2" xfId="25199"/>
    <cellStyle name="Normal 2 4 2 6 3 11" xfId="25200"/>
    <cellStyle name="Normal 2 4 2 6 3 11 2" xfId="25201"/>
    <cellStyle name="Normal 2 4 2 6 3 12" xfId="25202"/>
    <cellStyle name="Normal 2 4 2 6 3 12 2" xfId="25203"/>
    <cellStyle name="Normal 2 4 2 6 3 13" xfId="25204"/>
    <cellStyle name="Normal 2 4 2 6 3 2" xfId="25205"/>
    <cellStyle name="Normal 2 4 2 6 3 2 10" xfId="25206"/>
    <cellStyle name="Normal 2 4 2 6 3 2 10 2" xfId="25207"/>
    <cellStyle name="Normal 2 4 2 6 3 2 11" xfId="25208"/>
    <cellStyle name="Normal 2 4 2 6 3 2 11 2" xfId="25209"/>
    <cellStyle name="Normal 2 4 2 6 3 2 12" xfId="25210"/>
    <cellStyle name="Normal 2 4 2 6 3 2 2" xfId="25211"/>
    <cellStyle name="Normal 2 4 2 6 3 2 2 10" xfId="25212"/>
    <cellStyle name="Normal 2 4 2 6 3 2 2 10 2" xfId="25213"/>
    <cellStyle name="Normal 2 4 2 6 3 2 2 11" xfId="25214"/>
    <cellStyle name="Normal 2 4 2 6 3 2 2 2" xfId="25215"/>
    <cellStyle name="Normal 2 4 2 6 3 2 2 2 2" xfId="25216"/>
    <cellStyle name="Normal 2 4 2 6 3 2 2 3" xfId="25217"/>
    <cellStyle name="Normal 2 4 2 6 3 2 2 3 2" xfId="25218"/>
    <cellStyle name="Normal 2 4 2 6 3 2 2 4" xfId="25219"/>
    <cellStyle name="Normal 2 4 2 6 3 2 2 4 2" xfId="25220"/>
    <cellStyle name="Normal 2 4 2 6 3 2 2 5" xfId="25221"/>
    <cellStyle name="Normal 2 4 2 6 3 2 2 5 2" xfId="25222"/>
    <cellStyle name="Normal 2 4 2 6 3 2 2 6" xfId="25223"/>
    <cellStyle name="Normal 2 4 2 6 3 2 2 6 2" xfId="25224"/>
    <cellStyle name="Normal 2 4 2 6 3 2 2 7" xfId="25225"/>
    <cellStyle name="Normal 2 4 2 6 3 2 2 7 2" xfId="25226"/>
    <cellStyle name="Normal 2 4 2 6 3 2 2 8" xfId="25227"/>
    <cellStyle name="Normal 2 4 2 6 3 2 2 8 2" xfId="25228"/>
    <cellStyle name="Normal 2 4 2 6 3 2 2 9" xfId="25229"/>
    <cellStyle name="Normal 2 4 2 6 3 2 2 9 2" xfId="25230"/>
    <cellStyle name="Normal 2 4 2 6 3 2 3" xfId="25231"/>
    <cellStyle name="Normal 2 4 2 6 3 2 3 2" xfId="25232"/>
    <cellStyle name="Normal 2 4 2 6 3 2 4" xfId="25233"/>
    <cellStyle name="Normal 2 4 2 6 3 2 4 2" xfId="25234"/>
    <cellStyle name="Normal 2 4 2 6 3 2 5" xfId="25235"/>
    <cellStyle name="Normal 2 4 2 6 3 2 5 2" xfId="25236"/>
    <cellStyle name="Normal 2 4 2 6 3 2 6" xfId="25237"/>
    <cellStyle name="Normal 2 4 2 6 3 2 6 2" xfId="25238"/>
    <cellStyle name="Normal 2 4 2 6 3 2 7" xfId="25239"/>
    <cellStyle name="Normal 2 4 2 6 3 2 7 2" xfId="25240"/>
    <cellStyle name="Normal 2 4 2 6 3 2 8" xfId="25241"/>
    <cellStyle name="Normal 2 4 2 6 3 2 8 2" xfId="25242"/>
    <cellStyle name="Normal 2 4 2 6 3 2 9" xfId="25243"/>
    <cellStyle name="Normal 2 4 2 6 3 2 9 2" xfId="25244"/>
    <cellStyle name="Normal 2 4 2 6 3 3" xfId="25245"/>
    <cellStyle name="Normal 2 4 2 6 3 3 10" xfId="25246"/>
    <cellStyle name="Normal 2 4 2 6 3 3 10 2" xfId="25247"/>
    <cellStyle name="Normal 2 4 2 6 3 3 11" xfId="25248"/>
    <cellStyle name="Normal 2 4 2 6 3 3 2" xfId="25249"/>
    <cellStyle name="Normal 2 4 2 6 3 3 2 2" xfId="25250"/>
    <cellStyle name="Normal 2 4 2 6 3 3 3" xfId="25251"/>
    <cellStyle name="Normal 2 4 2 6 3 3 3 2" xfId="25252"/>
    <cellStyle name="Normal 2 4 2 6 3 3 4" xfId="25253"/>
    <cellStyle name="Normal 2 4 2 6 3 3 4 2" xfId="25254"/>
    <cellStyle name="Normal 2 4 2 6 3 3 5" xfId="25255"/>
    <cellStyle name="Normal 2 4 2 6 3 3 5 2" xfId="25256"/>
    <cellStyle name="Normal 2 4 2 6 3 3 6" xfId="25257"/>
    <cellStyle name="Normal 2 4 2 6 3 3 6 2" xfId="25258"/>
    <cellStyle name="Normal 2 4 2 6 3 3 7" xfId="25259"/>
    <cellStyle name="Normal 2 4 2 6 3 3 7 2" xfId="25260"/>
    <cellStyle name="Normal 2 4 2 6 3 3 8" xfId="25261"/>
    <cellStyle name="Normal 2 4 2 6 3 3 8 2" xfId="25262"/>
    <cellStyle name="Normal 2 4 2 6 3 3 9" xfId="25263"/>
    <cellStyle name="Normal 2 4 2 6 3 3 9 2" xfId="25264"/>
    <cellStyle name="Normal 2 4 2 6 3 4" xfId="25265"/>
    <cellStyle name="Normal 2 4 2 6 3 4 2" xfId="25266"/>
    <cellStyle name="Normal 2 4 2 6 3 5" xfId="25267"/>
    <cellStyle name="Normal 2 4 2 6 3 5 2" xfId="25268"/>
    <cellStyle name="Normal 2 4 2 6 3 6" xfId="25269"/>
    <cellStyle name="Normal 2 4 2 6 3 6 2" xfId="25270"/>
    <cellStyle name="Normal 2 4 2 6 3 7" xfId="25271"/>
    <cellStyle name="Normal 2 4 2 6 3 7 2" xfId="25272"/>
    <cellStyle name="Normal 2 4 2 6 3 8" xfId="25273"/>
    <cellStyle name="Normal 2 4 2 6 3 8 2" xfId="25274"/>
    <cellStyle name="Normal 2 4 2 6 3 9" xfId="25275"/>
    <cellStyle name="Normal 2 4 2 6 3 9 2" xfId="25276"/>
    <cellStyle name="Normal 2 4 2 6 4" xfId="25277"/>
    <cellStyle name="Normal 2 4 2 6 4 10" xfId="25278"/>
    <cellStyle name="Normal 2 4 2 6 4 10 2" xfId="25279"/>
    <cellStyle name="Normal 2 4 2 6 4 11" xfId="25280"/>
    <cellStyle name="Normal 2 4 2 6 4 11 2" xfId="25281"/>
    <cellStyle name="Normal 2 4 2 6 4 12" xfId="25282"/>
    <cellStyle name="Normal 2 4 2 6 4 12 2" xfId="25283"/>
    <cellStyle name="Normal 2 4 2 6 4 13" xfId="25284"/>
    <cellStyle name="Normal 2 4 2 6 4 2" xfId="25285"/>
    <cellStyle name="Normal 2 4 2 6 4 2 10" xfId="25286"/>
    <cellStyle name="Normal 2 4 2 6 4 2 10 2" xfId="25287"/>
    <cellStyle name="Normal 2 4 2 6 4 2 11" xfId="25288"/>
    <cellStyle name="Normal 2 4 2 6 4 2 11 2" xfId="25289"/>
    <cellStyle name="Normal 2 4 2 6 4 2 12" xfId="25290"/>
    <cellStyle name="Normal 2 4 2 6 4 2 2" xfId="25291"/>
    <cellStyle name="Normal 2 4 2 6 4 2 2 10" xfId="25292"/>
    <cellStyle name="Normal 2 4 2 6 4 2 2 10 2" xfId="25293"/>
    <cellStyle name="Normal 2 4 2 6 4 2 2 11" xfId="25294"/>
    <cellStyle name="Normal 2 4 2 6 4 2 2 2" xfId="25295"/>
    <cellStyle name="Normal 2 4 2 6 4 2 2 2 2" xfId="25296"/>
    <cellStyle name="Normal 2 4 2 6 4 2 2 3" xfId="25297"/>
    <cellStyle name="Normal 2 4 2 6 4 2 2 3 2" xfId="25298"/>
    <cellStyle name="Normal 2 4 2 6 4 2 2 4" xfId="25299"/>
    <cellStyle name="Normal 2 4 2 6 4 2 2 4 2" xfId="25300"/>
    <cellStyle name="Normal 2 4 2 6 4 2 2 5" xfId="25301"/>
    <cellStyle name="Normal 2 4 2 6 4 2 2 5 2" xfId="25302"/>
    <cellStyle name="Normal 2 4 2 6 4 2 2 6" xfId="25303"/>
    <cellStyle name="Normal 2 4 2 6 4 2 2 6 2" xfId="25304"/>
    <cellStyle name="Normal 2 4 2 6 4 2 2 7" xfId="25305"/>
    <cellStyle name="Normal 2 4 2 6 4 2 2 7 2" xfId="25306"/>
    <cellStyle name="Normal 2 4 2 6 4 2 2 8" xfId="25307"/>
    <cellStyle name="Normal 2 4 2 6 4 2 2 8 2" xfId="25308"/>
    <cellStyle name="Normal 2 4 2 6 4 2 2 9" xfId="25309"/>
    <cellStyle name="Normal 2 4 2 6 4 2 2 9 2" xfId="25310"/>
    <cellStyle name="Normal 2 4 2 6 4 2 3" xfId="25311"/>
    <cellStyle name="Normal 2 4 2 6 4 2 3 2" xfId="25312"/>
    <cellStyle name="Normal 2 4 2 6 4 2 4" xfId="25313"/>
    <cellStyle name="Normal 2 4 2 6 4 2 4 2" xfId="25314"/>
    <cellStyle name="Normal 2 4 2 6 4 2 5" xfId="25315"/>
    <cellStyle name="Normal 2 4 2 6 4 2 5 2" xfId="25316"/>
    <cellStyle name="Normal 2 4 2 6 4 2 6" xfId="25317"/>
    <cellStyle name="Normal 2 4 2 6 4 2 6 2" xfId="25318"/>
    <cellStyle name="Normal 2 4 2 6 4 2 7" xfId="25319"/>
    <cellStyle name="Normal 2 4 2 6 4 2 7 2" xfId="25320"/>
    <cellStyle name="Normal 2 4 2 6 4 2 8" xfId="25321"/>
    <cellStyle name="Normal 2 4 2 6 4 2 8 2" xfId="25322"/>
    <cellStyle name="Normal 2 4 2 6 4 2 9" xfId="25323"/>
    <cellStyle name="Normal 2 4 2 6 4 2 9 2" xfId="25324"/>
    <cellStyle name="Normal 2 4 2 6 4 3" xfId="25325"/>
    <cellStyle name="Normal 2 4 2 6 4 3 10" xfId="25326"/>
    <cellStyle name="Normal 2 4 2 6 4 3 10 2" xfId="25327"/>
    <cellStyle name="Normal 2 4 2 6 4 3 11" xfId="25328"/>
    <cellStyle name="Normal 2 4 2 6 4 3 2" xfId="25329"/>
    <cellStyle name="Normal 2 4 2 6 4 3 2 2" xfId="25330"/>
    <cellStyle name="Normal 2 4 2 6 4 3 3" xfId="25331"/>
    <cellStyle name="Normal 2 4 2 6 4 3 3 2" xfId="25332"/>
    <cellStyle name="Normal 2 4 2 6 4 3 4" xfId="25333"/>
    <cellStyle name="Normal 2 4 2 6 4 3 4 2" xfId="25334"/>
    <cellStyle name="Normal 2 4 2 6 4 3 5" xfId="25335"/>
    <cellStyle name="Normal 2 4 2 6 4 3 5 2" xfId="25336"/>
    <cellStyle name="Normal 2 4 2 6 4 3 6" xfId="25337"/>
    <cellStyle name="Normal 2 4 2 6 4 3 6 2" xfId="25338"/>
    <cellStyle name="Normal 2 4 2 6 4 3 7" xfId="25339"/>
    <cellStyle name="Normal 2 4 2 6 4 3 7 2" xfId="25340"/>
    <cellStyle name="Normal 2 4 2 6 4 3 8" xfId="25341"/>
    <cellStyle name="Normal 2 4 2 6 4 3 8 2" xfId="25342"/>
    <cellStyle name="Normal 2 4 2 6 4 3 9" xfId="25343"/>
    <cellStyle name="Normal 2 4 2 6 4 3 9 2" xfId="25344"/>
    <cellStyle name="Normal 2 4 2 6 4 4" xfId="25345"/>
    <cellStyle name="Normal 2 4 2 6 4 4 2" xfId="25346"/>
    <cellStyle name="Normal 2 4 2 6 4 5" xfId="25347"/>
    <cellStyle name="Normal 2 4 2 6 4 5 2" xfId="25348"/>
    <cellStyle name="Normal 2 4 2 6 4 6" xfId="25349"/>
    <cellStyle name="Normal 2 4 2 6 4 6 2" xfId="25350"/>
    <cellStyle name="Normal 2 4 2 6 4 7" xfId="25351"/>
    <cellStyle name="Normal 2 4 2 6 4 7 2" xfId="25352"/>
    <cellStyle name="Normal 2 4 2 6 4 8" xfId="25353"/>
    <cellStyle name="Normal 2 4 2 6 4 8 2" xfId="25354"/>
    <cellStyle name="Normal 2 4 2 6 4 9" xfId="25355"/>
    <cellStyle name="Normal 2 4 2 6 4 9 2" xfId="25356"/>
    <cellStyle name="Normal 2 4 2 6 5" xfId="25357"/>
    <cellStyle name="Normal 2 4 2 6 5 10" xfId="25358"/>
    <cellStyle name="Normal 2 4 2 6 5 10 2" xfId="25359"/>
    <cellStyle name="Normal 2 4 2 6 5 11" xfId="25360"/>
    <cellStyle name="Normal 2 4 2 6 5 11 2" xfId="25361"/>
    <cellStyle name="Normal 2 4 2 6 5 12" xfId="25362"/>
    <cellStyle name="Normal 2 4 2 6 5 12 2" xfId="25363"/>
    <cellStyle name="Normal 2 4 2 6 5 13" xfId="25364"/>
    <cellStyle name="Normal 2 4 2 6 5 2" xfId="25365"/>
    <cellStyle name="Normal 2 4 2 6 5 2 10" xfId="25366"/>
    <cellStyle name="Normal 2 4 2 6 5 2 10 2" xfId="25367"/>
    <cellStyle name="Normal 2 4 2 6 5 2 11" xfId="25368"/>
    <cellStyle name="Normal 2 4 2 6 5 2 11 2" xfId="25369"/>
    <cellStyle name="Normal 2 4 2 6 5 2 12" xfId="25370"/>
    <cellStyle name="Normal 2 4 2 6 5 2 2" xfId="25371"/>
    <cellStyle name="Normal 2 4 2 6 5 2 2 10" xfId="25372"/>
    <cellStyle name="Normal 2 4 2 6 5 2 2 10 2" xfId="25373"/>
    <cellStyle name="Normal 2 4 2 6 5 2 2 11" xfId="25374"/>
    <cellStyle name="Normal 2 4 2 6 5 2 2 2" xfId="25375"/>
    <cellStyle name="Normal 2 4 2 6 5 2 2 2 2" xfId="25376"/>
    <cellStyle name="Normal 2 4 2 6 5 2 2 3" xfId="25377"/>
    <cellStyle name="Normal 2 4 2 6 5 2 2 3 2" xfId="25378"/>
    <cellStyle name="Normal 2 4 2 6 5 2 2 4" xfId="25379"/>
    <cellStyle name="Normal 2 4 2 6 5 2 2 4 2" xfId="25380"/>
    <cellStyle name="Normal 2 4 2 6 5 2 2 5" xfId="25381"/>
    <cellStyle name="Normal 2 4 2 6 5 2 2 5 2" xfId="25382"/>
    <cellStyle name="Normal 2 4 2 6 5 2 2 6" xfId="25383"/>
    <cellStyle name="Normal 2 4 2 6 5 2 2 6 2" xfId="25384"/>
    <cellStyle name="Normal 2 4 2 6 5 2 2 7" xfId="25385"/>
    <cellStyle name="Normal 2 4 2 6 5 2 2 7 2" xfId="25386"/>
    <cellStyle name="Normal 2 4 2 6 5 2 2 8" xfId="25387"/>
    <cellStyle name="Normal 2 4 2 6 5 2 2 8 2" xfId="25388"/>
    <cellStyle name="Normal 2 4 2 6 5 2 2 9" xfId="25389"/>
    <cellStyle name="Normal 2 4 2 6 5 2 2 9 2" xfId="25390"/>
    <cellStyle name="Normal 2 4 2 6 5 2 3" xfId="25391"/>
    <cellStyle name="Normal 2 4 2 6 5 2 3 2" xfId="25392"/>
    <cellStyle name="Normal 2 4 2 6 5 2 4" xfId="25393"/>
    <cellStyle name="Normal 2 4 2 6 5 2 4 2" xfId="25394"/>
    <cellStyle name="Normal 2 4 2 6 5 2 5" xfId="25395"/>
    <cellStyle name="Normal 2 4 2 6 5 2 5 2" xfId="25396"/>
    <cellStyle name="Normal 2 4 2 6 5 2 6" xfId="25397"/>
    <cellStyle name="Normal 2 4 2 6 5 2 6 2" xfId="25398"/>
    <cellStyle name="Normal 2 4 2 6 5 2 7" xfId="25399"/>
    <cellStyle name="Normal 2 4 2 6 5 2 7 2" xfId="25400"/>
    <cellStyle name="Normal 2 4 2 6 5 2 8" xfId="25401"/>
    <cellStyle name="Normal 2 4 2 6 5 2 8 2" xfId="25402"/>
    <cellStyle name="Normal 2 4 2 6 5 2 9" xfId="25403"/>
    <cellStyle name="Normal 2 4 2 6 5 2 9 2" xfId="25404"/>
    <cellStyle name="Normal 2 4 2 6 5 3" xfId="25405"/>
    <cellStyle name="Normal 2 4 2 6 5 3 10" xfId="25406"/>
    <cellStyle name="Normal 2 4 2 6 5 3 10 2" xfId="25407"/>
    <cellStyle name="Normal 2 4 2 6 5 3 11" xfId="25408"/>
    <cellStyle name="Normal 2 4 2 6 5 3 2" xfId="25409"/>
    <cellStyle name="Normal 2 4 2 6 5 3 2 2" xfId="25410"/>
    <cellStyle name="Normal 2 4 2 6 5 3 3" xfId="25411"/>
    <cellStyle name="Normal 2 4 2 6 5 3 3 2" xfId="25412"/>
    <cellStyle name="Normal 2 4 2 6 5 3 4" xfId="25413"/>
    <cellStyle name="Normal 2 4 2 6 5 3 4 2" xfId="25414"/>
    <cellStyle name="Normal 2 4 2 6 5 3 5" xfId="25415"/>
    <cellStyle name="Normal 2 4 2 6 5 3 5 2" xfId="25416"/>
    <cellStyle name="Normal 2 4 2 6 5 3 6" xfId="25417"/>
    <cellStyle name="Normal 2 4 2 6 5 3 6 2" xfId="25418"/>
    <cellStyle name="Normal 2 4 2 6 5 3 7" xfId="25419"/>
    <cellStyle name="Normal 2 4 2 6 5 3 7 2" xfId="25420"/>
    <cellStyle name="Normal 2 4 2 6 5 3 8" xfId="25421"/>
    <cellStyle name="Normal 2 4 2 6 5 3 8 2" xfId="25422"/>
    <cellStyle name="Normal 2 4 2 6 5 3 9" xfId="25423"/>
    <cellStyle name="Normal 2 4 2 6 5 3 9 2" xfId="25424"/>
    <cellStyle name="Normal 2 4 2 6 5 4" xfId="25425"/>
    <cellStyle name="Normal 2 4 2 6 5 4 2" xfId="25426"/>
    <cellStyle name="Normal 2 4 2 6 5 5" xfId="25427"/>
    <cellStyle name="Normal 2 4 2 6 5 5 2" xfId="25428"/>
    <cellStyle name="Normal 2 4 2 6 5 6" xfId="25429"/>
    <cellStyle name="Normal 2 4 2 6 5 6 2" xfId="25430"/>
    <cellStyle name="Normal 2 4 2 6 5 7" xfId="25431"/>
    <cellStyle name="Normal 2 4 2 6 5 7 2" xfId="25432"/>
    <cellStyle name="Normal 2 4 2 6 5 8" xfId="25433"/>
    <cellStyle name="Normal 2 4 2 6 5 8 2" xfId="25434"/>
    <cellStyle name="Normal 2 4 2 6 5 9" xfId="25435"/>
    <cellStyle name="Normal 2 4 2 6 5 9 2" xfId="25436"/>
    <cellStyle name="Normal 2 4 2 6 6" xfId="41998"/>
    <cellStyle name="Normal 2 4 2 7" xfId="25437"/>
    <cellStyle name="Normal 2 4 2 7 2" xfId="41999"/>
    <cellStyle name="Normal 2 4 2 8" xfId="25438"/>
    <cellStyle name="Normal 2 4 2 8 2" xfId="42000"/>
    <cellStyle name="Normal 2 4 2 9" xfId="25439"/>
    <cellStyle name="Normal 2 4 2 9 2" xfId="42001"/>
    <cellStyle name="Normal 2 4 20" xfId="25440"/>
    <cellStyle name="Normal 2 4 21" xfId="25441"/>
    <cellStyle name="Normal 2 4 3" xfId="25442"/>
    <cellStyle name="Normal 2 4 3 10" xfId="25443"/>
    <cellStyle name="Normal 2 4 3 10 2" xfId="25444"/>
    <cellStyle name="Normal 2 4 3 11" xfId="25445"/>
    <cellStyle name="Normal 2 4 3 11 2" xfId="25446"/>
    <cellStyle name="Normal 2 4 3 12" xfId="25447"/>
    <cellStyle name="Normal 2 4 3 12 2" xfId="25448"/>
    <cellStyle name="Normal 2 4 3 13" xfId="25449"/>
    <cellStyle name="Normal 2 4 3 13 2" xfId="25450"/>
    <cellStyle name="Normal 2 4 3 14" xfId="25451"/>
    <cellStyle name="Normal 2 4 3 14 2" xfId="25452"/>
    <cellStyle name="Normal 2 4 3 15" xfId="25453"/>
    <cellStyle name="Normal 2 4 3 15 2" xfId="25454"/>
    <cellStyle name="Normal 2 4 3 16" xfId="25455"/>
    <cellStyle name="Normal 2 4 3 16 2" xfId="25456"/>
    <cellStyle name="Normal 2 4 3 17" xfId="25457"/>
    <cellStyle name="Normal 2 4 3 17 2" xfId="25458"/>
    <cellStyle name="Normal 2 4 3 18" xfId="25459"/>
    <cellStyle name="Normal 2 4 3 2" xfId="25460"/>
    <cellStyle name="Normal 2 4 3 2 2" xfId="25461"/>
    <cellStyle name="Normal 2 4 3 2 2 10" xfId="25462"/>
    <cellStyle name="Normal 2 4 3 2 2 10 2" xfId="25463"/>
    <cellStyle name="Normal 2 4 3 2 2 11" xfId="25464"/>
    <cellStyle name="Normal 2 4 3 2 2 11 2" xfId="25465"/>
    <cellStyle name="Normal 2 4 3 2 2 12" xfId="25466"/>
    <cellStyle name="Normal 2 4 3 2 2 12 2" xfId="25467"/>
    <cellStyle name="Normal 2 4 3 2 2 13" xfId="25468"/>
    <cellStyle name="Normal 2 4 3 2 2 13 2" xfId="25469"/>
    <cellStyle name="Normal 2 4 3 2 2 14" xfId="25470"/>
    <cellStyle name="Normal 2 4 3 2 2 14 2" xfId="25471"/>
    <cellStyle name="Normal 2 4 3 2 2 15" xfId="25472"/>
    <cellStyle name="Normal 2 4 3 2 2 15 2" xfId="25473"/>
    <cellStyle name="Normal 2 4 3 2 2 16" xfId="25474"/>
    <cellStyle name="Normal 2 4 3 2 2 16 2" xfId="25475"/>
    <cellStyle name="Normal 2 4 3 2 2 17" xfId="25476"/>
    <cellStyle name="Normal 2 4 3 2 2 2" xfId="25477"/>
    <cellStyle name="Normal 2 4 3 2 2 2 2" xfId="42002"/>
    <cellStyle name="Normal 2 4 3 2 2 3" xfId="25478"/>
    <cellStyle name="Normal 2 4 3 2 2 3 2" xfId="42003"/>
    <cellStyle name="Normal 2 4 3 2 2 4" xfId="25479"/>
    <cellStyle name="Normal 2 4 3 2 2 4 2" xfId="42004"/>
    <cellStyle name="Normal 2 4 3 2 2 5" xfId="25480"/>
    <cellStyle name="Normal 2 4 3 2 2 5 2" xfId="42005"/>
    <cellStyle name="Normal 2 4 3 2 2 6" xfId="25481"/>
    <cellStyle name="Normal 2 4 3 2 2 6 10" xfId="25482"/>
    <cellStyle name="Normal 2 4 3 2 2 6 10 2" xfId="25483"/>
    <cellStyle name="Normal 2 4 3 2 2 6 11" xfId="25484"/>
    <cellStyle name="Normal 2 4 3 2 2 6 11 2" xfId="25485"/>
    <cellStyle name="Normal 2 4 3 2 2 6 12" xfId="25486"/>
    <cellStyle name="Normal 2 4 3 2 2 6 2" xfId="25487"/>
    <cellStyle name="Normal 2 4 3 2 2 6 2 10" xfId="25488"/>
    <cellStyle name="Normal 2 4 3 2 2 6 2 10 2" xfId="25489"/>
    <cellStyle name="Normal 2 4 3 2 2 6 2 11" xfId="25490"/>
    <cellStyle name="Normal 2 4 3 2 2 6 2 2" xfId="25491"/>
    <cellStyle name="Normal 2 4 3 2 2 6 2 2 2" xfId="25492"/>
    <cellStyle name="Normal 2 4 3 2 2 6 2 3" xfId="25493"/>
    <cellStyle name="Normal 2 4 3 2 2 6 2 3 2" xfId="25494"/>
    <cellStyle name="Normal 2 4 3 2 2 6 2 4" xfId="25495"/>
    <cellStyle name="Normal 2 4 3 2 2 6 2 4 2" xfId="25496"/>
    <cellStyle name="Normal 2 4 3 2 2 6 2 5" xfId="25497"/>
    <cellStyle name="Normal 2 4 3 2 2 6 2 5 2" xfId="25498"/>
    <cellStyle name="Normal 2 4 3 2 2 6 2 6" xfId="25499"/>
    <cellStyle name="Normal 2 4 3 2 2 6 2 6 2" xfId="25500"/>
    <cellStyle name="Normal 2 4 3 2 2 6 2 7" xfId="25501"/>
    <cellStyle name="Normal 2 4 3 2 2 6 2 7 2" xfId="25502"/>
    <cellStyle name="Normal 2 4 3 2 2 6 2 8" xfId="25503"/>
    <cellStyle name="Normal 2 4 3 2 2 6 2 8 2" xfId="25504"/>
    <cellStyle name="Normal 2 4 3 2 2 6 2 9" xfId="25505"/>
    <cellStyle name="Normal 2 4 3 2 2 6 2 9 2" xfId="25506"/>
    <cellStyle name="Normal 2 4 3 2 2 6 3" xfId="25507"/>
    <cellStyle name="Normal 2 4 3 2 2 6 3 2" xfId="25508"/>
    <cellStyle name="Normal 2 4 3 2 2 6 4" xfId="25509"/>
    <cellStyle name="Normal 2 4 3 2 2 6 4 2" xfId="25510"/>
    <cellStyle name="Normal 2 4 3 2 2 6 5" xfId="25511"/>
    <cellStyle name="Normal 2 4 3 2 2 6 5 2" xfId="25512"/>
    <cellStyle name="Normal 2 4 3 2 2 6 6" xfId="25513"/>
    <cellStyle name="Normal 2 4 3 2 2 6 6 2" xfId="25514"/>
    <cellStyle name="Normal 2 4 3 2 2 6 7" xfId="25515"/>
    <cellStyle name="Normal 2 4 3 2 2 6 7 2" xfId="25516"/>
    <cellStyle name="Normal 2 4 3 2 2 6 8" xfId="25517"/>
    <cellStyle name="Normal 2 4 3 2 2 6 8 2" xfId="25518"/>
    <cellStyle name="Normal 2 4 3 2 2 6 9" xfId="25519"/>
    <cellStyle name="Normal 2 4 3 2 2 6 9 2" xfId="25520"/>
    <cellStyle name="Normal 2 4 3 2 2 7" xfId="25521"/>
    <cellStyle name="Normal 2 4 3 2 2 7 10" xfId="25522"/>
    <cellStyle name="Normal 2 4 3 2 2 7 10 2" xfId="25523"/>
    <cellStyle name="Normal 2 4 3 2 2 7 11" xfId="25524"/>
    <cellStyle name="Normal 2 4 3 2 2 7 2" xfId="25525"/>
    <cellStyle name="Normal 2 4 3 2 2 7 2 2" xfId="25526"/>
    <cellStyle name="Normal 2 4 3 2 2 7 3" xfId="25527"/>
    <cellStyle name="Normal 2 4 3 2 2 7 3 2" xfId="25528"/>
    <cellStyle name="Normal 2 4 3 2 2 7 4" xfId="25529"/>
    <cellStyle name="Normal 2 4 3 2 2 7 4 2" xfId="25530"/>
    <cellStyle name="Normal 2 4 3 2 2 7 5" xfId="25531"/>
    <cellStyle name="Normal 2 4 3 2 2 7 5 2" xfId="25532"/>
    <cellStyle name="Normal 2 4 3 2 2 7 6" xfId="25533"/>
    <cellStyle name="Normal 2 4 3 2 2 7 6 2" xfId="25534"/>
    <cellStyle name="Normal 2 4 3 2 2 7 7" xfId="25535"/>
    <cellStyle name="Normal 2 4 3 2 2 7 7 2" xfId="25536"/>
    <cellStyle name="Normal 2 4 3 2 2 7 8" xfId="25537"/>
    <cellStyle name="Normal 2 4 3 2 2 7 8 2" xfId="25538"/>
    <cellStyle name="Normal 2 4 3 2 2 7 9" xfId="25539"/>
    <cellStyle name="Normal 2 4 3 2 2 7 9 2" xfId="25540"/>
    <cellStyle name="Normal 2 4 3 2 2 8" xfId="25541"/>
    <cellStyle name="Normal 2 4 3 2 2 8 2" xfId="25542"/>
    <cellStyle name="Normal 2 4 3 2 2 9" xfId="25543"/>
    <cellStyle name="Normal 2 4 3 2 2 9 2" xfId="25544"/>
    <cellStyle name="Normal 2 4 3 2 3" xfId="25545"/>
    <cellStyle name="Normal 2 4 3 2 3 10" xfId="25546"/>
    <cellStyle name="Normal 2 4 3 2 3 10 2" xfId="25547"/>
    <cellStyle name="Normal 2 4 3 2 3 11" xfId="25548"/>
    <cellStyle name="Normal 2 4 3 2 3 11 2" xfId="25549"/>
    <cellStyle name="Normal 2 4 3 2 3 12" xfId="25550"/>
    <cellStyle name="Normal 2 4 3 2 3 12 2" xfId="25551"/>
    <cellStyle name="Normal 2 4 3 2 3 13" xfId="25552"/>
    <cellStyle name="Normal 2 4 3 2 3 2" xfId="25553"/>
    <cellStyle name="Normal 2 4 3 2 3 2 10" xfId="25554"/>
    <cellStyle name="Normal 2 4 3 2 3 2 10 2" xfId="25555"/>
    <cellStyle name="Normal 2 4 3 2 3 2 11" xfId="25556"/>
    <cellStyle name="Normal 2 4 3 2 3 2 11 2" xfId="25557"/>
    <cellStyle name="Normal 2 4 3 2 3 2 12" xfId="25558"/>
    <cellStyle name="Normal 2 4 3 2 3 2 2" xfId="25559"/>
    <cellStyle name="Normal 2 4 3 2 3 2 2 10" xfId="25560"/>
    <cellStyle name="Normal 2 4 3 2 3 2 2 10 2" xfId="25561"/>
    <cellStyle name="Normal 2 4 3 2 3 2 2 11" xfId="25562"/>
    <cellStyle name="Normal 2 4 3 2 3 2 2 2" xfId="25563"/>
    <cellStyle name="Normal 2 4 3 2 3 2 2 2 2" xfId="25564"/>
    <cellStyle name="Normal 2 4 3 2 3 2 2 3" xfId="25565"/>
    <cellStyle name="Normal 2 4 3 2 3 2 2 3 2" xfId="25566"/>
    <cellStyle name="Normal 2 4 3 2 3 2 2 4" xfId="25567"/>
    <cellStyle name="Normal 2 4 3 2 3 2 2 4 2" xfId="25568"/>
    <cellStyle name="Normal 2 4 3 2 3 2 2 5" xfId="25569"/>
    <cellStyle name="Normal 2 4 3 2 3 2 2 5 2" xfId="25570"/>
    <cellStyle name="Normal 2 4 3 2 3 2 2 6" xfId="25571"/>
    <cellStyle name="Normal 2 4 3 2 3 2 2 6 2" xfId="25572"/>
    <cellStyle name="Normal 2 4 3 2 3 2 2 7" xfId="25573"/>
    <cellStyle name="Normal 2 4 3 2 3 2 2 7 2" xfId="25574"/>
    <cellStyle name="Normal 2 4 3 2 3 2 2 8" xfId="25575"/>
    <cellStyle name="Normal 2 4 3 2 3 2 2 8 2" xfId="25576"/>
    <cellStyle name="Normal 2 4 3 2 3 2 2 9" xfId="25577"/>
    <cellStyle name="Normal 2 4 3 2 3 2 2 9 2" xfId="25578"/>
    <cellStyle name="Normal 2 4 3 2 3 2 3" xfId="25579"/>
    <cellStyle name="Normal 2 4 3 2 3 2 3 2" xfId="25580"/>
    <cellStyle name="Normal 2 4 3 2 3 2 4" xfId="25581"/>
    <cellStyle name="Normal 2 4 3 2 3 2 4 2" xfId="25582"/>
    <cellStyle name="Normal 2 4 3 2 3 2 5" xfId="25583"/>
    <cellStyle name="Normal 2 4 3 2 3 2 5 2" xfId="25584"/>
    <cellStyle name="Normal 2 4 3 2 3 2 6" xfId="25585"/>
    <cellStyle name="Normal 2 4 3 2 3 2 6 2" xfId="25586"/>
    <cellStyle name="Normal 2 4 3 2 3 2 7" xfId="25587"/>
    <cellStyle name="Normal 2 4 3 2 3 2 7 2" xfId="25588"/>
    <cellStyle name="Normal 2 4 3 2 3 2 8" xfId="25589"/>
    <cellStyle name="Normal 2 4 3 2 3 2 8 2" xfId="25590"/>
    <cellStyle name="Normal 2 4 3 2 3 2 9" xfId="25591"/>
    <cellStyle name="Normal 2 4 3 2 3 2 9 2" xfId="25592"/>
    <cellStyle name="Normal 2 4 3 2 3 3" xfId="25593"/>
    <cellStyle name="Normal 2 4 3 2 3 3 10" xfId="25594"/>
    <cellStyle name="Normal 2 4 3 2 3 3 10 2" xfId="25595"/>
    <cellStyle name="Normal 2 4 3 2 3 3 11" xfId="25596"/>
    <cellStyle name="Normal 2 4 3 2 3 3 2" xfId="25597"/>
    <cellStyle name="Normal 2 4 3 2 3 3 2 2" xfId="25598"/>
    <cellStyle name="Normal 2 4 3 2 3 3 3" xfId="25599"/>
    <cellStyle name="Normal 2 4 3 2 3 3 3 2" xfId="25600"/>
    <cellStyle name="Normal 2 4 3 2 3 3 4" xfId="25601"/>
    <cellStyle name="Normal 2 4 3 2 3 3 4 2" xfId="25602"/>
    <cellStyle name="Normal 2 4 3 2 3 3 5" xfId="25603"/>
    <cellStyle name="Normal 2 4 3 2 3 3 5 2" xfId="25604"/>
    <cellStyle name="Normal 2 4 3 2 3 3 6" xfId="25605"/>
    <cellStyle name="Normal 2 4 3 2 3 3 6 2" xfId="25606"/>
    <cellStyle name="Normal 2 4 3 2 3 3 7" xfId="25607"/>
    <cellStyle name="Normal 2 4 3 2 3 3 7 2" xfId="25608"/>
    <cellStyle name="Normal 2 4 3 2 3 3 8" xfId="25609"/>
    <cellStyle name="Normal 2 4 3 2 3 3 8 2" xfId="25610"/>
    <cellStyle name="Normal 2 4 3 2 3 3 9" xfId="25611"/>
    <cellStyle name="Normal 2 4 3 2 3 3 9 2" xfId="25612"/>
    <cellStyle name="Normal 2 4 3 2 3 4" xfId="25613"/>
    <cellStyle name="Normal 2 4 3 2 3 4 2" xfId="25614"/>
    <cellStyle name="Normal 2 4 3 2 3 5" xfId="25615"/>
    <cellStyle name="Normal 2 4 3 2 3 5 2" xfId="25616"/>
    <cellStyle name="Normal 2 4 3 2 3 6" xfId="25617"/>
    <cellStyle name="Normal 2 4 3 2 3 6 2" xfId="25618"/>
    <cellStyle name="Normal 2 4 3 2 3 7" xfId="25619"/>
    <cellStyle name="Normal 2 4 3 2 3 7 2" xfId="25620"/>
    <cellStyle name="Normal 2 4 3 2 3 8" xfId="25621"/>
    <cellStyle name="Normal 2 4 3 2 3 8 2" xfId="25622"/>
    <cellStyle name="Normal 2 4 3 2 3 9" xfId="25623"/>
    <cellStyle name="Normal 2 4 3 2 3 9 2" xfId="25624"/>
    <cellStyle name="Normal 2 4 3 2 4" xfId="25625"/>
    <cellStyle name="Normal 2 4 3 2 4 10" xfId="25626"/>
    <cellStyle name="Normal 2 4 3 2 4 10 2" xfId="25627"/>
    <cellStyle name="Normal 2 4 3 2 4 11" xfId="25628"/>
    <cellStyle name="Normal 2 4 3 2 4 11 2" xfId="25629"/>
    <cellStyle name="Normal 2 4 3 2 4 12" xfId="25630"/>
    <cellStyle name="Normal 2 4 3 2 4 12 2" xfId="25631"/>
    <cellStyle name="Normal 2 4 3 2 4 13" xfId="25632"/>
    <cellStyle name="Normal 2 4 3 2 4 2" xfId="25633"/>
    <cellStyle name="Normal 2 4 3 2 4 2 10" xfId="25634"/>
    <cellStyle name="Normal 2 4 3 2 4 2 10 2" xfId="25635"/>
    <cellStyle name="Normal 2 4 3 2 4 2 11" xfId="25636"/>
    <cellStyle name="Normal 2 4 3 2 4 2 11 2" xfId="25637"/>
    <cellStyle name="Normal 2 4 3 2 4 2 12" xfId="25638"/>
    <cellStyle name="Normal 2 4 3 2 4 2 2" xfId="25639"/>
    <cellStyle name="Normal 2 4 3 2 4 2 2 10" xfId="25640"/>
    <cellStyle name="Normal 2 4 3 2 4 2 2 10 2" xfId="25641"/>
    <cellStyle name="Normal 2 4 3 2 4 2 2 11" xfId="25642"/>
    <cellStyle name="Normal 2 4 3 2 4 2 2 2" xfId="25643"/>
    <cellStyle name="Normal 2 4 3 2 4 2 2 2 2" xfId="25644"/>
    <cellStyle name="Normal 2 4 3 2 4 2 2 3" xfId="25645"/>
    <cellStyle name="Normal 2 4 3 2 4 2 2 3 2" xfId="25646"/>
    <cellStyle name="Normal 2 4 3 2 4 2 2 4" xfId="25647"/>
    <cellStyle name="Normal 2 4 3 2 4 2 2 4 2" xfId="25648"/>
    <cellStyle name="Normal 2 4 3 2 4 2 2 5" xfId="25649"/>
    <cellStyle name="Normal 2 4 3 2 4 2 2 5 2" xfId="25650"/>
    <cellStyle name="Normal 2 4 3 2 4 2 2 6" xfId="25651"/>
    <cellStyle name="Normal 2 4 3 2 4 2 2 6 2" xfId="25652"/>
    <cellStyle name="Normal 2 4 3 2 4 2 2 7" xfId="25653"/>
    <cellStyle name="Normal 2 4 3 2 4 2 2 7 2" xfId="25654"/>
    <cellStyle name="Normal 2 4 3 2 4 2 2 8" xfId="25655"/>
    <cellStyle name="Normal 2 4 3 2 4 2 2 8 2" xfId="25656"/>
    <cellStyle name="Normal 2 4 3 2 4 2 2 9" xfId="25657"/>
    <cellStyle name="Normal 2 4 3 2 4 2 2 9 2" xfId="25658"/>
    <cellStyle name="Normal 2 4 3 2 4 2 3" xfId="25659"/>
    <cellStyle name="Normal 2 4 3 2 4 2 3 2" xfId="25660"/>
    <cellStyle name="Normal 2 4 3 2 4 2 4" xfId="25661"/>
    <cellStyle name="Normal 2 4 3 2 4 2 4 2" xfId="25662"/>
    <cellStyle name="Normal 2 4 3 2 4 2 5" xfId="25663"/>
    <cellStyle name="Normal 2 4 3 2 4 2 5 2" xfId="25664"/>
    <cellStyle name="Normal 2 4 3 2 4 2 6" xfId="25665"/>
    <cellStyle name="Normal 2 4 3 2 4 2 6 2" xfId="25666"/>
    <cellStyle name="Normal 2 4 3 2 4 2 7" xfId="25667"/>
    <cellStyle name="Normal 2 4 3 2 4 2 7 2" xfId="25668"/>
    <cellStyle name="Normal 2 4 3 2 4 2 8" xfId="25669"/>
    <cellStyle name="Normal 2 4 3 2 4 2 8 2" xfId="25670"/>
    <cellStyle name="Normal 2 4 3 2 4 2 9" xfId="25671"/>
    <cellStyle name="Normal 2 4 3 2 4 2 9 2" xfId="25672"/>
    <cellStyle name="Normal 2 4 3 2 4 3" xfId="25673"/>
    <cellStyle name="Normal 2 4 3 2 4 3 10" xfId="25674"/>
    <cellStyle name="Normal 2 4 3 2 4 3 10 2" xfId="25675"/>
    <cellStyle name="Normal 2 4 3 2 4 3 11" xfId="25676"/>
    <cellStyle name="Normal 2 4 3 2 4 3 2" xfId="25677"/>
    <cellStyle name="Normal 2 4 3 2 4 3 2 2" xfId="25678"/>
    <cellStyle name="Normal 2 4 3 2 4 3 3" xfId="25679"/>
    <cellStyle name="Normal 2 4 3 2 4 3 3 2" xfId="25680"/>
    <cellStyle name="Normal 2 4 3 2 4 3 4" xfId="25681"/>
    <cellStyle name="Normal 2 4 3 2 4 3 4 2" xfId="25682"/>
    <cellStyle name="Normal 2 4 3 2 4 3 5" xfId="25683"/>
    <cellStyle name="Normal 2 4 3 2 4 3 5 2" xfId="25684"/>
    <cellStyle name="Normal 2 4 3 2 4 3 6" xfId="25685"/>
    <cellStyle name="Normal 2 4 3 2 4 3 6 2" xfId="25686"/>
    <cellStyle name="Normal 2 4 3 2 4 3 7" xfId="25687"/>
    <cellStyle name="Normal 2 4 3 2 4 3 7 2" xfId="25688"/>
    <cellStyle name="Normal 2 4 3 2 4 3 8" xfId="25689"/>
    <cellStyle name="Normal 2 4 3 2 4 3 8 2" xfId="25690"/>
    <cellStyle name="Normal 2 4 3 2 4 3 9" xfId="25691"/>
    <cellStyle name="Normal 2 4 3 2 4 3 9 2" xfId="25692"/>
    <cellStyle name="Normal 2 4 3 2 4 4" xfId="25693"/>
    <cellStyle name="Normal 2 4 3 2 4 4 2" xfId="25694"/>
    <cellStyle name="Normal 2 4 3 2 4 5" xfId="25695"/>
    <cellStyle name="Normal 2 4 3 2 4 5 2" xfId="25696"/>
    <cellStyle name="Normal 2 4 3 2 4 6" xfId="25697"/>
    <cellStyle name="Normal 2 4 3 2 4 6 2" xfId="25698"/>
    <cellStyle name="Normal 2 4 3 2 4 7" xfId="25699"/>
    <cellStyle name="Normal 2 4 3 2 4 7 2" xfId="25700"/>
    <cellStyle name="Normal 2 4 3 2 4 8" xfId="25701"/>
    <cellStyle name="Normal 2 4 3 2 4 8 2" xfId="25702"/>
    <cellStyle name="Normal 2 4 3 2 4 9" xfId="25703"/>
    <cellStyle name="Normal 2 4 3 2 4 9 2" xfId="25704"/>
    <cellStyle name="Normal 2 4 3 2 5" xfId="25705"/>
    <cellStyle name="Normal 2 4 3 2 5 10" xfId="25706"/>
    <cellStyle name="Normal 2 4 3 2 5 10 2" xfId="25707"/>
    <cellStyle name="Normal 2 4 3 2 5 11" xfId="25708"/>
    <cellStyle name="Normal 2 4 3 2 5 11 2" xfId="25709"/>
    <cellStyle name="Normal 2 4 3 2 5 12" xfId="25710"/>
    <cellStyle name="Normal 2 4 3 2 5 12 2" xfId="25711"/>
    <cellStyle name="Normal 2 4 3 2 5 13" xfId="25712"/>
    <cellStyle name="Normal 2 4 3 2 5 2" xfId="25713"/>
    <cellStyle name="Normal 2 4 3 2 5 2 10" xfId="25714"/>
    <cellStyle name="Normal 2 4 3 2 5 2 10 2" xfId="25715"/>
    <cellStyle name="Normal 2 4 3 2 5 2 11" xfId="25716"/>
    <cellStyle name="Normal 2 4 3 2 5 2 11 2" xfId="25717"/>
    <cellStyle name="Normal 2 4 3 2 5 2 12" xfId="25718"/>
    <cellStyle name="Normal 2 4 3 2 5 2 2" xfId="25719"/>
    <cellStyle name="Normal 2 4 3 2 5 2 2 10" xfId="25720"/>
    <cellStyle name="Normal 2 4 3 2 5 2 2 10 2" xfId="25721"/>
    <cellStyle name="Normal 2 4 3 2 5 2 2 11" xfId="25722"/>
    <cellStyle name="Normal 2 4 3 2 5 2 2 2" xfId="25723"/>
    <cellStyle name="Normal 2 4 3 2 5 2 2 2 2" xfId="25724"/>
    <cellStyle name="Normal 2 4 3 2 5 2 2 3" xfId="25725"/>
    <cellStyle name="Normal 2 4 3 2 5 2 2 3 2" xfId="25726"/>
    <cellStyle name="Normal 2 4 3 2 5 2 2 4" xfId="25727"/>
    <cellStyle name="Normal 2 4 3 2 5 2 2 4 2" xfId="25728"/>
    <cellStyle name="Normal 2 4 3 2 5 2 2 5" xfId="25729"/>
    <cellStyle name="Normal 2 4 3 2 5 2 2 5 2" xfId="25730"/>
    <cellStyle name="Normal 2 4 3 2 5 2 2 6" xfId="25731"/>
    <cellStyle name="Normal 2 4 3 2 5 2 2 6 2" xfId="25732"/>
    <cellStyle name="Normal 2 4 3 2 5 2 2 7" xfId="25733"/>
    <cellStyle name="Normal 2 4 3 2 5 2 2 7 2" xfId="25734"/>
    <cellStyle name="Normal 2 4 3 2 5 2 2 8" xfId="25735"/>
    <cellStyle name="Normal 2 4 3 2 5 2 2 8 2" xfId="25736"/>
    <cellStyle name="Normal 2 4 3 2 5 2 2 9" xfId="25737"/>
    <cellStyle name="Normal 2 4 3 2 5 2 2 9 2" xfId="25738"/>
    <cellStyle name="Normal 2 4 3 2 5 2 3" xfId="25739"/>
    <cellStyle name="Normal 2 4 3 2 5 2 3 2" xfId="25740"/>
    <cellStyle name="Normal 2 4 3 2 5 2 4" xfId="25741"/>
    <cellStyle name="Normal 2 4 3 2 5 2 4 2" xfId="25742"/>
    <cellStyle name="Normal 2 4 3 2 5 2 5" xfId="25743"/>
    <cellStyle name="Normal 2 4 3 2 5 2 5 2" xfId="25744"/>
    <cellStyle name="Normal 2 4 3 2 5 2 6" xfId="25745"/>
    <cellStyle name="Normal 2 4 3 2 5 2 6 2" xfId="25746"/>
    <cellStyle name="Normal 2 4 3 2 5 2 7" xfId="25747"/>
    <cellStyle name="Normal 2 4 3 2 5 2 7 2" xfId="25748"/>
    <cellStyle name="Normal 2 4 3 2 5 2 8" xfId="25749"/>
    <cellStyle name="Normal 2 4 3 2 5 2 8 2" xfId="25750"/>
    <cellStyle name="Normal 2 4 3 2 5 2 9" xfId="25751"/>
    <cellStyle name="Normal 2 4 3 2 5 2 9 2" xfId="25752"/>
    <cellStyle name="Normal 2 4 3 2 5 3" xfId="25753"/>
    <cellStyle name="Normal 2 4 3 2 5 3 10" xfId="25754"/>
    <cellStyle name="Normal 2 4 3 2 5 3 10 2" xfId="25755"/>
    <cellStyle name="Normal 2 4 3 2 5 3 11" xfId="25756"/>
    <cellStyle name="Normal 2 4 3 2 5 3 2" xfId="25757"/>
    <cellStyle name="Normal 2 4 3 2 5 3 2 2" xfId="25758"/>
    <cellStyle name="Normal 2 4 3 2 5 3 3" xfId="25759"/>
    <cellStyle name="Normal 2 4 3 2 5 3 3 2" xfId="25760"/>
    <cellStyle name="Normal 2 4 3 2 5 3 4" xfId="25761"/>
    <cellStyle name="Normal 2 4 3 2 5 3 4 2" xfId="25762"/>
    <cellStyle name="Normal 2 4 3 2 5 3 5" xfId="25763"/>
    <cellStyle name="Normal 2 4 3 2 5 3 5 2" xfId="25764"/>
    <cellStyle name="Normal 2 4 3 2 5 3 6" xfId="25765"/>
    <cellStyle name="Normal 2 4 3 2 5 3 6 2" xfId="25766"/>
    <cellStyle name="Normal 2 4 3 2 5 3 7" xfId="25767"/>
    <cellStyle name="Normal 2 4 3 2 5 3 7 2" xfId="25768"/>
    <cellStyle name="Normal 2 4 3 2 5 3 8" xfId="25769"/>
    <cellStyle name="Normal 2 4 3 2 5 3 8 2" xfId="25770"/>
    <cellStyle name="Normal 2 4 3 2 5 3 9" xfId="25771"/>
    <cellStyle name="Normal 2 4 3 2 5 3 9 2" xfId="25772"/>
    <cellStyle name="Normal 2 4 3 2 5 4" xfId="25773"/>
    <cellStyle name="Normal 2 4 3 2 5 4 2" xfId="25774"/>
    <cellStyle name="Normal 2 4 3 2 5 5" xfId="25775"/>
    <cellStyle name="Normal 2 4 3 2 5 5 2" xfId="25776"/>
    <cellStyle name="Normal 2 4 3 2 5 6" xfId="25777"/>
    <cellStyle name="Normal 2 4 3 2 5 6 2" xfId="25778"/>
    <cellStyle name="Normal 2 4 3 2 5 7" xfId="25779"/>
    <cellStyle name="Normal 2 4 3 2 5 7 2" xfId="25780"/>
    <cellStyle name="Normal 2 4 3 2 5 8" xfId="25781"/>
    <cellStyle name="Normal 2 4 3 2 5 8 2" xfId="25782"/>
    <cellStyle name="Normal 2 4 3 2 5 9" xfId="25783"/>
    <cellStyle name="Normal 2 4 3 2 5 9 2" xfId="25784"/>
    <cellStyle name="Normal 2 4 3 2 6" xfId="42006"/>
    <cellStyle name="Normal 2 4 3 3" xfId="25785"/>
    <cellStyle name="Normal 2 4 3 3 2" xfId="42007"/>
    <cellStyle name="Normal 2 4 3 4" xfId="25786"/>
    <cellStyle name="Normal 2 4 3 4 2" xfId="42008"/>
    <cellStyle name="Normal 2 4 3 5" xfId="25787"/>
    <cellStyle name="Normal 2 4 3 5 2" xfId="42009"/>
    <cellStyle name="Normal 2 4 3 6" xfId="25788"/>
    <cellStyle name="Normal 2 4 3 6 2" xfId="42010"/>
    <cellStyle name="Normal 2 4 3 7" xfId="25789"/>
    <cellStyle name="Normal 2 4 3 7 10" xfId="25790"/>
    <cellStyle name="Normal 2 4 3 7 10 2" xfId="25791"/>
    <cellStyle name="Normal 2 4 3 7 11" xfId="25792"/>
    <cellStyle name="Normal 2 4 3 7 11 2" xfId="25793"/>
    <cellStyle name="Normal 2 4 3 7 12" xfId="25794"/>
    <cellStyle name="Normal 2 4 3 7 2" xfId="25795"/>
    <cellStyle name="Normal 2 4 3 7 2 10" xfId="25796"/>
    <cellStyle name="Normal 2 4 3 7 2 10 2" xfId="25797"/>
    <cellStyle name="Normal 2 4 3 7 2 11" xfId="25798"/>
    <cellStyle name="Normal 2 4 3 7 2 2" xfId="25799"/>
    <cellStyle name="Normal 2 4 3 7 2 2 2" xfId="25800"/>
    <cellStyle name="Normal 2 4 3 7 2 3" xfId="25801"/>
    <cellStyle name="Normal 2 4 3 7 2 3 2" xfId="25802"/>
    <cellStyle name="Normal 2 4 3 7 2 4" xfId="25803"/>
    <cellStyle name="Normal 2 4 3 7 2 4 2" xfId="25804"/>
    <cellStyle name="Normal 2 4 3 7 2 5" xfId="25805"/>
    <cellStyle name="Normal 2 4 3 7 2 5 2" xfId="25806"/>
    <cellStyle name="Normal 2 4 3 7 2 6" xfId="25807"/>
    <cellStyle name="Normal 2 4 3 7 2 6 2" xfId="25808"/>
    <cellStyle name="Normal 2 4 3 7 2 7" xfId="25809"/>
    <cellStyle name="Normal 2 4 3 7 2 7 2" xfId="25810"/>
    <cellStyle name="Normal 2 4 3 7 2 8" xfId="25811"/>
    <cellStyle name="Normal 2 4 3 7 2 8 2" xfId="25812"/>
    <cellStyle name="Normal 2 4 3 7 2 9" xfId="25813"/>
    <cellStyle name="Normal 2 4 3 7 2 9 2" xfId="25814"/>
    <cellStyle name="Normal 2 4 3 7 3" xfId="25815"/>
    <cellStyle name="Normal 2 4 3 7 3 2" xfId="25816"/>
    <cellStyle name="Normal 2 4 3 7 4" xfId="25817"/>
    <cellStyle name="Normal 2 4 3 7 4 2" xfId="25818"/>
    <cellStyle name="Normal 2 4 3 7 5" xfId="25819"/>
    <cellStyle name="Normal 2 4 3 7 5 2" xfId="25820"/>
    <cellStyle name="Normal 2 4 3 7 6" xfId="25821"/>
    <cellStyle name="Normal 2 4 3 7 6 2" xfId="25822"/>
    <cellStyle name="Normal 2 4 3 7 7" xfId="25823"/>
    <cellStyle name="Normal 2 4 3 7 7 2" xfId="25824"/>
    <cellStyle name="Normal 2 4 3 7 8" xfId="25825"/>
    <cellStyle name="Normal 2 4 3 7 8 2" xfId="25826"/>
    <cellStyle name="Normal 2 4 3 7 9" xfId="25827"/>
    <cellStyle name="Normal 2 4 3 7 9 2" xfId="25828"/>
    <cellStyle name="Normal 2 4 3 8" xfId="25829"/>
    <cellStyle name="Normal 2 4 3 8 10" xfId="25830"/>
    <cellStyle name="Normal 2 4 3 8 10 2" xfId="25831"/>
    <cellStyle name="Normal 2 4 3 8 11" xfId="25832"/>
    <cellStyle name="Normal 2 4 3 8 2" xfId="25833"/>
    <cellStyle name="Normal 2 4 3 8 2 2" xfId="25834"/>
    <cellStyle name="Normal 2 4 3 8 3" xfId="25835"/>
    <cellStyle name="Normal 2 4 3 8 3 2" xfId="25836"/>
    <cellStyle name="Normal 2 4 3 8 4" xfId="25837"/>
    <cellStyle name="Normal 2 4 3 8 4 2" xfId="25838"/>
    <cellStyle name="Normal 2 4 3 8 5" xfId="25839"/>
    <cellStyle name="Normal 2 4 3 8 5 2" xfId="25840"/>
    <cellStyle name="Normal 2 4 3 8 6" xfId="25841"/>
    <cellStyle name="Normal 2 4 3 8 6 2" xfId="25842"/>
    <cellStyle name="Normal 2 4 3 8 7" xfId="25843"/>
    <cellStyle name="Normal 2 4 3 8 7 2" xfId="25844"/>
    <cellStyle name="Normal 2 4 3 8 8" xfId="25845"/>
    <cellStyle name="Normal 2 4 3 8 8 2" xfId="25846"/>
    <cellStyle name="Normal 2 4 3 8 9" xfId="25847"/>
    <cellStyle name="Normal 2 4 3 8 9 2" xfId="25848"/>
    <cellStyle name="Normal 2 4 3 9" xfId="25849"/>
    <cellStyle name="Normal 2 4 3 9 2" xfId="25850"/>
    <cellStyle name="Normal 2 4 4" xfId="25851"/>
    <cellStyle name="Normal 2 4 4 2" xfId="42011"/>
    <cellStyle name="Normal 2 4 5" xfId="25852"/>
    <cellStyle name="Normal 2 4 5 2" xfId="42012"/>
    <cellStyle name="Normal 2 4 6" xfId="25853"/>
    <cellStyle name="Normal 2 4 6 10" xfId="25854"/>
    <cellStyle name="Normal 2 4 6 10 2" xfId="25855"/>
    <cellStyle name="Normal 2 4 6 11" xfId="25856"/>
    <cellStyle name="Normal 2 4 6 11 2" xfId="25857"/>
    <cellStyle name="Normal 2 4 6 12" xfId="25858"/>
    <cellStyle name="Normal 2 4 6 12 2" xfId="25859"/>
    <cellStyle name="Normal 2 4 6 13" xfId="25860"/>
    <cellStyle name="Normal 2 4 6 13 2" xfId="25861"/>
    <cellStyle name="Normal 2 4 6 14" xfId="25862"/>
    <cellStyle name="Normal 2 4 6 14 2" xfId="25863"/>
    <cellStyle name="Normal 2 4 6 15" xfId="25864"/>
    <cellStyle name="Normal 2 4 6 15 2" xfId="25865"/>
    <cellStyle name="Normal 2 4 6 16" xfId="25866"/>
    <cellStyle name="Normal 2 4 6 16 2" xfId="25867"/>
    <cellStyle name="Normal 2 4 6 17" xfId="25868"/>
    <cellStyle name="Normal 2 4 6 2" xfId="25869"/>
    <cellStyle name="Normal 2 4 6 2 2" xfId="42013"/>
    <cellStyle name="Normal 2 4 6 3" xfId="25870"/>
    <cellStyle name="Normal 2 4 6 3 2" xfId="42014"/>
    <cellStyle name="Normal 2 4 6 4" xfId="25871"/>
    <cellStyle name="Normal 2 4 6 4 2" xfId="42015"/>
    <cellStyle name="Normal 2 4 6 5" xfId="25872"/>
    <cellStyle name="Normal 2 4 6 5 2" xfId="42016"/>
    <cellStyle name="Normal 2 4 6 6" xfId="25873"/>
    <cellStyle name="Normal 2 4 6 6 10" xfId="25874"/>
    <cellStyle name="Normal 2 4 6 6 10 2" xfId="25875"/>
    <cellStyle name="Normal 2 4 6 6 11" xfId="25876"/>
    <cellStyle name="Normal 2 4 6 6 11 2" xfId="25877"/>
    <cellStyle name="Normal 2 4 6 6 12" xfId="25878"/>
    <cellStyle name="Normal 2 4 6 6 2" xfId="25879"/>
    <cellStyle name="Normal 2 4 6 6 2 10" xfId="25880"/>
    <cellStyle name="Normal 2 4 6 6 2 10 2" xfId="25881"/>
    <cellStyle name="Normal 2 4 6 6 2 11" xfId="25882"/>
    <cellStyle name="Normal 2 4 6 6 2 2" xfId="25883"/>
    <cellStyle name="Normal 2 4 6 6 2 2 2" xfId="25884"/>
    <cellStyle name="Normal 2 4 6 6 2 3" xfId="25885"/>
    <cellStyle name="Normal 2 4 6 6 2 3 2" xfId="25886"/>
    <cellStyle name="Normal 2 4 6 6 2 4" xfId="25887"/>
    <cellStyle name="Normal 2 4 6 6 2 4 2" xfId="25888"/>
    <cellStyle name="Normal 2 4 6 6 2 5" xfId="25889"/>
    <cellStyle name="Normal 2 4 6 6 2 5 2" xfId="25890"/>
    <cellStyle name="Normal 2 4 6 6 2 6" xfId="25891"/>
    <cellStyle name="Normal 2 4 6 6 2 6 2" xfId="25892"/>
    <cellStyle name="Normal 2 4 6 6 2 7" xfId="25893"/>
    <cellStyle name="Normal 2 4 6 6 2 7 2" xfId="25894"/>
    <cellStyle name="Normal 2 4 6 6 2 8" xfId="25895"/>
    <cellStyle name="Normal 2 4 6 6 2 8 2" xfId="25896"/>
    <cellStyle name="Normal 2 4 6 6 2 9" xfId="25897"/>
    <cellStyle name="Normal 2 4 6 6 2 9 2" xfId="25898"/>
    <cellStyle name="Normal 2 4 6 6 3" xfId="25899"/>
    <cellStyle name="Normal 2 4 6 6 3 2" xfId="25900"/>
    <cellStyle name="Normal 2 4 6 6 4" xfId="25901"/>
    <cellStyle name="Normal 2 4 6 6 4 2" xfId="25902"/>
    <cellStyle name="Normal 2 4 6 6 5" xfId="25903"/>
    <cellStyle name="Normal 2 4 6 6 5 2" xfId="25904"/>
    <cellStyle name="Normal 2 4 6 6 6" xfId="25905"/>
    <cellStyle name="Normal 2 4 6 6 6 2" xfId="25906"/>
    <cellStyle name="Normal 2 4 6 6 7" xfId="25907"/>
    <cellStyle name="Normal 2 4 6 6 7 2" xfId="25908"/>
    <cellStyle name="Normal 2 4 6 6 8" xfId="25909"/>
    <cellStyle name="Normal 2 4 6 6 8 2" xfId="25910"/>
    <cellStyle name="Normal 2 4 6 6 9" xfId="25911"/>
    <cellStyle name="Normal 2 4 6 6 9 2" xfId="25912"/>
    <cellStyle name="Normal 2 4 6 7" xfId="25913"/>
    <cellStyle name="Normal 2 4 6 7 10" xfId="25914"/>
    <cellStyle name="Normal 2 4 6 7 10 2" xfId="25915"/>
    <cellStyle name="Normal 2 4 6 7 11" xfId="25916"/>
    <cellStyle name="Normal 2 4 6 7 2" xfId="25917"/>
    <cellStyle name="Normal 2 4 6 7 2 2" xfId="25918"/>
    <cellStyle name="Normal 2 4 6 7 3" xfId="25919"/>
    <cellStyle name="Normal 2 4 6 7 3 2" xfId="25920"/>
    <cellStyle name="Normal 2 4 6 7 4" xfId="25921"/>
    <cellStyle name="Normal 2 4 6 7 4 2" xfId="25922"/>
    <cellStyle name="Normal 2 4 6 7 5" xfId="25923"/>
    <cellStyle name="Normal 2 4 6 7 5 2" xfId="25924"/>
    <cellStyle name="Normal 2 4 6 7 6" xfId="25925"/>
    <cellStyle name="Normal 2 4 6 7 6 2" xfId="25926"/>
    <cellStyle name="Normal 2 4 6 7 7" xfId="25927"/>
    <cellStyle name="Normal 2 4 6 7 7 2" xfId="25928"/>
    <cellStyle name="Normal 2 4 6 7 8" xfId="25929"/>
    <cellStyle name="Normal 2 4 6 7 8 2" xfId="25930"/>
    <cellStyle name="Normal 2 4 6 7 9" xfId="25931"/>
    <cellStyle name="Normal 2 4 6 7 9 2" xfId="25932"/>
    <cellStyle name="Normal 2 4 6 8" xfId="25933"/>
    <cellStyle name="Normal 2 4 6 8 2" xfId="25934"/>
    <cellStyle name="Normal 2 4 6 9" xfId="25935"/>
    <cellStyle name="Normal 2 4 6 9 2" xfId="25936"/>
    <cellStyle name="Normal 2 4 7" xfId="25937"/>
    <cellStyle name="Normal 2 4 7 10" xfId="25938"/>
    <cellStyle name="Normal 2 4 7 10 2" xfId="25939"/>
    <cellStyle name="Normal 2 4 7 11" xfId="25940"/>
    <cellStyle name="Normal 2 4 7 11 2" xfId="25941"/>
    <cellStyle name="Normal 2 4 7 12" xfId="25942"/>
    <cellStyle name="Normal 2 4 7 12 2" xfId="25943"/>
    <cellStyle name="Normal 2 4 7 13" xfId="25944"/>
    <cellStyle name="Normal 2 4 7 2" xfId="25945"/>
    <cellStyle name="Normal 2 4 7 2 10" xfId="25946"/>
    <cellStyle name="Normal 2 4 7 2 10 2" xfId="25947"/>
    <cellStyle name="Normal 2 4 7 2 11" xfId="25948"/>
    <cellStyle name="Normal 2 4 7 2 11 2" xfId="25949"/>
    <cellStyle name="Normal 2 4 7 2 12" xfId="25950"/>
    <cellStyle name="Normal 2 4 7 2 2" xfId="25951"/>
    <cellStyle name="Normal 2 4 7 2 2 10" xfId="25952"/>
    <cellStyle name="Normal 2 4 7 2 2 10 2" xfId="25953"/>
    <cellStyle name="Normal 2 4 7 2 2 11" xfId="25954"/>
    <cellStyle name="Normal 2 4 7 2 2 2" xfId="25955"/>
    <cellStyle name="Normal 2 4 7 2 2 2 2" xfId="25956"/>
    <cellStyle name="Normal 2 4 7 2 2 3" xfId="25957"/>
    <cellStyle name="Normal 2 4 7 2 2 3 2" xfId="25958"/>
    <cellStyle name="Normal 2 4 7 2 2 4" xfId="25959"/>
    <cellStyle name="Normal 2 4 7 2 2 4 2" xfId="25960"/>
    <cellStyle name="Normal 2 4 7 2 2 5" xfId="25961"/>
    <cellStyle name="Normal 2 4 7 2 2 5 2" xfId="25962"/>
    <cellStyle name="Normal 2 4 7 2 2 6" xfId="25963"/>
    <cellStyle name="Normal 2 4 7 2 2 6 2" xfId="25964"/>
    <cellStyle name="Normal 2 4 7 2 2 7" xfId="25965"/>
    <cellStyle name="Normal 2 4 7 2 2 7 2" xfId="25966"/>
    <cellStyle name="Normal 2 4 7 2 2 8" xfId="25967"/>
    <cellStyle name="Normal 2 4 7 2 2 8 2" xfId="25968"/>
    <cellStyle name="Normal 2 4 7 2 2 9" xfId="25969"/>
    <cellStyle name="Normal 2 4 7 2 2 9 2" xfId="25970"/>
    <cellStyle name="Normal 2 4 7 2 3" xfId="25971"/>
    <cellStyle name="Normal 2 4 7 2 3 2" xfId="25972"/>
    <cellStyle name="Normal 2 4 7 2 4" xfId="25973"/>
    <cellStyle name="Normal 2 4 7 2 4 2" xfId="25974"/>
    <cellStyle name="Normal 2 4 7 2 5" xfId="25975"/>
    <cellStyle name="Normal 2 4 7 2 5 2" xfId="25976"/>
    <cellStyle name="Normal 2 4 7 2 6" xfId="25977"/>
    <cellStyle name="Normal 2 4 7 2 6 2" xfId="25978"/>
    <cellStyle name="Normal 2 4 7 2 7" xfId="25979"/>
    <cellStyle name="Normal 2 4 7 2 7 2" xfId="25980"/>
    <cellStyle name="Normal 2 4 7 2 8" xfId="25981"/>
    <cellStyle name="Normal 2 4 7 2 8 2" xfId="25982"/>
    <cellStyle name="Normal 2 4 7 2 9" xfId="25983"/>
    <cellStyle name="Normal 2 4 7 2 9 2" xfId="25984"/>
    <cellStyle name="Normal 2 4 7 3" xfId="25985"/>
    <cellStyle name="Normal 2 4 7 3 10" xfId="25986"/>
    <cellStyle name="Normal 2 4 7 3 10 2" xfId="25987"/>
    <cellStyle name="Normal 2 4 7 3 11" xfId="25988"/>
    <cellStyle name="Normal 2 4 7 3 2" xfId="25989"/>
    <cellStyle name="Normal 2 4 7 3 2 2" xfId="25990"/>
    <cellStyle name="Normal 2 4 7 3 3" xfId="25991"/>
    <cellStyle name="Normal 2 4 7 3 3 2" xfId="25992"/>
    <cellStyle name="Normal 2 4 7 3 4" xfId="25993"/>
    <cellStyle name="Normal 2 4 7 3 4 2" xfId="25994"/>
    <cellStyle name="Normal 2 4 7 3 5" xfId="25995"/>
    <cellStyle name="Normal 2 4 7 3 5 2" xfId="25996"/>
    <cellStyle name="Normal 2 4 7 3 6" xfId="25997"/>
    <cellStyle name="Normal 2 4 7 3 6 2" xfId="25998"/>
    <cellStyle name="Normal 2 4 7 3 7" xfId="25999"/>
    <cellStyle name="Normal 2 4 7 3 7 2" xfId="26000"/>
    <cellStyle name="Normal 2 4 7 3 8" xfId="26001"/>
    <cellStyle name="Normal 2 4 7 3 8 2" xfId="26002"/>
    <cellStyle name="Normal 2 4 7 3 9" xfId="26003"/>
    <cellStyle name="Normal 2 4 7 3 9 2" xfId="26004"/>
    <cellStyle name="Normal 2 4 7 4" xfId="26005"/>
    <cellStyle name="Normal 2 4 7 4 2" xfId="26006"/>
    <cellStyle name="Normal 2 4 7 5" xfId="26007"/>
    <cellStyle name="Normal 2 4 7 5 2" xfId="26008"/>
    <cellStyle name="Normal 2 4 7 6" xfId="26009"/>
    <cellStyle name="Normal 2 4 7 6 2" xfId="26010"/>
    <cellStyle name="Normal 2 4 7 7" xfId="26011"/>
    <cellStyle name="Normal 2 4 7 7 2" xfId="26012"/>
    <cellStyle name="Normal 2 4 7 8" xfId="26013"/>
    <cellStyle name="Normal 2 4 7 8 2" xfId="26014"/>
    <cellStyle name="Normal 2 4 7 9" xfId="26015"/>
    <cellStyle name="Normal 2 4 7 9 2" xfId="26016"/>
    <cellStyle name="Normal 2 4 8" xfId="26017"/>
    <cellStyle name="Normal 2 4 8 10" xfId="26018"/>
    <cellStyle name="Normal 2 4 8 10 2" xfId="26019"/>
    <cellStyle name="Normal 2 4 8 11" xfId="26020"/>
    <cellStyle name="Normal 2 4 8 11 2" xfId="26021"/>
    <cellStyle name="Normal 2 4 8 12" xfId="26022"/>
    <cellStyle name="Normal 2 4 8 12 2" xfId="26023"/>
    <cellStyle name="Normal 2 4 8 13" xfId="26024"/>
    <cellStyle name="Normal 2 4 8 2" xfId="26025"/>
    <cellStyle name="Normal 2 4 8 2 10" xfId="26026"/>
    <cellStyle name="Normal 2 4 8 2 10 2" xfId="26027"/>
    <cellStyle name="Normal 2 4 8 2 11" xfId="26028"/>
    <cellStyle name="Normal 2 4 8 2 11 2" xfId="26029"/>
    <cellStyle name="Normal 2 4 8 2 12" xfId="26030"/>
    <cellStyle name="Normal 2 4 8 2 2" xfId="26031"/>
    <cellStyle name="Normal 2 4 8 2 2 10" xfId="26032"/>
    <cellStyle name="Normal 2 4 8 2 2 10 2" xfId="26033"/>
    <cellStyle name="Normal 2 4 8 2 2 11" xfId="26034"/>
    <cellStyle name="Normal 2 4 8 2 2 2" xfId="26035"/>
    <cellStyle name="Normal 2 4 8 2 2 2 2" xfId="26036"/>
    <cellStyle name="Normal 2 4 8 2 2 3" xfId="26037"/>
    <cellStyle name="Normal 2 4 8 2 2 3 2" xfId="26038"/>
    <cellStyle name="Normal 2 4 8 2 2 4" xfId="26039"/>
    <cellStyle name="Normal 2 4 8 2 2 4 2" xfId="26040"/>
    <cellStyle name="Normal 2 4 8 2 2 5" xfId="26041"/>
    <cellStyle name="Normal 2 4 8 2 2 5 2" xfId="26042"/>
    <cellStyle name="Normal 2 4 8 2 2 6" xfId="26043"/>
    <cellStyle name="Normal 2 4 8 2 2 6 2" xfId="26044"/>
    <cellStyle name="Normal 2 4 8 2 2 7" xfId="26045"/>
    <cellStyle name="Normal 2 4 8 2 2 7 2" xfId="26046"/>
    <cellStyle name="Normal 2 4 8 2 2 8" xfId="26047"/>
    <cellStyle name="Normal 2 4 8 2 2 8 2" xfId="26048"/>
    <cellStyle name="Normal 2 4 8 2 2 9" xfId="26049"/>
    <cellStyle name="Normal 2 4 8 2 2 9 2" xfId="26050"/>
    <cellStyle name="Normal 2 4 8 2 3" xfId="26051"/>
    <cellStyle name="Normal 2 4 8 2 3 2" xfId="26052"/>
    <cellStyle name="Normal 2 4 8 2 4" xfId="26053"/>
    <cellStyle name="Normal 2 4 8 2 4 2" xfId="26054"/>
    <cellStyle name="Normal 2 4 8 2 5" xfId="26055"/>
    <cellStyle name="Normal 2 4 8 2 5 2" xfId="26056"/>
    <cellStyle name="Normal 2 4 8 2 6" xfId="26057"/>
    <cellStyle name="Normal 2 4 8 2 6 2" xfId="26058"/>
    <cellStyle name="Normal 2 4 8 2 7" xfId="26059"/>
    <cellStyle name="Normal 2 4 8 2 7 2" xfId="26060"/>
    <cellStyle name="Normal 2 4 8 2 8" xfId="26061"/>
    <cellStyle name="Normal 2 4 8 2 8 2" xfId="26062"/>
    <cellStyle name="Normal 2 4 8 2 9" xfId="26063"/>
    <cellStyle name="Normal 2 4 8 2 9 2" xfId="26064"/>
    <cellStyle name="Normal 2 4 8 3" xfId="26065"/>
    <cellStyle name="Normal 2 4 8 3 10" xfId="26066"/>
    <cellStyle name="Normal 2 4 8 3 10 2" xfId="26067"/>
    <cellStyle name="Normal 2 4 8 3 11" xfId="26068"/>
    <cellStyle name="Normal 2 4 8 3 2" xfId="26069"/>
    <cellStyle name="Normal 2 4 8 3 2 2" xfId="26070"/>
    <cellStyle name="Normal 2 4 8 3 3" xfId="26071"/>
    <cellStyle name="Normal 2 4 8 3 3 2" xfId="26072"/>
    <cellStyle name="Normal 2 4 8 3 4" xfId="26073"/>
    <cellStyle name="Normal 2 4 8 3 4 2" xfId="26074"/>
    <cellStyle name="Normal 2 4 8 3 5" xfId="26075"/>
    <cellStyle name="Normal 2 4 8 3 5 2" xfId="26076"/>
    <cellStyle name="Normal 2 4 8 3 6" xfId="26077"/>
    <cellStyle name="Normal 2 4 8 3 6 2" xfId="26078"/>
    <cellStyle name="Normal 2 4 8 3 7" xfId="26079"/>
    <cellStyle name="Normal 2 4 8 3 7 2" xfId="26080"/>
    <cellStyle name="Normal 2 4 8 3 8" xfId="26081"/>
    <cellStyle name="Normal 2 4 8 3 8 2" xfId="26082"/>
    <cellStyle name="Normal 2 4 8 3 9" xfId="26083"/>
    <cellStyle name="Normal 2 4 8 3 9 2" xfId="26084"/>
    <cellStyle name="Normal 2 4 8 4" xfId="26085"/>
    <cellStyle name="Normal 2 4 8 4 2" xfId="26086"/>
    <cellStyle name="Normal 2 4 8 5" xfId="26087"/>
    <cellStyle name="Normal 2 4 8 5 2" xfId="26088"/>
    <cellStyle name="Normal 2 4 8 6" xfId="26089"/>
    <cellStyle name="Normal 2 4 8 6 2" xfId="26090"/>
    <cellStyle name="Normal 2 4 8 7" xfId="26091"/>
    <cellStyle name="Normal 2 4 8 7 2" xfId="26092"/>
    <cellStyle name="Normal 2 4 8 8" xfId="26093"/>
    <cellStyle name="Normal 2 4 8 8 2" xfId="26094"/>
    <cellStyle name="Normal 2 4 8 9" xfId="26095"/>
    <cellStyle name="Normal 2 4 8 9 2" xfId="26096"/>
    <cellStyle name="Normal 2 4 9" xfId="26097"/>
    <cellStyle name="Normal 2 4 9 10" xfId="26098"/>
    <cellStyle name="Normal 2 4 9 10 2" xfId="26099"/>
    <cellStyle name="Normal 2 4 9 11" xfId="26100"/>
    <cellStyle name="Normal 2 4 9 11 2" xfId="26101"/>
    <cellStyle name="Normal 2 4 9 12" xfId="26102"/>
    <cellStyle name="Normal 2 4 9 12 2" xfId="26103"/>
    <cellStyle name="Normal 2 4 9 13" xfId="26104"/>
    <cellStyle name="Normal 2 4 9 2" xfId="26105"/>
    <cellStyle name="Normal 2 4 9 2 10" xfId="26106"/>
    <cellStyle name="Normal 2 4 9 2 10 2" xfId="26107"/>
    <cellStyle name="Normal 2 4 9 2 11" xfId="26108"/>
    <cellStyle name="Normal 2 4 9 2 11 2" xfId="26109"/>
    <cellStyle name="Normal 2 4 9 2 12" xfId="26110"/>
    <cellStyle name="Normal 2 4 9 2 2" xfId="26111"/>
    <cellStyle name="Normal 2 4 9 2 2 10" xfId="26112"/>
    <cellStyle name="Normal 2 4 9 2 2 10 2" xfId="26113"/>
    <cellStyle name="Normal 2 4 9 2 2 11" xfId="26114"/>
    <cellStyle name="Normal 2 4 9 2 2 2" xfId="26115"/>
    <cellStyle name="Normal 2 4 9 2 2 2 2" xfId="26116"/>
    <cellStyle name="Normal 2 4 9 2 2 3" xfId="26117"/>
    <cellStyle name="Normal 2 4 9 2 2 3 2" xfId="26118"/>
    <cellStyle name="Normal 2 4 9 2 2 4" xfId="26119"/>
    <cellStyle name="Normal 2 4 9 2 2 4 2" xfId="26120"/>
    <cellStyle name="Normal 2 4 9 2 2 5" xfId="26121"/>
    <cellStyle name="Normal 2 4 9 2 2 5 2" xfId="26122"/>
    <cellStyle name="Normal 2 4 9 2 2 6" xfId="26123"/>
    <cellStyle name="Normal 2 4 9 2 2 6 2" xfId="26124"/>
    <cellStyle name="Normal 2 4 9 2 2 7" xfId="26125"/>
    <cellStyle name="Normal 2 4 9 2 2 7 2" xfId="26126"/>
    <cellStyle name="Normal 2 4 9 2 2 8" xfId="26127"/>
    <cellStyle name="Normal 2 4 9 2 2 8 2" xfId="26128"/>
    <cellStyle name="Normal 2 4 9 2 2 9" xfId="26129"/>
    <cellStyle name="Normal 2 4 9 2 2 9 2" xfId="26130"/>
    <cellStyle name="Normal 2 4 9 2 3" xfId="26131"/>
    <cellStyle name="Normal 2 4 9 2 3 2" xfId="26132"/>
    <cellStyle name="Normal 2 4 9 2 4" xfId="26133"/>
    <cellStyle name="Normal 2 4 9 2 4 2" xfId="26134"/>
    <cellStyle name="Normal 2 4 9 2 5" xfId="26135"/>
    <cellStyle name="Normal 2 4 9 2 5 2" xfId="26136"/>
    <cellStyle name="Normal 2 4 9 2 6" xfId="26137"/>
    <cellStyle name="Normal 2 4 9 2 6 2" xfId="26138"/>
    <cellStyle name="Normal 2 4 9 2 7" xfId="26139"/>
    <cellStyle name="Normal 2 4 9 2 7 2" xfId="26140"/>
    <cellStyle name="Normal 2 4 9 2 8" xfId="26141"/>
    <cellStyle name="Normal 2 4 9 2 8 2" xfId="26142"/>
    <cellStyle name="Normal 2 4 9 2 9" xfId="26143"/>
    <cellStyle name="Normal 2 4 9 2 9 2" xfId="26144"/>
    <cellStyle name="Normal 2 4 9 3" xfId="26145"/>
    <cellStyle name="Normal 2 4 9 3 10" xfId="26146"/>
    <cellStyle name="Normal 2 4 9 3 10 2" xfId="26147"/>
    <cellStyle name="Normal 2 4 9 3 11" xfId="26148"/>
    <cellStyle name="Normal 2 4 9 3 2" xfId="26149"/>
    <cellStyle name="Normal 2 4 9 3 2 2" xfId="26150"/>
    <cellStyle name="Normal 2 4 9 3 3" xfId="26151"/>
    <cellStyle name="Normal 2 4 9 3 3 2" xfId="26152"/>
    <cellStyle name="Normal 2 4 9 3 4" xfId="26153"/>
    <cellStyle name="Normal 2 4 9 3 4 2" xfId="26154"/>
    <cellStyle name="Normal 2 4 9 3 5" xfId="26155"/>
    <cellStyle name="Normal 2 4 9 3 5 2" xfId="26156"/>
    <cellStyle name="Normal 2 4 9 3 6" xfId="26157"/>
    <cellStyle name="Normal 2 4 9 3 6 2" xfId="26158"/>
    <cellStyle name="Normal 2 4 9 3 7" xfId="26159"/>
    <cellStyle name="Normal 2 4 9 3 7 2" xfId="26160"/>
    <cellStyle name="Normal 2 4 9 3 8" xfId="26161"/>
    <cellStyle name="Normal 2 4 9 3 8 2" xfId="26162"/>
    <cellStyle name="Normal 2 4 9 3 9" xfId="26163"/>
    <cellStyle name="Normal 2 4 9 3 9 2" xfId="26164"/>
    <cellStyle name="Normal 2 4 9 4" xfId="26165"/>
    <cellStyle name="Normal 2 4 9 4 2" xfId="26166"/>
    <cellStyle name="Normal 2 4 9 5" xfId="26167"/>
    <cellStyle name="Normal 2 4 9 5 2" xfId="26168"/>
    <cellStyle name="Normal 2 4 9 6" xfId="26169"/>
    <cellStyle name="Normal 2 4 9 6 2" xfId="26170"/>
    <cellStyle name="Normal 2 4 9 7" xfId="26171"/>
    <cellStyle name="Normal 2 4 9 7 2" xfId="26172"/>
    <cellStyle name="Normal 2 4 9 8" xfId="26173"/>
    <cellStyle name="Normal 2 4 9 8 2" xfId="26174"/>
    <cellStyle name="Normal 2 4 9 9" xfId="26175"/>
    <cellStyle name="Normal 2 4 9 9 2" xfId="26176"/>
    <cellStyle name="Normal 2 5" xfId="26177"/>
    <cellStyle name="Normal 2 5 2" xfId="26178"/>
    <cellStyle name="Normal 2 5 2 10" xfId="26179"/>
    <cellStyle name="Normal 2 5 2 10 2" xfId="26180"/>
    <cellStyle name="Normal 2 5 2 11" xfId="26181"/>
    <cellStyle name="Normal 2 5 2 11 2" xfId="26182"/>
    <cellStyle name="Normal 2 5 2 12" xfId="26183"/>
    <cellStyle name="Normal 2 5 2 12 2" xfId="26184"/>
    <cellStyle name="Normal 2 5 2 13" xfId="26185"/>
    <cellStyle name="Normal 2 5 2 2" xfId="26186"/>
    <cellStyle name="Normal 2 5 2 2 10" xfId="26187"/>
    <cellStyle name="Normal 2 5 2 2 10 2" xfId="26188"/>
    <cellStyle name="Normal 2 5 2 2 11" xfId="26189"/>
    <cellStyle name="Normal 2 5 2 2 11 2" xfId="26190"/>
    <cellStyle name="Normal 2 5 2 2 12" xfId="26191"/>
    <cellStyle name="Normal 2 5 2 2 2" xfId="26192"/>
    <cellStyle name="Normal 2 5 2 2 2 10" xfId="26193"/>
    <cellStyle name="Normal 2 5 2 2 2 10 2" xfId="26194"/>
    <cellStyle name="Normal 2 5 2 2 2 11" xfId="26195"/>
    <cellStyle name="Normal 2 5 2 2 2 2" xfId="26196"/>
    <cellStyle name="Normal 2 5 2 2 2 2 2" xfId="26197"/>
    <cellStyle name="Normal 2 5 2 2 2 3" xfId="26198"/>
    <cellStyle name="Normal 2 5 2 2 2 3 2" xfId="26199"/>
    <cellStyle name="Normal 2 5 2 2 2 4" xfId="26200"/>
    <cellStyle name="Normal 2 5 2 2 2 4 2" xfId="26201"/>
    <cellStyle name="Normal 2 5 2 2 2 5" xfId="26202"/>
    <cellStyle name="Normal 2 5 2 2 2 5 2" xfId="26203"/>
    <cellStyle name="Normal 2 5 2 2 2 6" xfId="26204"/>
    <cellStyle name="Normal 2 5 2 2 2 6 2" xfId="26205"/>
    <cellStyle name="Normal 2 5 2 2 2 7" xfId="26206"/>
    <cellStyle name="Normal 2 5 2 2 2 7 2" xfId="26207"/>
    <cellStyle name="Normal 2 5 2 2 2 8" xfId="26208"/>
    <cellStyle name="Normal 2 5 2 2 2 8 2" xfId="26209"/>
    <cellStyle name="Normal 2 5 2 2 2 9" xfId="26210"/>
    <cellStyle name="Normal 2 5 2 2 2 9 2" xfId="26211"/>
    <cellStyle name="Normal 2 5 2 2 3" xfId="26212"/>
    <cellStyle name="Normal 2 5 2 2 3 2" xfId="26213"/>
    <cellStyle name="Normal 2 5 2 2 4" xfId="26214"/>
    <cellStyle name="Normal 2 5 2 2 4 2" xfId="26215"/>
    <cellStyle name="Normal 2 5 2 2 5" xfId="26216"/>
    <cellStyle name="Normal 2 5 2 2 5 2" xfId="26217"/>
    <cellStyle name="Normal 2 5 2 2 6" xfId="26218"/>
    <cellStyle name="Normal 2 5 2 2 6 2" xfId="26219"/>
    <cellStyle name="Normal 2 5 2 2 7" xfId="26220"/>
    <cellStyle name="Normal 2 5 2 2 7 2" xfId="26221"/>
    <cellStyle name="Normal 2 5 2 2 8" xfId="26222"/>
    <cellStyle name="Normal 2 5 2 2 8 2" xfId="26223"/>
    <cellStyle name="Normal 2 5 2 2 9" xfId="26224"/>
    <cellStyle name="Normal 2 5 2 2 9 2" xfId="26225"/>
    <cellStyle name="Normal 2 5 2 3" xfId="26226"/>
    <cellStyle name="Normal 2 5 2 3 10" xfId="26227"/>
    <cellStyle name="Normal 2 5 2 3 10 2" xfId="26228"/>
    <cellStyle name="Normal 2 5 2 3 11" xfId="26229"/>
    <cellStyle name="Normal 2 5 2 3 2" xfId="26230"/>
    <cellStyle name="Normal 2 5 2 3 2 2" xfId="26231"/>
    <cellStyle name="Normal 2 5 2 3 3" xfId="26232"/>
    <cellStyle name="Normal 2 5 2 3 3 2" xfId="26233"/>
    <cellStyle name="Normal 2 5 2 3 4" xfId="26234"/>
    <cellStyle name="Normal 2 5 2 3 4 2" xfId="26235"/>
    <cellStyle name="Normal 2 5 2 3 5" xfId="26236"/>
    <cellStyle name="Normal 2 5 2 3 5 2" xfId="26237"/>
    <cellStyle name="Normal 2 5 2 3 6" xfId="26238"/>
    <cellStyle name="Normal 2 5 2 3 6 2" xfId="26239"/>
    <cellStyle name="Normal 2 5 2 3 7" xfId="26240"/>
    <cellStyle name="Normal 2 5 2 3 7 2" xfId="26241"/>
    <cellStyle name="Normal 2 5 2 3 8" xfId="26242"/>
    <cellStyle name="Normal 2 5 2 3 8 2" xfId="26243"/>
    <cellStyle name="Normal 2 5 2 3 9" xfId="26244"/>
    <cellStyle name="Normal 2 5 2 3 9 2" xfId="26245"/>
    <cellStyle name="Normal 2 5 2 4" xfId="26246"/>
    <cellStyle name="Normal 2 5 2 4 2" xfId="26247"/>
    <cellStyle name="Normal 2 5 2 5" xfId="26248"/>
    <cellStyle name="Normal 2 5 2 5 2" xfId="26249"/>
    <cellStyle name="Normal 2 5 2 6" xfId="26250"/>
    <cellStyle name="Normal 2 5 2 6 2" xfId="26251"/>
    <cellStyle name="Normal 2 5 2 7" xfId="26252"/>
    <cellStyle name="Normal 2 5 2 7 2" xfId="26253"/>
    <cellStyle name="Normal 2 5 2 8" xfId="26254"/>
    <cellStyle name="Normal 2 5 2 8 2" xfId="26255"/>
    <cellStyle name="Normal 2 5 2 9" xfId="26256"/>
    <cellStyle name="Normal 2 5 2 9 2" xfId="26257"/>
    <cellStyle name="Normal 2 5 3" xfId="42017"/>
    <cellStyle name="Normal 2 6" xfId="26258"/>
    <cellStyle name="Normal 2 6 2" xfId="26259"/>
    <cellStyle name="Normal 2 6 2 10" xfId="26260"/>
    <cellStyle name="Normal 2 6 2 10 2" xfId="26261"/>
    <cellStyle name="Normal 2 6 2 11" xfId="26262"/>
    <cellStyle name="Normal 2 6 2 11 2" xfId="26263"/>
    <cellStyle name="Normal 2 6 2 12" xfId="26264"/>
    <cellStyle name="Normal 2 6 2 12 2" xfId="26265"/>
    <cellStyle name="Normal 2 6 2 13" xfId="26266"/>
    <cellStyle name="Normal 2 6 2 2" xfId="26267"/>
    <cellStyle name="Normal 2 6 2 2 10" xfId="26268"/>
    <cellStyle name="Normal 2 6 2 2 10 2" xfId="26269"/>
    <cellStyle name="Normal 2 6 2 2 11" xfId="26270"/>
    <cellStyle name="Normal 2 6 2 2 11 2" xfId="26271"/>
    <cellStyle name="Normal 2 6 2 2 12" xfId="26272"/>
    <cellStyle name="Normal 2 6 2 2 2" xfId="26273"/>
    <cellStyle name="Normal 2 6 2 2 2 10" xfId="26274"/>
    <cellStyle name="Normal 2 6 2 2 2 10 2" xfId="26275"/>
    <cellStyle name="Normal 2 6 2 2 2 11" xfId="26276"/>
    <cellStyle name="Normal 2 6 2 2 2 2" xfId="26277"/>
    <cellStyle name="Normal 2 6 2 2 2 2 2" xfId="26278"/>
    <cellStyle name="Normal 2 6 2 2 2 3" xfId="26279"/>
    <cellStyle name="Normal 2 6 2 2 2 3 2" xfId="26280"/>
    <cellStyle name="Normal 2 6 2 2 2 4" xfId="26281"/>
    <cellStyle name="Normal 2 6 2 2 2 4 2" xfId="26282"/>
    <cellStyle name="Normal 2 6 2 2 2 5" xfId="26283"/>
    <cellStyle name="Normal 2 6 2 2 2 5 2" xfId="26284"/>
    <cellStyle name="Normal 2 6 2 2 2 6" xfId="26285"/>
    <cellStyle name="Normal 2 6 2 2 2 6 2" xfId="26286"/>
    <cellStyle name="Normal 2 6 2 2 2 7" xfId="26287"/>
    <cellStyle name="Normal 2 6 2 2 2 7 2" xfId="26288"/>
    <cellStyle name="Normal 2 6 2 2 2 8" xfId="26289"/>
    <cellStyle name="Normal 2 6 2 2 2 8 2" xfId="26290"/>
    <cellStyle name="Normal 2 6 2 2 2 9" xfId="26291"/>
    <cellStyle name="Normal 2 6 2 2 2 9 2" xfId="26292"/>
    <cellStyle name="Normal 2 6 2 2 3" xfId="26293"/>
    <cellStyle name="Normal 2 6 2 2 3 2" xfId="26294"/>
    <cellStyle name="Normal 2 6 2 2 4" xfId="26295"/>
    <cellStyle name="Normal 2 6 2 2 4 2" xfId="26296"/>
    <cellStyle name="Normal 2 6 2 2 5" xfId="26297"/>
    <cellStyle name="Normal 2 6 2 2 5 2" xfId="26298"/>
    <cellStyle name="Normal 2 6 2 2 6" xfId="26299"/>
    <cellStyle name="Normal 2 6 2 2 6 2" xfId="26300"/>
    <cellStyle name="Normal 2 6 2 2 7" xfId="26301"/>
    <cellStyle name="Normal 2 6 2 2 7 2" xfId="26302"/>
    <cellStyle name="Normal 2 6 2 2 8" xfId="26303"/>
    <cellStyle name="Normal 2 6 2 2 8 2" xfId="26304"/>
    <cellStyle name="Normal 2 6 2 2 9" xfId="26305"/>
    <cellStyle name="Normal 2 6 2 2 9 2" xfId="26306"/>
    <cellStyle name="Normal 2 6 2 3" xfId="26307"/>
    <cellStyle name="Normal 2 6 2 3 10" xfId="26308"/>
    <cellStyle name="Normal 2 6 2 3 10 2" xfId="26309"/>
    <cellStyle name="Normal 2 6 2 3 11" xfId="26310"/>
    <cellStyle name="Normal 2 6 2 3 2" xfId="26311"/>
    <cellStyle name="Normal 2 6 2 3 2 2" xfId="26312"/>
    <cellStyle name="Normal 2 6 2 3 3" xfId="26313"/>
    <cellStyle name="Normal 2 6 2 3 3 2" xfId="26314"/>
    <cellStyle name="Normal 2 6 2 3 4" xfId="26315"/>
    <cellStyle name="Normal 2 6 2 3 4 2" xfId="26316"/>
    <cellStyle name="Normal 2 6 2 3 5" xfId="26317"/>
    <cellStyle name="Normal 2 6 2 3 5 2" xfId="26318"/>
    <cellStyle name="Normal 2 6 2 3 6" xfId="26319"/>
    <cellStyle name="Normal 2 6 2 3 6 2" xfId="26320"/>
    <cellStyle name="Normal 2 6 2 3 7" xfId="26321"/>
    <cellStyle name="Normal 2 6 2 3 7 2" xfId="26322"/>
    <cellStyle name="Normal 2 6 2 3 8" xfId="26323"/>
    <cellStyle name="Normal 2 6 2 3 8 2" xfId="26324"/>
    <cellStyle name="Normal 2 6 2 3 9" xfId="26325"/>
    <cellStyle name="Normal 2 6 2 3 9 2" xfId="26326"/>
    <cellStyle name="Normal 2 6 2 4" xfId="26327"/>
    <cellStyle name="Normal 2 6 2 4 2" xfId="26328"/>
    <cellStyle name="Normal 2 6 2 5" xfId="26329"/>
    <cellStyle name="Normal 2 6 2 5 2" xfId="26330"/>
    <cellStyle name="Normal 2 6 2 6" xfId="26331"/>
    <cellStyle name="Normal 2 6 2 6 2" xfId="26332"/>
    <cellStyle name="Normal 2 6 2 7" xfId="26333"/>
    <cellStyle name="Normal 2 6 2 7 2" xfId="26334"/>
    <cellStyle name="Normal 2 6 2 8" xfId="26335"/>
    <cellStyle name="Normal 2 6 2 8 2" xfId="26336"/>
    <cellStyle name="Normal 2 6 2 9" xfId="26337"/>
    <cellStyle name="Normal 2 6 2 9 2" xfId="26338"/>
    <cellStyle name="Normal 2 6 3" xfId="42018"/>
    <cellStyle name="Normal 2 7" xfId="26339"/>
    <cellStyle name="Normal 2 7 10" xfId="26340"/>
    <cellStyle name="Normal 2 7 10 2" xfId="26341"/>
    <cellStyle name="Normal 2 7 11" xfId="26342"/>
    <cellStyle name="Normal 2 7 11 2" xfId="26343"/>
    <cellStyle name="Normal 2 7 12" xfId="26344"/>
    <cellStyle name="Normal 2 7 12 2" xfId="26345"/>
    <cellStyle name="Normal 2 7 13" xfId="26346"/>
    <cellStyle name="Normal 2 7 2" xfId="26347"/>
    <cellStyle name="Normal 2 7 2 10" xfId="26348"/>
    <cellStyle name="Normal 2 7 2 10 2" xfId="26349"/>
    <cellStyle name="Normal 2 7 2 11" xfId="26350"/>
    <cellStyle name="Normal 2 7 2 11 2" xfId="26351"/>
    <cellStyle name="Normal 2 7 2 12" xfId="26352"/>
    <cellStyle name="Normal 2 7 2 2" xfId="26353"/>
    <cellStyle name="Normal 2 7 2 2 10" xfId="26354"/>
    <cellStyle name="Normal 2 7 2 2 10 2" xfId="26355"/>
    <cellStyle name="Normal 2 7 2 2 11" xfId="26356"/>
    <cellStyle name="Normal 2 7 2 2 2" xfId="26357"/>
    <cellStyle name="Normal 2 7 2 2 2 2" xfId="26358"/>
    <cellStyle name="Normal 2 7 2 2 3" xfId="26359"/>
    <cellStyle name="Normal 2 7 2 2 3 2" xfId="26360"/>
    <cellStyle name="Normal 2 7 2 2 4" xfId="26361"/>
    <cellStyle name="Normal 2 7 2 2 4 2" xfId="26362"/>
    <cellStyle name="Normal 2 7 2 2 5" xfId="26363"/>
    <cellStyle name="Normal 2 7 2 2 5 2" xfId="26364"/>
    <cellStyle name="Normal 2 7 2 2 6" xfId="26365"/>
    <cellStyle name="Normal 2 7 2 2 6 2" xfId="26366"/>
    <cellStyle name="Normal 2 7 2 2 7" xfId="26367"/>
    <cellStyle name="Normal 2 7 2 2 7 2" xfId="26368"/>
    <cellStyle name="Normal 2 7 2 2 8" xfId="26369"/>
    <cellStyle name="Normal 2 7 2 2 8 2" xfId="26370"/>
    <cellStyle name="Normal 2 7 2 2 9" xfId="26371"/>
    <cellStyle name="Normal 2 7 2 2 9 2" xfId="26372"/>
    <cellStyle name="Normal 2 7 2 3" xfId="26373"/>
    <cellStyle name="Normal 2 7 2 3 2" xfId="26374"/>
    <cellStyle name="Normal 2 7 2 4" xfId="26375"/>
    <cellStyle name="Normal 2 7 2 4 2" xfId="26376"/>
    <cellStyle name="Normal 2 7 2 5" xfId="26377"/>
    <cellStyle name="Normal 2 7 2 5 2" xfId="26378"/>
    <cellStyle name="Normal 2 7 2 6" xfId="26379"/>
    <cellStyle name="Normal 2 7 2 6 2" xfId="26380"/>
    <cellStyle name="Normal 2 7 2 7" xfId="26381"/>
    <cellStyle name="Normal 2 7 2 7 2" xfId="26382"/>
    <cellStyle name="Normal 2 7 2 8" xfId="26383"/>
    <cellStyle name="Normal 2 7 2 8 2" xfId="26384"/>
    <cellStyle name="Normal 2 7 2 9" xfId="26385"/>
    <cellStyle name="Normal 2 7 2 9 2" xfId="26386"/>
    <cellStyle name="Normal 2 7 3" xfId="26387"/>
    <cellStyle name="Normal 2 7 3 10" xfId="26388"/>
    <cellStyle name="Normal 2 7 3 10 2" xfId="26389"/>
    <cellStyle name="Normal 2 7 3 11" xfId="26390"/>
    <cellStyle name="Normal 2 7 3 2" xfId="26391"/>
    <cellStyle name="Normal 2 7 3 2 2" xfId="26392"/>
    <cellStyle name="Normal 2 7 3 3" xfId="26393"/>
    <cellStyle name="Normal 2 7 3 3 2" xfId="26394"/>
    <cellStyle name="Normal 2 7 3 4" xfId="26395"/>
    <cellStyle name="Normal 2 7 3 4 2" xfId="26396"/>
    <cellStyle name="Normal 2 7 3 5" xfId="26397"/>
    <cellStyle name="Normal 2 7 3 5 2" xfId="26398"/>
    <cellStyle name="Normal 2 7 3 6" xfId="26399"/>
    <cellStyle name="Normal 2 7 3 6 2" xfId="26400"/>
    <cellStyle name="Normal 2 7 3 7" xfId="26401"/>
    <cellStyle name="Normal 2 7 3 7 2" xfId="26402"/>
    <cellStyle name="Normal 2 7 3 8" xfId="26403"/>
    <cellStyle name="Normal 2 7 3 8 2" xfId="26404"/>
    <cellStyle name="Normal 2 7 3 9" xfId="26405"/>
    <cellStyle name="Normal 2 7 3 9 2" xfId="26406"/>
    <cellStyle name="Normal 2 7 4" xfId="26407"/>
    <cellStyle name="Normal 2 7 4 2" xfId="26408"/>
    <cellStyle name="Normal 2 7 5" xfId="26409"/>
    <cellStyle name="Normal 2 7 5 2" xfId="26410"/>
    <cellStyle name="Normal 2 7 6" xfId="26411"/>
    <cellStyle name="Normal 2 7 6 2" xfId="26412"/>
    <cellStyle name="Normal 2 7 7" xfId="26413"/>
    <cellStyle name="Normal 2 7 7 2" xfId="26414"/>
    <cellStyle name="Normal 2 7 8" xfId="26415"/>
    <cellStyle name="Normal 2 7 8 2" xfId="26416"/>
    <cellStyle name="Normal 2 7 9" xfId="26417"/>
    <cellStyle name="Normal 2 7 9 2" xfId="26418"/>
    <cellStyle name="Normal 2 8" xfId="26419"/>
    <cellStyle name="Normal 2 8 10" xfId="26420"/>
    <cellStyle name="Normal 2 8 10 2" xfId="26421"/>
    <cellStyle name="Normal 2 8 11" xfId="26422"/>
    <cellStyle name="Normal 2 8 11 2" xfId="26423"/>
    <cellStyle name="Normal 2 8 12" xfId="26424"/>
    <cellStyle name="Normal 2 8 12 2" xfId="26425"/>
    <cellStyle name="Normal 2 8 13" xfId="26426"/>
    <cellStyle name="Normal 2 8 2" xfId="26427"/>
    <cellStyle name="Normal 2 8 2 10" xfId="26428"/>
    <cellStyle name="Normal 2 8 2 10 2" xfId="26429"/>
    <cellStyle name="Normal 2 8 2 11" xfId="26430"/>
    <cellStyle name="Normal 2 8 2 11 2" xfId="26431"/>
    <cellStyle name="Normal 2 8 2 12" xfId="26432"/>
    <cellStyle name="Normal 2 8 2 2" xfId="26433"/>
    <cellStyle name="Normal 2 8 2 2 10" xfId="26434"/>
    <cellStyle name="Normal 2 8 2 2 10 2" xfId="26435"/>
    <cellStyle name="Normal 2 8 2 2 11" xfId="26436"/>
    <cellStyle name="Normal 2 8 2 2 2" xfId="26437"/>
    <cellStyle name="Normal 2 8 2 2 2 2" xfId="26438"/>
    <cellStyle name="Normal 2 8 2 2 3" xfId="26439"/>
    <cellStyle name="Normal 2 8 2 2 3 2" xfId="26440"/>
    <cellStyle name="Normal 2 8 2 2 4" xfId="26441"/>
    <cellStyle name="Normal 2 8 2 2 4 2" xfId="26442"/>
    <cellStyle name="Normal 2 8 2 2 5" xfId="26443"/>
    <cellStyle name="Normal 2 8 2 2 5 2" xfId="26444"/>
    <cellStyle name="Normal 2 8 2 2 6" xfId="26445"/>
    <cellStyle name="Normal 2 8 2 2 6 2" xfId="26446"/>
    <cellStyle name="Normal 2 8 2 2 7" xfId="26447"/>
    <cellStyle name="Normal 2 8 2 2 7 2" xfId="26448"/>
    <cellStyle name="Normal 2 8 2 2 8" xfId="26449"/>
    <cellStyle name="Normal 2 8 2 2 8 2" xfId="26450"/>
    <cellStyle name="Normal 2 8 2 2 9" xfId="26451"/>
    <cellStyle name="Normal 2 8 2 2 9 2" xfId="26452"/>
    <cellStyle name="Normal 2 8 2 3" xfId="26453"/>
    <cellStyle name="Normal 2 8 2 3 2" xfId="26454"/>
    <cellStyle name="Normal 2 8 2 4" xfId="26455"/>
    <cellStyle name="Normal 2 8 2 4 2" xfId="26456"/>
    <cellStyle name="Normal 2 8 2 5" xfId="26457"/>
    <cellStyle name="Normal 2 8 2 5 2" xfId="26458"/>
    <cellStyle name="Normal 2 8 2 6" xfId="26459"/>
    <cellStyle name="Normal 2 8 2 6 2" xfId="26460"/>
    <cellStyle name="Normal 2 8 2 7" xfId="26461"/>
    <cellStyle name="Normal 2 8 2 7 2" xfId="26462"/>
    <cellStyle name="Normal 2 8 2 8" xfId="26463"/>
    <cellStyle name="Normal 2 8 2 8 2" xfId="26464"/>
    <cellStyle name="Normal 2 8 2 9" xfId="26465"/>
    <cellStyle name="Normal 2 8 2 9 2" xfId="26466"/>
    <cellStyle name="Normal 2 8 3" xfId="26467"/>
    <cellStyle name="Normal 2 8 3 10" xfId="26468"/>
    <cellStyle name="Normal 2 8 3 10 2" xfId="26469"/>
    <cellStyle name="Normal 2 8 3 11" xfId="26470"/>
    <cellStyle name="Normal 2 8 3 2" xfId="26471"/>
    <cellStyle name="Normal 2 8 3 2 2" xfId="26472"/>
    <cellStyle name="Normal 2 8 3 3" xfId="26473"/>
    <cellStyle name="Normal 2 8 3 3 2" xfId="26474"/>
    <cellStyle name="Normal 2 8 3 4" xfId="26475"/>
    <cellStyle name="Normal 2 8 3 4 2" xfId="26476"/>
    <cellStyle name="Normal 2 8 3 5" xfId="26477"/>
    <cellStyle name="Normal 2 8 3 5 2" xfId="26478"/>
    <cellStyle name="Normal 2 8 3 6" xfId="26479"/>
    <cellStyle name="Normal 2 8 3 6 2" xfId="26480"/>
    <cellStyle name="Normal 2 8 3 7" xfId="26481"/>
    <cellStyle name="Normal 2 8 3 7 2" xfId="26482"/>
    <cellStyle name="Normal 2 8 3 8" xfId="26483"/>
    <cellStyle name="Normal 2 8 3 8 2" xfId="26484"/>
    <cellStyle name="Normal 2 8 3 9" xfId="26485"/>
    <cellStyle name="Normal 2 8 3 9 2" xfId="26486"/>
    <cellStyle name="Normal 2 8 4" xfId="26487"/>
    <cellStyle name="Normal 2 8 4 2" xfId="26488"/>
    <cellStyle name="Normal 2 8 5" xfId="26489"/>
    <cellStyle name="Normal 2 8 5 2" xfId="26490"/>
    <cellStyle name="Normal 2 8 6" xfId="26491"/>
    <cellStyle name="Normal 2 8 6 2" xfId="26492"/>
    <cellStyle name="Normal 2 8 7" xfId="26493"/>
    <cellStyle name="Normal 2 8 7 2" xfId="26494"/>
    <cellStyle name="Normal 2 8 8" xfId="26495"/>
    <cellStyle name="Normal 2 8 8 2" xfId="26496"/>
    <cellStyle name="Normal 2 8 9" xfId="26497"/>
    <cellStyle name="Normal 2 8 9 2" xfId="26498"/>
    <cellStyle name="Normal 2 9" xfId="26499"/>
    <cellStyle name="Normal 2 9 10" xfId="26500"/>
    <cellStyle name="Normal 2 9 10 2" xfId="26501"/>
    <cellStyle name="Normal 2 9 11" xfId="26502"/>
    <cellStyle name="Normal 2 9 11 2" xfId="26503"/>
    <cellStyle name="Normal 2 9 12" xfId="26504"/>
    <cellStyle name="Normal 2 9 12 2" xfId="26505"/>
    <cellStyle name="Normal 2 9 13" xfId="26506"/>
    <cellStyle name="Normal 2 9 2" xfId="26507"/>
    <cellStyle name="Normal 2 9 2 10" xfId="26508"/>
    <cellStyle name="Normal 2 9 2 10 2" xfId="26509"/>
    <cellStyle name="Normal 2 9 2 11" xfId="26510"/>
    <cellStyle name="Normal 2 9 2 11 2" xfId="26511"/>
    <cellStyle name="Normal 2 9 2 12" xfId="26512"/>
    <cellStyle name="Normal 2 9 2 2" xfId="26513"/>
    <cellStyle name="Normal 2 9 2 2 10" xfId="26514"/>
    <cellStyle name="Normal 2 9 2 2 10 2" xfId="26515"/>
    <cellStyle name="Normal 2 9 2 2 11" xfId="26516"/>
    <cellStyle name="Normal 2 9 2 2 2" xfId="26517"/>
    <cellStyle name="Normal 2 9 2 2 2 2" xfId="26518"/>
    <cellStyle name="Normal 2 9 2 2 3" xfId="26519"/>
    <cellStyle name="Normal 2 9 2 2 3 2" xfId="26520"/>
    <cellStyle name="Normal 2 9 2 2 4" xfId="26521"/>
    <cellStyle name="Normal 2 9 2 2 4 2" xfId="26522"/>
    <cellStyle name="Normal 2 9 2 2 5" xfId="26523"/>
    <cellStyle name="Normal 2 9 2 2 5 2" xfId="26524"/>
    <cellStyle name="Normal 2 9 2 2 6" xfId="26525"/>
    <cellStyle name="Normal 2 9 2 2 6 2" xfId="26526"/>
    <cellStyle name="Normal 2 9 2 2 7" xfId="26527"/>
    <cellStyle name="Normal 2 9 2 2 7 2" xfId="26528"/>
    <cellStyle name="Normal 2 9 2 2 8" xfId="26529"/>
    <cellStyle name="Normal 2 9 2 2 8 2" xfId="26530"/>
    <cellStyle name="Normal 2 9 2 2 9" xfId="26531"/>
    <cellStyle name="Normal 2 9 2 2 9 2" xfId="26532"/>
    <cellStyle name="Normal 2 9 2 3" xfId="26533"/>
    <cellStyle name="Normal 2 9 2 3 2" xfId="26534"/>
    <cellStyle name="Normal 2 9 2 4" xfId="26535"/>
    <cellStyle name="Normal 2 9 2 4 2" xfId="26536"/>
    <cellStyle name="Normal 2 9 2 5" xfId="26537"/>
    <cellStyle name="Normal 2 9 2 5 2" xfId="26538"/>
    <cellStyle name="Normal 2 9 2 6" xfId="26539"/>
    <cellStyle name="Normal 2 9 2 6 2" xfId="26540"/>
    <cellStyle name="Normal 2 9 2 7" xfId="26541"/>
    <cellStyle name="Normal 2 9 2 7 2" xfId="26542"/>
    <cellStyle name="Normal 2 9 2 8" xfId="26543"/>
    <cellStyle name="Normal 2 9 2 8 2" xfId="26544"/>
    <cellStyle name="Normal 2 9 2 9" xfId="26545"/>
    <cellStyle name="Normal 2 9 2 9 2" xfId="26546"/>
    <cellStyle name="Normal 2 9 3" xfId="26547"/>
    <cellStyle name="Normal 2 9 3 10" xfId="26548"/>
    <cellStyle name="Normal 2 9 3 10 2" xfId="26549"/>
    <cellStyle name="Normal 2 9 3 11" xfId="26550"/>
    <cellStyle name="Normal 2 9 3 2" xfId="26551"/>
    <cellStyle name="Normal 2 9 3 2 2" xfId="26552"/>
    <cellStyle name="Normal 2 9 3 3" xfId="26553"/>
    <cellStyle name="Normal 2 9 3 3 2" xfId="26554"/>
    <cellStyle name="Normal 2 9 3 4" xfId="26555"/>
    <cellStyle name="Normal 2 9 3 4 2" xfId="26556"/>
    <cellStyle name="Normal 2 9 3 5" xfId="26557"/>
    <cellStyle name="Normal 2 9 3 5 2" xfId="26558"/>
    <cellStyle name="Normal 2 9 3 6" xfId="26559"/>
    <cellStyle name="Normal 2 9 3 6 2" xfId="26560"/>
    <cellStyle name="Normal 2 9 3 7" xfId="26561"/>
    <cellStyle name="Normal 2 9 3 7 2" xfId="26562"/>
    <cellStyle name="Normal 2 9 3 8" xfId="26563"/>
    <cellStyle name="Normal 2 9 3 8 2" xfId="26564"/>
    <cellStyle name="Normal 2 9 3 9" xfId="26565"/>
    <cellStyle name="Normal 2 9 3 9 2" xfId="26566"/>
    <cellStyle name="Normal 2 9 4" xfId="26567"/>
    <cellStyle name="Normal 2 9 4 2" xfId="26568"/>
    <cellStyle name="Normal 2 9 5" xfId="26569"/>
    <cellStyle name="Normal 2 9 5 2" xfId="26570"/>
    <cellStyle name="Normal 2 9 6" xfId="26571"/>
    <cellStyle name="Normal 2 9 6 2" xfId="26572"/>
    <cellStyle name="Normal 2 9 7" xfId="26573"/>
    <cellStyle name="Normal 2 9 7 2" xfId="26574"/>
    <cellStyle name="Normal 2 9 8" xfId="26575"/>
    <cellStyle name="Normal 2 9 8 2" xfId="26576"/>
    <cellStyle name="Normal 2 9 9" xfId="26577"/>
    <cellStyle name="Normal 2 9 9 2" xfId="26578"/>
    <cellStyle name="Normal 20" xfId="26579"/>
    <cellStyle name="Normal 20 10" xfId="26580"/>
    <cellStyle name="Normal 20 11" xfId="26581"/>
    <cellStyle name="Normal 20 12" xfId="26582"/>
    <cellStyle name="Normal 20 13" xfId="26583"/>
    <cellStyle name="Normal 20 14" xfId="26584"/>
    <cellStyle name="Normal 20 15" xfId="26585"/>
    <cellStyle name="Normal 20 16" xfId="26586"/>
    <cellStyle name="Normal 20 17" xfId="26587"/>
    <cellStyle name="Normal 20 18" xfId="42019"/>
    <cellStyle name="Normal 20 2" xfId="26588"/>
    <cellStyle name="Normal 20 2 10" xfId="26589"/>
    <cellStyle name="Normal 20 2 11" xfId="26590"/>
    <cellStyle name="Normal 20 2 12" xfId="26591"/>
    <cellStyle name="Normal 20 2 13" xfId="26592"/>
    <cellStyle name="Normal 20 2 14" xfId="26593"/>
    <cellStyle name="Normal 20 2 2" xfId="26594"/>
    <cellStyle name="Normal 20 2 3" xfId="26595"/>
    <cellStyle name="Normal 20 2 4" xfId="26596"/>
    <cellStyle name="Normal 20 2 5" xfId="26597"/>
    <cellStyle name="Normal 20 2 6" xfId="26598"/>
    <cellStyle name="Normal 20 2 7" xfId="26599"/>
    <cellStyle name="Normal 20 2 8" xfId="26600"/>
    <cellStyle name="Normal 20 2 9" xfId="26601"/>
    <cellStyle name="Normal 20 3" xfId="26602"/>
    <cellStyle name="Normal 20 4" xfId="26603"/>
    <cellStyle name="Normal 20 4 10" xfId="26604"/>
    <cellStyle name="Normal 20 4 10 2" xfId="26605"/>
    <cellStyle name="Normal 20 4 11" xfId="26606"/>
    <cellStyle name="Normal 20 4 11 2" xfId="26607"/>
    <cellStyle name="Normal 20 4 12" xfId="26608"/>
    <cellStyle name="Normal 20 4 12 2" xfId="26609"/>
    <cellStyle name="Normal 20 4 13" xfId="26610"/>
    <cellStyle name="Normal 20 4 2" xfId="26611"/>
    <cellStyle name="Normal 20 4 2 10" xfId="26612"/>
    <cellStyle name="Normal 20 4 2 10 2" xfId="26613"/>
    <cellStyle name="Normal 20 4 2 11" xfId="26614"/>
    <cellStyle name="Normal 20 4 2 11 2" xfId="26615"/>
    <cellStyle name="Normal 20 4 2 12" xfId="26616"/>
    <cellStyle name="Normal 20 4 2 2" xfId="26617"/>
    <cellStyle name="Normal 20 4 2 2 10" xfId="26618"/>
    <cellStyle name="Normal 20 4 2 2 10 2" xfId="26619"/>
    <cellStyle name="Normal 20 4 2 2 11" xfId="26620"/>
    <cellStyle name="Normal 20 4 2 2 2" xfId="26621"/>
    <cellStyle name="Normal 20 4 2 2 2 2" xfId="26622"/>
    <cellStyle name="Normal 20 4 2 2 3" xfId="26623"/>
    <cellStyle name="Normal 20 4 2 2 3 2" xfId="26624"/>
    <cellStyle name="Normal 20 4 2 2 4" xfId="26625"/>
    <cellStyle name="Normal 20 4 2 2 4 2" xfId="26626"/>
    <cellStyle name="Normal 20 4 2 2 5" xfId="26627"/>
    <cellStyle name="Normal 20 4 2 2 5 2" xfId="26628"/>
    <cellStyle name="Normal 20 4 2 2 6" xfId="26629"/>
    <cellStyle name="Normal 20 4 2 2 6 2" xfId="26630"/>
    <cellStyle name="Normal 20 4 2 2 7" xfId="26631"/>
    <cellStyle name="Normal 20 4 2 2 7 2" xfId="26632"/>
    <cellStyle name="Normal 20 4 2 2 8" xfId="26633"/>
    <cellStyle name="Normal 20 4 2 2 8 2" xfId="26634"/>
    <cellStyle name="Normal 20 4 2 2 9" xfId="26635"/>
    <cellStyle name="Normal 20 4 2 2 9 2" xfId="26636"/>
    <cellStyle name="Normal 20 4 2 3" xfId="26637"/>
    <cellStyle name="Normal 20 4 2 3 2" xfId="26638"/>
    <cellStyle name="Normal 20 4 2 4" xfId="26639"/>
    <cellStyle name="Normal 20 4 2 4 2" xfId="26640"/>
    <cellStyle name="Normal 20 4 2 5" xfId="26641"/>
    <cellStyle name="Normal 20 4 2 5 2" xfId="26642"/>
    <cellStyle name="Normal 20 4 2 6" xfId="26643"/>
    <cellStyle name="Normal 20 4 2 6 2" xfId="26644"/>
    <cellStyle name="Normal 20 4 2 7" xfId="26645"/>
    <cellStyle name="Normal 20 4 2 7 2" xfId="26646"/>
    <cellStyle name="Normal 20 4 2 8" xfId="26647"/>
    <cellStyle name="Normal 20 4 2 8 2" xfId="26648"/>
    <cellStyle name="Normal 20 4 2 9" xfId="26649"/>
    <cellStyle name="Normal 20 4 2 9 2" xfId="26650"/>
    <cellStyle name="Normal 20 4 3" xfId="26651"/>
    <cellStyle name="Normal 20 4 3 10" xfId="26652"/>
    <cellStyle name="Normal 20 4 3 10 2" xfId="26653"/>
    <cellStyle name="Normal 20 4 3 11" xfId="26654"/>
    <cellStyle name="Normal 20 4 3 2" xfId="26655"/>
    <cellStyle name="Normal 20 4 3 2 2" xfId="26656"/>
    <cellStyle name="Normal 20 4 3 3" xfId="26657"/>
    <cellStyle name="Normal 20 4 3 3 2" xfId="26658"/>
    <cellStyle name="Normal 20 4 3 4" xfId="26659"/>
    <cellStyle name="Normal 20 4 3 4 2" xfId="26660"/>
    <cellStyle name="Normal 20 4 3 5" xfId="26661"/>
    <cellStyle name="Normal 20 4 3 5 2" xfId="26662"/>
    <cellStyle name="Normal 20 4 3 6" xfId="26663"/>
    <cellStyle name="Normal 20 4 3 6 2" xfId="26664"/>
    <cellStyle name="Normal 20 4 3 7" xfId="26665"/>
    <cellStyle name="Normal 20 4 3 7 2" xfId="26666"/>
    <cellStyle name="Normal 20 4 3 8" xfId="26667"/>
    <cellStyle name="Normal 20 4 3 8 2" xfId="26668"/>
    <cellStyle name="Normal 20 4 3 9" xfId="26669"/>
    <cellStyle name="Normal 20 4 3 9 2" xfId="26670"/>
    <cellStyle name="Normal 20 4 4" xfId="26671"/>
    <cellStyle name="Normal 20 4 4 2" xfId="26672"/>
    <cellStyle name="Normal 20 4 5" xfId="26673"/>
    <cellStyle name="Normal 20 4 5 2" xfId="26674"/>
    <cellStyle name="Normal 20 4 6" xfId="26675"/>
    <cellStyle name="Normal 20 4 6 2" xfId="26676"/>
    <cellStyle name="Normal 20 4 7" xfId="26677"/>
    <cellStyle name="Normal 20 4 7 2" xfId="26678"/>
    <cellStyle name="Normal 20 4 8" xfId="26679"/>
    <cellStyle name="Normal 20 4 8 2" xfId="26680"/>
    <cellStyle name="Normal 20 4 9" xfId="26681"/>
    <cellStyle name="Normal 20 4 9 2" xfId="26682"/>
    <cellStyle name="Normal 20 5" xfId="26683"/>
    <cellStyle name="Normal 20 6" xfId="26684"/>
    <cellStyle name="Normal 20 7" xfId="26685"/>
    <cellStyle name="Normal 20 8" xfId="26686"/>
    <cellStyle name="Normal 20 9" xfId="26687"/>
    <cellStyle name="Normal 21" xfId="26688"/>
    <cellStyle name="Normal 21 10" xfId="26689"/>
    <cellStyle name="Normal 21 11" xfId="26690"/>
    <cellStyle name="Normal 21 12" xfId="26691"/>
    <cellStyle name="Normal 21 13" xfId="26692"/>
    <cellStyle name="Normal 21 14" xfId="26693"/>
    <cellStyle name="Normal 21 15" xfId="26694"/>
    <cellStyle name="Normal 21 2" xfId="26695"/>
    <cellStyle name="Normal 21 3" xfId="26696"/>
    <cellStyle name="Normal 21 4" xfId="26697"/>
    <cellStyle name="Normal 21 5" xfId="26698"/>
    <cellStyle name="Normal 21 6" xfId="26699"/>
    <cellStyle name="Normal 21 7" xfId="26700"/>
    <cellStyle name="Normal 21 8" xfId="26701"/>
    <cellStyle name="Normal 21 9" xfId="26702"/>
    <cellStyle name="Normal 22" xfId="26703"/>
    <cellStyle name="Normal 22 10" xfId="26704"/>
    <cellStyle name="Normal 22 10 2" xfId="26705"/>
    <cellStyle name="Normal 22 11" xfId="26706"/>
    <cellStyle name="Normal 22 11 2" xfId="26707"/>
    <cellStyle name="Normal 22 12" xfId="26708"/>
    <cellStyle name="Normal 22 12 2" xfId="26709"/>
    <cellStyle name="Normal 22 13" xfId="26710"/>
    <cellStyle name="Normal 22 14" xfId="42020"/>
    <cellStyle name="Normal 22 2" xfId="26711"/>
    <cellStyle name="Normal 22 2 10" xfId="26712"/>
    <cellStyle name="Normal 22 2 10 2" xfId="26713"/>
    <cellStyle name="Normal 22 2 11" xfId="26714"/>
    <cellStyle name="Normal 22 2 11 2" xfId="26715"/>
    <cellStyle name="Normal 22 2 12" xfId="26716"/>
    <cellStyle name="Normal 22 2 13" xfId="42021"/>
    <cellStyle name="Normal 22 2 2" xfId="26717"/>
    <cellStyle name="Normal 22 2 2 10" xfId="26718"/>
    <cellStyle name="Normal 22 2 2 10 2" xfId="26719"/>
    <cellStyle name="Normal 22 2 2 11" xfId="26720"/>
    <cellStyle name="Normal 22 2 2 2" xfId="26721"/>
    <cellStyle name="Normal 22 2 2 2 2" xfId="26722"/>
    <cellStyle name="Normal 22 2 2 3" xfId="26723"/>
    <cellStyle name="Normal 22 2 2 3 2" xfId="26724"/>
    <cellStyle name="Normal 22 2 2 4" xfId="26725"/>
    <cellStyle name="Normal 22 2 2 4 2" xfId="26726"/>
    <cellStyle name="Normal 22 2 2 5" xfId="26727"/>
    <cellStyle name="Normal 22 2 2 5 2" xfId="26728"/>
    <cellStyle name="Normal 22 2 2 6" xfId="26729"/>
    <cellStyle name="Normal 22 2 2 6 2" xfId="26730"/>
    <cellStyle name="Normal 22 2 2 7" xfId="26731"/>
    <cellStyle name="Normal 22 2 2 7 2" xfId="26732"/>
    <cellStyle name="Normal 22 2 2 8" xfId="26733"/>
    <cellStyle name="Normal 22 2 2 8 2" xfId="26734"/>
    <cellStyle name="Normal 22 2 2 9" xfId="26735"/>
    <cellStyle name="Normal 22 2 2 9 2" xfId="26736"/>
    <cellStyle name="Normal 22 2 3" xfId="26737"/>
    <cellStyle name="Normal 22 2 3 2" xfId="26738"/>
    <cellStyle name="Normal 22 2 4" xfId="26739"/>
    <cellStyle name="Normal 22 2 4 2" xfId="26740"/>
    <cellStyle name="Normal 22 2 5" xfId="26741"/>
    <cellStyle name="Normal 22 2 5 2" xfId="26742"/>
    <cellStyle name="Normal 22 2 6" xfId="26743"/>
    <cellStyle name="Normal 22 2 6 2" xfId="26744"/>
    <cellStyle name="Normal 22 2 7" xfId="26745"/>
    <cellStyle name="Normal 22 2 7 2" xfId="26746"/>
    <cellStyle name="Normal 22 2 8" xfId="26747"/>
    <cellStyle name="Normal 22 2 8 2" xfId="26748"/>
    <cellStyle name="Normal 22 2 9" xfId="26749"/>
    <cellStyle name="Normal 22 2 9 2" xfId="26750"/>
    <cellStyle name="Normal 22 3" xfId="26751"/>
    <cellStyle name="Normal 22 3 10" xfId="26752"/>
    <cellStyle name="Normal 22 3 10 2" xfId="26753"/>
    <cellStyle name="Normal 22 3 11" xfId="26754"/>
    <cellStyle name="Normal 22 3 2" xfId="26755"/>
    <cellStyle name="Normal 22 3 2 2" xfId="26756"/>
    <cellStyle name="Normal 22 3 3" xfId="26757"/>
    <cellStyle name="Normal 22 3 3 2" xfId="26758"/>
    <cellStyle name="Normal 22 3 4" xfId="26759"/>
    <cellStyle name="Normal 22 3 4 2" xfId="26760"/>
    <cellStyle name="Normal 22 3 5" xfId="26761"/>
    <cellStyle name="Normal 22 3 5 2" xfId="26762"/>
    <cellStyle name="Normal 22 3 6" xfId="26763"/>
    <cellStyle name="Normal 22 3 6 2" xfId="26764"/>
    <cellStyle name="Normal 22 3 7" xfId="26765"/>
    <cellStyle name="Normal 22 3 7 2" xfId="26766"/>
    <cellStyle name="Normal 22 3 8" xfId="26767"/>
    <cellStyle name="Normal 22 3 8 2" xfId="26768"/>
    <cellStyle name="Normal 22 3 9" xfId="26769"/>
    <cellStyle name="Normal 22 3 9 2" xfId="26770"/>
    <cellStyle name="Normal 22 4" xfId="26771"/>
    <cellStyle name="Normal 22 4 2" xfId="26772"/>
    <cellStyle name="Normal 22 5" xfId="26773"/>
    <cellStyle name="Normal 22 5 2" xfId="26774"/>
    <cellStyle name="Normal 22 6" xfId="26775"/>
    <cellStyle name="Normal 22 6 2" xfId="26776"/>
    <cellStyle name="Normal 22 7" xfId="26777"/>
    <cellStyle name="Normal 22 7 2" xfId="26778"/>
    <cellStyle name="Normal 22 8" xfId="26779"/>
    <cellStyle name="Normal 22 8 2" xfId="26780"/>
    <cellStyle name="Normal 22 9" xfId="26781"/>
    <cellStyle name="Normal 22 9 2" xfId="26782"/>
    <cellStyle name="Normal 23" xfId="26783"/>
    <cellStyle name="Normal 23 10" xfId="26784"/>
    <cellStyle name="Normal 23 10 2" xfId="26785"/>
    <cellStyle name="Normal 23 11" xfId="26786"/>
    <cellStyle name="Normal 23 11 2" xfId="26787"/>
    <cellStyle name="Normal 23 12" xfId="26788"/>
    <cellStyle name="Normal 23 12 2" xfId="26789"/>
    <cellStyle name="Normal 23 13" xfId="26790"/>
    <cellStyle name="Normal 23 14" xfId="42022"/>
    <cellStyle name="Normal 23 2" xfId="26791"/>
    <cellStyle name="Normal 23 2 10" xfId="26792"/>
    <cellStyle name="Normal 23 2 10 2" xfId="26793"/>
    <cellStyle name="Normal 23 2 11" xfId="26794"/>
    <cellStyle name="Normal 23 2 11 2" xfId="26795"/>
    <cellStyle name="Normal 23 2 12" xfId="26796"/>
    <cellStyle name="Normal 23 2 13" xfId="42023"/>
    <cellStyle name="Normal 23 2 2" xfId="26797"/>
    <cellStyle name="Normal 23 2 2 10" xfId="26798"/>
    <cellStyle name="Normal 23 2 2 10 2" xfId="26799"/>
    <cellStyle name="Normal 23 2 2 11" xfId="26800"/>
    <cellStyle name="Normal 23 2 2 2" xfId="26801"/>
    <cellStyle name="Normal 23 2 2 2 2" xfId="26802"/>
    <cellStyle name="Normal 23 2 2 3" xfId="26803"/>
    <cellStyle name="Normal 23 2 2 3 2" xfId="26804"/>
    <cellStyle name="Normal 23 2 2 4" xfId="26805"/>
    <cellStyle name="Normal 23 2 2 4 2" xfId="26806"/>
    <cellStyle name="Normal 23 2 2 5" xfId="26807"/>
    <cellStyle name="Normal 23 2 2 5 2" xfId="26808"/>
    <cellStyle name="Normal 23 2 2 6" xfId="26809"/>
    <cellStyle name="Normal 23 2 2 6 2" xfId="26810"/>
    <cellStyle name="Normal 23 2 2 7" xfId="26811"/>
    <cellStyle name="Normal 23 2 2 7 2" xfId="26812"/>
    <cellStyle name="Normal 23 2 2 8" xfId="26813"/>
    <cellStyle name="Normal 23 2 2 8 2" xfId="26814"/>
    <cellStyle name="Normal 23 2 2 9" xfId="26815"/>
    <cellStyle name="Normal 23 2 2 9 2" xfId="26816"/>
    <cellStyle name="Normal 23 2 3" xfId="26817"/>
    <cellStyle name="Normal 23 2 3 2" xfId="26818"/>
    <cellStyle name="Normal 23 2 4" xfId="26819"/>
    <cellStyle name="Normal 23 2 4 2" xfId="26820"/>
    <cellStyle name="Normal 23 2 5" xfId="26821"/>
    <cellStyle name="Normal 23 2 5 2" xfId="26822"/>
    <cellStyle name="Normal 23 2 6" xfId="26823"/>
    <cellStyle name="Normal 23 2 6 2" xfId="26824"/>
    <cellStyle name="Normal 23 2 7" xfId="26825"/>
    <cellStyle name="Normal 23 2 7 2" xfId="26826"/>
    <cellStyle name="Normal 23 2 8" xfId="26827"/>
    <cellStyle name="Normal 23 2 8 2" xfId="26828"/>
    <cellStyle name="Normal 23 2 9" xfId="26829"/>
    <cellStyle name="Normal 23 2 9 2" xfId="26830"/>
    <cellStyle name="Normal 23 3" xfId="26831"/>
    <cellStyle name="Normal 23 3 10" xfId="26832"/>
    <cellStyle name="Normal 23 3 10 2" xfId="26833"/>
    <cellStyle name="Normal 23 3 11" xfId="26834"/>
    <cellStyle name="Normal 23 3 2" xfId="26835"/>
    <cellStyle name="Normal 23 3 2 2" xfId="26836"/>
    <cellStyle name="Normal 23 3 3" xfId="26837"/>
    <cellStyle name="Normal 23 3 3 2" xfId="26838"/>
    <cellStyle name="Normal 23 3 4" xfId="26839"/>
    <cellStyle name="Normal 23 3 4 2" xfId="26840"/>
    <cellStyle name="Normal 23 3 5" xfId="26841"/>
    <cellStyle name="Normal 23 3 5 2" xfId="26842"/>
    <cellStyle name="Normal 23 3 6" xfId="26843"/>
    <cellStyle name="Normal 23 3 6 2" xfId="26844"/>
    <cellStyle name="Normal 23 3 7" xfId="26845"/>
    <cellStyle name="Normal 23 3 7 2" xfId="26846"/>
    <cellStyle name="Normal 23 3 8" xfId="26847"/>
    <cellStyle name="Normal 23 3 8 2" xfId="26848"/>
    <cellStyle name="Normal 23 3 9" xfId="26849"/>
    <cellStyle name="Normal 23 3 9 2" xfId="26850"/>
    <cellStyle name="Normal 23 4" xfId="26851"/>
    <cellStyle name="Normal 23 4 2" xfId="26852"/>
    <cellStyle name="Normal 23 5" xfId="26853"/>
    <cellStyle name="Normal 23 5 2" xfId="26854"/>
    <cellStyle name="Normal 23 6" xfId="26855"/>
    <cellStyle name="Normal 23 6 2" xfId="26856"/>
    <cellStyle name="Normal 23 7" xfId="26857"/>
    <cellStyle name="Normal 23 7 2" xfId="26858"/>
    <cellStyle name="Normal 23 8" xfId="26859"/>
    <cellStyle name="Normal 23 8 2" xfId="26860"/>
    <cellStyle name="Normal 23 9" xfId="26861"/>
    <cellStyle name="Normal 23 9 2" xfId="26862"/>
    <cellStyle name="Normal 24" xfId="26863"/>
    <cellStyle name="Normal 24 10" xfId="26864"/>
    <cellStyle name="Normal 24 11" xfId="26865"/>
    <cellStyle name="Normal 24 12" xfId="26866"/>
    <cellStyle name="Normal 24 13" xfId="26867"/>
    <cellStyle name="Normal 24 14" xfId="26868"/>
    <cellStyle name="Normal 24 2" xfId="26869"/>
    <cellStyle name="Normal 24 3" xfId="26870"/>
    <cellStyle name="Normal 24 4" xfId="26871"/>
    <cellStyle name="Normal 24 5" xfId="26872"/>
    <cellStyle name="Normal 24 6" xfId="26873"/>
    <cellStyle name="Normal 24 7" xfId="26874"/>
    <cellStyle name="Normal 24 8" xfId="26875"/>
    <cellStyle name="Normal 24 9" xfId="26876"/>
    <cellStyle name="Normal 25" xfId="26877"/>
    <cellStyle name="Normal 25 10" xfId="26878"/>
    <cellStyle name="Normal 25 10 2" xfId="26879"/>
    <cellStyle name="Normal 25 11" xfId="26880"/>
    <cellStyle name="Normal 25 11 2" xfId="26881"/>
    <cellStyle name="Normal 25 12" xfId="26882"/>
    <cellStyle name="Normal 25 12 2" xfId="26883"/>
    <cellStyle name="Normal 25 13" xfId="26884"/>
    <cellStyle name="Normal 25 14" xfId="42024"/>
    <cellStyle name="Normal 25 2" xfId="26885"/>
    <cellStyle name="Normal 25 2 10" xfId="26886"/>
    <cellStyle name="Normal 25 2 10 2" xfId="26887"/>
    <cellStyle name="Normal 25 2 11" xfId="26888"/>
    <cellStyle name="Normal 25 2 11 2" xfId="26889"/>
    <cellStyle name="Normal 25 2 12" xfId="26890"/>
    <cellStyle name="Normal 25 2 13" xfId="42025"/>
    <cellStyle name="Normal 25 2 2" xfId="26891"/>
    <cellStyle name="Normal 25 2 2 10" xfId="26892"/>
    <cellStyle name="Normal 25 2 2 10 2" xfId="26893"/>
    <cellStyle name="Normal 25 2 2 11" xfId="26894"/>
    <cellStyle name="Normal 25 2 2 2" xfId="26895"/>
    <cellStyle name="Normal 25 2 2 2 2" xfId="26896"/>
    <cellStyle name="Normal 25 2 2 3" xfId="26897"/>
    <cellStyle name="Normal 25 2 2 3 2" xfId="26898"/>
    <cellStyle name="Normal 25 2 2 4" xfId="26899"/>
    <cellStyle name="Normal 25 2 2 4 2" xfId="26900"/>
    <cellStyle name="Normal 25 2 2 5" xfId="26901"/>
    <cellStyle name="Normal 25 2 2 5 2" xfId="26902"/>
    <cellStyle name="Normal 25 2 2 6" xfId="26903"/>
    <cellStyle name="Normal 25 2 2 6 2" xfId="26904"/>
    <cellStyle name="Normal 25 2 2 7" xfId="26905"/>
    <cellStyle name="Normal 25 2 2 7 2" xfId="26906"/>
    <cellStyle name="Normal 25 2 2 8" xfId="26907"/>
    <cellStyle name="Normal 25 2 2 8 2" xfId="26908"/>
    <cellStyle name="Normal 25 2 2 9" xfId="26909"/>
    <cellStyle name="Normal 25 2 2 9 2" xfId="26910"/>
    <cellStyle name="Normal 25 2 3" xfId="26911"/>
    <cellStyle name="Normal 25 2 3 2" xfId="26912"/>
    <cellStyle name="Normal 25 2 4" xfId="26913"/>
    <cellStyle name="Normal 25 2 4 2" xfId="26914"/>
    <cellStyle name="Normal 25 2 5" xfId="26915"/>
    <cellStyle name="Normal 25 2 5 2" xfId="26916"/>
    <cellStyle name="Normal 25 2 6" xfId="26917"/>
    <cellStyle name="Normal 25 2 6 2" xfId="26918"/>
    <cellStyle name="Normal 25 2 7" xfId="26919"/>
    <cellStyle name="Normal 25 2 7 2" xfId="26920"/>
    <cellStyle name="Normal 25 2 8" xfId="26921"/>
    <cellStyle name="Normal 25 2 8 2" xfId="26922"/>
    <cellStyle name="Normal 25 2 9" xfId="26923"/>
    <cellStyle name="Normal 25 2 9 2" xfId="26924"/>
    <cellStyle name="Normal 25 3" xfId="26925"/>
    <cellStyle name="Normal 25 3 10" xfId="26926"/>
    <cellStyle name="Normal 25 3 10 2" xfId="26927"/>
    <cellStyle name="Normal 25 3 11" xfId="26928"/>
    <cellStyle name="Normal 25 3 2" xfId="26929"/>
    <cellStyle name="Normal 25 3 2 2" xfId="26930"/>
    <cellStyle name="Normal 25 3 3" xfId="26931"/>
    <cellStyle name="Normal 25 3 3 2" xfId="26932"/>
    <cellStyle name="Normal 25 3 4" xfId="26933"/>
    <cellStyle name="Normal 25 3 4 2" xfId="26934"/>
    <cellStyle name="Normal 25 3 5" xfId="26935"/>
    <cellStyle name="Normal 25 3 5 2" xfId="26936"/>
    <cellStyle name="Normal 25 3 6" xfId="26937"/>
    <cellStyle name="Normal 25 3 6 2" xfId="26938"/>
    <cellStyle name="Normal 25 3 7" xfId="26939"/>
    <cellStyle name="Normal 25 3 7 2" xfId="26940"/>
    <cellStyle name="Normal 25 3 8" xfId="26941"/>
    <cellStyle name="Normal 25 3 8 2" xfId="26942"/>
    <cellStyle name="Normal 25 3 9" xfId="26943"/>
    <cellStyle name="Normal 25 3 9 2" xfId="26944"/>
    <cellStyle name="Normal 25 4" xfId="26945"/>
    <cellStyle name="Normal 25 4 2" xfId="26946"/>
    <cellStyle name="Normal 25 5" xfId="26947"/>
    <cellStyle name="Normal 25 5 2" xfId="26948"/>
    <cellStyle name="Normal 25 6" xfId="26949"/>
    <cellStyle name="Normal 25 6 2" xfId="26950"/>
    <cellStyle name="Normal 25 7" xfId="26951"/>
    <cellStyle name="Normal 25 7 2" xfId="26952"/>
    <cellStyle name="Normal 25 8" xfId="26953"/>
    <cellStyle name="Normal 25 8 2" xfId="26954"/>
    <cellStyle name="Normal 25 9" xfId="26955"/>
    <cellStyle name="Normal 25 9 2" xfId="26956"/>
    <cellStyle name="Normal 26" xfId="26957"/>
    <cellStyle name="Normal 26 10" xfId="26958"/>
    <cellStyle name="Normal 26 10 2" xfId="26959"/>
    <cellStyle name="Normal 26 11" xfId="26960"/>
    <cellStyle name="Normal 26 11 2" xfId="26961"/>
    <cellStyle name="Normal 26 12" xfId="26962"/>
    <cellStyle name="Normal 26 12 2" xfId="26963"/>
    <cellStyle name="Normal 26 13" xfId="26964"/>
    <cellStyle name="Normal 26 14" xfId="42026"/>
    <cellStyle name="Normal 26 2" xfId="26965"/>
    <cellStyle name="Normal 26 2 10" xfId="26966"/>
    <cellStyle name="Normal 26 2 10 2" xfId="26967"/>
    <cellStyle name="Normal 26 2 11" xfId="26968"/>
    <cellStyle name="Normal 26 2 11 2" xfId="26969"/>
    <cellStyle name="Normal 26 2 12" xfId="26970"/>
    <cellStyle name="Normal 26 2 13" xfId="42027"/>
    <cellStyle name="Normal 26 2 2" xfId="26971"/>
    <cellStyle name="Normal 26 2 2 10" xfId="26972"/>
    <cellStyle name="Normal 26 2 2 10 2" xfId="26973"/>
    <cellStyle name="Normal 26 2 2 11" xfId="26974"/>
    <cellStyle name="Normal 26 2 2 2" xfId="26975"/>
    <cellStyle name="Normal 26 2 2 2 2" xfId="26976"/>
    <cellStyle name="Normal 26 2 2 3" xfId="26977"/>
    <cellStyle name="Normal 26 2 2 3 2" xfId="26978"/>
    <cellStyle name="Normal 26 2 2 4" xfId="26979"/>
    <cellStyle name="Normal 26 2 2 4 2" xfId="26980"/>
    <cellStyle name="Normal 26 2 2 5" xfId="26981"/>
    <cellStyle name="Normal 26 2 2 5 2" xfId="26982"/>
    <cellStyle name="Normal 26 2 2 6" xfId="26983"/>
    <cellStyle name="Normal 26 2 2 6 2" xfId="26984"/>
    <cellStyle name="Normal 26 2 2 7" xfId="26985"/>
    <cellStyle name="Normal 26 2 2 7 2" xfId="26986"/>
    <cellStyle name="Normal 26 2 2 8" xfId="26987"/>
    <cellStyle name="Normal 26 2 2 8 2" xfId="26988"/>
    <cellStyle name="Normal 26 2 2 9" xfId="26989"/>
    <cellStyle name="Normal 26 2 2 9 2" xfId="26990"/>
    <cellStyle name="Normal 26 2 3" xfId="26991"/>
    <cellStyle name="Normal 26 2 3 2" xfId="26992"/>
    <cellStyle name="Normal 26 2 4" xfId="26993"/>
    <cellStyle name="Normal 26 2 4 2" xfId="26994"/>
    <cellStyle name="Normal 26 2 5" xfId="26995"/>
    <cellStyle name="Normal 26 2 5 2" xfId="26996"/>
    <cellStyle name="Normal 26 2 6" xfId="26997"/>
    <cellStyle name="Normal 26 2 6 2" xfId="26998"/>
    <cellStyle name="Normal 26 2 7" xfId="26999"/>
    <cellStyle name="Normal 26 2 7 2" xfId="27000"/>
    <cellStyle name="Normal 26 2 8" xfId="27001"/>
    <cellStyle name="Normal 26 2 8 2" xfId="27002"/>
    <cellStyle name="Normal 26 2 9" xfId="27003"/>
    <cellStyle name="Normal 26 2 9 2" xfId="27004"/>
    <cellStyle name="Normal 26 3" xfId="27005"/>
    <cellStyle name="Normal 26 3 10" xfId="27006"/>
    <cellStyle name="Normal 26 3 10 2" xfId="27007"/>
    <cellStyle name="Normal 26 3 11" xfId="27008"/>
    <cellStyle name="Normal 26 3 2" xfId="27009"/>
    <cellStyle name="Normal 26 3 2 2" xfId="27010"/>
    <cellStyle name="Normal 26 3 3" xfId="27011"/>
    <cellStyle name="Normal 26 3 3 2" xfId="27012"/>
    <cellStyle name="Normal 26 3 4" xfId="27013"/>
    <cellStyle name="Normal 26 3 4 2" xfId="27014"/>
    <cellStyle name="Normal 26 3 5" xfId="27015"/>
    <cellStyle name="Normal 26 3 5 2" xfId="27016"/>
    <cellStyle name="Normal 26 3 6" xfId="27017"/>
    <cellStyle name="Normal 26 3 6 2" xfId="27018"/>
    <cellStyle name="Normal 26 3 7" xfId="27019"/>
    <cellStyle name="Normal 26 3 7 2" xfId="27020"/>
    <cellStyle name="Normal 26 3 8" xfId="27021"/>
    <cellStyle name="Normal 26 3 8 2" xfId="27022"/>
    <cellStyle name="Normal 26 3 9" xfId="27023"/>
    <cellStyle name="Normal 26 3 9 2" xfId="27024"/>
    <cellStyle name="Normal 26 4" xfId="27025"/>
    <cellStyle name="Normal 26 4 2" xfId="27026"/>
    <cellStyle name="Normal 26 5" xfId="27027"/>
    <cellStyle name="Normal 26 5 2" xfId="27028"/>
    <cellStyle name="Normal 26 6" xfId="27029"/>
    <cellStyle name="Normal 26 6 2" xfId="27030"/>
    <cellStyle name="Normal 26 7" xfId="27031"/>
    <cellStyle name="Normal 26 7 2" xfId="27032"/>
    <cellStyle name="Normal 26 8" xfId="27033"/>
    <cellStyle name="Normal 26 8 2" xfId="27034"/>
    <cellStyle name="Normal 26 9" xfId="27035"/>
    <cellStyle name="Normal 26 9 2" xfId="27036"/>
    <cellStyle name="Normal 27" xfId="27037"/>
    <cellStyle name="Normal 27 10" xfId="27038"/>
    <cellStyle name="Normal 27 10 2" xfId="27039"/>
    <cellStyle name="Normal 27 11" xfId="27040"/>
    <cellStyle name="Normal 27 11 2" xfId="27041"/>
    <cellStyle name="Normal 27 12" xfId="27042"/>
    <cellStyle name="Normal 27 12 2" xfId="27043"/>
    <cellStyle name="Normal 27 13" xfId="27044"/>
    <cellStyle name="Normal 27 14" xfId="42028"/>
    <cellStyle name="Normal 27 2" xfId="27045"/>
    <cellStyle name="Normal 27 2 10" xfId="27046"/>
    <cellStyle name="Normal 27 2 10 2" xfId="27047"/>
    <cellStyle name="Normal 27 2 11" xfId="27048"/>
    <cellStyle name="Normal 27 2 11 2" xfId="27049"/>
    <cellStyle name="Normal 27 2 12" xfId="27050"/>
    <cellStyle name="Normal 27 2 13" xfId="42029"/>
    <cellStyle name="Normal 27 2 2" xfId="27051"/>
    <cellStyle name="Normal 27 2 2 10" xfId="27052"/>
    <cellStyle name="Normal 27 2 2 10 2" xfId="27053"/>
    <cellStyle name="Normal 27 2 2 11" xfId="27054"/>
    <cellStyle name="Normal 27 2 2 2" xfId="27055"/>
    <cellStyle name="Normal 27 2 2 2 2" xfId="27056"/>
    <cellStyle name="Normal 27 2 2 3" xfId="27057"/>
    <cellStyle name="Normal 27 2 2 3 2" xfId="27058"/>
    <cellStyle name="Normal 27 2 2 4" xfId="27059"/>
    <cellStyle name="Normal 27 2 2 4 2" xfId="27060"/>
    <cellStyle name="Normal 27 2 2 5" xfId="27061"/>
    <cellStyle name="Normal 27 2 2 5 2" xfId="27062"/>
    <cellStyle name="Normal 27 2 2 6" xfId="27063"/>
    <cellStyle name="Normal 27 2 2 6 2" xfId="27064"/>
    <cellStyle name="Normal 27 2 2 7" xfId="27065"/>
    <cellStyle name="Normal 27 2 2 7 2" xfId="27066"/>
    <cellStyle name="Normal 27 2 2 8" xfId="27067"/>
    <cellStyle name="Normal 27 2 2 8 2" xfId="27068"/>
    <cellStyle name="Normal 27 2 2 9" xfId="27069"/>
    <cellStyle name="Normal 27 2 2 9 2" xfId="27070"/>
    <cellStyle name="Normal 27 2 3" xfId="27071"/>
    <cellStyle name="Normal 27 2 3 2" xfId="27072"/>
    <cellStyle name="Normal 27 2 4" xfId="27073"/>
    <cellStyle name="Normal 27 2 4 2" xfId="27074"/>
    <cellStyle name="Normal 27 2 5" xfId="27075"/>
    <cellStyle name="Normal 27 2 5 2" xfId="27076"/>
    <cellStyle name="Normal 27 2 6" xfId="27077"/>
    <cellStyle name="Normal 27 2 6 2" xfId="27078"/>
    <cellStyle name="Normal 27 2 7" xfId="27079"/>
    <cellStyle name="Normal 27 2 7 2" xfId="27080"/>
    <cellStyle name="Normal 27 2 8" xfId="27081"/>
    <cellStyle name="Normal 27 2 8 2" xfId="27082"/>
    <cellStyle name="Normal 27 2 9" xfId="27083"/>
    <cellStyle name="Normal 27 2 9 2" xfId="27084"/>
    <cellStyle name="Normal 27 3" xfId="27085"/>
    <cellStyle name="Normal 27 3 10" xfId="27086"/>
    <cellStyle name="Normal 27 3 10 2" xfId="27087"/>
    <cellStyle name="Normal 27 3 11" xfId="27088"/>
    <cellStyle name="Normal 27 3 2" xfId="27089"/>
    <cellStyle name="Normal 27 3 2 2" xfId="27090"/>
    <cellStyle name="Normal 27 3 3" xfId="27091"/>
    <cellStyle name="Normal 27 3 3 2" xfId="27092"/>
    <cellStyle name="Normal 27 3 4" xfId="27093"/>
    <cellStyle name="Normal 27 3 4 2" xfId="27094"/>
    <cellStyle name="Normal 27 3 5" xfId="27095"/>
    <cellStyle name="Normal 27 3 5 2" xfId="27096"/>
    <cellStyle name="Normal 27 3 6" xfId="27097"/>
    <cellStyle name="Normal 27 3 6 2" xfId="27098"/>
    <cellStyle name="Normal 27 3 7" xfId="27099"/>
    <cellStyle name="Normal 27 3 7 2" xfId="27100"/>
    <cellStyle name="Normal 27 3 8" xfId="27101"/>
    <cellStyle name="Normal 27 3 8 2" xfId="27102"/>
    <cellStyle name="Normal 27 3 9" xfId="27103"/>
    <cellStyle name="Normal 27 3 9 2" xfId="27104"/>
    <cellStyle name="Normal 27 4" xfId="27105"/>
    <cellStyle name="Normal 27 4 2" xfId="27106"/>
    <cellStyle name="Normal 27 5" xfId="27107"/>
    <cellStyle name="Normal 27 5 2" xfId="27108"/>
    <cellStyle name="Normal 27 6" xfId="27109"/>
    <cellStyle name="Normal 27 6 2" xfId="27110"/>
    <cellStyle name="Normal 27 7" xfId="27111"/>
    <cellStyle name="Normal 27 7 2" xfId="27112"/>
    <cellStyle name="Normal 27 8" xfId="27113"/>
    <cellStyle name="Normal 27 8 2" xfId="27114"/>
    <cellStyle name="Normal 27 9" xfId="27115"/>
    <cellStyle name="Normal 27 9 2" xfId="27116"/>
    <cellStyle name="Normal 28" xfId="27117"/>
    <cellStyle name="Normal 28 10" xfId="27118"/>
    <cellStyle name="Normal 28 10 2" xfId="27119"/>
    <cellStyle name="Normal 28 11" xfId="27120"/>
    <cellStyle name="Normal 28 11 2" xfId="27121"/>
    <cellStyle name="Normal 28 12" xfId="27122"/>
    <cellStyle name="Normal 28 12 2" xfId="27123"/>
    <cellStyle name="Normal 28 13" xfId="27124"/>
    <cellStyle name="Normal 28 14" xfId="42030"/>
    <cellStyle name="Normal 28 2" xfId="27125"/>
    <cellStyle name="Normal 28 2 10" xfId="27126"/>
    <cellStyle name="Normal 28 2 10 2" xfId="27127"/>
    <cellStyle name="Normal 28 2 11" xfId="27128"/>
    <cellStyle name="Normal 28 2 11 2" xfId="27129"/>
    <cellStyle name="Normal 28 2 12" xfId="27130"/>
    <cellStyle name="Normal 28 2 13" xfId="42031"/>
    <cellStyle name="Normal 28 2 2" xfId="27131"/>
    <cellStyle name="Normal 28 2 2 10" xfId="27132"/>
    <cellStyle name="Normal 28 2 2 10 2" xfId="27133"/>
    <cellStyle name="Normal 28 2 2 11" xfId="27134"/>
    <cellStyle name="Normal 28 2 2 2" xfId="27135"/>
    <cellStyle name="Normal 28 2 2 2 2" xfId="27136"/>
    <cellStyle name="Normal 28 2 2 3" xfId="27137"/>
    <cellStyle name="Normal 28 2 2 3 2" xfId="27138"/>
    <cellStyle name="Normal 28 2 2 4" xfId="27139"/>
    <cellStyle name="Normal 28 2 2 4 2" xfId="27140"/>
    <cellStyle name="Normal 28 2 2 5" xfId="27141"/>
    <cellStyle name="Normal 28 2 2 5 2" xfId="27142"/>
    <cellStyle name="Normal 28 2 2 6" xfId="27143"/>
    <cellStyle name="Normal 28 2 2 6 2" xfId="27144"/>
    <cellStyle name="Normal 28 2 2 7" xfId="27145"/>
    <cellStyle name="Normal 28 2 2 7 2" xfId="27146"/>
    <cellStyle name="Normal 28 2 2 8" xfId="27147"/>
    <cellStyle name="Normal 28 2 2 8 2" xfId="27148"/>
    <cellStyle name="Normal 28 2 2 9" xfId="27149"/>
    <cellStyle name="Normal 28 2 2 9 2" xfId="27150"/>
    <cellStyle name="Normal 28 2 3" xfId="27151"/>
    <cellStyle name="Normal 28 2 3 2" xfId="27152"/>
    <cellStyle name="Normal 28 2 4" xfId="27153"/>
    <cellStyle name="Normal 28 2 4 2" xfId="27154"/>
    <cellStyle name="Normal 28 2 5" xfId="27155"/>
    <cellStyle name="Normal 28 2 5 2" xfId="27156"/>
    <cellStyle name="Normal 28 2 6" xfId="27157"/>
    <cellStyle name="Normal 28 2 6 2" xfId="27158"/>
    <cellStyle name="Normal 28 2 7" xfId="27159"/>
    <cellStyle name="Normal 28 2 7 2" xfId="27160"/>
    <cellStyle name="Normal 28 2 8" xfId="27161"/>
    <cellStyle name="Normal 28 2 8 2" xfId="27162"/>
    <cellStyle name="Normal 28 2 9" xfId="27163"/>
    <cellStyle name="Normal 28 2 9 2" xfId="27164"/>
    <cellStyle name="Normal 28 3" xfId="27165"/>
    <cellStyle name="Normal 28 3 10" xfId="27166"/>
    <cellStyle name="Normal 28 3 10 2" xfId="27167"/>
    <cellStyle name="Normal 28 3 11" xfId="27168"/>
    <cellStyle name="Normal 28 3 2" xfId="27169"/>
    <cellStyle name="Normal 28 3 2 2" xfId="27170"/>
    <cellStyle name="Normal 28 3 3" xfId="27171"/>
    <cellStyle name="Normal 28 3 3 2" xfId="27172"/>
    <cellStyle name="Normal 28 3 4" xfId="27173"/>
    <cellStyle name="Normal 28 3 4 2" xfId="27174"/>
    <cellStyle name="Normal 28 3 5" xfId="27175"/>
    <cellStyle name="Normal 28 3 5 2" xfId="27176"/>
    <cellStyle name="Normal 28 3 6" xfId="27177"/>
    <cellStyle name="Normal 28 3 6 2" xfId="27178"/>
    <cellStyle name="Normal 28 3 7" xfId="27179"/>
    <cellStyle name="Normal 28 3 7 2" xfId="27180"/>
    <cellStyle name="Normal 28 3 8" xfId="27181"/>
    <cellStyle name="Normal 28 3 8 2" xfId="27182"/>
    <cellStyle name="Normal 28 3 9" xfId="27183"/>
    <cellStyle name="Normal 28 3 9 2" xfId="27184"/>
    <cellStyle name="Normal 28 4" xfId="27185"/>
    <cellStyle name="Normal 28 4 2" xfId="27186"/>
    <cellStyle name="Normal 28 5" xfId="27187"/>
    <cellStyle name="Normal 28 5 2" xfId="27188"/>
    <cellStyle name="Normal 28 6" xfId="27189"/>
    <cellStyle name="Normal 28 6 2" xfId="27190"/>
    <cellStyle name="Normal 28 7" xfId="27191"/>
    <cellStyle name="Normal 28 7 2" xfId="27192"/>
    <cellStyle name="Normal 28 8" xfId="27193"/>
    <cellStyle name="Normal 28 8 2" xfId="27194"/>
    <cellStyle name="Normal 28 9" xfId="27195"/>
    <cellStyle name="Normal 28 9 2" xfId="27196"/>
    <cellStyle name="Normal 29" xfId="27197"/>
    <cellStyle name="Normal 29 10" xfId="27198"/>
    <cellStyle name="Normal 29 10 2" xfId="27199"/>
    <cellStyle name="Normal 29 11" xfId="27200"/>
    <cellStyle name="Normal 29 11 2" xfId="27201"/>
    <cellStyle name="Normal 29 12" xfId="27202"/>
    <cellStyle name="Normal 29 12 2" xfId="27203"/>
    <cellStyle name="Normal 29 13" xfId="27204"/>
    <cellStyle name="Normal 29 14" xfId="42032"/>
    <cellStyle name="Normal 29 2" xfId="27205"/>
    <cellStyle name="Normal 29 2 10" xfId="27206"/>
    <cellStyle name="Normal 29 2 10 2" xfId="27207"/>
    <cellStyle name="Normal 29 2 11" xfId="27208"/>
    <cellStyle name="Normal 29 2 11 2" xfId="27209"/>
    <cellStyle name="Normal 29 2 12" xfId="27210"/>
    <cellStyle name="Normal 29 2 13" xfId="42033"/>
    <cellStyle name="Normal 29 2 2" xfId="27211"/>
    <cellStyle name="Normal 29 2 2 10" xfId="27212"/>
    <cellStyle name="Normal 29 2 2 10 2" xfId="27213"/>
    <cellStyle name="Normal 29 2 2 11" xfId="27214"/>
    <cellStyle name="Normal 29 2 2 2" xfId="27215"/>
    <cellStyle name="Normal 29 2 2 2 2" xfId="27216"/>
    <cellStyle name="Normal 29 2 2 3" xfId="27217"/>
    <cellStyle name="Normal 29 2 2 3 2" xfId="27218"/>
    <cellStyle name="Normal 29 2 2 4" xfId="27219"/>
    <cellStyle name="Normal 29 2 2 4 2" xfId="27220"/>
    <cellStyle name="Normal 29 2 2 5" xfId="27221"/>
    <cellStyle name="Normal 29 2 2 5 2" xfId="27222"/>
    <cellStyle name="Normal 29 2 2 6" xfId="27223"/>
    <cellStyle name="Normal 29 2 2 6 2" xfId="27224"/>
    <cellStyle name="Normal 29 2 2 7" xfId="27225"/>
    <cellStyle name="Normal 29 2 2 7 2" xfId="27226"/>
    <cellStyle name="Normal 29 2 2 8" xfId="27227"/>
    <cellStyle name="Normal 29 2 2 8 2" xfId="27228"/>
    <cellStyle name="Normal 29 2 2 9" xfId="27229"/>
    <cellStyle name="Normal 29 2 2 9 2" xfId="27230"/>
    <cellStyle name="Normal 29 2 3" xfId="27231"/>
    <cellStyle name="Normal 29 2 3 2" xfId="27232"/>
    <cellStyle name="Normal 29 2 4" xfId="27233"/>
    <cellStyle name="Normal 29 2 4 2" xfId="27234"/>
    <cellStyle name="Normal 29 2 5" xfId="27235"/>
    <cellStyle name="Normal 29 2 5 2" xfId="27236"/>
    <cellStyle name="Normal 29 2 6" xfId="27237"/>
    <cellStyle name="Normal 29 2 6 2" xfId="27238"/>
    <cellStyle name="Normal 29 2 7" xfId="27239"/>
    <cellStyle name="Normal 29 2 7 2" xfId="27240"/>
    <cellStyle name="Normal 29 2 8" xfId="27241"/>
    <cellStyle name="Normal 29 2 8 2" xfId="27242"/>
    <cellStyle name="Normal 29 2 9" xfId="27243"/>
    <cellStyle name="Normal 29 2 9 2" xfId="27244"/>
    <cellStyle name="Normal 29 3" xfId="27245"/>
    <cellStyle name="Normal 29 3 10" xfId="27246"/>
    <cellStyle name="Normal 29 3 10 2" xfId="27247"/>
    <cellStyle name="Normal 29 3 11" xfId="27248"/>
    <cellStyle name="Normal 29 3 2" xfId="27249"/>
    <cellStyle name="Normal 29 3 2 2" xfId="27250"/>
    <cellStyle name="Normal 29 3 3" xfId="27251"/>
    <cellStyle name="Normal 29 3 3 2" xfId="27252"/>
    <cellStyle name="Normal 29 3 4" xfId="27253"/>
    <cellStyle name="Normal 29 3 4 2" xfId="27254"/>
    <cellStyle name="Normal 29 3 5" xfId="27255"/>
    <cellStyle name="Normal 29 3 5 2" xfId="27256"/>
    <cellStyle name="Normal 29 3 6" xfId="27257"/>
    <cellStyle name="Normal 29 3 6 2" xfId="27258"/>
    <cellStyle name="Normal 29 3 7" xfId="27259"/>
    <cellStyle name="Normal 29 3 7 2" xfId="27260"/>
    <cellStyle name="Normal 29 3 8" xfId="27261"/>
    <cellStyle name="Normal 29 3 8 2" xfId="27262"/>
    <cellStyle name="Normal 29 3 9" xfId="27263"/>
    <cellStyle name="Normal 29 3 9 2" xfId="27264"/>
    <cellStyle name="Normal 29 4" xfId="27265"/>
    <cellStyle name="Normal 29 4 2" xfId="27266"/>
    <cellStyle name="Normal 29 5" xfId="27267"/>
    <cellStyle name="Normal 29 5 2" xfId="27268"/>
    <cellStyle name="Normal 29 6" xfId="27269"/>
    <cellStyle name="Normal 29 6 2" xfId="27270"/>
    <cellStyle name="Normal 29 7" xfId="27271"/>
    <cellStyle name="Normal 29 7 2" xfId="27272"/>
    <cellStyle name="Normal 29 8" xfId="27273"/>
    <cellStyle name="Normal 29 8 2" xfId="27274"/>
    <cellStyle name="Normal 29 9" xfId="27275"/>
    <cellStyle name="Normal 29 9 2" xfId="27276"/>
    <cellStyle name="Normal 3" xfId="27277"/>
    <cellStyle name="Normal 3 2" xfId="27278"/>
    <cellStyle name="Normal 3 2 10" xfId="27279"/>
    <cellStyle name="Normal 3 2 11" xfId="27280"/>
    <cellStyle name="Normal 3 2 12" xfId="27281"/>
    <cellStyle name="Normal 3 2 13" xfId="27282"/>
    <cellStyle name="Normal 3 2 14" xfId="27283"/>
    <cellStyle name="Normal 3 2 2" xfId="27284"/>
    <cellStyle name="Normal 3 2 3" xfId="27285"/>
    <cellStyle name="Normal 3 2 4" xfId="27286"/>
    <cellStyle name="Normal 3 2 5" xfId="27287"/>
    <cellStyle name="Normal 3 2 6" xfId="27288"/>
    <cellStyle name="Normal 3 2 7" xfId="27289"/>
    <cellStyle name="Normal 3 2 8" xfId="27290"/>
    <cellStyle name="Normal 3 2 9" xfId="27291"/>
    <cellStyle name="Normal 3 3" xfId="27292"/>
    <cellStyle name="Normal 3 3 2" xfId="42034"/>
    <cellStyle name="Normal 3 4" xfId="27293"/>
    <cellStyle name="Normal 3 4 2" xfId="42035"/>
    <cellStyle name="Normal 3 5" xfId="27294"/>
    <cellStyle name="Normal 3 5 2" xfId="42036"/>
    <cellStyle name="Normal 3 6" xfId="27295"/>
    <cellStyle name="Normal 3 6 2" xfId="42037"/>
    <cellStyle name="Normal 3 7" xfId="27296"/>
    <cellStyle name="Normal 3 7 2" xfId="42038"/>
    <cellStyle name="Normal 3 8" xfId="27297"/>
    <cellStyle name="Normal 3 8 2" xfId="42039"/>
    <cellStyle name="Normal 3 9" xfId="42040"/>
    <cellStyle name="Normal 30" xfId="27298"/>
    <cellStyle name="Normal 30 10" xfId="27299"/>
    <cellStyle name="Normal 30 10 2" xfId="27300"/>
    <cellStyle name="Normal 30 11" xfId="27301"/>
    <cellStyle name="Normal 30 11 2" xfId="27302"/>
    <cellStyle name="Normal 30 12" xfId="27303"/>
    <cellStyle name="Normal 30 12 2" xfId="27304"/>
    <cellStyle name="Normal 30 13" xfId="27305"/>
    <cellStyle name="Normal 30 14" xfId="42041"/>
    <cellStyle name="Normal 30 2" xfId="27306"/>
    <cellStyle name="Normal 30 2 10" xfId="27307"/>
    <cellStyle name="Normal 30 2 10 2" xfId="27308"/>
    <cellStyle name="Normal 30 2 11" xfId="27309"/>
    <cellStyle name="Normal 30 2 11 2" xfId="27310"/>
    <cellStyle name="Normal 30 2 12" xfId="27311"/>
    <cellStyle name="Normal 30 2 13" xfId="42042"/>
    <cellStyle name="Normal 30 2 2" xfId="27312"/>
    <cellStyle name="Normal 30 2 2 10" xfId="27313"/>
    <cellStyle name="Normal 30 2 2 10 2" xfId="27314"/>
    <cellStyle name="Normal 30 2 2 11" xfId="27315"/>
    <cellStyle name="Normal 30 2 2 2" xfId="27316"/>
    <cellStyle name="Normal 30 2 2 2 2" xfId="27317"/>
    <cellStyle name="Normal 30 2 2 3" xfId="27318"/>
    <cellStyle name="Normal 30 2 2 3 2" xfId="27319"/>
    <cellStyle name="Normal 30 2 2 4" xfId="27320"/>
    <cellStyle name="Normal 30 2 2 4 2" xfId="27321"/>
    <cellStyle name="Normal 30 2 2 5" xfId="27322"/>
    <cellStyle name="Normal 30 2 2 5 2" xfId="27323"/>
    <cellStyle name="Normal 30 2 2 6" xfId="27324"/>
    <cellStyle name="Normal 30 2 2 6 2" xfId="27325"/>
    <cellStyle name="Normal 30 2 2 7" xfId="27326"/>
    <cellStyle name="Normal 30 2 2 7 2" xfId="27327"/>
    <cellStyle name="Normal 30 2 2 8" xfId="27328"/>
    <cellStyle name="Normal 30 2 2 8 2" xfId="27329"/>
    <cellStyle name="Normal 30 2 2 9" xfId="27330"/>
    <cellStyle name="Normal 30 2 2 9 2" xfId="27331"/>
    <cellStyle name="Normal 30 2 3" xfId="27332"/>
    <cellStyle name="Normal 30 2 3 2" xfId="27333"/>
    <cellStyle name="Normal 30 2 4" xfId="27334"/>
    <cellStyle name="Normal 30 2 4 2" xfId="27335"/>
    <cellStyle name="Normal 30 2 5" xfId="27336"/>
    <cellStyle name="Normal 30 2 5 2" xfId="27337"/>
    <cellStyle name="Normal 30 2 6" xfId="27338"/>
    <cellStyle name="Normal 30 2 6 2" xfId="27339"/>
    <cellStyle name="Normal 30 2 7" xfId="27340"/>
    <cellStyle name="Normal 30 2 7 2" xfId="27341"/>
    <cellStyle name="Normal 30 2 8" xfId="27342"/>
    <cellStyle name="Normal 30 2 8 2" xfId="27343"/>
    <cellStyle name="Normal 30 2 9" xfId="27344"/>
    <cellStyle name="Normal 30 2 9 2" xfId="27345"/>
    <cellStyle name="Normal 30 3" xfId="27346"/>
    <cellStyle name="Normal 30 3 10" xfId="27347"/>
    <cellStyle name="Normal 30 3 10 2" xfId="27348"/>
    <cellStyle name="Normal 30 3 11" xfId="27349"/>
    <cellStyle name="Normal 30 3 2" xfId="27350"/>
    <cellStyle name="Normal 30 3 2 2" xfId="27351"/>
    <cellStyle name="Normal 30 3 3" xfId="27352"/>
    <cellStyle name="Normal 30 3 3 2" xfId="27353"/>
    <cellStyle name="Normal 30 3 4" xfId="27354"/>
    <cellStyle name="Normal 30 3 4 2" xfId="27355"/>
    <cellStyle name="Normal 30 3 5" xfId="27356"/>
    <cellStyle name="Normal 30 3 5 2" xfId="27357"/>
    <cellStyle name="Normal 30 3 6" xfId="27358"/>
    <cellStyle name="Normal 30 3 6 2" xfId="27359"/>
    <cellStyle name="Normal 30 3 7" xfId="27360"/>
    <cellStyle name="Normal 30 3 7 2" xfId="27361"/>
    <cellStyle name="Normal 30 3 8" xfId="27362"/>
    <cellStyle name="Normal 30 3 8 2" xfId="27363"/>
    <cellStyle name="Normal 30 3 9" xfId="27364"/>
    <cellStyle name="Normal 30 3 9 2" xfId="27365"/>
    <cellStyle name="Normal 30 4" xfId="27366"/>
    <cellStyle name="Normal 30 4 2" xfId="27367"/>
    <cellStyle name="Normal 30 5" xfId="27368"/>
    <cellStyle name="Normal 30 5 2" xfId="27369"/>
    <cellStyle name="Normal 30 6" xfId="27370"/>
    <cellStyle name="Normal 30 6 2" xfId="27371"/>
    <cellStyle name="Normal 30 7" xfId="27372"/>
    <cellStyle name="Normal 30 7 2" xfId="27373"/>
    <cellStyle name="Normal 30 8" xfId="27374"/>
    <cellStyle name="Normal 30 8 2" xfId="27375"/>
    <cellStyle name="Normal 30 9" xfId="27376"/>
    <cellStyle name="Normal 30 9 2" xfId="27377"/>
    <cellStyle name="Normal 31" xfId="27378"/>
    <cellStyle name="Normal 31 10" xfId="27379"/>
    <cellStyle name="Normal 31 10 2" xfId="27380"/>
    <cellStyle name="Normal 31 11" xfId="27381"/>
    <cellStyle name="Normal 31 11 2" xfId="27382"/>
    <cellStyle name="Normal 31 12" xfId="27383"/>
    <cellStyle name="Normal 31 12 2" xfId="27384"/>
    <cellStyle name="Normal 31 13" xfId="27385"/>
    <cellStyle name="Normal 31 14" xfId="42043"/>
    <cellStyle name="Normal 31 2" xfId="27386"/>
    <cellStyle name="Normal 31 2 10" xfId="27387"/>
    <cellStyle name="Normal 31 2 10 2" xfId="27388"/>
    <cellStyle name="Normal 31 2 11" xfId="27389"/>
    <cellStyle name="Normal 31 2 11 2" xfId="27390"/>
    <cellStyle name="Normal 31 2 12" xfId="27391"/>
    <cellStyle name="Normal 31 2 13" xfId="42044"/>
    <cellStyle name="Normal 31 2 2" xfId="27392"/>
    <cellStyle name="Normal 31 2 2 10" xfId="27393"/>
    <cellStyle name="Normal 31 2 2 10 2" xfId="27394"/>
    <cellStyle name="Normal 31 2 2 11" xfId="27395"/>
    <cellStyle name="Normal 31 2 2 2" xfId="27396"/>
    <cellStyle name="Normal 31 2 2 2 2" xfId="27397"/>
    <cellStyle name="Normal 31 2 2 3" xfId="27398"/>
    <cellStyle name="Normal 31 2 2 3 2" xfId="27399"/>
    <cellStyle name="Normal 31 2 2 4" xfId="27400"/>
    <cellStyle name="Normal 31 2 2 4 2" xfId="27401"/>
    <cellStyle name="Normal 31 2 2 5" xfId="27402"/>
    <cellStyle name="Normal 31 2 2 5 2" xfId="27403"/>
    <cellStyle name="Normal 31 2 2 6" xfId="27404"/>
    <cellStyle name="Normal 31 2 2 6 2" xfId="27405"/>
    <cellStyle name="Normal 31 2 2 7" xfId="27406"/>
    <cellStyle name="Normal 31 2 2 7 2" xfId="27407"/>
    <cellStyle name="Normal 31 2 2 8" xfId="27408"/>
    <cellStyle name="Normal 31 2 2 8 2" xfId="27409"/>
    <cellStyle name="Normal 31 2 2 9" xfId="27410"/>
    <cellStyle name="Normal 31 2 2 9 2" xfId="27411"/>
    <cellStyle name="Normal 31 2 3" xfId="27412"/>
    <cellStyle name="Normal 31 2 3 2" xfId="27413"/>
    <cellStyle name="Normal 31 2 4" xfId="27414"/>
    <cellStyle name="Normal 31 2 4 2" xfId="27415"/>
    <cellStyle name="Normal 31 2 5" xfId="27416"/>
    <cellStyle name="Normal 31 2 5 2" xfId="27417"/>
    <cellStyle name="Normal 31 2 6" xfId="27418"/>
    <cellStyle name="Normal 31 2 6 2" xfId="27419"/>
    <cellStyle name="Normal 31 2 7" xfId="27420"/>
    <cellStyle name="Normal 31 2 7 2" xfId="27421"/>
    <cellStyle name="Normal 31 2 8" xfId="27422"/>
    <cellStyle name="Normal 31 2 8 2" xfId="27423"/>
    <cellStyle name="Normal 31 2 9" xfId="27424"/>
    <cellStyle name="Normal 31 2 9 2" xfId="27425"/>
    <cellStyle name="Normal 31 3" xfId="27426"/>
    <cellStyle name="Normal 31 3 10" xfId="27427"/>
    <cellStyle name="Normal 31 3 10 2" xfId="27428"/>
    <cellStyle name="Normal 31 3 11" xfId="27429"/>
    <cellStyle name="Normal 31 3 2" xfId="27430"/>
    <cellStyle name="Normal 31 3 2 2" xfId="27431"/>
    <cellStyle name="Normal 31 3 3" xfId="27432"/>
    <cellStyle name="Normal 31 3 3 2" xfId="27433"/>
    <cellStyle name="Normal 31 3 4" xfId="27434"/>
    <cellStyle name="Normal 31 3 4 2" xfId="27435"/>
    <cellStyle name="Normal 31 3 5" xfId="27436"/>
    <cellStyle name="Normal 31 3 5 2" xfId="27437"/>
    <cellStyle name="Normal 31 3 6" xfId="27438"/>
    <cellStyle name="Normal 31 3 6 2" xfId="27439"/>
    <cellStyle name="Normal 31 3 7" xfId="27440"/>
    <cellStyle name="Normal 31 3 7 2" xfId="27441"/>
    <cellStyle name="Normal 31 3 8" xfId="27442"/>
    <cellStyle name="Normal 31 3 8 2" xfId="27443"/>
    <cellStyle name="Normal 31 3 9" xfId="27444"/>
    <cellStyle name="Normal 31 3 9 2" xfId="27445"/>
    <cellStyle name="Normal 31 4" xfId="27446"/>
    <cellStyle name="Normal 31 4 2" xfId="27447"/>
    <cellStyle name="Normal 31 5" xfId="27448"/>
    <cellStyle name="Normal 31 5 2" xfId="27449"/>
    <cellStyle name="Normal 31 6" xfId="27450"/>
    <cellStyle name="Normal 31 6 2" xfId="27451"/>
    <cellStyle name="Normal 31 7" xfId="27452"/>
    <cellStyle name="Normal 31 7 2" xfId="27453"/>
    <cellStyle name="Normal 31 8" xfId="27454"/>
    <cellStyle name="Normal 31 8 2" xfId="27455"/>
    <cellStyle name="Normal 31 9" xfId="27456"/>
    <cellStyle name="Normal 31 9 2" xfId="27457"/>
    <cellStyle name="Normal 32" xfId="27458"/>
    <cellStyle name="Normal 32 10" xfId="27459"/>
    <cellStyle name="Normal 32 10 2" xfId="27460"/>
    <cellStyle name="Normal 32 11" xfId="27461"/>
    <cellStyle name="Normal 32 11 2" xfId="27462"/>
    <cellStyle name="Normal 32 12" xfId="27463"/>
    <cellStyle name="Normal 32 12 2" xfId="27464"/>
    <cellStyle name="Normal 32 13" xfId="27465"/>
    <cellStyle name="Normal 32 14" xfId="42045"/>
    <cellStyle name="Normal 32 2" xfId="27466"/>
    <cellStyle name="Normal 32 2 10" xfId="27467"/>
    <cellStyle name="Normal 32 2 10 2" xfId="27468"/>
    <cellStyle name="Normal 32 2 11" xfId="27469"/>
    <cellStyle name="Normal 32 2 11 2" xfId="27470"/>
    <cellStyle name="Normal 32 2 12" xfId="27471"/>
    <cellStyle name="Normal 32 2 13" xfId="42046"/>
    <cellStyle name="Normal 32 2 2" xfId="27472"/>
    <cellStyle name="Normal 32 2 2 10" xfId="27473"/>
    <cellStyle name="Normal 32 2 2 10 2" xfId="27474"/>
    <cellStyle name="Normal 32 2 2 11" xfId="27475"/>
    <cellStyle name="Normal 32 2 2 2" xfId="27476"/>
    <cellStyle name="Normal 32 2 2 2 2" xfId="27477"/>
    <cellStyle name="Normal 32 2 2 3" xfId="27478"/>
    <cellStyle name="Normal 32 2 2 3 2" xfId="27479"/>
    <cellStyle name="Normal 32 2 2 4" xfId="27480"/>
    <cellStyle name="Normal 32 2 2 4 2" xfId="27481"/>
    <cellStyle name="Normal 32 2 2 5" xfId="27482"/>
    <cellStyle name="Normal 32 2 2 5 2" xfId="27483"/>
    <cellStyle name="Normal 32 2 2 6" xfId="27484"/>
    <cellStyle name="Normal 32 2 2 6 2" xfId="27485"/>
    <cellStyle name="Normal 32 2 2 7" xfId="27486"/>
    <cellStyle name="Normal 32 2 2 7 2" xfId="27487"/>
    <cellStyle name="Normal 32 2 2 8" xfId="27488"/>
    <cellStyle name="Normal 32 2 2 8 2" xfId="27489"/>
    <cellStyle name="Normal 32 2 2 9" xfId="27490"/>
    <cellStyle name="Normal 32 2 2 9 2" xfId="27491"/>
    <cellStyle name="Normal 32 2 3" xfId="27492"/>
    <cellStyle name="Normal 32 2 3 2" xfId="27493"/>
    <cellStyle name="Normal 32 2 4" xfId="27494"/>
    <cellStyle name="Normal 32 2 4 2" xfId="27495"/>
    <cellStyle name="Normal 32 2 5" xfId="27496"/>
    <cellStyle name="Normal 32 2 5 2" xfId="27497"/>
    <cellStyle name="Normal 32 2 6" xfId="27498"/>
    <cellStyle name="Normal 32 2 6 2" xfId="27499"/>
    <cellStyle name="Normal 32 2 7" xfId="27500"/>
    <cellStyle name="Normal 32 2 7 2" xfId="27501"/>
    <cellStyle name="Normal 32 2 8" xfId="27502"/>
    <cellStyle name="Normal 32 2 8 2" xfId="27503"/>
    <cellStyle name="Normal 32 2 9" xfId="27504"/>
    <cellStyle name="Normal 32 2 9 2" xfId="27505"/>
    <cellStyle name="Normal 32 3" xfId="27506"/>
    <cellStyle name="Normal 32 3 10" xfId="27507"/>
    <cellStyle name="Normal 32 3 10 2" xfId="27508"/>
    <cellStyle name="Normal 32 3 11" xfId="27509"/>
    <cellStyle name="Normal 32 3 2" xfId="27510"/>
    <cellStyle name="Normal 32 3 2 2" xfId="27511"/>
    <cellStyle name="Normal 32 3 3" xfId="27512"/>
    <cellStyle name="Normal 32 3 3 2" xfId="27513"/>
    <cellStyle name="Normal 32 3 4" xfId="27514"/>
    <cellStyle name="Normal 32 3 4 2" xfId="27515"/>
    <cellStyle name="Normal 32 3 5" xfId="27516"/>
    <cellStyle name="Normal 32 3 5 2" xfId="27517"/>
    <cellStyle name="Normal 32 3 6" xfId="27518"/>
    <cellStyle name="Normal 32 3 6 2" xfId="27519"/>
    <cellStyle name="Normal 32 3 7" xfId="27520"/>
    <cellStyle name="Normal 32 3 7 2" xfId="27521"/>
    <cellStyle name="Normal 32 3 8" xfId="27522"/>
    <cellStyle name="Normal 32 3 8 2" xfId="27523"/>
    <cellStyle name="Normal 32 3 9" xfId="27524"/>
    <cellStyle name="Normal 32 3 9 2" xfId="27525"/>
    <cellStyle name="Normal 32 4" xfId="27526"/>
    <cellStyle name="Normal 32 4 2" xfId="27527"/>
    <cellStyle name="Normal 32 5" xfId="27528"/>
    <cellStyle name="Normal 32 5 2" xfId="27529"/>
    <cellStyle name="Normal 32 6" xfId="27530"/>
    <cellStyle name="Normal 32 6 2" xfId="27531"/>
    <cellStyle name="Normal 32 7" xfId="27532"/>
    <cellStyle name="Normal 32 7 2" xfId="27533"/>
    <cellStyle name="Normal 32 8" xfId="27534"/>
    <cellStyle name="Normal 32 8 2" xfId="27535"/>
    <cellStyle name="Normal 32 9" xfId="27536"/>
    <cellStyle name="Normal 32 9 2" xfId="27537"/>
    <cellStyle name="Normal 33" xfId="27538"/>
    <cellStyle name="Normal 33 10" xfId="27539"/>
    <cellStyle name="Normal 33 10 2" xfId="27540"/>
    <cellStyle name="Normal 33 11" xfId="27541"/>
    <cellStyle name="Normal 33 11 2" xfId="27542"/>
    <cellStyle name="Normal 33 12" xfId="27543"/>
    <cellStyle name="Normal 33 13" xfId="42047"/>
    <cellStyle name="Normal 33 2" xfId="27544"/>
    <cellStyle name="Normal 33 2 10" xfId="27545"/>
    <cellStyle name="Normal 33 2 10 2" xfId="27546"/>
    <cellStyle name="Normal 33 2 11" xfId="27547"/>
    <cellStyle name="Normal 33 2 12" xfId="42048"/>
    <cellStyle name="Normal 33 2 2" xfId="27548"/>
    <cellStyle name="Normal 33 2 2 2" xfId="27549"/>
    <cellStyle name="Normal 33 2 3" xfId="27550"/>
    <cellStyle name="Normal 33 2 3 2" xfId="27551"/>
    <cellStyle name="Normal 33 2 4" xfId="27552"/>
    <cellStyle name="Normal 33 2 4 2" xfId="27553"/>
    <cellStyle name="Normal 33 2 5" xfId="27554"/>
    <cellStyle name="Normal 33 2 5 2" xfId="27555"/>
    <cellStyle name="Normal 33 2 6" xfId="27556"/>
    <cellStyle name="Normal 33 2 6 2" xfId="27557"/>
    <cellStyle name="Normal 33 2 7" xfId="27558"/>
    <cellStyle name="Normal 33 2 7 2" xfId="27559"/>
    <cellStyle name="Normal 33 2 8" xfId="27560"/>
    <cellStyle name="Normal 33 2 8 2" xfId="27561"/>
    <cellStyle name="Normal 33 2 9" xfId="27562"/>
    <cellStyle name="Normal 33 2 9 2" xfId="27563"/>
    <cellStyle name="Normal 33 3" xfId="27564"/>
    <cellStyle name="Normal 33 3 2" xfId="27565"/>
    <cellStyle name="Normal 33 4" xfId="27566"/>
    <cellStyle name="Normal 33 4 2" xfId="27567"/>
    <cellStyle name="Normal 33 5" xfId="27568"/>
    <cellStyle name="Normal 33 5 2" xfId="27569"/>
    <cellStyle name="Normal 33 6" xfId="27570"/>
    <cellStyle name="Normal 33 6 2" xfId="27571"/>
    <cellStyle name="Normal 33 7" xfId="27572"/>
    <cellStyle name="Normal 33 7 2" xfId="27573"/>
    <cellStyle name="Normal 33 8" xfId="27574"/>
    <cellStyle name="Normal 33 8 2" xfId="27575"/>
    <cellStyle name="Normal 33 9" xfId="27576"/>
    <cellStyle name="Normal 33 9 2" xfId="27577"/>
    <cellStyle name="Normal 34" xfId="27578"/>
    <cellStyle name="Normal 34 2" xfId="42049"/>
    <cellStyle name="Normal 35" xfId="27579"/>
    <cellStyle name="Normal 35 10" xfId="27580"/>
    <cellStyle name="Normal 35 10 2" xfId="27581"/>
    <cellStyle name="Normal 35 11" xfId="27582"/>
    <cellStyle name="Normal 35 2" xfId="27583"/>
    <cellStyle name="Normal 35 2 2" xfId="27584"/>
    <cellStyle name="Normal 35 2 3" xfId="42050"/>
    <cellStyle name="Normal 35 3" xfId="27585"/>
    <cellStyle name="Normal 35 3 2" xfId="27586"/>
    <cellStyle name="Normal 35 4" xfId="27587"/>
    <cellStyle name="Normal 35 4 2" xfId="27588"/>
    <cellStyle name="Normal 35 5" xfId="27589"/>
    <cellStyle name="Normal 35 5 2" xfId="27590"/>
    <cellStyle name="Normal 35 6" xfId="27591"/>
    <cellStyle name="Normal 35 6 2" xfId="27592"/>
    <cellStyle name="Normal 35 7" xfId="27593"/>
    <cellStyle name="Normal 35 7 2" xfId="27594"/>
    <cellStyle name="Normal 35 8" xfId="27595"/>
    <cellStyle name="Normal 35 8 2" xfId="27596"/>
    <cellStyle name="Normal 35 9" xfId="27597"/>
    <cellStyle name="Normal 35 9 2" xfId="27598"/>
    <cellStyle name="Normal 36" xfId="27599"/>
    <cellStyle name="Normal 36 10" xfId="27600"/>
    <cellStyle name="Normal 36 11" xfId="27601"/>
    <cellStyle name="Normal 36 12" xfId="27602"/>
    <cellStyle name="Normal 36 2" xfId="27603"/>
    <cellStyle name="Normal 36 3" xfId="27604"/>
    <cellStyle name="Normal 36 4" xfId="27605"/>
    <cellStyle name="Normal 36 5" xfId="27606"/>
    <cellStyle name="Normal 36 6" xfId="27607"/>
    <cellStyle name="Normal 36 7" xfId="27608"/>
    <cellStyle name="Normal 36 8" xfId="27609"/>
    <cellStyle name="Normal 36 9" xfId="27610"/>
    <cellStyle name="Normal 37" xfId="27611"/>
    <cellStyle name="Normal 37 10" xfId="27612"/>
    <cellStyle name="Normal 37 10 2" xfId="27613"/>
    <cellStyle name="Normal 37 11" xfId="27614"/>
    <cellStyle name="Normal 37 12" xfId="42051"/>
    <cellStyle name="Normal 37 2" xfId="27615"/>
    <cellStyle name="Normal 37 2 2" xfId="27616"/>
    <cellStyle name="Normal 37 3" xfId="27617"/>
    <cellStyle name="Normal 37 3 2" xfId="27618"/>
    <cellStyle name="Normal 37 4" xfId="27619"/>
    <cellStyle name="Normal 37 4 2" xfId="27620"/>
    <cellStyle name="Normal 37 5" xfId="27621"/>
    <cellStyle name="Normal 37 5 2" xfId="27622"/>
    <cellStyle name="Normal 37 6" xfId="27623"/>
    <cellStyle name="Normal 37 6 2" xfId="27624"/>
    <cellStyle name="Normal 37 7" xfId="27625"/>
    <cellStyle name="Normal 37 7 2" xfId="27626"/>
    <cellStyle name="Normal 37 8" xfId="27627"/>
    <cellStyle name="Normal 37 8 2" xfId="27628"/>
    <cellStyle name="Normal 37 9" xfId="27629"/>
    <cellStyle name="Normal 37 9 2" xfId="27630"/>
    <cellStyle name="Normal 38" xfId="27631"/>
    <cellStyle name="Normal 38 10" xfId="27632"/>
    <cellStyle name="Normal 38 10 2" xfId="27633"/>
    <cellStyle name="Normal 38 11" xfId="27634"/>
    <cellStyle name="Normal 38 12" xfId="42052"/>
    <cellStyle name="Normal 38 2" xfId="27635"/>
    <cellStyle name="Normal 38 2 2" xfId="27636"/>
    <cellStyle name="Normal 38 3" xfId="27637"/>
    <cellStyle name="Normal 38 3 2" xfId="27638"/>
    <cellStyle name="Normal 38 4" xfId="27639"/>
    <cellStyle name="Normal 38 4 2" xfId="27640"/>
    <cellStyle name="Normal 38 5" xfId="27641"/>
    <cellStyle name="Normal 38 5 2" xfId="27642"/>
    <cellStyle name="Normal 38 6" xfId="27643"/>
    <cellStyle name="Normal 38 6 2" xfId="27644"/>
    <cellStyle name="Normal 38 7" xfId="27645"/>
    <cellStyle name="Normal 38 7 2" xfId="27646"/>
    <cellStyle name="Normal 38 8" xfId="27647"/>
    <cellStyle name="Normal 38 8 2" xfId="27648"/>
    <cellStyle name="Normal 38 9" xfId="27649"/>
    <cellStyle name="Normal 38 9 2" xfId="27650"/>
    <cellStyle name="Normal 39" xfId="27651"/>
    <cellStyle name="Normal 39 2" xfId="27652"/>
    <cellStyle name="Normal 4" xfId="27653"/>
    <cellStyle name="Normal 4 10" xfId="27654"/>
    <cellStyle name="Normal 4 10 2" xfId="27655"/>
    <cellStyle name="Normal 4 11" xfId="27656"/>
    <cellStyle name="Normal 4 11 2" xfId="27657"/>
    <cellStyle name="Normal 4 12" xfId="27658"/>
    <cellStyle name="Normal 4 12 2" xfId="27659"/>
    <cellStyle name="Normal 4 13" xfId="27660"/>
    <cellStyle name="Normal 4 13 2" xfId="27661"/>
    <cellStyle name="Normal 4 14" xfId="27662"/>
    <cellStyle name="Normal 4 14 2" xfId="27663"/>
    <cellStyle name="Normal 4 15" xfId="27664"/>
    <cellStyle name="Normal 4 15 2" xfId="27665"/>
    <cellStyle name="Normal 4 16" xfId="27666"/>
    <cellStyle name="Normal 4 16 2" xfId="27667"/>
    <cellStyle name="Normal 4 17" xfId="27668"/>
    <cellStyle name="Normal 4 17 2" xfId="27669"/>
    <cellStyle name="Normal 4 18" xfId="27670"/>
    <cellStyle name="Normal 4 18 2" xfId="27671"/>
    <cellStyle name="Normal 4 19" xfId="27672"/>
    <cellStyle name="Normal 4 2" xfId="27673"/>
    <cellStyle name="Normal 4 2 10" xfId="27674"/>
    <cellStyle name="Normal 4 2 10 2" xfId="27675"/>
    <cellStyle name="Normal 4 2 11" xfId="27676"/>
    <cellStyle name="Normal 4 2 11 2" xfId="27677"/>
    <cellStyle name="Normal 4 2 12" xfId="27678"/>
    <cellStyle name="Normal 4 2 12 2" xfId="27679"/>
    <cellStyle name="Normal 4 2 13" xfId="27680"/>
    <cellStyle name="Normal 4 2 13 2" xfId="27681"/>
    <cellStyle name="Normal 4 2 14" xfId="27682"/>
    <cellStyle name="Normal 4 2 14 2" xfId="27683"/>
    <cellStyle name="Normal 4 2 15" xfId="27684"/>
    <cellStyle name="Normal 4 2 15 2" xfId="27685"/>
    <cellStyle name="Normal 4 2 16" xfId="27686"/>
    <cellStyle name="Normal 4 2 16 2" xfId="27687"/>
    <cellStyle name="Normal 4 2 17" xfId="27688"/>
    <cellStyle name="Normal 4 2 18" xfId="27689"/>
    <cellStyle name="Normal 4 2 19" xfId="27690"/>
    <cellStyle name="Normal 4 2 2" xfId="27691"/>
    <cellStyle name="Normal 4 2 2 10" xfId="27692"/>
    <cellStyle name="Normal 4 2 2 10 2" xfId="27693"/>
    <cellStyle name="Normal 4 2 2 11" xfId="27694"/>
    <cellStyle name="Normal 4 2 2 11 2" xfId="27695"/>
    <cellStyle name="Normal 4 2 2 12" xfId="27696"/>
    <cellStyle name="Normal 4 2 2 12 2" xfId="27697"/>
    <cellStyle name="Normal 4 2 2 13" xfId="27698"/>
    <cellStyle name="Normal 4 2 2 2" xfId="27699"/>
    <cellStyle name="Normal 4 2 2 2 10" xfId="27700"/>
    <cellStyle name="Normal 4 2 2 2 10 2" xfId="27701"/>
    <cellStyle name="Normal 4 2 2 2 11" xfId="27702"/>
    <cellStyle name="Normal 4 2 2 2 11 2" xfId="27703"/>
    <cellStyle name="Normal 4 2 2 2 12" xfId="27704"/>
    <cellStyle name="Normal 4 2 2 2 2" xfId="27705"/>
    <cellStyle name="Normal 4 2 2 2 2 10" xfId="27706"/>
    <cellStyle name="Normal 4 2 2 2 2 10 2" xfId="27707"/>
    <cellStyle name="Normal 4 2 2 2 2 11" xfId="27708"/>
    <cellStyle name="Normal 4 2 2 2 2 2" xfId="27709"/>
    <cellStyle name="Normal 4 2 2 2 2 2 2" xfId="27710"/>
    <cellStyle name="Normal 4 2 2 2 2 3" xfId="27711"/>
    <cellStyle name="Normal 4 2 2 2 2 3 2" xfId="27712"/>
    <cellStyle name="Normal 4 2 2 2 2 4" xfId="27713"/>
    <cellStyle name="Normal 4 2 2 2 2 4 2" xfId="27714"/>
    <cellStyle name="Normal 4 2 2 2 2 5" xfId="27715"/>
    <cellStyle name="Normal 4 2 2 2 2 5 2" xfId="27716"/>
    <cellStyle name="Normal 4 2 2 2 2 6" xfId="27717"/>
    <cellStyle name="Normal 4 2 2 2 2 6 2" xfId="27718"/>
    <cellStyle name="Normal 4 2 2 2 2 7" xfId="27719"/>
    <cellStyle name="Normal 4 2 2 2 2 7 2" xfId="27720"/>
    <cellStyle name="Normal 4 2 2 2 2 8" xfId="27721"/>
    <cellStyle name="Normal 4 2 2 2 2 8 2" xfId="27722"/>
    <cellStyle name="Normal 4 2 2 2 2 9" xfId="27723"/>
    <cellStyle name="Normal 4 2 2 2 2 9 2" xfId="27724"/>
    <cellStyle name="Normal 4 2 2 2 3" xfId="27725"/>
    <cellStyle name="Normal 4 2 2 2 3 2" xfId="27726"/>
    <cellStyle name="Normal 4 2 2 2 4" xfId="27727"/>
    <cellStyle name="Normal 4 2 2 2 4 2" xfId="27728"/>
    <cellStyle name="Normal 4 2 2 2 5" xfId="27729"/>
    <cellStyle name="Normal 4 2 2 2 5 2" xfId="27730"/>
    <cellStyle name="Normal 4 2 2 2 6" xfId="27731"/>
    <cellStyle name="Normal 4 2 2 2 6 2" xfId="27732"/>
    <cellStyle name="Normal 4 2 2 2 7" xfId="27733"/>
    <cellStyle name="Normal 4 2 2 2 7 2" xfId="27734"/>
    <cellStyle name="Normal 4 2 2 2 8" xfId="27735"/>
    <cellStyle name="Normal 4 2 2 2 8 2" xfId="27736"/>
    <cellStyle name="Normal 4 2 2 2 9" xfId="27737"/>
    <cellStyle name="Normal 4 2 2 2 9 2" xfId="27738"/>
    <cellStyle name="Normal 4 2 2 3" xfId="27739"/>
    <cellStyle name="Normal 4 2 2 3 10" xfId="27740"/>
    <cellStyle name="Normal 4 2 2 3 10 2" xfId="27741"/>
    <cellStyle name="Normal 4 2 2 3 11" xfId="27742"/>
    <cellStyle name="Normal 4 2 2 3 2" xfId="27743"/>
    <cellStyle name="Normal 4 2 2 3 2 2" xfId="27744"/>
    <cellStyle name="Normal 4 2 2 3 3" xfId="27745"/>
    <cellStyle name="Normal 4 2 2 3 3 2" xfId="27746"/>
    <cellStyle name="Normal 4 2 2 3 4" xfId="27747"/>
    <cellStyle name="Normal 4 2 2 3 4 2" xfId="27748"/>
    <cellStyle name="Normal 4 2 2 3 5" xfId="27749"/>
    <cellStyle name="Normal 4 2 2 3 5 2" xfId="27750"/>
    <cellStyle name="Normal 4 2 2 3 6" xfId="27751"/>
    <cellStyle name="Normal 4 2 2 3 6 2" xfId="27752"/>
    <cellStyle name="Normal 4 2 2 3 7" xfId="27753"/>
    <cellStyle name="Normal 4 2 2 3 7 2" xfId="27754"/>
    <cellStyle name="Normal 4 2 2 3 8" xfId="27755"/>
    <cellStyle name="Normal 4 2 2 3 8 2" xfId="27756"/>
    <cellStyle name="Normal 4 2 2 3 9" xfId="27757"/>
    <cellStyle name="Normal 4 2 2 3 9 2" xfId="27758"/>
    <cellStyle name="Normal 4 2 2 4" xfId="27759"/>
    <cellStyle name="Normal 4 2 2 4 2" xfId="27760"/>
    <cellStyle name="Normal 4 2 2 5" xfId="27761"/>
    <cellStyle name="Normal 4 2 2 5 2" xfId="27762"/>
    <cellStyle name="Normal 4 2 2 6" xfId="27763"/>
    <cellStyle name="Normal 4 2 2 6 2" xfId="27764"/>
    <cellStyle name="Normal 4 2 2 7" xfId="27765"/>
    <cellStyle name="Normal 4 2 2 7 2" xfId="27766"/>
    <cellStyle name="Normal 4 2 2 8" xfId="27767"/>
    <cellStyle name="Normal 4 2 2 8 2" xfId="27768"/>
    <cellStyle name="Normal 4 2 2 9" xfId="27769"/>
    <cellStyle name="Normal 4 2 2 9 2" xfId="27770"/>
    <cellStyle name="Normal 4 2 20" xfId="42053"/>
    <cellStyle name="Normal 4 2 3" xfId="27771"/>
    <cellStyle name="Normal 4 2 3 10" xfId="27772"/>
    <cellStyle name="Normal 4 2 3 10 2" xfId="27773"/>
    <cellStyle name="Normal 4 2 3 11" xfId="27774"/>
    <cellStyle name="Normal 4 2 3 11 2" xfId="27775"/>
    <cellStyle name="Normal 4 2 3 12" xfId="27776"/>
    <cellStyle name="Normal 4 2 3 12 2" xfId="27777"/>
    <cellStyle name="Normal 4 2 3 13" xfId="27778"/>
    <cellStyle name="Normal 4 2 3 2" xfId="27779"/>
    <cellStyle name="Normal 4 2 3 2 10" xfId="27780"/>
    <cellStyle name="Normal 4 2 3 2 10 2" xfId="27781"/>
    <cellStyle name="Normal 4 2 3 2 11" xfId="27782"/>
    <cellStyle name="Normal 4 2 3 2 11 2" xfId="27783"/>
    <cellStyle name="Normal 4 2 3 2 12" xfId="27784"/>
    <cellStyle name="Normal 4 2 3 2 2" xfId="27785"/>
    <cellStyle name="Normal 4 2 3 2 2 10" xfId="27786"/>
    <cellStyle name="Normal 4 2 3 2 2 10 2" xfId="27787"/>
    <cellStyle name="Normal 4 2 3 2 2 11" xfId="27788"/>
    <cellStyle name="Normal 4 2 3 2 2 2" xfId="27789"/>
    <cellStyle name="Normal 4 2 3 2 2 2 2" xfId="27790"/>
    <cellStyle name="Normal 4 2 3 2 2 3" xfId="27791"/>
    <cellStyle name="Normal 4 2 3 2 2 3 2" xfId="27792"/>
    <cellStyle name="Normal 4 2 3 2 2 4" xfId="27793"/>
    <cellStyle name="Normal 4 2 3 2 2 4 2" xfId="27794"/>
    <cellStyle name="Normal 4 2 3 2 2 5" xfId="27795"/>
    <cellStyle name="Normal 4 2 3 2 2 5 2" xfId="27796"/>
    <cellStyle name="Normal 4 2 3 2 2 6" xfId="27797"/>
    <cellStyle name="Normal 4 2 3 2 2 6 2" xfId="27798"/>
    <cellStyle name="Normal 4 2 3 2 2 7" xfId="27799"/>
    <cellStyle name="Normal 4 2 3 2 2 7 2" xfId="27800"/>
    <cellStyle name="Normal 4 2 3 2 2 8" xfId="27801"/>
    <cellStyle name="Normal 4 2 3 2 2 8 2" xfId="27802"/>
    <cellStyle name="Normal 4 2 3 2 2 9" xfId="27803"/>
    <cellStyle name="Normal 4 2 3 2 2 9 2" xfId="27804"/>
    <cellStyle name="Normal 4 2 3 2 3" xfId="27805"/>
    <cellStyle name="Normal 4 2 3 2 3 2" xfId="27806"/>
    <cellStyle name="Normal 4 2 3 2 4" xfId="27807"/>
    <cellStyle name="Normal 4 2 3 2 4 2" xfId="27808"/>
    <cellStyle name="Normal 4 2 3 2 5" xfId="27809"/>
    <cellStyle name="Normal 4 2 3 2 5 2" xfId="27810"/>
    <cellStyle name="Normal 4 2 3 2 6" xfId="27811"/>
    <cellStyle name="Normal 4 2 3 2 6 2" xfId="27812"/>
    <cellStyle name="Normal 4 2 3 2 7" xfId="27813"/>
    <cellStyle name="Normal 4 2 3 2 7 2" xfId="27814"/>
    <cellStyle name="Normal 4 2 3 2 8" xfId="27815"/>
    <cellStyle name="Normal 4 2 3 2 8 2" xfId="27816"/>
    <cellStyle name="Normal 4 2 3 2 9" xfId="27817"/>
    <cellStyle name="Normal 4 2 3 2 9 2" xfId="27818"/>
    <cellStyle name="Normal 4 2 3 3" xfId="27819"/>
    <cellStyle name="Normal 4 2 3 3 10" xfId="27820"/>
    <cellStyle name="Normal 4 2 3 3 10 2" xfId="27821"/>
    <cellStyle name="Normal 4 2 3 3 11" xfId="27822"/>
    <cellStyle name="Normal 4 2 3 3 2" xfId="27823"/>
    <cellStyle name="Normal 4 2 3 3 2 2" xfId="27824"/>
    <cellStyle name="Normal 4 2 3 3 3" xfId="27825"/>
    <cellStyle name="Normal 4 2 3 3 3 2" xfId="27826"/>
    <cellStyle name="Normal 4 2 3 3 4" xfId="27827"/>
    <cellStyle name="Normal 4 2 3 3 4 2" xfId="27828"/>
    <cellStyle name="Normal 4 2 3 3 5" xfId="27829"/>
    <cellStyle name="Normal 4 2 3 3 5 2" xfId="27830"/>
    <cellStyle name="Normal 4 2 3 3 6" xfId="27831"/>
    <cellStyle name="Normal 4 2 3 3 6 2" xfId="27832"/>
    <cellStyle name="Normal 4 2 3 3 7" xfId="27833"/>
    <cellStyle name="Normal 4 2 3 3 7 2" xfId="27834"/>
    <cellStyle name="Normal 4 2 3 3 8" xfId="27835"/>
    <cellStyle name="Normal 4 2 3 3 8 2" xfId="27836"/>
    <cellStyle name="Normal 4 2 3 3 9" xfId="27837"/>
    <cellStyle name="Normal 4 2 3 3 9 2" xfId="27838"/>
    <cellStyle name="Normal 4 2 3 4" xfId="27839"/>
    <cellStyle name="Normal 4 2 3 4 2" xfId="27840"/>
    <cellStyle name="Normal 4 2 3 5" xfId="27841"/>
    <cellStyle name="Normal 4 2 3 5 2" xfId="27842"/>
    <cellStyle name="Normal 4 2 3 6" xfId="27843"/>
    <cellStyle name="Normal 4 2 3 6 2" xfId="27844"/>
    <cellStyle name="Normal 4 2 3 7" xfId="27845"/>
    <cellStyle name="Normal 4 2 3 7 2" xfId="27846"/>
    <cellStyle name="Normal 4 2 3 8" xfId="27847"/>
    <cellStyle name="Normal 4 2 3 8 2" xfId="27848"/>
    <cellStyle name="Normal 4 2 3 9" xfId="27849"/>
    <cellStyle name="Normal 4 2 3 9 2" xfId="27850"/>
    <cellStyle name="Normal 4 2 4" xfId="27851"/>
    <cellStyle name="Normal 4 2 4 10" xfId="27852"/>
    <cellStyle name="Normal 4 2 4 10 2" xfId="27853"/>
    <cellStyle name="Normal 4 2 4 11" xfId="27854"/>
    <cellStyle name="Normal 4 2 4 11 2" xfId="27855"/>
    <cellStyle name="Normal 4 2 4 12" xfId="27856"/>
    <cellStyle name="Normal 4 2 4 12 2" xfId="27857"/>
    <cellStyle name="Normal 4 2 4 13" xfId="27858"/>
    <cellStyle name="Normal 4 2 4 2" xfId="27859"/>
    <cellStyle name="Normal 4 2 4 2 10" xfId="27860"/>
    <cellStyle name="Normal 4 2 4 2 10 2" xfId="27861"/>
    <cellStyle name="Normal 4 2 4 2 11" xfId="27862"/>
    <cellStyle name="Normal 4 2 4 2 11 2" xfId="27863"/>
    <cellStyle name="Normal 4 2 4 2 12" xfId="27864"/>
    <cellStyle name="Normal 4 2 4 2 2" xfId="27865"/>
    <cellStyle name="Normal 4 2 4 2 2 10" xfId="27866"/>
    <cellStyle name="Normal 4 2 4 2 2 10 2" xfId="27867"/>
    <cellStyle name="Normal 4 2 4 2 2 11" xfId="27868"/>
    <cellStyle name="Normal 4 2 4 2 2 2" xfId="27869"/>
    <cellStyle name="Normal 4 2 4 2 2 2 2" xfId="27870"/>
    <cellStyle name="Normal 4 2 4 2 2 3" xfId="27871"/>
    <cellStyle name="Normal 4 2 4 2 2 3 2" xfId="27872"/>
    <cellStyle name="Normal 4 2 4 2 2 4" xfId="27873"/>
    <cellStyle name="Normal 4 2 4 2 2 4 2" xfId="27874"/>
    <cellStyle name="Normal 4 2 4 2 2 5" xfId="27875"/>
    <cellStyle name="Normal 4 2 4 2 2 5 2" xfId="27876"/>
    <cellStyle name="Normal 4 2 4 2 2 6" xfId="27877"/>
    <cellStyle name="Normal 4 2 4 2 2 6 2" xfId="27878"/>
    <cellStyle name="Normal 4 2 4 2 2 7" xfId="27879"/>
    <cellStyle name="Normal 4 2 4 2 2 7 2" xfId="27880"/>
    <cellStyle name="Normal 4 2 4 2 2 8" xfId="27881"/>
    <cellStyle name="Normal 4 2 4 2 2 8 2" xfId="27882"/>
    <cellStyle name="Normal 4 2 4 2 2 9" xfId="27883"/>
    <cellStyle name="Normal 4 2 4 2 2 9 2" xfId="27884"/>
    <cellStyle name="Normal 4 2 4 2 3" xfId="27885"/>
    <cellStyle name="Normal 4 2 4 2 3 2" xfId="27886"/>
    <cellStyle name="Normal 4 2 4 2 4" xfId="27887"/>
    <cellStyle name="Normal 4 2 4 2 4 2" xfId="27888"/>
    <cellStyle name="Normal 4 2 4 2 5" xfId="27889"/>
    <cellStyle name="Normal 4 2 4 2 5 2" xfId="27890"/>
    <cellStyle name="Normal 4 2 4 2 6" xfId="27891"/>
    <cellStyle name="Normal 4 2 4 2 6 2" xfId="27892"/>
    <cellStyle name="Normal 4 2 4 2 7" xfId="27893"/>
    <cellStyle name="Normal 4 2 4 2 7 2" xfId="27894"/>
    <cellStyle name="Normal 4 2 4 2 8" xfId="27895"/>
    <cellStyle name="Normal 4 2 4 2 8 2" xfId="27896"/>
    <cellStyle name="Normal 4 2 4 2 9" xfId="27897"/>
    <cellStyle name="Normal 4 2 4 2 9 2" xfId="27898"/>
    <cellStyle name="Normal 4 2 4 3" xfId="27899"/>
    <cellStyle name="Normal 4 2 4 3 10" xfId="27900"/>
    <cellStyle name="Normal 4 2 4 3 10 2" xfId="27901"/>
    <cellStyle name="Normal 4 2 4 3 11" xfId="27902"/>
    <cellStyle name="Normal 4 2 4 3 2" xfId="27903"/>
    <cellStyle name="Normal 4 2 4 3 2 2" xfId="27904"/>
    <cellStyle name="Normal 4 2 4 3 3" xfId="27905"/>
    <cellStyle name="Normal 4 2 4 3 3 2" xfId="27906"/>
    <cellStyle name="Normal 4 2 4 3 4" xfId="27907"/>
    <cellStyle name="Normal 4 2 4 3 4 2" xfId="27908"/>
    <cellStyle name="Normal 4 2 4 3 5" xfId="27909"/>
    <cellStyle name="Normal 4 2 4 3 5 2" xfId="27910"/>
    <cellStyle name="Normal 4 2 4 3 6" xfId="27911"/>
    <cellStyle name="Normal 4 2 4 3 6 2" xfId="27912"/>
    <cellStyle name="Normal 4 2 4 3 7" xfId="27913"/>
    <cellStyle name="Normal 4 2 4 3 7 2" xfId="27914"/>
    <cellStyle name="Normal 4 2 4 3 8" xfId="27915"/>
    <cellStyle name="Normal 4 2 4 3 8 2" xfId="27916"/>
    <cellStyle name="Normal 4 2 4 3 9" xfId="27917"/>
    <cellStyle name="Normal 4 2 4 3 9 2" xfId="27918"/>
    <cellStyle name="Normal 4 2 4 4" xfId="27919"/>
    <cellStyle name="Normal 4 2 4 4 2" xfId="27920"/>
    <cellStyle name="Normal 4 2 4 5" xfId="27921"/>
    <cellStyle name="Normal 4 2 4 5 2" xfId="27922"/>
    <cellStyle name="Normal 4 2 4 6" xfId="27923"/>
    <cellStyle name="Normal 4 2 4 6 2" xfId="27924"/>
    <cellStyle name="Normal 4 2 4 7" xfId="27925"/>
    <cellStyle name="Normal 4 2 4 7 2" xfId="27926"/>
    <cellStyle name="Normal 4 2 4 8" xfId="27927"/>
    <cellStyle name="Normal 4 2 4 8 2" xfId="27928"/>
    <cellStyle name="Normal 4 2 4 9" xfId="27929"/>
    <cellStyle name="Normal 4 2 4 9 2" xfId="27930"/>
    <cellStyle name="Normal 4 2 5" xfId="27931"/>
    <cellStyle name="Normal 4 2 5 10" xfId="27932"/>
    <cellStyle name="Normal 4 2 5 10 2" xfId="27933"/>
    <cellStyle name="Normal 4 2 5 11" xfId="27934"/>
    <cellStyle name="Normal 4 2 5 11 2" xfId="27935"/>
    <cellStyle name="Normal 4 2 5 12" xfId="27936"/>
    <cellStyle name="Normal 4 2 5 12 2" xfId="27937"/>
    <cellStyle name="Normal 4 2 5 13" xfId="27938"/>
    <cellStyle name="Normal 4 2 5 2" xfId="27939"/>
    <cellStyle name="Normal 4 2 5 2 10" xfId="27940"/>
    <cellStyle name="Normal 4 2 5 2 10 2" xfId="27941"/>
    <cellStyle name="Normal 4 2 5 2 11" xfId="27942"/>
    <cellStyle name="Normal 4 2 5 2 11 2" xfId="27943"/>
    <cellStyle name="Normal 4 2 5 2 12" xfId="27944"/>
    <cellStyle name="Normal 4 2 5 2 2" xfId="27945"/>
    <cellStyle name="Normal 4 2 5 2 2 10" xfId="27946"/>
    <cellStyle name="Normal 4 2 5 2 2 10 2" xfId="27947"/>
    <cellStyle name="Normal 4 2 5 2 2 11" xfId="27948"/>
    <cellStyle name="Normal 4 2 5 2 2 2" xfId="27949"/>
    <cellStyle name="Normal 4 2 5 2 2 2 2" xfId="27950"/>
    <cellStyle name="Normal 4 2 5 2 2 3" xfId="27951"/>
    <cellStyle name="Normal 4 2 5 2 2 3 2" xfId="27952"/>
    <cellStyle name="Normal 4 2 5 2 2 4" xfId="27953"/>
    <cellStyle name="Normal 4 2 5 2 2 4 2" xfId="27954"/>
    <cellStyle name="Normal 4 2 5 2 2 5" xfId="27955"/>
    <cellStyle name="Normal 4 2 5 2 2 5 2" xfId="27956"/>
    <cellStyle name="Normal 4 2 5 2 2 6" xfId="27957"/>
    <cellStyle name="Normal 4 2 5 2 2 6 2" xfId="27958"/>
    <cellStyle name="Normal 4 2 5 2 2 7" xfId="27959"/>
    <cellStyle name="Normal 4 2 5 2 2 7 2" xfId="27960"/>
    <cellStyle name="Normal 4 2 5 2 2 8" xfId="27961"/>
    <cellStyle name="Normal 4 2 5 2 2 8 2" xfId="27962"/>
    <cellStyle name="Normal 4 2 5 2 2 9" xfId="27963"/>
    <cellStyle name="Normal 4 2 5 2 2 9 2" xfId="27964"/>
    <cellStyle name="Normal 4 2 5 2 3" xfId="27965"/>
    <cellStyle name="Normal 4 2 5 2 3 2" xfId="27966"/>
    <cellStyle name="Normal 4 2 5 2 4" xfId="27967"/>
    <cellStyle name="Normal 4 2 5 2 4 2" xfId="27968"/>
    <cellStyle name="Normal 4 2 5 2 5" xfId="27969"/>
    <cellStyle name="Normal 4 2 5 2 5 2" xfId="27970"/>
    <cellStyle name="Normal 4 2 5 2 6" xfId="27971"/>
    <cellStyle name="Normal 4 2 5 2 6 2" xfId="27972"/>
    <cellStyle name="Normal 4 2 5 2 7" xfId="27973"/>
    <cellStyle name="Normal 4 2 5 2 7 2" xfId="27974"/>
    <cellStyle name="Normal 4 2 5 2 8" xfId="27975"/>
    <cellStyle name="Normal 4 2 5 2 8 2" xfId="27976"/>
    <cellStyle name="Normal 4 2 5 2 9" xfId="27977"/>
    <cellStyle name="Normal 4 2 5 2 9 2" xfId="27978"/>
    <cellStyle name="Normal 4 2 5 3" xfId="27979"/>
    <cellStyle name="Normal 4 2 5 3 10" xfId="27980"/>
    <cellStyle name="Normal 4 2 5 3 10 2" xfId="27981"/>
    <cellStyle name="Normal 4 2 5 3 11" xfId="27982"/>
    <cellStyle name="Normal 4 2 5 3 2" xfId="27983"/>
    <cellStyle name="Normal 4 2 5 3 2 2" xfId="27984"/>
    <cellStyle name="Normal 4 2 5 3 3" xfId="27985"/>
    <cellStyle name="Normal 4 2 5 3 3 2" xfId="27986"/>
    <cellStyle name="Normal 4 2 5 3 4" xfId="27987"/>
    <cellStyle name="Normal 4 2 5 3 4 2" xfId="27988"/>
    <cellStyle name="Normal 4 2 5 3 5" xfId="27989"/>
    <cellStyle name="Normal 4 2 5 3 5 2" xfId="27990"/>
    <cellStyle name="Normal 4 2 5 3 6" xfId="27991"/>
    <cellStyle name="Normal 4 2 5 3 6 2" xfId="27992"/>
    <cellStyle name="Normal 4 2 5 3 7" xfId="27993"/>
    <cellStyle name="Normal 4 2 5 3 7 2" xfId="27994"/>
    <cellStyle name="Normal 4 2 5 3 8" xfId="27995"/>
    <cellStyle name="Normal 4 2 5 3 8 2" xfId="27996"/>
    <cellStyle name="Normal 4 2 5 3 9" xfId="27997"/>
    <cellStyle name="Normal 4 2 5 3 9 2" xfId="27998"/>
    <cellStyle name="Normal 4 2 5 4" xfId="27999"/>
    <cellStyle name="Normal 4 2 5 4 2" xfId="28000"/>
    <cellStyle name="Normal 4 2 5 5" xfId="28001"/>
    <cellStyle name="Normal 4 2 5 5 2" xfId="28002"/>
    <cellStyle name="Normal 4 2 5 6" xfId="28003"/>
    <cellStyle name="Normal 4 2 5 6 2" xfId="28004"/>
    <cellStyle name="Normal 4 2 5 7" xfId="28005"/>
    <cellStyle name="Normal 4 2 5 7 2" xfId="28006"/>
    <cellStyle name="Normal 4 2 5 8" xfId="28007"/>
    <cellStyle name="Normal 4 2 5 8 2" xfId="28008"/>
    <cellStyle name="Normal 4 2 5 9" xfId="28009"/>
    <cellStyle name="Normal 4 2 5 9 2" xfId="28010"/>
    <cellStyle name="Normal 4 2 6" xfId="28011"/>
    <cellStyle name="Normal 4 2 6 10" xfId="28012"/>
    <cellStyle name="Normal 4 2 6 10 2" xfId="28013"/>
    <cellStyle name="Normal 4 2 6 11" xfId="28014"/>
    <cellStyle name="Normal 4 2 6 11 2" xfId="28015"/>
    <cellStyle name="Normal 4 2 6 12" xfId="28016"/>
    <cellStyle name="Normal 4 2 6 2" xfId="28017"/>
    <cellStyle name="Normal 4 2 6 2 10" xfId="28018"/>
    <cellStyle name="Normal 4 2 6 2 10 2" xfId="28019"/>
    <cellStyle name="Normal 4 2 6 2 11" xfId="28020"/>
    <cellStyle name="Normal 4 2 6 2 2" xfId="28021"/>
    <cellStyle name="Normal 4 2 6 2 2 2" xfId="28022"/>
    <cellStyle name="Normal 4 2 6 2 3" xfId="28023"/>
    <cellStyle name="Normal 4 2 6 2 3 2" xfId="28024"/>
    <cellStyle name="Normal 4 2 6 2 4" xfId="28025"/>
    <cellStyle name="Normal 4 2 6 2 4 2" xfId="28026"/>
    <cellStyle name="Normal 4 2 6 2 5" xfId="28027"/>
    <cellStyle name="Normal 4 2 6 2 5 2" xfId="28028"/>
    <cellStyle name="Normal 4 2 6 2 6" xfId="28029"/>
    <cellStyle name="Normal 4 2 6 2 6 2" xfId="28030"/>
    <cellStyle name="Normal 4 2 6 2 7" xfId="28031"/>
    <cellStyle name="Normal 4 2 6 2 7 2" xfId="28032"/>
    <cellStyle name="Normal 4 2 6 2 8" xfId="28033"/>
    <cellStyle name="Normal 4 2 6 2 8 2" xfId="28034"/>
    <cellStyle name="Normal 4 2 6 2 9" xfId="28035"/>
    <cellStyle name="Normal 4 2 6 2 9 2" xfId="28036"/>
    <cellStyle name="Normal 4 2 6 3" xfId="28037"/>
    <cellStyle name="Normal 4 2 6 3 2" xfId="28038"/>
    <cellStyle name="Normal 4 2 6 4" xfId="28039"/>
    <cellStyle name="Normal 4 2 6 4 2" xfId="28040"/>
    <cellStyle name="Normal 4 2 6 5" xfId="28041"/>
    <cellStyle name="Normal 4 2 6 5 2" xfId="28042"/>
    <cellStyle name="Normal 4 2 6 6" xfId="28043"/>
    <cellStyle name="Normal 4 2 6 6 2" xfId="28044"/>
    <cellStyle name="Normal 4 2 6 7" xfId="28045"/>
    <cellStyle name="Normal 4 2 6 7 2" xfId="28046"/>
    <cellStyle name="Normal 4 2 6 8" xfId="28047"/>
    <cellStyle name="Normal 4 2 6 8 2" xfId="28048"/>
    <cellStyle name="Normal 4 2 6 9" xfId="28049"/>
    <cellStyle name="Normal 4 2 6 9 2" xfId="28050"/>
    <cellStyle name="Normal 4 2 7" xfId="28051"/>
    <cellStyle name="Normal 4 2 7 10" xfId="28052"/>
    <cellStyle name="Normal 4 2 7 10 2" xfId="28053"/>
    <cellStyle name="Normal 4 2 7 11" xfId="28054"/>
    <cellStyle name="Normal 4 2 7 2" xfId="28055"/>
    <cellStyle name="Normal 4 2 7 2 2" xfId="28056"/>
    <cellStyle name="Normal 4 2 7 3" xfId="28057"/>
    <cellStyle name="Normal 4 2 7 3 2" xfId="28058"/>
    <cellStyle name="Normal 4 2 7 4" xfId="28059"/>
    <cellStyle name="Normal 4 2 7 4 2" xfId="28060"/>
    <cellStyle name="Normal 4 2 7 5" xfId="28061"/>
    <cellStyle name="Normal 4 2 7 5 2" xfId="28062"/>
    <cellStyle name="Normal 4 2 7 6" xfId="28063"/>
    <cellStyle name="Normal 4 2 7 6 2" xfId="28064"/>
    <cellStyle name="Normal 4 2 7 7" xfId="28065"/>
    <cellStyle name="Normal 4 2 7 7 2" xfId="28066"/>
    <cellStyle name="Normal 4 2 7 8" xfId="28067"/>
    <cellStyle name="Normal 4 2 7 8 2" xfId="28068"/>
    <cellStyle name="Normal 4 2 7 9" xfId="28069"/>
    <cellStyle name="Normal 4 2 7 9 2" xfId="28070"/>
    <cellStyle name="Normal 4 2 8" xfId="28071"/>
    <cellStyle name="Normal 4 2 8 2" xfId="28072"/>
    <cellStyle name="Normal 4 2 9" xfId="28073"/>
    <cellStyle name="Normal 4 2 9 2" xfId="28074"/>
    <cellStyle name="Normal 4 20" xfId="28075"/>
    <cellStyle name="Normal 4 21" xfId="28076"/>
    <cellStyle name="Normal 4 22" xfId="41711"/>
    <cellStyle name="Normal 4 3" xfId="28077"/>
    <cellStyle name="Normal 4 3 10" xfId="28078"/>
    <cellStyle name="Normal 4 3 10 2" xfId="28079"/>
    <cellStyle name="Normal 4 3 11" xfId="28080"/>
    <cellStyle name="Normal 4 3 11 2" xfId="28081"/>
    <cellStyle name="Normal 4 3 12" xfId="28082"/>
    <cellStyle name="Normal 4 3 12 2" xfId="28083"/>
    <cellStyle name="Normal 4 3 13" xfId="28084"/>
    <cellStyle name="Normal 4 3 2" xfId="28085"/>
    <cellStyle name="Normal 4 3 2 10" xfId="28086"/>
    <cellStyle name="Normal 4 3 2 10 2" xfId="28087"/>
    <cellStyle name="Normal 4 3 2 11" xfId="28088"/>
    <cellStyle name="Normal 4 3 2 11 2" xfId="28089"/>
    <cellStyle name="Normal 4 3 2 12" xfId="28090"/>
    <cellStyle name="Normal 4 3 2 2" xfId="28091"/>
    <cellStyle name="Normal 4 3 2 2 10" xfId="28092"/>
    <cellStyle name="Normal 4 3 2 2 10 2" xfId="28093"/>
    <cellStyle name="Normal 4 3 2 2 11" xfId="28094"/>
    <cellStyle name="Normal 4 3 2 2 2" xfId="28095"/>
    <cellStyle name="Normal 4 3 2 2 2 2" xfId="28096"/>
    <cellStyle name="Normal 4 3 2 2 3" xfId="28097"/>
    <cellStyle name="Normal 4 3 2 2 3 2" xfId="28098"/>
    <cellStyle name="Normal 4 3 2 2 4" xfId="28099"/>
    <cellStyle name="Normal 4 3 2 2 4 2" xfId="28100"/>
    <cellStyle name="Normal 4 3 2 2 5" xfId="28101"/>
    <cellStyle name="Normal 4 3 2 2 5 2" xfId="28102"/>
    <cellStyle name="Normal 4 3 2 2 6" xfId="28103"/>
    <cellStyle name="Normal 4 3 2 2 6 2" xfId="28104"/>
    <cellStyle name="Normal 4 3 2 2 7" xfId="28105"/>
    <cellStyle name="Normal 4 3 2 2 7 2" xfId="28106"/>
    <cellStyle name="Normal 4 3 2 2 8" xfId="28107"/>
    <cellStyle name="Normal 4 3 2 2 8 2" xfId="28108"/>
    <cellStyle name="Normal 4 3 2 2 9" xfId="28109"/>
    <cellStyle name="Normal 4 3 2 2 9 2" xfId="28110"/>
    <cellStyle name="Normal 4 3 2 3" xfId="28111"/>
    <cellStyle name="Normal 4 3 2 3 2" xfId="28112"/>
    <cellStyle name="Normal 4 3 2 4" xfId="28113"/>
    <cellStyle name="Normal 4 3 2 4 2" xfId="28114"/>
    <cellStyle name="Normal 4 3 2 5" xfId="28115"/>
    <cellStyle name="Normal 4 3 2 5 2" xfId="28116"/>
    <cellStyle name="Normal 4 3 2 6" xfId="28117"/>
    <cellStyle name="Normal 4 3 2 6 2" xfId="28118"/>
    <cellStyle name="Normal 4 3 2 7" xfId="28119"/>
    <cellStyle name="Normal 4 3 2 7 2" xfId="28120"/>
    <cellStyle name="Normal 4 3 2 8" xfId="28121"/>
    <cellStyle name="Normal 4 3 2 8 2" xfId="28122"/>
    <cellStyle name="Normal 4 3 2 9" xfId="28123"/>
    <cellStyle name="Normal 4 3 2 9 2" xfId="28124"/>
    <cellStyle name="Normal 4 3 3" xfId="28125"/>
    <cellStyle name="Normal 4 3 3 10" xfId="28126"/>
    <cellStyle name="Normal 4 3 3 10 2" xfId="28127"/>
    <cellStyle name="Normal 4 3 3 11" xfId="28128"/>
    <cellStyle name="Normal 4 3 3 2" xfId="28129"/>
    <cellStyle name="Normal 4 3 3 2 2" xfId="28130"/>
    <cellStyle name="Normal 4 3 3 3" xfId="28131"/>
    <cellStyle name="Normal 4 3 3 3 2" xfId="28132"/>
    <cellStyle name="Normal 4 3 3 4" xfId="28133"/>
    <cellStyle name="Normal 4 3 3 4 2" xfId="28134"/>
    <cellStyle name="Normal 4 3 3 5" xfId="28135"/>
    <cellStyle name="Normal 4 3 3 5 2" xfId="28136"/>
    <cellStyle name="Normal 4 3 3 6" xfId="28137"/>
    <cellStyle name="Normal 4 3 3 6 2" xfId="28138"/>
    <cellStyle name="Normal 4 3 3 7" xfId="28139"/>
    <cellStyle name="Normal 4 3 3 7 2" xfId="28140"/>
    <cellStyle name="Normal 4 3 3 8" xfId="28141"/>
    <cellStyle name="Normal 4 3 3 8 2" xfId="28142"/>
    <cellStyle name="Normal 4 3 3 9" xfId="28143"/>
    <cellStyle name="Normal 4 3 3 9 2" xfId="28144"/>
    <cellStyle name="Normal 4 3 4" xfId="28145"/>
    <cellStyle name="Normal 4 3 4 2" xfId="28146"/>
    <cellStyle name="Normal 4 3 5" xfId="28147"/>
    <cellStyle name="Normal 4 3 5 2" xfId="28148"/>
    <cellStyle name="Normal 4 3 6" xfId="28149"/>
    <cellStyle name="Normal 4 3 6 2" xfId="28150"/>
    <cellStyle name="Normal 4 3 7" xfId="28151"/>
    <cellStyle name="Normal 4 3 7 2" xfId="28152"/>
    <cellStyle name="Normal 4 3 8" xfId="28153"/>
    <cellStyle name="Normal 4 3 8 2" xfId="28154"/>
    <cellStyle name="Normal 4 3 9" xfId="28155"/>
    <cellStyle name="Normal 4 3 9 2" xfId="28156"/>
    <cellStyle name="Normal 4 4" xfId="28157"/>
    <cellStyle name="Normal 4 4 10" xfId="28158"/>
    <cellStyle name="Normal 4 4 10 2" xfId="28159"/>
    <cellStyle name="Normal 4 4 11" xfId="28160"/>
    <cellStyle name="Normal 4 4 11 2" xfId="28161"/>
    <cellStyle name="Normal 4 4 12" xfId="28162"/>
    <cellStyle name="Normal 4 4 12 2" xfId="28163"/>
    <cellStyle name="Normal 4 4 13" xfId="28164"/>
    <cellStyle name="Normal 4 4 2" xfId="28165"/>
    <cellStyle name="Normal 4 4 2 10" xfId="28166"/>
    <cellStyle name="Normal 4 4 2 10 2" xfId="28167"/>
    <cellStyle name="Normal 4 4 2 11" xfId="28168"/>
    <cellStyle name="Normal 4 4 2 11 2" xfId="28169"/>
    <cellStyle name="Normal 4 4 2 12" xfId="28170"/>
    <cellStyle name="Normal 4 4 2 2" xfId="28171"/>
    <cellStyle name="Normal 4 4 2 2 10" xfId="28172"/>
    <cellStyle name="Normal 4 4 2 2 10 2" xfId="28173"/>
    <cellStyle name="Normal 4 4 2 2 11" xfId="28174"/>
    <cellStyle name="Normal 4 4 2 2 2" xfId="28175"/>
    <cellStyle name="Normal 4 4 2 2 2 2" xfId="28176"/>
    <cellStyle name="Normal 4 4 2 2 3" xfId="28177"/>
    <cellStyle name="Normal 4 4 2 2 3 2" xfId="28178"/>
    <cellStyle name="Normal 4 4 2 2 4" xfId="28179"/>
    <cellStyle name="Normal 4 4 2 2 4 2" xfId="28180"/>
    <cellStyle name="Normal 4 4 2 2 5" xfId="28181"/>
    <cellStyle name="Normal 4 4 2 2 5 2" xfId="28182"/>
    <cellStyle name="Normal 4 4 2 2 6" xfId="28183"/>
    <cellStyle name="Normal 4 4 2 2 6 2" xfId="28184"/>
    <cellStyle name="Normal 4 4 2 2 7" xfId="28185"/>
    <cellStyle name="Normal 4 4 2 2 7 2" xfId="28186"/>
    <cellStyle name="Normal 4 4 2 2 8" xfId="28187"/>
    <cellStyle name="Normal 4 4 2 2 8 2" xfId="28188"/>
    <cellStyle name="Normal 4 4 2 2 9" xfId="28189"/>
    <cellStyle name="Normal 4 4 2 2 9 2" xfId="28190"/>
    <cellStyle name="Normal 4 4 2 3" xfId="28191"/>
    <cellStyle name="Normal 4 4 2 3 2" xfId="28192"/>
    <cellStyle name="Normal 4 4 2 4" xfId="28193"/>
    <cellStyle name="Normal 4 4 2 4 2" xfId="28194"/>
    <cellStyle name="Normal 4 4 2 5" xfId="28195"/>
    <cellStyle name="Normal 4 4 2 5 2" xfId="28196"/>
    <cellStyle name="Normal 4 4 2 6" xfId="28197"/>
    <cellStyle name="Normal 4 4 2 6 2" xfId="28198"/>
    <cellStyle name="Normal 4 4 2 7" xfId="28199"/>
    <cellStyle name="Normal 4 4 2 7 2" xfId="28200"/>
    <cellStyle name="Normal 4 4 2 8" xfId="28201"/>
    <cellStyle name="Normal 4 4 2 8 2" xfId="28202"/>
    <cellStyle name="Normal 4 4 2 9" xfId="28203"/>
    <cellStyle name="Normal 4 4 2 9 2" xfId="28204"/>
    <cellStyle name="Normal 4 4 3" xfId="28205"/>
    <cellStyle name="Normal 4 4 3 10" xfId="28206"/>
    <cellStyle name="Normal 4 4 3 10 2" xfId="28207"/>
    <cellStyle name="Normal 4 4 3 11" xfId="28208"/>
    <cellStyle name="Normal 4 4 3 2" xfId="28209"/>
    <cellStyle name="Normal 4 4 3 2 2" xfId="28210"/>
    <cellStyle name="Normal 4 4 3 3" xfId="28211"/>
    <cellStyle name="Normal 4 4 3 3 2" xfId="28212"/>
    <cellStyle name="Normal 4 4 3 4" xfId="28213"/>
    <cellStyle name="Normal 4 4 3 4 2" xfId="28214"/>
    <cellStyle name="Normal 4 4 3 5" xfId="28215"/>
    <cellStyle name="Normal 4 4 3 5 2" xfId="28216"/>
    <cellStyle name="Normal 4 4 3 6" xfId="28217"/>
    <cellStyle name="Normal 4 4 3 6 2" xfId="28218"/>
    <cellStyle name="Normal 4 4 3 7" xfId="28219"/>
    <cellStyle name="Normal 4 4 3 7 2" xfId="28220"/>
    <cellStyle name="Normal 4 4 3 8" xfId="28221"/>
    <cellStyle name="Normal 4 4 3 8 2" xfId="28222"/>
    <cellStyle name="Normal 4 4 3 9" xfId="28223"/>
    <cellStyle name="Normal 4 4 3 9 2" xfId="28224"/>
    <cellStyle name="Normal 4 4 4" xfId="28225"/>
    <cellStyle name="Normal 4 4 4 2" xfId="28226"/>
    <cellStyle name="Normal 4 4 5" xfId="28227"/>
    <cellStyle name="Normal 4 4 5 2" xfId="28228"/>
    <cellStyle name="Normal 4 4 6" xfId="28229"/>
    <cellStyle name="Normal 4 4 6 2" xfId="28230"/>
    <cellStyle name="Normal 4 4 7" xfId="28231"/>
    <cellStyle name="Normal 4 4 7 2" xfId="28232"/>
    <cellStyle name="Normal 4 4 8" xfId="28233"/>
    <cellStyle name="Normal 4 4 8 2" xfId="28234"/>
    <cellStyle name="Normal 4 4 9" xfId="28235"/>
    <cellStyle name="Normal 4 4 9 2" xfId="28236"/>
    <cellStyle name="Normal 4 5" xfId="28237"/>
    <cellStyle name="Normal 4 5 10" xfId="28238"/>
    <cellStyle name="Normal 4 5 10 2" xfId="28239"/>
    <cellStyle name="Normal 4 5 11" xfId="28240"/>
    <cellStyle name="Normal 4 5 11 2" xfId="28241"/>
    <cellStyle name="Normal 4 5 12" xfId="28242"/>
    <cellStyle name="Normal 4 5 12 2" xfId="28243"/>
    <cellStyle name="Normal 4 5 13" xfId="28244"/>
    <cellStyle name="Normal 4 5 2" xfId="28245"/>
    <cellStyle name="Normal 4 5 2 10" xfId="28246"/>
    <cellStyle name="Normal 4 5 2 10 2" xfId="28247"/>
    <cellStyle name="Normal 4 5 2 11" xfId="28248"/>
    <cellStyle name="Normal 4 5 2 11 2" xfId="28249"/>
    <cellStyle name="Normal 4 5 2 12" xfId="28250"/>
    <cellStyle name="Normal 4 5 2 2" xfId="28251"/>
    <cellStyle name="Normal 4 5 2 2 10" xfId="28252"/>
    <cellStyle name="Normal 4 5 2 2 10 2" xfId="28253"/>
    <cellStyle name="Normal 4 5 2 2 11" xfId="28254"/>
    <cellStyle name="Normal 4 5 2 2 2" xfId="28255"/>
    <cellStyle name="Normal 4 5 2 2 2 2" xfId="28256"/>
    <cellStyle name="Normal 4 5 2 2 3" xfId="28257"/>
    <cellStyle name="Normal 4 5 2 2 3 2" xfId="28258"/>
    <cellStyle name="Normal 4 5 2 2 4" xfId="28259"/>
    <cellStyle name="Normal 4 5 2 2 4 2" xfId="28260"/>
    <cellStyle name="Normal 4 5 2 2 5" xfId="28261"/>
    <cellStyle name="Normal 4 5 2 2 5 2" xfId="28262"/>
    <cellStyle name="Normal 4 5 2 2 6" xfId="28263"/>
    <cellStyle name="Normal 4 5 2 2 6 2" xfId="28264"/>
    <cellStyle name="Normal 4 5 2 2 7" xfId="28265"/>
    <cellStyle name="Normal 4 5 2 2 7 2" xfId="28266"/>
    <cellStyle name="Normal 4 5 2 2 8" xfId="28267"/>
    <cellStyle name="Normal 4 5 2 2 8 2" xfId="28268"/>
    <cellStyle name="Normal 4 5 2 2 9" xfId="28269"/>
    <cellStyle name="Normal 4 5 2 2 9 2" xfId="28270"/>
    <cellStyle name="Normal 4 5 2 3" xfId="28271"/>
    <cellStyle name="Normal 4 5 2 3 2" xfId="28272"/>
    <cellStyle name="Normal 4 5 2 4" xfId="28273"/>
    <cellStyle name="Normal 4 5 2 4 2" xfId="28274"/>
    <cellStyle name="Normal 4 5 2 5" xfId="28275"/>
    <cellStyle name="Normal 4 5 2 5 2" xfId="28276"/>
    <cellStyle name="Normal 4 5 2 6" xfId="28277"/>
    <cellStyle name="Normal 4 5 2 6 2" xfId="28278"/>
    <cellStyle name="Normal 4 5 2 7" xfId="28279"/>
    <cellStyle name="Normal 4 5 2 7 2" xfId="28280"/>
    <cellStyle name="Normal 4 5 2 8" xfId="28281"/>
    <cellStyle name="Normal 4 5 2 8 2" xfId="28282"/>
    <cellStyle name="Normal 4 5 2 9" xfId="28283"/>
    <cellStyle name="Normal 4 5 2 9 2" xfId="28284"/>
    <cellStyle name="Normal 4 5 3" xfId="28285"/>
    <cellStyle name="Normal 4 5 3 10" xfId="28286"/>
    <cellStyle name="Normal 4 5 3 10 2" xfId="28287"/>
    <cellStyle name="Normal 4 5 3 11" xfId="28288"/>
    <cellStyle name="Normal 4 5 3 2" xfId="28289"/>
    <cellStyle name="Normal 4 5 3 2 2" xfId="28290"/>
    <cellStyle name="Normal 4 5 3 3" xfId="28291"/>
    <cellStyle name="Normal 4 5 3 3 2" xfId="28292"/>
    <cellStyle name="Normal 4 5 3 4" xfId="28293"/>
    <cellStyle name="Normal 4 5 3 4 2" xfId="28294"/>
    <cellStyle name="Normal 4 5 3 5" xfId="28295"/>
    <cellStyle name="Normal 4 5 3 5 2" xfId="28296"/>
    <cellStyle name="Normal 4 5 3 6" xfId="28297"/>
    <cellStyle name="Normal 4 5 3 6 2" xfId="28298"/>
    <cellStyle name="Normal 4 5 3 7" xfId="28299"/>
    <cellStyle name="Normal 4 5 3 7 2" xfId="28300"/>
    <cellStyle name="Normal 4 5 3 8" xfId="28301"/>
    <cellStyle name="Normal 4 5 3 8 2" xfId="28302"/>
    <cellStyle name="Normal 4 5 3 9" xfId="28303"/>
    <cellStyle name="Normal 4 5 3 9 2" xfId="28304"/>
    <cellStyle name="Normal 4 5 4" xfId="28305"/>
    <cellStyle name="Normal 4 5 4 2" xfId="28306"/>
    <cellStyle name="Normal 4 5 5" xfId="28307"/>
    <cellStyle name="Normal 4 5 5 2" xfId="28308"/>
    <cellStyle name="Normal 4 5 6" xfId="28309"/>
    <cellStyle name="Normal 4 5 6 2" xfId="28310"/>
    <cellStyle name="Normal 4 5 7" xfId="28311"/>
    <cellStyle name="Normal 4 5 7 2" xfId="28312"/>
    <cellStyle name="Normal 4 5 8" xfId="28313"/>
    <cellStyle name="Normal 4 5 8 2" xfId="28314"/>
    <cellStyle name="Normal 4 5 9" xfId="28315"/>
    <cellStyle name="Normal 4 5 9 2" xfId="28316"/>
    <cellStyle name="Normal 4 6" xfId="28317"/>
    <cellStyle name="Normal 4 6 10" xfId="28318"/>
    <cellStyle name="Normal 4 6 10 2" xfId="28319"/>
    <cellStyle name="Normal 4 6 11" xfId="28320"/>
    <cellStyle name="Normal 4 6 11 2" xfId="28321"/>
    <cellStyle name="Normal 4 6 12" xfId="28322"/>
    <cellStyle name="Normal 4 6 12 2" xfId="28323"/>
    <cellStyle name="Normal 4 6 13" xfId="28324"/>
    <cellStyle name="Normal 4 6 2" xfId="28325"/>
    <cellStyle name="Normal 4 6 2 10" xfId="28326"/>
    <cellStyle name="Normal 4 6 2 10 2" xfId="28327"/>
    <cellStyle name="Normal 4 6 2 11" xfId="28328"/>
    <cellStyle name="Normal 4 6 2 11 2" xfId="28329"/>
    <cellStyle name="Normal 4 6 2 12" xfId="28330"/>
    <cellStyle name="Normal 4 6 2 2" xfId="28331"/>
    <cellStyle name="Normal 4 6 2 2 10" xfId="28332"/>
    <cellStyle name="Normal 4 6 2 2 10 2" xfId="28333"/>
    <cellStyle name="Normal 4 6 2 2 11" xfId="28334"/>
    <cellStyle name="Normal 4 6 2 2 2" xfId="28335"/>
    <cellStyle name="Normal 4 6 2 2 2 2" xfId="28336"/>
    <cellStyle name="Normal 4 6 2 2 3" xfId="28337"/>
    <cellStyle name="Normal 4 6 2 2 3 2" xfId="28338"/>
    <cellStyle name="Normal 4 6 2 2 4" xfId="28339"/>
    <cellStyle name="Normal 4 6 2 2 4 2" xfId="28340"/>
    <cellStyle name="Normal 4 6 2 2 5" xfId="28341"/>
    <cellStyle name="Normal 4 6 2 2 5 2" xfId="28342"/>
    <cellStyle name="Normal 4 6 2 2 6" xfId="28343"/>
    <cellStyle name="Normal 4 6 2 2 6 2" xfId="28344"/>
    <cellStyle name="Normal 4 6 2 2 7" xfId="28345"/>
    <cellStyle name="Normal 4 6 2 2 7 2" xfId="28346"/>
    <cellStyle name="Normal 4 6 2 2 8" xfId="28347"/>
    <cellStyle name="Normal 4 6 2 2 8 2" xfId="28348"/>
    <cellStyle name="Normal 4 6 2 2 9" xfId="28349"/>
    <cellStyle name="Normal 4 6 2 2 9 2" xfId="28350"/>
    <cellStyle name="Normal 4 6 2 3" xfId="28351"/>
    <cellStyle name="Normal 4 6 2 3 2" xfId="28352"/>
    <cellStyle name="Normal 4 6 2 4" xfId="28353"/>
    <cellStyle name="Normal 4 6 2 4 2" xfId="28354"/>
    <cellStyle name="Normal 4 6 2 5" xfId="28355"/>
    <cellStyle name="Normal 4 6 2 5 2" xfId="28356"/>
    <cellStyle name="Normal 4 6 2 6" xfId="28357"/>
    <cellStyle name="Normal 4 6 2 6 2" xfId="28358"/>
    <cellStyle name="Normal 4 6 2 7" xfId="28359"/>
    <cellStyle name="Normal 4 6 2 7 2" xfId="28360"/>
    <cellStyle name="Normal 4 6 2 8" xfId="28361"/>
    <cellStyle name="Normal 4 6 2 8 2" xfId="28362"/>
    <cellStyle name="Normal 4 6 2 9" xfId="28363"/>
    <cellStyle name="Normal 4 6 2 9 2" xfId="28364"/>
    <cellStyle name="Normal 4 6 3" xfId="28365"/>
    <cellStyle name="Normal 4 6 3 10" xfId="28366"/>
    <cellStyle name="Normal 4 6 3 10 2" xfId="28367"/>
    <cellStyle name="Normal 4 6 3 11" xfId="28368"/>
    <cellStyle name="Normal 4 6 3 2" xfId="28369"/>
    <cellStyle name="Normal 4 6 3 2 2" xfId="28370"/>
    <cellStyle name="Normal 4 6 3 3" xfId="28371"/>
    <cellStyle name="Normal 4 6 3 3 2" xfId="28372"/>
    <cellStyle name="Normal 4 6 3 4" xfId="28373"/>
    <cellStyle name="Normal 4 6 3 4 2" xfId="28374"/>
    <cellStyle name="Normal 4 6 3 5" xfId="28375"/>
    <cellStyle name="Normal 4 6 3 5 2" xfId="28376"/>
    <cellStyle name="Normal 4 6 3 6" xfId="28377"/>
    <cellStyle name="Normal 4 6 3 6 2" xfId="28378"/>
    <cellStyle name="Normal 4 6 3 7" xfId="28379"/>
    <cellStyle name="Normal 4 6 3 7 2" xfId="28380"/>
    <cellStyle name="Normal 4 6 3 8" xfId="28381"/>
    <cellStyle name="Normal 4 6 3 8 2" xfId="28382"/>
    <cellStyle name="Normal 4 6 3 9" xfId="28383"/>
    <cellStyle name="Normal 4 6 3 9 2" xfId="28384"/>
    <cellStyle name="Normal 4 6 4" xfId="28385"/>
    <cellStyle name="Normal 4 6 4 2" xfId="28386"/>
    <cellStyle name="Normal 4 6 5" xfId="28387"/>
    <cellStyle name="Normal 4 6 5 2" xfId="28388"/>
    <cellStyle name="Normal 4 6 6" xfId="28389"/>
    <cellStyle name="Normal 4 6 6 2" xfId="28390"/>
    <cellStyle name="Normal 4 6 7" xfId="28391"/>
    <cellStyle name="Normal 4 6 7 2" xfId="28392"/>
    <cellStyle name="Normal 4 6 8" xfId="28393"/>
    <cellStyle name="Normal 4 6 8 2" xfId="28394"/>
    <cellStyle name="Normal 4 6 9" xfId="28395"/>
    <cellStyle name="Normal 4 6 9 2" xfId="28396"/>
    <cellStyle name="Normal 4 7" xfId="28397"/>
    <cellStyle name="Normal 4 7 10" xfId="28398"/>
    <cellStyle name="Normal 4 7 10 2" xfId="28399"/>
    <cellStyle name="Normal 4 7 11" xfId="28400"/>
    <cellStyle name="Normal 4 7 11 2" xfId="28401"/>
    <cellStyle name="Normal 4 7 12" xfId="28402"/>
    <cellStyle name="Normal 4 7 2" xfId="28403"/>
    <cellStyle name="Normal 4 7 2 10" xfId="28404"/>
    <cellStyle name="Normal 4 7 2 10 2" xfId="28405"/>
    <cellStyle name="Normal 4 7 2 11" xfId="28406"/>
    <cellStyle name="Normal 4 7 2 2" xfId="28407"/>
    <cellStyle name="Normal 4 7 2 2 2" xfId="28408"/>
    <cellStyle name="Normal 4 7 2 3" xfId="28409"/>
    <cellStyle name="Normal 4 7 2 3 2" xfId="28410"/>
    <cellStyle name="Normal 4 7 2 4" xfId="28411"/>
    <cellStyle name="Normal 4 7 2 4 2" xfId="28412"/>
    <cellStyle name="Normal 4 7 2 5" xfId="28413"/>
    <cellStyle name="Normal 4 7 2 5 2" xfId="28414"/>
    <cellStyle name="Normal 4 7 2 6" xfId="28415"/>
    <cellStyle name="Normal 4 7 2 6 2" xfId="28416"/>
    <cellStyle name="Normal 4 7 2 7" xfId="28417"/>
    <cellStyle name="Normal 4 7 2 7 2" xfId="28418"/>
    <cellStyle name="Normal 4 7 2 8" xfId="28419"/>
    <cellStyle name="Normal 4 7 2 8 2" xfId="28420"/>
    <cellStyle name="Normal 4 7 2 9" xfId="28421"/>
    <cellStyle name="Normal 4 7 2 9 2" xfId="28422"/>
    <cellStyle name="Normal 4 7 3" xfId="28423"/>
    <cellStyle name="Normal 4 7 3 2" xfId="28424"/>
    <cellStyle name="Normal 4 7 4" xfId="28425"/>
    <cellStyle name="Normal 4 7 4 2" xfId="28426"/>
    <cellStyle name="Normal 4 7 5" xfId="28427"/>
    <cellStyle name="Normal 4 7 5 2" xfId="28428"/>
    <cellStyle name="Normal 4 7 6" xfId="28429"/>
    <cellStyle name="Normal 4 7 6 2" xfId="28430"/>
    <cellStyle name="Normal 4 7 7" xfId="28431"/>
    <cellStyle name="Normal 4 7 7 2" xfId="28432"/>
    <cellStyle name="Normal 4 7 8" xfId="28433"/>
    <cellStyle name="Normal 4 7 8 2" xfId="28434"/>
    <cellStyle name="Normal 4 7 9" xfId="28435"/>
    <cellStyle name="Normal 4 7 9 2" xfId="28436"/>
    <cellStyle name="Normal 4 8" xfId="28437"/>
    <cellStyle name="Normal 4 8 10" xfId="28438"/>
    <cellStyle name="Normal 4 8 10 2" xfId="28439"/>
    <cellStyle name="Normal 4 8 11" xfId="28440"/>
    <cellStyle name="Normal 4 8 2" xfId="28441"/>
    <cellStyle name="Normal 4 8 2 2" xfId="28442"/>
    <cellStyle name="Normal 4 8 3" xfId="28443"/>
    <cellStyle name="Normal 4 8 3 2" xfId="28444"/>
    <cellStyle name="Normal 4 8 4" xfId="28445"/>
    <cellStyle name="Normal 4 8 4 2" xfId="28446"/>
    <cellStyle name="Normal 4 8 5" xfId="28447"/>
    <cellStyle name="Normal 4 8 5 2" xfId="28448"/>
    <cellStyle name="Normal 4 8 6" xfId="28449"/>
    <cellStyle name="Normal 4 8 6 2" xfId="28450"/>
    <cellStyle name="Normal 4 8 7" xfId="28451"/>
    <cellStyle name="Normal 4 8 7 2" xfId="28452"/>
    <cellStyle name="Normal 4 8 8" xfId="28453"/>
    <cellStyle name="Normal 4 8 8 2" xfId="28454"/>
    <cellStyle name="Normal 4 8 9" xfId="28455"/>
    <cellStyle name="Normal 4 8 9 2" xfId="28456"/>
    <cellStyle name="Normal 4 9" xfId="28457"/>
    <cellStyle name="Normal 4 9 2" xfId="28458"/>
    <cellStyle name="Normal 40" xfId="28459"/>
    <cellStyle name="Normal 40 10" xfId="28460"/>
    <cellStyle name="Normal 40 10 2" xfId="28461"/>
    <cellStyle name="Normal 40 11" xfId="28462"/>
    <cellStyle name="Normal 40 2" xfId="28463"/>
    <cellStyle name="Normal 40 2 2" xfId="28464"/>
    <cellStyle name="Normal 40 3" xfId="28465"/>
    <cellStyle name="Normal 40 3 2" xfId="28466"/>
    <cellStyle name="Normal 40 4" xfId="28467"/>
    <cellStyle name="Normal 40 4 2" xfId="28468"/>
    <cellStyle name="Normal 40 5" xfId="28469"/>
    <cellStyle name="Normal 40 5 2" xfId="28470"/>
    <cellStyle name="Normal 40 6" xfId="28471"/>
    <cellStyle name="Normal 40 6 2" xfId="28472"/>
    <cellStyle name="Normal 40 7" xfId="28473"/>
    <cellStyle name="Normal 40 7 2" xfId="28474"/>
    <cellStyle name="Normal 40 8" xfId="28475"/>
    <cellStyle name="Normal 40 8 2" xfId="28476"/>
    <cellStyle name="Normal 40 9" xfId="28477"/>
    <cellStyle name="Normal 40 9 2" xfId="28478"/>
    <cellStyle name="Normal 41" xfId="28479"/>
    <cellStyle name="Normal 41 2" xfId="28480"/>
    <cellStyle name="Normal 42" xfId="28481"/>
    <cellStyle name="Normal 42 2" xfId="28482"/>
    <cellStyle name="Normal 43" xfId="28483"/>
    <cellStyle name="Normal 43 2" xfId="28484"/>
    <cellStyle name="Normal 44" xfId="28485"/>
    <cellStyle name="Normal 44 2" xfId="28486"/>
    <cellStyle name="Normal 45" xfId="28487"/>
    <cellStyle name="Normal 45 2" xfId="28488"/>
    <cellStyle name="Normal 46" xfId="28489"/>
    <cellStyle name="Normal 46 2" xfId="28490"/>
    <cellStyle name="Normal 47" xfId="28491"/>
    <cellStyle name="Normal 47 2" xfId="28492"/>
    <cellStyle name="Normal 48" xfId="28493"/>
    <cellStyle name="Normal 48 2" xfId="28494"/>
    <cellStyle name="Normal 49" xfId="28495"/>
    <cellStyle name="Normal 49 2" xfId="28496"/>
    <cellStyle name="Normal 5" xfId="28497"/>
    <cellStyle name="Normal 5 10" xfId="28498"/>
    <cellStyle name="Normal 5 10 10" xfId="28499"/>
    <cellStyle name="Normal 5 10 10 2" xfId="28500"/>
    <cellStyle name="Normal 5 10 11" xfId="28501"/>
    <cellStyle name="Normal 5 10 2" xfId="28502"/>
    <cellStyle name="Normal 5 10 2 2" xfId="28503"/>
    <cellStyle name="Normal 5 10 3" xfId="28504"/>
    <cellStyle name="Normal 5 10 3 2" xfId="28505"/>
    <cellStyle name="Normal 5 10 4" xfId="28506"/>
    <cellStyle name="Normal 5 10 4 2" xfId="28507"/>
    <cellStyle name="Normal 5 10 5" xfId="28508"/>
    <cellStyle name="Normal 5 10 5 2" xfId="28509"/>
    <cellStyle name="Normal 5 10 6" xfId="28510"/>
    <cellStyle name="Normal 5 10 6 2" xfId="28511"/>
    <cellStyle name="Normal 5 10 7" xfId="28512"/>
    <cellStyle name="Normal 5 10 7 2" xfId="28513"/>
    <cellStyle name="Normal 5 10 8" xfId="28514"/>
    <cellStyle name="Normal 5 10 8 2" xfId="28515"/>
    <cellStyle name="Normal 5 10 9" xfId="28516"/>
    <cellStyle name="Normal 5 10 9 2" xfId="28517"/>
    <cellStyle name="Normal 5 11" xfId="28518"/>
    <cellStyle name="Normal 5 11 2" xfId="28519"/>
    <cellStyle name="Normal 5 12" xfId="28520"/>
    <cellStyle name="Normal 5 12 2" xfId="28521"/>
    <cellStyle name="Normal 5 13" xfId="28522"/>
    <cellStyle name="Normal 5 13 2" xfId="28523"/>
    <cellStyle name="Normal 5 14" xfId="28524"/>
    <cellStyle name="Normal 5 14 2" xfId="28525"/>
    <cellStyle name="Normal 5 15" xfId="28526"/>
    <cellStyle name="Normal 5 15 2" xfId="28527"/>
    <cellStyle name="Normal 5 16" xfId="28528"/>
    <cellStyle name="Normal 5 16 2" xfId="28529"/>
    <cellStyle name="Normal 5 17" xfId="28530"/>
    <cellStyle name="Normal 5 17 2" xfId="28531"/>
    <cellStyle name="Normal 5 18" xfId="28532"/>
    <cellStyle name="Normal 5 18 2" xfId="28533"/>
    <cellStyle name="Normal 5 19" xfId="28534"/>
    <cellStyle name="Normal 5 19 2" xfId="28535"/>
    <cellStyle name="Normal 5 2" xfId="28536"/>
    <cellStyle name="Normal 5 2 10" xfId="28537"/>
    <cellStyle name="Normal 5 2 10 2" xfId="28538"/>
    <cellStyle name="Normal 5 2 11" xfId="28539"/>
    <cellStyle name="Normal 5 2 11 2" xfId="28540"/>
    <cellStyle name="Normal 5 2 12" xfId="28541"/>
    <cellStyle name="Normal 5 2 12 2" xfId="28542"/>
    <cellStyle name="Normal 5 2 13" xfId="28543"/>
    <cellStyle name="Normal 5 2 13 2" xfId="28544"/>
    <cellStyle name="Normal 5 2 14" xfId="28545"/>
    <cellStyle name="Normal 5 2 14 2" xfId="28546"/>
    <cellStyle name="Normal 5 2 15" xfId="28547"/>
    <cellStyle name="Normal 5 2 15 2" xfId="28548"/>
    <cellStyle name="Normal 5 2 16" xfId="28549"/>
    <cellStyle name="Normal 5 2 16 2" xfId="28550"/>
    <cellStyle name="Normal 5 2 17" xfId="28551"/>
    <cellStyle name="Normal 5 2 17 2" xfId="28552"/>
    <cellStyle name="Normal 5 2 18" xfId="28553"/>
    <cellStyle name="Normal 5 2 19" xfId="28554"/>
    <cellStyle name="Normal 5 2 2" xfId="28555"/>
    <cellStyle name="Normal 5 2 2 10" xfId="28556"/>
    <cellStyle name="Normal 5 2 2 10 2" xfId="28557"/>
    <cellStyle name="Normal 5 2 2 11" xfId="28558"/>
    <cellStyle name="Normal 5 2 2 11 2" xfId="28559"/>
    <cellStyle name="Normal 5 2 2 12" xfId="28560"/>
    <cellStyle name="Normal 5 2 2 12 2" xfId="28561"/>
    <cellStyle name="Normal 5 2 2 13" xfId="28562"/>
    <cellStyle name="Normal 5 2 2 14" xfId="42054"/>
    <cellStyle name="Normal 5 2 2 2" xfId="28563"/>
    <cellStyle name="Normal 5 2 2 2 10" xfId="28564"/>
    <cellStyle name="Normal 5 2 2 2 10 2" xfId="28565"/>
    <cellStyle name="Normal 5 2 2 2 11" xfId="28566"/>
    <cellStyle name="Normal 5 2 2 2 11 2" xfId="28567"/>
    <cellStyle name="Normal 5 2 2 2 12" xfId="28568"/>
    <cellStyle name="Normal 5 2 2 2 2" xfId="28569"/>
    <cellStyle name="Normal 5 2 2 2 2 10" xfId="28570"/>
    <cellStyle name="Normal 5 2 2 2 2 10 2" xfId="28571"/>
    <cellStyle name="Normal 5 2 2 2 2 11" xfId="28572"/>
    <cellStyle name="Normal 5 2 2 2 2 2" xfId="28573"/>
    <cellStyle name="Normal 5 2 2 2 2 2 2" xfId="28574"/>
    <cellStyle name="Normal 5 2 2 2 2 3" xfId="28575"/>
    <cellStyle name="Normal 5 2 2 2 2 3 2" xfId="28576"/>
    <cellStyle name="Normal 5 2 2 2 2 4" xfId="28577"/>
    <cellStyle name="Normal 5 2 2 2 2 4 2" xfId="28578"/>
    <cellStyle name="Normal 5 2 2 2 2 5" xfId="28579"/>
    <cellStyle name="Normal 5 2 2 2 2 5 2" xfId="28580"/>
    <cellStyle name="Normal 5 2 2 2 2 6" xfId="28581"/>
    <cellStyle name="Normal 5 2 2 2 2 6 2" xfId="28582"/>
    <cellStyle name="Normal 5 2 2 2 2 7" xfId="28583"/>
    <cellStyle name="Normal 5 2 2 2 2 7 2" xfId="28584"/>
    <cellStyle name="Normal 5 2 2 2 2 8" xfId="28585"/>
    <cellStyle name="Normal 5 2 2 2 2 8 2" xfId="28586"/>
    <cellStyle name="Normal 5 2 2 2 2 9" xfId="28587"/>
    <cellStyle name="Normal 5 2 2 2 2 9 2" xfId="28588"/>
    <cellStyle name="Normal 5 2 2 2 3" xfId="28589"/>
    <cellStyle name="Normal 5 2 2 2 3 2" xfId="28590"/>
    <cellStyle name="Normal 5 2 2 2 4" xfId="28591"/>
    <cellStyle name="Normal 5 2 2 2 4 2" xfId="28592"/>
    <cellStyle name="Normal 5 2 2 2 5" xfId="28593"/>
    <cellStyle name="Normal 5 2 2 2 5 2" xfId="28594"/>
    <cellStyle name="Normal 5 2 2 2 6" xfId="28595"/>
    <cellStyle name="Normal 5 2 2 2 6 2" xfId="28596"/>
    <cellStyle name="Normal 5 2 2 2 7" xfId="28597"/>
    <cellStyle name="Normal 5 2 2 2 7 2" xfId="28598"/>
    <cellStyle name="Normal 5 2 2 2 8" xfId="28599"/>
    <cellStyle name="Normal 5 2 2 2 8 2" xfId="28600"/>
    <cellStyle name="Normal 5 2 2 2 9" xfId="28601"/>
    <cellStyle name="Normal 5 2 2 2 9 2" xfId="28602"/>
    <cellStyle name="Normal 5 2 2 3" xfId="28603"/>
    <cellStyle name="Normal 5 2 2 3 10" xfId="28604"/>
    <cellStyle name="Normal 5 2 2 3 10 2" xfId="28605"/>
    <cellStyle name="Normal 5 2 2 3 11" xfId="28606"/>
    <cellStyle name="Normal 5 2 2 3 2" xfId="28607"/>
    <cellStyle name="Normal 5 2 2 3 2 2" xfId="28608"/>
    <cellStyle name="Normal 5 2 2 3 3" xfId="28609"/>
    <cellStyle name="Normal 5 2 2 3 3 2" xfId="28610"/>
    <cellStyle name="Normal 5 2 2 3 4" xfId="28611"/>
    <cellStyle name="Normal 5 2 2 3 4 2" xfId="28612"/>
    <cellStyle name="Normal 5 2 2 3 5" xfId="28613"/>
    <cellStyle name="Normal 5 2 2 3 5 2" xfId="28614"/>
    <cellStyle name="Normal 5 2 2 3 6" xfId="28615"/>
    <cellStyle name="Normal 5 2 2 3 6 2" xfId="28616"/>
    <cellStyle name="Normal 5 2 2 3 7" xfId="28617"/>
    <cellStyle name="Normal 5 2 2 3 7 2" xfId="28618"/>
    <cellStyle name="Normal 5 2 2 3 8" xfId="28619"/>
    <cellStyle name="Normal 5 2 2 3 8 2" xfId="28620"/>
    <cellStyle name="Normal 5 2 2 3 9" xfId="28621"/>
    <cellStyle name="Normal 5 2 2 3 9 2" xfId="28622"/>
    <cellStyle name="Normal 5 2 2 4" xfId="28623"/>
    <cellStyle name="Normal 5 2 2 4 2" xfId="28624"/>
    <cellStyle name="Normal 5 2 2 5" xfId="28625"/>
    <cellStyle name="Normal 5 2 2 5 2" xfId="28626"/>
    <cellStyle name="Normal 5 2 2 6" xfId="28627"/>
    <cellStyle name="Normal 5 2 2 6 2" xfId="28628"/>
    <cellStyle name="Normal 5 2 2 7" xfId="28629"/>
    <cellStyle name="Normal 5 2 2 7 2" xfId="28630"/>
    <cellStyle name="Normal 5 2 2 8" xfId="28631"/>
    <cellStyle name="Normal 5 2 2 8 2" xfId="28632"/>
    <cellStyle name="Normal 5 2 2 9" xfId="28633"/>
    <cellStyle name="Normal 5 2 2 9 2" xfId="28634"/>
    <cellStyle name="Normal 5 2 20" xfId="28635"/>
    <cellStyle name="Normal 5 2 21" xfId="42055"/>
    <cellStyle name="Normal 5 2 3" xfId="28636"/>
    <cellStyle name="Normal 5 2 3 10" xfId="28637"/>
    <cellStyle name="Normal 5 2 3 10 2" xfId="28638"/>
    <cellStyle name="Normal 5 2 3 11" xfId="28639"/>
    <cellStyle name="Normal 5 2 3 11 2" xfId="28640"/>
    <cellStyle name="Normal 5 2 3 12" xfId="28641"/>
    <cellStyle name="Normal 5 2 3 12 2" xfId="28642"/>
    <cellStyle name="Normal 5 2 3 13" xfId="28643"/>
    <cellStyle name="Normal 5 2 3 2" xfId="28644"/>
    <cellStyle name="Normal 5 2 3 2 10" xfId="28645"/>
    <cellStyle name="Normal 5 2 3 2 10 2" xfId="28646"/>
    <cellStyle name="Normal 5 2 3 2 11" xfId="28647"/>
    <cellStyle name="Normal 5 2 3 2 11 2" xfId="28648"/>
    <cellStyle name="Normal 5 2 3 2 12" xfId="28649"/>
    <cellStyle name="Normal 5 2 3 2 2" xfId="28650"/>
    <cellStyle name="Normal 5 2 3 2 2 10" xfId="28651"/>
    <cellStyle name="Normal 5 2 3 2 2 10 2" xfId="28652"/>
    <cellStyle name="Normal 5 2 3 2 2 11" xfId="28653"/>
    <cellStyle name="Normal 5 2 3 2 2 2" xfId="28654"/>
    <cellStyle name="Normal 5 2 3 2 2 2 2" xfId="28655"/>
    <cellStyle name="Normal 5 2 3 2 2 3" xfId="28656"/>
    <cellStyle name="Normal 5 2 3 2 2 3 2" xfId="28657"/>
    <cellStyle name="Normal 5 2 3 2 2 4" xfId="28658"/>
    <cellStyle name="Normal 5 2 3 2 2 4 2" xfId="28659"/>
    <cellStyle name="Normal 5 2 3 2 2 5" xfId="28660"/>
    <cellStyle name="Normal 5 2 3 2 2 5 2" xfId="28661"/>
    <cellStyle name="Normal 5 2 3 2 2 6" xfId="28662"/>
    <cellStyle name="Normal 5 2 3 2 2 6 2" xfId="28663"/>
    <cellStyle name="Normal 5 2 3 2 2 7" xfId="28664"/>
    <cellStyle name="Normal 5 2 3 2 2 7 2" xfId="28665"/>
    <cellStyle name="Normal 5 2 3 2 2 8" xfId="28666"/>
    <cellStyle name="Normal 5 2 3 2 2 8 2" xfId="28667"/>
    <cellStyle name="Normal 5 2 3 2 2 9" xfId="28668"/>
    <cellStyle name="Normal 5 2 3 2 2 9 2" xfId="28669"/>
    <cellStyle name="Normal 5 2 3 2 3" xfId="28670"/>
    <cellStyle name="Normal 5 2 3 2 3 2" xfId="28671"/>
    <cellStyle name="Normal 5 2 3 2 4" xfId="28672"/>
    <cellStyle name="Normal 5 2 3 2 4 2" xfId="28673"/>
    <cellStyle name="Normal 5 2 3 2 5" xfId="28674"/>
    <cellStyle name="Normal 5 2 3 2 5 2" xfId="28675"/>
    <cellStyle name="Normal 5 2 3 2 6" xfId="28676"/>
    <cellStyle name="Normal 5 2 3 2 6 2" xfId="28677"/>
    <cellStyle name="Normal 5 2 3 2 7" xfId="28678"/>
    <cellStyle name="Normal 5 2 3 2 7 2" xfId="28679"/>
    <cellStyle name="Normal 5 2 3 2 8" xfId="28680"/>
    <cellStyle name="Normal 5 2 3 2 8 2" xfId="28681"/>
    <cellStyle name="Normal 5 2 3 2 9" xfId="28682"/>
    <cellStyle name="Normal 5 2 3 2 9 2" xfId="28683"/>
    <cellStyle name="Normal 5 2 3 3" xfId="28684"/>
    <cellStyle name="Normal 5 2 3 3 10" xfId="28685"/>
    <cellStyle name="Normal 5 2 3 3 10 2" xfId="28686"/>
    <cellStyle name="Normal 5 2 3 3 11" xfId="28687"/>
    <cellStyle name="Normal 5 2 3 3 2" xfId="28688"/>
    <cellStyle name="Normal 5 2 3 3 2 2" xfId="28689"/>
    <cellStyle name="Normal 5 2 3 3 3" xfId="28690"/>
    <cellStyle name="Normal 5 2 3 3 3 2" xfId="28691"/>
    <cellStyle name="Normal 5 2 3 3 4" xfId="28692"/>
    <cellStyle name="Normal 5 2 3 3 4 2" xfId="28693"/>
    <cellStyle name="Normal 5 2 3 3 5" xfId="28694"/>
    <cellStyle name="Normal 5 2 3 3 5 2" xfId="28695"/>
    <cellStyle name="Normal 5 2 3 3 6" xfId="28696"/>
    <cellStyle name="Normal 5 2 3 3 6 2" xfId="28697"/>
    <cellStyle name="Normal 5 2 3 3 7" xfId="28698"/>
    <cellStyle name="Normal 5 2 3 3 7 2" xfId="28699"/>
    <cellStyle name="Normal 5 2 3 3 8" xfId="28700"/>
    <cellStyle name="Normal 5 2 3 3 8 2" xfId="28701"/>
    <cellStyle name="Normal 5 2 3 3 9" xfId="28702"/>
    <cellStyle name="Normal 5 2 3 3 9 2" xfId="28703"/>
    <cellStyle name="Normal 5 2 3 4" xfId="28704"/>
    <cellStyle name="Normal 5 2 3 4 2" xfId="28705"/>
    <cellStyle name="Normal 5 2 3 5" xfId="28706"/>
    <cellStyle name="Normal 5 2 3 5 2" xfId="28707"/>
    <cellStyle name="Normal 5 2 3 6" xfId="28708"/>
    <cellStyle name="Normal 5 2 3 6 2" xfId="28709"/>
    <cellStyle name="Normal 5 2 3 7" xfId="28710"/>
    <cellStyle name="Normal 5 2 3 7 2" xfId="28711"/>
    <cellStyle name="Normal 5 2 3 8" xfId="28712"/>
    <cellStyle name="Normal 5 2 3 8 2" xfId="28713"/>
    <cellStyle name="Normal 5 2 3 9" xfId="28714"/>
    <cellStyle name="Normal 5 2 3 9 2" xfId="28715"/>
    <cellStyle name="Normal 5 2 4" xfId="28716"/>
    <cellStyle name="Normal 5 2 4 10" xfId="28717"/>
    <cellStyle name="Normal 5 2 4 10 2" xfId="28718"/>
    <cellStyle name="Normal 5 2 4 11" xfId="28719"/>
    <cellStyle name="Normal 5 2 4 11 2" xfId="28720"/>
    <cellStyle name="Normal 5 2 4 12" xfId="28721"/>
    <cellStyle name="Normal 5 2 4 12 2" xfId="28722"/>
    <cellStyle name="Normal 5 2 4 13" xfId="28723"/>
    <cellStyle name="Normal 5 2 4 2" xfId="28724"/>
    <cellStyle name="Normal 5 2 4 2 10" xfId="28725"/>
    <cellStyle name="Normal 5 2 4 2 10 2" xfId="28726"/>
    <cellStyle name="Normal 5 2 4 2 11" xfId="28727"/>
    <cellStyle name="Normal 5 2 4 2 11 2" xfId="28728"/>
    <cellStyle name="Normal 5 2 4 2 12" xfId="28729"/>
    <cellStyle name="Normal 5 2 4 2 2" xfId="28730"/>
    <cellStyle name="Normal 5 2 4 2 2 10" xfId="28731"/>
    <cellStyle name="Normal 5 2 4 2 2 10 2" xfId="28732"/>
    <cellStyle name="Normal 5 2 4 2 2 11" xfId="28733"/>
    <cellStyle name="Normal 5 2 4 2 2 2" xfId="28734"/>
    <cellStyle name="Normal 5 2 4 2 2 2 2" xfId="28735"/>
    <cellStyle name="Normal 5 2 4 2 2 3" xfId="28736"/>
    <cellStyle name="Normal 5 2 4 2 2 3 2" xfId="28737"/>
    <cellStyle name="Normal 5 2 4 2 2 4" xfId="28738"/>
    <cellStyle name="Normal 5 2 4 2 2 4 2" xfId="28739"/>
    <cellStyle name="Normal 5 2 4 2 2 5" xfId="28740"/>
    <cellStyle name="Normal 5 2 4 2 2 5 2" xfId="28741"/>
    <cellStyle name="Normal 5 2 4 2 2 6" xfId="28742"/>
    <cellStyle name="Normal 5 2 4 2 2 6 2" xfId="28743"/>
    <cellStyle name="Normal 5 2 4 2 2 7" xfId="28744"/>
    <cellStyle name="Normal 5 2 4 2 2 7 2" xfId="28745"/>
    <cellStyle name="Normal 5 2 4 2 2 8" xfId="28746"/>
    <cellStyle name="Normal 5 2 4 2 2 8 2" xfId="28747"/>
    <cellStyle name="Normal 5 2 4 2 2 9" xfId="28748"/>
    <cellStyle name="Normal 5 2 4 2 2 9 2" xfId="28749"/>
    <cellStyle name="Normal 5 2 4 2 3" xfId="28750"/>
    <cellStyle name="Normal 5 2 4 2 3 2" xfId="28751"/>
    <cellStyle name="Normal 5 2 4 2 4" xfId="28752"/>
    <cellStyle name="Normal 5 2 4 2 4 2" xfId="28753"/>
    <cellStyle name="Normal 5 2 4 2 5" xfId="28754"/>
    <cellStyle name="Normal 5 2 4 2 5 2" xfId="28755"/>
    <cellStyle name="Normal 5 2 4 2 6" xfId="28756"/>
    <cellStyle name="Normal 5 2 4 2 6 2" xfId="28757"/>
    <cellStyle name="Normal 5 2 4 2 7" xfId="28758"/>
    <cellStyle name="Normal 5 2 4 2 7 2" xfId="28759"/>
    <cellStyle name="Normal 5 2 4 2 8" xfId="28760"/>
    <cellStyle name="Normal 5 2 4 2 8 2" xfId="28761"/>
    <cellStyle name="Normal 5 2 4 2 9" xfId="28762"/>
    <cellStyle name="Normal 5 2 4 2 9 2" xfId="28763"/>
    <cellStyle name="Normal 5 2 4 3" xfId="28764"/>
    <cellStyle name="Normal 5 2 4 3 10" xfId="28765"/>
    <cellStyle name="Normal 5 2 4 3 10 2" xfId="28766"/>
    <cellStyle name="Normal 5 2 4 3 11" xfId="28767"/>
    <cellStyle name="Normal 5 2 4 3 2" xfId="28768"/>
    <cellStyle name="Normal 5 2 4 3 2 2" xfId="28769"/>
    <cellStyle name="Normal 5 2 4 3 3" xfId="28770"/>
    <cellStyle name="Normal 5 2 4 3 3 2" xfId="28771"/>
    <cellStyle name="Normal 5 2 4 3 4" xfId="28772"/>
    <cellStyle name="Normal 5 2 4 3 4 2" xfId="28773"/>
    <cellStyle name="Normal 5 2 4 3 5" xfId="28774"/>
    <cellStyle name="Normal 5 2 4 3 5 2" xfId="28775"/>
    <cellStyle name="Normal 5 2 4 3 6" xfId="28776"/>
    <cellStyle name="Normal 5 2 4 3 6 2" xfId="28777"/>
    <cellStyle name="Normal 5 2 4 3 7" xfId="28778"/>
    <cellStyle name="Normal 5 2 4 3 7 2" xfId="28779"/>
    <cellStyle name="Normal 5 2 4 3 8" xfId="28780"/>
    <cellStyle name="Normal 5 2 4 3 8 2" xfId="28781"/>
    <cellStyle name="Normal 5 2 4 3 9" xfId="28782"/>
    <cellStyle name="Normal 5 2 4 3 9 2" xfId="28783"/>
    <cellStyle name="Normal 5 2 4 4" xfId="28784"/>
    <cellStyle name="Normal 5 2 4 4 2" xfId="28785"/>
    <cellStyle name="Normal 5 2 4 5" xfId="28786"/>
    <cellStyle name="Normal 5 2 4 5 2" xfId="28787"/>
    <cellStyle name="Normal 5 2 4 6" xfId="28788"/>
    <cellStyle name="Normal 5 2 4 6 2" xfId="28789"/>
    <cellStyle name="Normal 5 2 4 7" xfId="28790"/>
    <cellStyle name="Normal 5 2 4 7 2" xfId="28791"/>
    <cellStyle name="Normal 5 2 4 8" xfId="28792"/>
    <cellStyle name="Normal 5 2 4 8 2" xfId="28793"/>
    <cellStyle name="Normal 5 2 4 9" xfId="28794"/>
    <cellStyle name="Normal 5 2 4 9 2" xfId="28795"/>
    <cellStyle name="Normal 5 2 5" xfId="28796"/>
    <cellStyle name="Normal 5 2 6" xfId="28797"/>
    <cellStyle name="Normal 5 2 6 10" xfId="28798"/>
    <cellStyle name="Normal 5 2 6 10 2" xfId="28799"/>
    <cellStyle name="Normal 5 2 6 11" xfId="28800"/>
    <cellStyle name="Normal 5 2 6 11 2" xfId="28801"/>
    <cellStyle name="Normal 5 2 6 12" xfId="28802"/>
    <cellStyle name="Normal 5 2 6 12 2" xfId="28803"/>
    <cellStyle name="Normal 5 2 6 13" xfId="28804"/>
    <cellStyle name="Normal 5 2 6 2" xfId="28805"/>
    <cellStyle name="Normal 5 2 6 2 10" xfId="28806"/>
    <cellStyle name="Normal 5 2 6 2 10 2" xfId="28807"/>
    <cellStyle name="Normal 5 2 6 2 11" xfId="28808"/>
    <cellStyle name="Normal 5 2 6 2 11 2" xfId="28809"/>
    <cellStyle name="Normal 5 2 6 2 12" xfId="28810"/>
    <cellStyle name="Normal 5 2 6 2 2" xfId="28811"/>
    <cellStyle name="Normal 5 2 6 2 2 10" xfId="28812"/>
    <cellStyle name="Normal 5 2 6 2 2 10 2" xfId="28813"/>
    <cellStyle name="Normal 5 2 6 2 2 11" xfId="28814"/>
    <cellStyle name="Normal 5 2 6 2 2 2" xfId="28815"/>
    <cellStyle name="Normal 5 2 6 2 2 2 2" xfId="28816"/>
    <cellStyle name="Normal 5 2 6 2 2 3" xfId="28817"/>
    <cellStyle name="Normal 5 2 6 2 2 3 2" xfId="28818"/>
    <cellStyle name="Normal 5 2 6 2 2 4" xfId="28819"/>
    <cellStyle name="Normal 5 2 6 2 2 4 2" xfId="28820"/>
    <cellStyle name="Normal 5 2 6 2 2 5" xfId="28821"/>
    <cellStyle name="Normal 5 2 6 2 2 5 2" xfId="28822"/>
    <cellStyle name="Normal 5 2 6 2 2 6" xfId="28823"/>
    <cellStyle name="Normal 5 2 6 2 2 6 2" xfId="28824"/>
    <cellStyle name="Normal 5 2 6 2 2 7" xfId="28825"/>
    <cellStyle name="Normal 5 2 6 2 2 7 2" xfId="28826"/>
    <cellStyle name="Normal 5 2 6 2 2 8" xfId="28827"/>
    <cellStyle name="Normal 5 2 6 2 2 8 2" xfId="28828"/>
    <cellStyle name="Normal 5 2 6 2 2 9" xfId="28829"/>
    <cellStyle name="Normal 5 2 6 2 2 9 2" xfId="28830"/>
    <cellStyle name="Normal 5 2 6 2 3" xfId="28831"/>
    <cellStyle name="Normal 5 2 6 2 3 2" xfId="28832"/>
    <cellStyle name="Normal 5 2 6 2 4" xfId="28833"/>
    <cellStyle name="Normal 5 2 6 2 4 2" xfId="28834"/>
    <cellStyle name="Normal 5 2 6 2 5" xfId="28835"/>
    <cellStyle name="Normal 5 2 6 2 5 2" xfId="28836"/>
    <cellStyle name="Normal 5 2 6 2 6" xfId="28837"/>
    <cellStyle name="Normal 5 2 6 2 6 2" xfId="28838"/>
    <cellStyle name="Normal 5 2 6 2 7" xfId="28839"/>
    <cellStyle name="Normal 5 2 6 2 7 2" xfId="28840"/>
    <cellStyle name="Normal 5 2 6 2 8" xfId="28841"/>
    <cellStyle name="Normal 5 2 6 2 8 2" xfId="28842"/>
    <cellStyle name="Normal 5 2 6 2 9" xfId="28843"/>
    <cellStyle name="Normal 5 2 6 2 9 2" xfId="28844"/>
    <cellStyle name="Normal 5 2 6 3" xfId="28845"/>
    <cellStyle name="Normal 5 2 6 3 10" xfId="28846"/>
    <cellStyle name="Normal 5 2 6 3 10 2" xfId="28847"/>
    <cellStyle name="Normal 5 2 6 3 11" xfId="28848"/>
    <cellStyle name="Normal 5 2 6 3 2" xfId="28849"/>
    <cellStyle name="Normal 5 2 6 3 2 2" xfId="28850"/>
    <cellStyle name="Normal 5 2 6 3 3" xfId="28851"/>
    <cellStyle name="Normal 5 2 6 3 3 2" xfId="28852"/>
    <cellStyle name="Normal 5 2 6 3 4" xfId="28853"/>
    <cellStyle name="Normal 5 2 6 3 4 2" xfId="28854"/>
    <cellStyle name="Normal 5 2 6 3 5" xfId="28855"/>
    <cellStyle name="Normal 5 2 6 3 5 2" xfId="28856"/>
    <cellStyle name="Normal 5 2 6 3 6" xfId="28857"/>
    <cellStyle name="Normal 5 2 6 3 6 2" xfId="28858"/>
    <cellStyle name="Normal 5 2 6 3 7" xfId="28859"/>
    <cellStyle name="Normal 5 2 6 3 7 2" xfId="28860"/>
    <cellStyle name="Normal 5 2 6 3 8" xfId="28861"/>
    <cellStyle name="Normal 5 2 6 3 8 2" xfId="28862"/>
    <cellStyle name="Normal 5 2 6 3 9" xfId="28863"/>
    <cellStyle name="Normal 5 2 6 3 9 2" xfId="28864"/>
    <cellStyle name="Normal 5 2 6 4" xfId="28865"/>
    <cellStyle name="Normal 5 2 6 4 2" xfId="28866"/>
    <cellStyle name="Normal 5 2 6 5" xfId="28867"/>
    <cellStyle name="Normal 5 2 6 5 2" xfId="28868"/>
    <cellStyle name="Normal 5 2 6 6" xfId="28869"/>
    <cellStyle name="Normal 5 2 6 6 2" xfId="28870"/>
    <cellStyle name="Normal 5 2 6 7" xfId="28871"/>
    <cellStyle name="Normal 5 2 6 7 2" xfId="28872"/>
    <cellStyle name="Normal 5 2 6 8" xfId="28873"/>
    <cellStyle name="Normal 5 2 6 8 2" xfId="28874"/>
    <cellStyle name="Normal 5 2 6 9" xfId="28875"/>
    <cellStyle name="Normal 5 2 6 9 2" xfId="28876"/>
    <cellStyle name="Normal 5 2 7" xfId="28877"/>
    <cellStyle name="Normal 5 2 7 10" xfId="28878"/>
    <cellStyle name="Normal 5 2 7 10 2" xfId="28879"/>
    <cellStyle name="Normal 5 2 7 11" xfId="28880"/>
    <cellStyle name="Normal 5 2 7 11 2" xfId="28881"/>
    <cellStyle name="Normal 5 2 7 12" xfId="28882"/>
    <cellStyle name="Normal 5 2 7 2" xfId="28883"/>
    <cellStyle name="Normal 5 2 7 2 10" xfId="28884"/>
    <cellStyle name="Normal 5 2 7 2 10 2" xfId="28885"/>
    <cellStyle name="Normal 5 2 7 2 11" xfId="28886"/>
    <cellStyle name="Normal 5 2 7 2 2" xfId="28887"/>
    <cellStyle name="Normal 5 2 7 2 2 2" xfId="28888"/>
    <cellStyle name="Normal 5 2 7 2 3" xfId="28889"/>
    <cellStyle name="Normal 5 2 7 2 3 2" xfId="28890"/>
    <cellStyle name="Normal 5 2 7 2 4" xfId="28891"/>
    <cellStyle name="Normal 5 2 7 2 4 2" xfId="28892"/>
    <cellStyle name="Normal 5 2 7 2 5" xfId="28893"/>
    <cellStyle name="Normal 5 2 7 2 5 2" xfId="28894"/>
    <cellStyle name="Normal 5 2 7 2 6" xfId="28895"/>
    <cellStyle name="Normal 5 2 7 2 6 2" xfId="28896"/>
    <cellStyle name="Normal 5 2 7 2 7" xfId="28897"/>
    <cellStyle name="Normal 5 2 7 2 7 2" xfId="28898"/>
    <cellStyle name="Normal 5 2 7 2 8" xfId="28899"/>
    <cellStyle name="Normal 5 2 7 2 8 2" xfId="28900"/>
    <cellStyle name="Normal 5 2 7 2 9" xfId="28901"/>
    <cellStyle name="Normal 5 2 7 2 9 2" xfId="28902"/>
    <cellStyle name="Normal 5 2 7 3" xfId="28903"/>
    <cellStyle name="Normal 5 2 7 3 2" xfId="28904"/>
    <cellStyle name="Normal 5 2 7 4" xfId="28905"/>
    <cellStyle name="Normal 5 2 7 4 2" xfId="28906"/>
    <cellStyle name="Normal 5 2 7 5" xfId="28907"/>
    <cellStyle name="Normal 5 2 7 5 2" xfId="28908"/>
    <cellStyle name="Normal 5 2 7 6" xfId="28909"/>
    <cellStyle name="Normal 5 2 7 6 2" xfId="28910"/>
    <cellStyle name="Normal 5 2 7 7" xfId="28911"/>
    <cellStyle name="Normal 5 2 7 7 2" xfId="28912"/>
    <cellStyle name="Normal 5 2 7 8" xfId="28913"/>
    <cellStyle name="Normal 5 2 7 8 2" xfId="28914"/>
    <cellStyle name="Normal 5 2 7 9" xfId="28915"/>
    <cellStyle name="Normal 5 2 7 9 2" xfId="28916"/>
    <cellStyle name="Normal 5 2 8" xfId="28917"/>
    <cellStyle name="Normal 5 2 8 10" xfId="28918"/>
    <cellStyle name="Normal 5 2 8 10 2" xfId="28919"/>
    <cellStyle name="Normal 5 2 8 11" xfId="28920"/>
    <cellStyle name="Normal 5 2 8 2" xfId="28921"/>
    <cellStyle name="Normal 5 2 8 2 2" xfId="28922"/>
    <cellStyle name="Normal 5 2 8 3" xfId="28923"/>
    <cellStyle name="Normal 5 2 8 3 2" xfId="28924"/>
    <cellStyle name="Normal 5 2 8 4" xfId="28925"/>
    <cellStyle name="Normal 5 2 8 4 2" xfId="28926"/>
    <cellStyle name="Normal 5 2 8 5" xfId="28927"/>
    <cellStyle name="Normal 5 2 8 5 2" xfId="28928"/>
    <cellStyle name="Normal 5 2 8 6" xfId="28929"/>
    <cellStyle name="Normal 5 2 8 6 2" xfId="28930"/>
    <cellStyle name="Normal 5 2 8 7" xfId="28931"/>
    <cellStyle name="Normal 5 2 8 7 2" xfId="28932"/>
    <cellStyle name="Normal 5 2 8 8" xfId="28933"/>
    <cellStyle name="Normal 5 2 8 8 2" xfId="28934"/>
    <cellStyle name="Normal 5 2 8 9" xfId="28935"/>
    <cellStyle name="Normal 5 2 8 9 2" xfId="28936"/>
    <cellStyle name="Normal 5 2 9" xfId="28937"/>
    <cellStyle name="Normal 5 2 9 2" xfId="28938"/>
    <cellStyle name="Normal 5 20" xfId="28939"/>
    <cellStyle name="Normal 5 20 2" xfId="28940"/>
    <cellStyle name="Normal 5 21" xfId="28941"/>
    <cellStyle name="Normal 5 22" xfId="28942"/>
    <cellStyle name="Normal 5 23" xfId="28943"/>
    <cellStyle name="Normal 5 24" xfId="42056"/>
    <cellStyle name="Normal 5 3" xfId="28944"/>
    <cellStyle name="Normal 5 3 10" xfId="28945"/>
    <cellStyle name="Normal 5 3 10 2" xfId="28946"/>
    <cellStyle name="Normal 5 3 11" xfId="28947"/>
    <cellStyle name="Normal 5 3 11 2" xfId="28948"/>
    <cellStyle name="Normal 5 3 12" xfId="28949"/>
    <cellStyle name="Normal 5 3 12 2" xfId="28950"/>
    <cellStyle name="Normal 5 3 13" xfId="28951"/>
    <cellStyle name="Normal 5 3 13 2" xfId="28952"/>
    <cellStyle name="Normal 5 3 14" xfId="28953"/>
    <cellStyle name="Normal 5 3 15" xfId="42057"/>
    <cellStyle name="Normal 5 3 2" xfId="28954"/>
    <cellStyle name="Normal 5 3 3" xfId="28955"/>
    <cellStyle name="Normal 5 3 3 10" xfId="28956"/>
    <cellStyle name="Normal 5 3 3 10 2" xfId="28957"/>
    <cellStyle name="Normal 5 3 3 11" xfId="28958"/>
    <cellStyle name="Normal 5 3 3 11 2" xfId="28959"/>
    <cellStyle name="Normal 5 3 3 12" xfId="28960"/>
    <cellStyle name="Normal 5 3 3 2" xfId="28961"/>
    <cellStyle name="Normal 5 3 3 2 10" xfId="28962"/>
    <cellStyle name="Normal 5 3 3 2 10 2" xfId="28963"/>
    <cellStyle name="Normal 5 3 3 2 11" xfId="28964"/>
    <cellStyle name="Normal 5 3 3 2 2" xfId="28965"/>
    <cellStyle name="Normal 5 3 3 2 2 2" xfId="28966"/>
    <cellStyle name="Normal 5 3 3 2 3" xfId="28967"/>
    <cellStyle name="Normal 5 3 3 2 3 2" xfId="28968"/>
    <cellStyle name="Normal 5 3 3 2 4" xfId="28969"/>
    <cellStyle name="Normal 5 3 3 2 4 2" xfId="28970"/>
    <cellStyle name="Normal 5 3 3 2 5" xfId="28971"/>
    <cellStyle name="Normal 5 3 3 2 5 2" xfId="28972"/>
    <cellStyle name="Normal 5 3 3 2 6" xfId="28973"/>
    <cellStyle name="Normal 5 3 3 2 6 2" xfId="28974"/>
    <cellStyle name="Normal 5 3 3 2 7" xfId="28975"/>
    <cellStyle name="Normal 5 3 3 2 7 2" xfId="28976"/>
    <cellStyle name="Normal 5 3 3 2 8" xfId="28977"/>
    <cellStyle name="Normal 5 3 3 2 8 2" xfId="28978"/>
    <cellStyle name="Normal 5 3 3 2 9" xfId="28979"/>
    <cellStyle name="Normal 5 3 3 2 9 2" xfId="28980"/>
    <cellStyle name="Normal 5 3 3 3" xfId="28981"/>
    <cellStyle name="Normal 5 3 3 3 2" xfId="28982"/>
    <cellStyle name="Normal 5 3 3 4" xfId="28983"/>
    <cellStyle name="Normal 5 3 3 4 2" xfId="28984"/>
    <cellStyle name="Normal 5 3 3 5" xfId="28985"/>
    <cellStyle name="Normal 5 3 3 5 2" xfId="28986"/>
    <cellStyle name="Normal 5 3 3 6" xfId="28987"/>
    <cellStyle name="Normal 5 3 3 6 2" xfId="28988"/>
    <cellStyle name="Normal 5 3 3 7" xfId="28989"/>
    <cellStyle name="Normal 5 3 3 7 2" xfId="28990"/>
    <cellStyle name="Normal 5 3 3 8" xfId="28991"/>
    <cellStyle name="Normal 5 3 3 8 2" xfId="28992"/>
    <cellStyle name="Normal 5 3 3 9" xfId="28993"/>
    <cellStyle name="Normal 5 3 3 9 2" xfId="28994"/>
    <cellStyle name="Normal 5 3 4" xfId="28995"/>
    <cellStyle name="Normal 5 3 4 10" xfId="28996"/>
    <cellStyle name="Normal 5 3 4 10 2" xfId="28997"/>
    <cellStyle name="Normal 5 3 4 11" xfId="28998"/>
    <cellStyle name="Normal 5 3 4 2" xfId="28999"/>
    <cellStyle name="Normal 5 3 4 2 2" xfId="29000"/>
    <cellStyle name="Normal 5 3 4 3" xfId="29001"/>
    <cellStyle name="Normal 5 3 4 3 2" xfId="29002"/>
    <cellStyle name="Normal 5 3 4 4" xfId="29003"/>
    <cellStyle name="Normal 5 3 4 4 2" xfId="29004"/>
    <cellStyle name="Normal 5 3 4 5" xfId="29005"/>
    <cellStyle name="Normal 5 3 4 5 2" xfId="29006"/>
    <cellStyle name="Normal 5 3 4 6" xfId="29007"/>
    <cellStyle name="Normal 5 3 4 6 2" xfId="29008"/>
    <cellStyle name="Normal 5 3 4 7" xfId="29009"/>
    <cellStyle name="Normal 5 3 4 7 2" xfId="29010"/>
    <cellStyle name="Normal 5 3 4 8" xfId="29011"/>
    <cellStyle name="Normal 5 3 4 8 2" xfId="29012"/>
    <cellStyle name="Normal 5 3 4 9" xfId="29013"/>
    <cellStyle name="Normal 5 3 4 9 2" xfId="29014"/>
    <cellStyle name="Normal 5 3 5" xfId="29015"/>
    <cellStyle name="Normal 5 3 5 2" xfId="29016"/>
    <cellStyle name="Normal 5 3 6" xfId="29017"/>
    <cellStyle name="Normal 5 3 6 2" xfId="29018"/>
    <cellStyle name="Normal 5 3 7" xfId="29019"/>
    <cellStyle name="Normal 5 3 7 2" xfId="29020"/>
    <cellStyle name="Normal 5 3 8" xfId="29021"/>
    <cellStyle name="Normal 5 3 8 2" xfId="29022"/>
    <cellStyle name="Normal 5 3 9" xfId="29023"/>
    <cellStyle name="Normal 5 3 9 2" xfId="29024"/>
    <cellStyle name="Normal 5 4" xfId="29025"/>
    <cellStyle name="Normal 5 4 10" xfId="29026"/>
    <cellStyle name="Normal 5 4 10 2" xfId="29027"/>
    <cellStyle name="Normal 5 4 11" xfId="29028"/>
    <cellStyle name="Normal 5 4 11 2" xfId="29029"/>
    <cellStyle name="Normal 5 4 12" xfId="29030"/>
    <cellStyle name="Normal 5 4 12 2" xfId="29031"/>
    <cellStyle name="Normal 5 4 13" xfId="29032"/>
    <cellStyle name="Normal 5 4 13 2" xfId="29033"/>
    <cellStyle name="Normal 5 4 14" xfId="29034"/>
    <cellStyle name="Normal 5 4 15" xfId="42058"/>
    <cellStyle name="Normal 5 4 2" xfId="29035"/>
    <cellStyle name="Normal 5 4 3" xfId="29036"/>
    <cellStyle name="Normal 5 4 3 10" xfId="29037"/>
    <cellStyle name="Normal 5 4 3 10 2" xfId="29038"/>
    <cellStyle name="Normal 5 4 3 11" xfId="29039"/>
    <cellStyle name="Normal 5 4 3 11 2" xfId="29040"/>
    <cellStyle name="Normal 5 4 3 12" xfId="29041"/>
    <cellStyle name="Normal 5 4 3 2" xfId="29042"/>
    <cellStyle name="Normal 5 4 3 2 10" xfId="29043"/>
    <cellStyle name="Normal 5 4 3 2 10 2" xfId="29044"/>
    <cellStyle name="Normal 5 4 3 2 11" xfId="29045"/>
    <cellStyle name="Normal 5 4 3 2 2" xfId="29046"/>
    <cellStyle name="Normal 5 4 3 2 2 2" xfId="29047"/>
    <cellStyle name="Normal 5 4 3 2 3" xfId="29048"/>
    <cellStyle name="Normal 5 4 3 2 3 2" xfId="29049"/>
    <cellStyle name="Normal 5 4 3 2 4" xfId="29050"/>
    <cellStyle name="Normal 5 4 3 2 4 2" xfId="29051"/>
    <cellStyle name="Normal 5 4 3 2 5" xfId="29052"/>
    <cellStyle name="Normal 5 4 3 2 5 2" xfId="29053"/>
    <cellStyle name="Normal 5 4 3 2 6" xfId="29054"/>
    <cellStyle name="Normal 5 4 3 2 6 2" xfId="29055"/>
    <cellStyle name="Normal 5 4 3 2 7" xfId="29056"/>
    <cellStyle name="Normal 5 4 3 2 7 2" xfId="29057"/>
    <cellStyle name="Normal 5 4 3 2 8" xfId="29058"/>
    <cellStyle name="Normal 5 4 3 2 8 2" xfId="29059"/>
    <cellStyle name="Normal 5 4 3 2 9" xfId="29060"/>
    <cellStyle name="Normal 5 4 3 2 9 2" xfId="29061"/>
    <cellStyle name="Normal 5 4 3 3" xfId="29062"/>
    <cellStyle name="Normal 5 4 3 3 2" xfId="29063"/>
    <cellStyle name="Normal 5 4 3 4" xfId="29064"/>
    <cellStyle name="Normal 5 4 3 4 2" xfId="29065"/>
    <cellStyle name="Normal 5 4 3 5" xfId="29066"/>
    <cellStyle name="Normal 5 4 3 5 2" xfId="29067"/>
    <cellStyle name="Normal 5 4 3 6" xfId="29068"/>
    <cellStyle name="Normal 5 4 3 6 2" xfId="29069"/>
    <cellStyle name="Normal 5 4 3 7" xfId="29070"/>
    <cellStyle name="Normal 5 4 3 7 2" xfId="29071"/>
    <cellStyle name="Normal 5 4 3 8" xfId="29072"/>
    <cellStyle name="Normal 5 4 3 8 2" xfId="29073"/>
    <cellStyle name="Normal 5 4 3 9" xfId="29074"/>
    <cellStyle name="Normal 5 4 3 9 2" xfId="29075"/>
    <cellStyle name="Normal 5 4 4" xfId="29076"/>
    <cellStyle name="Normal 5 4 4 10" xfId="29077"/>
    <cellStyle name="Normal 5 4 4 10 2" xfId="29078"/>
    <cellStyle name="Normal 5 4 4 11" xfId="29079"/>
    <cellStyle name="Normal 5 4 4 2" xfId="29080"/>
    <cellStyle name="Normal 5 4 4 2 2" xfId="29081"/>
    <cellStyle name="Normal 5 4 4 3" xfId="29082"/>
    <cellStyle name="Normal 5 4 4 3 2" xfId="29083"/>
    <cellStyle name="Normal 5 4 4 4" xfId="29084"/>
    <cellStyle name="Normal 5 4 4 4 2" xfId="29085"/>
    <cellStyle name="Normal 5 4 4 5" xfId="29086"/>
    <cellStyle name="Normal 5 4 4 5 2" xfId="29087"/>
    <cellStyle name="Normal 5 4 4 6" xfId="29088"/>
    <cellStyle name="Normal 5 4 4 6 2" xfId="29089"/>
    <cellStyle name="Normal 5 4 4 7" xfId="29090"/>
    <cellStyle name="Normal 5 4 4 7 2" xfId="29091"/>
    <cellStyle name="Normal 5 4 4 8" xfId="29092"/>
    <cellStyle name="Normal 5 4 4 8 2" xfId="29093"/>
    <cellStyle name="Normal 5 4 4 9" xfId="29094"/>
    <cellStyle name="Normal 5 4 4 9 2" xfId="29095"/>
    <cellStyle name="Normal 5 4 5" xfId="29096"/>
    <cellStyle name="Normal 5 4 5 2" xfId="29097"/>
    <cellStyle name="Normal 5 4 6" xfId="29098"/>
    <cellStyle name="Normal 5 4 6 2" xfId="29099"/>
    <cellStyle name="Normal 5 4 7" xfId="29100"/>
    <cellStyle name="Normal 5 4 7 2" xfId="29101"/>
    <cellStyle name="Normal 5 4 8" xfId="29102"/>
    <cellStyle name="Normal 5 4 8 2" xfId="29103"/>
    <cellStyle name="Normal 5 4 9" xfId="29104"/>
    <cellStyle name="Normal 5 4 9 2" xfId="29105"/>
    <cellStyle name="Normal 5 5" xfId="29106"/>
    <cellStyle name="Normal 5 5 10" xfId="29107"/>
    <cellStyle name="Normal 5 5 10 2" xfId="29108"/>
    <cellStyle name="Normal 5 5 11" xfId="29109"/>
    <cellStyle name="Normal 5 5 11 2" xfId="29110"/>
    <cellStyle name="Normal 5 5 12" xfId="29111"/>
    <cellStyle name="Normal 5 5 12 2" xfId="29112"/>
    <cellStyle name="Normal 5 5 13" xfId="29113"/>
    <cellStyle name="Normal 5 5 13 2" xfId="29114"/>
    <cellStyle name="Normal 5 5 14" xfId="29115"/>
    <cellStyle name="Normal 5 5 15" xfId="42059"/>
    <cellStyle name="Normal 5 5 2" xfId="29116"/>
    <cellStyle name="Normal 5 5 3" xfId="29117"/>
    <cellStyle name="Normal 5 5 3 10" xfId="29118"/>
    <cellStyle name="Normal 5 5 3 10 2" xfId="29119"/>
    <cellStyle name="Normal 5 5 3 11" xfId="29120"/>
    <cellStyle name="Normal 5 5 3 11 2" xfId="29121"/>
    <cellStyle name="Normal 5 5 3 12" xfId="29122"/>
    <cellStyle name="Normal 5 5 3 2" xfId="29123"/>
    <cellStyle name="Normal 5 5 3 2 10" xfId="29124"/>
    <cellStyle name="Normal 5 5 3 2 10 2" xfId="29125"/>
    <cellStyle name="Normal 5 5 3 2 11" xfId="29126"/>
    <cellStyle name="Normal 5 5 3 2 2" xfId="29127"/>
    <cellStyle name="Normal 5 5 3 2 2 2" xfId="29128"/>
    <cellStyle name="Normal 5 5 3 2 3" xfId="29129"/>
    <cellStyle name="Normal 5 5 3 2 3 2" xfId="29130"/>
    <cellStyle name="Normal 5 5 3 2 4" xfId="29131"/>
    <cellStyle name="Normal 5 5 3 2 4 2" xfId="29132"/>
    <cellStyle name="Normal 5 5 3 2 5" xfId="29133"/>
    <cellStyle name="Normal 5 5 3 2 5 2" xfId="29134"/>
    <cellStyle name="Normal 5 5 3 2 6" xfId="29135"/>
    <cellStyle name="Normal 5 5 3 2 6 2" xfId="29136"/>
    <cellStyle name="Normal 5 5 3 2 7" xfId="29137"/>
    <cellStyle name="Normal 5 5 3 2 7 2" xfId="29138"/>
    <cellStyle name="Normal 5 5 3 2 8" xfId="29139"/>
    <cellStyle name="Normal 5 5 3 2 8 2" xfId="29140"/>
    <cellStyle name="Normal 5 5 3 2 9" xfId="29141"/>
    <cellStyle name="Normal 5 5 3 2 9 2" xfId="29142"/>
    <cellStyle name="Normal 5 5 3 3" xfId="29143"/>
    <cellStyle name="Normal 5 5 3 3 2" xfId="29144"/>
    <cellStyle name="Normal 5 5 3 4" xfId="29145"/>
    <cellStyle name="Normal 5 5 3 4 2" xfId="29146"/>
    <cellStyle name="Normal 5 5 3 5" xfId="29147"/>
    <cellStyle name="Normal 5 5 3 5 2" xfId="29148"/>
    <cellStyle name="Normal 5 5 3 6" xfId="29149"/>
    <cellStyle name="Normal 5 5 3 6 2" xfId="29150"/>
    <cellStyle name="Normal 5 5 3 7" xfId="29151"/>
    <cellStyle name="Normal 5 5 3 7 2" xfId="29152"/>
    <cellStyle name="Normal 5 5 3 8" xfId="29153"/>
    <cellStyle name="Normal 5 5 3 8 2" xfId="29154"/>
    <cellStyle name="Normal 5 5 3 9" xfId="29155"/>
    <cellStyle name="Normal 5 5 3 9 2" xfId="29156"/>
    <cellStyle name="Normal 5 5 4" xfId="29157"/>
    <cellStyle name="Normal 5 5 4 10" xfId="29158"/>
    <cellStyle name="Normal 5 5 4 10 2" xfId="29159"/>
    <cellStyle name="Normal 5 5 4 11" xfId="29160"/>
    <cellStyle name="Normal 5 5 4 2" xfId="29161"/>
    <cellStyle name="Normal 5 5 4 2 2" xfId="29162"/>
    <cellStyle name="Normal 5 5 4 3" xfId="29163"/>
    <cellStyle name="Normal 5 5 4 3 2" xfId="29164"/>
    <cellStyle name="Normal 5 5 4 4" xfId="29165"/>
    <cellStyle name="Normal 5 5 4 4 2" xfId="29166"/>
    <cellStyle name="Normal 5 5 4 5" xfId="29167"/>
    <cellStyle name="Normal 5 5 4 5 2" xfId="29168"/>
    <cellStyle name="Normal 5 5 4 6" xfId="29169"/>
    <cellStyle name="Normal 5 5 4 6 2" xfId="29170"/>
    <cellStyle name="Normal 5 5 4 7" xfId="29171"/>
    <cellStyle name="Normal 5 5 4 7 2" xfId="29172"/>
    <cellStyle name="Normal 5 5 4 8" xfId="29173"/>
    <cellStyle name="Normal 5 5 4 8 2" xfId="29174"/>
    <cellStyle name="Normal 5 5 4 9" xfId="29175"/>
    <cellStyle name="Normal 5 5 4 9 2" xfId="29176"/>
    <cellStyle name="Normal 5 5 5" xfId="29177"/>
    <cellStyle name="Normal 5 5 5 2" xfId="29178"/>
    <cellStyle name="Normal 5 5 6" xfId="29179"/>
    <cellStyle name="Normal 5 5 6 2" xfId="29180"/>
    <cellStyle name="Normal 5 5 7" xfId="29181"/>
    <cellStyle name="Normal 5 5 7 2" xfId="29182"/>
    <cellStyle name="Normal 5 5 8" xfId="29183"/>
    <cellStyle name="Normal 5 5 8 2" xfId="29184"/>
    <cellStyle name="Normal 5 5 9" xfId="29185"/>
    <cellStyle name="Normal 5 5 9 2" xfId="29186"/>
    <cellStyle name="Normal 5 6" xfId="29187"/>
    <cellStyle name="Normal 5 6 2" xfId="42060"/>
    <cellStyle name="Normal 5 7" xfId="29188"/>
    <cellStyle name="Normal 5 8" xfId="29189"/>
    <cellStyle name="Normal 5 8 10" xfId="29190"/>
    <cellStyle name="Normal 5 8 10 2" xfId="29191"/>
    <cellStyle name="Normal 5 8 11" xfId="29192"/>
    <cellStyle name="Normal 5 8 11 2" xfId="29193"/>
    <cellStyle name="Normal 5 8 12" xfId="29194"/>
    <cellStyle name="Normal 5 8 12 2" xfId="29195"/>
    <cellStyle name="Normal 5 8 13" xfId="29196"/>
    <cellStyle name="Normal 5 8 2" xfId="29197"/>
    <cellStyle name="Normal 5 8 2 10" xfId="29198"/>
    <cellStyle name="Normal 5 8 2 10 2" xfId="29199"/>
    <cellStyle name="Normal 5 8 2 11" xfId="29200"/>
    <cellStyle name="Normal 5 8 2 11 2" xfId="29201"/>
    <cellStyle name="Normal 5 8 2 12" xfId="29202"/>
    <cellStyle name="Normal 5 8 2 2" xfId="29203"/>
    <cellStyle name="Normal 5 8 2 2 10" xfId="29204"/>
    <cellStyle name="Normal 5 8 2 2 10 2" xfId="29205"/>
    <cellStyle name="Normal 5 8 2 2 11" xfId="29206"/>
    <cellStyle name="Normal 5 8 2 2 2" xfId="29207"/>
    <cellStyle name="Normal 5 8 2 2 2 2" xfId="29208"/>
    <cellStyle name="Normal 5 8 2 2 3" xfId="29209"/>
    <cellStyle name="Normal 5 8 2 2 3 2" xfId="29210"/>
    <cellStyle name="Normal 5 8 2 2 4" xfId="29211"/>
    <cellStyle name="Normal 5 8 2 2 4 2" xfId="29212"/>
    <cellStyle name="Normal 5 8 2 2 5" xfId="29213"/>
    <cellStyle name="Normal 5 8 2 2 5 2" xfId="29214"/>
    <cellStyle name="Normal 5 8 2 2 6" xfId="29215"/>
    <cellStyle name="Normal 5 8 2 2 6 2" xfId="29216"/>
    <cellStyle name="Normal 5 8 2 2 7" xfId="29217"/>
    <cellStyle name="Normal 5 8 2 2 7 2" xfId="29218"/>
    <cellStyle name="Normal 5 8 2 2 8" xfId="29219"/>
    <cellStyle name="Normal 5 8 2 2 8 2" xfId="29220"/>
    <cellStyle name="Normal 5 8 2 2 9" xfId="29221"/>
    <cellStyle name="Normal 5 8 2 2 9 2" xfId="29222"/>
    <cellStyle name="Normal 5 8 2 3" xfId="29223"/>
    <cellStyle name="Normal 5 8 2 3 2" xfId="29224"/>
    <cellStyle name="Normal 5 8 2 4" xfId="29225"/>
    <cellStyle name="Normal 5 8 2 4 2" xfId="29226"/>
    <cellStyle name="Normal 5 8 2 5" xfId="29227"/>
    <cellStyle name="Normal 5 8 2 5 2" xfId="29228"/>
    <cellStyle name="Normal 5 8 2 6" xfId="29229"/>
    <cellStyle name="Normal 5 8 2 6 2" xfId="29230"/>
    <cellStyle name="Normal 5 8 2 7" xfId="29231"/>
    <cellStyle name="Normal 5 8 2 7 2" xfId="29232"/>
    <cellStyle name="Normal 5 8 2 8" xfId="29233"/>
    <cellStyle name="Normal 5 8 2 8 2" xfId="29234"/>
    <cellStyle name="Normal 5 8 2 9" xfId="29235"/>
    <cellStyle name="Normal 5 8 2 9 2" xfId="29236"/>
    <cellStyle name="Normal 5 8 3" xfId="29237"/>
    <cellStyle name="Normal 5 8 3 10" xfId="29238"/>
    <cellStyle name="Normal 5 8 3 10 2" xfId="29239"/>
    <cellStyle name="Normal 5 8 3 11" xfId="29240"/>
    <cellStyle name="Normal 5 8 3 2" xfId="29241"/>
    <cellStyle name="Normal 5 8 3 2 2" xfId="29242"/>
    <cellStyle name="Normal 5 8 3 3" xfId="29243"/>
    <cellStyle name="Normal 5 8 3 3 2" xfId="29244"/>
    <cellStyle name="Normal 5 8 3 4" xfId="29245"/>
    <cellStyle name="Normal 5 8 3 4 2" xfId="29246"/>
    <cellStyle name="Normal 5 8 3 5" xfId="29247"/>
    <cellStyle name="Normal 5 8 3 5 2" xfId="29248"/>
    <cellStyle name="Normal 5 8 3 6" xfId="29249"/>
    <cellStyle name="Normal 5 8 3 6 2" xfId="29250"/>
    <cellStyle name="Normal 5 8 3 7" xfId="29251"/>
    <cellStyle name="Normal 5 8 3 7 2" xfId="29252"/>
    <cellStyle name="Normal 5 8 3 8" xfId="29253"/>
    <cellStyle name="Normal 5 8 3 8 2" xfId="29254"/>
    <cellStyle name="Normal 5 8 3 9" xfId="29255"/>
    <cellStyle name="Normal 5 8 3 9 2" xfId="29256"/>
    <cellStyle name="Normal 5 8 4" xfId="29257"/>
    <cellStyle name="Normal 5 8 4 2" xfId="29258"/>
    <cellStyle name="Normal 5 8 5" xfId="29259"/>
    <cellStyle name="Normal 5 8 5 2" xfId="29260"/>
    <cellStyle name="Normal 5 8 6" xfId="29261"/>
    <cellStyle name="Normal 5 8 6 2" xfId="29262"/>
    <cellStyle name="Normal 5 8 7" xfId="29263"/>
    <cellStyle name="Normal 5 8 7 2" xfId="29264"/>
    <cellStyle name="Normal 5 8 8" xfId="29265"/>
    <cellStyle name="Normal 5 8 8 2" xfId="29266"/>
    <cellStyle name="Normal 5 8 9" xfId="29267"/>
    <cellStyle name="Normal 5 8 9 2" xfId="29268"/>
    <cellStyle name="Normal 5 9" xfId="29269"/>
    <cellStyle name="Normal 5 9 10" xfId="29270"/>
    <cellStyle name="Normal 5 9 10 2" xfId="29271"/>
    <cellStyle name="Normal 5 9 11" xfId="29272"/>
    <cellStyle name="Normal 5 9 11 2" xfId="29273"/>
    <cellStyle name="Normal 5 9 12" xfId="29274"/>
    <cellStyle name="Normal 5 9 2" xfId="29275"/>
    <cellStyle name="Normal 5 9 2 10" xfId="29276"/>
    <cellStyle name="Normal 5 9 2 10 2" xfId="29277"/>
    <cellStyle name="Normal 5 9 2 11" xfId="29278"/>
    <cellStyle name="Normal 5 9 2 2" xfId="29279"/>
    <cellStyle name="Normal 5 9 2 2 2" xfId="29280"/>
    <cellStyle name="Normal 5 9 2 3" xfId="29281"/>
    <cellStyle name="Normal 5 9 2 3 2" xfId="29282"/>
    <cellStyle name="Normal 5 9 2 4" xfId="29283"/>
    <cellStyle name="Normal 5 9 2 4 2" xfId="29284"/>
    <cellStyle name="Normal 5 9 2 5" xfId="29285"/>
    <cellStyle name="Normal 5 9 2 5 2" xfId="29286"/>
    <cellStyle name="Normal 5 9 2 6" xfId="29287"/>
    <cellStyle name="Normal 5 9 2 6 2" xfId="29288"/>
    <cellStyle name="Normal 5 9 2 7" xfId="29289"/>
    <cellStyle name="Normal 5 9 2 7 2" xfId="29290"/>
    <cellStyle name="Normal 5 9 2 8" xfId="29291"/>
    <cellStyle name="Normal 5 9 2 8 2" xfId="29292"/>
    <cellStyle name="Normal 5 9 2 9" xfId="29293"/>
    <cellStyle name="Normal 5 9 2 9 2" xfId="29294"/>
    <cellStyle name="Normal 5 9 3" xfId="29295"/>
    <cellStyle name="Normal 5 9 3 2" xfId="29296"/>
    <cellStyle name="Normal 5 9 4" xfId="29297"/>
    <cellStyle name="Normal 5 9 4 2" xfId="29298"/>
    <cellStyle name="Normal 5 9 5" xfId="29299"/>
    <cellStyle name="Normal 5 9 5 2" xfId="29300"/>
    <cellStyle name="Normal 5 9 6" xfId="29301"/>
    <cellStyle name="Normal 5 9 6 2" xfId="29302"/>
    <cellStyle name="Normal 5 9 7" xfId="29303"/>
    <cellStyle name="Normal 5 9 7 2" xfId="29304"/>
    <cellStyle name="Normal 5 9 8" xfId="29305"/>
    <cellStyle name="Normal 5 9 8 2" xfId="29306"/>
    <cellStyle name="Normal 5 9 9" xfId="29307"/>
    <cellStyle name="Normal 5 9 9 2" xfId="29308"/>
    <cellStyle name="Normal 50" xfId="29309"/>
    <cellStyle name="Normal 51" xfId="29310"/>
    <cellStyle name="Normal 52" xfId="29311"/>
    <cellStyle name="Normal 53" xfId="29312"/>
    <cellStyle name="Normal 54" xfId="41709"/>
    <cellStyle name="Normal 55" xfId="42061"/>
    <cellStyle name="Normal 56" xfId="42062"/>
    <cellStyle name="Normal 57" xfId="42063"/>
    <cellStyle name="Normal 6" xfId="29313"/>
    <cellStyle name="Normal 6 10" xfId="29314"/>
    <cellStyle name="Normal 6 10 10" xfId="29315"/>
    <cellStyle name="Normal 6 10 10 2" xfId="29316"/>
    <cellStyle name="Normal 6 10 11" xfId="29317"/>
    <cellStyle name="Normal 6 10 2" xfId="29318"/>
    <cellStyle name="Normal 6 10 2 2" xfId="29319"/>
    <cellStyle name="Normal 6 10 3" xfId="29320"/>
    <cellStyle name="Normal 6 10 3 2" xfId="29321"/>
    <cellStyle name="Normal 6 10 4" xfId="29322"/>
    <cellStyle name="Normal 6 10 4 2" xfId="29323"/>
    <cellStyle name="Normal 6 10 5" xfId="29324"/>
    <cellStyle name="Normal 6 10 5 2" xfId="29325"/>
    <cellStyle name="Normal 6 10 6" xfId="29326"/>
    <cellStyle name="Normal 6 10 6 2" xfId="29327"/>
    <cellStyle name="Normal 6 10 7" xfId="29328"/>
    <cellStyle name="Normal 6 10 7 2" xfId="29329"/>
    <cellStyle name="Normal 6 10 8" xfId="29330"/>
    <cellStyle name="Normal 6 10 8 2" xfId="29331"/>
    <cellStyle name="Normal 6 10 9" xfId="29332"/>
    <cellStyle name="Normal 6 10 9 2" xfId="29333"/>
    <cellStyle name="Normal 6 11" xfId="29334"/>
    <cellStyle name="Normal 6 11 2" xfId="29335"/>
    <cellStyle name="Normal 6 12" xfId="29336"/>
    <cellStyle name="Normal 6 12 2" xfId="29337"/>
    <cellStyle name="Normal 6 13" xfId="29338"/>
    <cellStyle name="Normal 6 13 2" xfId="29339"/>
    <cellStyle name="Normal 6 14" xfId="29340"/>
    <cellStyle name="Normal 6 14 2" xfId="29341"/>
    <cellStyle name="Normal 6 15" xfId="29342"/>
    <cellStyle name="Normal 6 15 2" xfId="29343"/>
    <cellStyle name="Normal 6 16" xfId="29344"/>
    <cellStyle name="Normal 6 16 2" xfId="29345"/>
    <cellStyle name="Normal 6 17" xfId="29346"/>
    <cellStyle name="Normal 6 17 2" xfId="29347"/>
    <cellStyle name="Normal 6 18" xfId="29348"/>
    <cellStyle name="Normal 6 18 2" xfId="29349"/>
    <cellStyle name="Normal 6 19" xfId="29350"/>
    <cellStyle name="Normal 6 19 2" xfId="29351"/>
    <cellStyle name="Normal 6 2" xfId="29352"/>
    <cellStyle name="Normal 6 2 10" xfId="29353"/>
    <cellStyle name="Normal 6 2 10 2" xfId="29354"/>
    <cellStyle name="Normal 6 2 11" xfId="29355"/>
    <cellStyle name="Normal 6 2 11 2" xfId="29356"/>
    <cellStyle name="Normal 6 2 12" xfId="29357"/>
    <cellStyle name="Normal 6 2 12 2" xfId="29358"/>
    <cellStyle name="Normal 6 2 13" xfId="29359"/>
    <cellStyle name="Normal 6 2 13 2" xfId="29360"/>
    <cellStyle name="Normal 6 2 14" xfId="29361"/>
    <cellStyle name="Normal 6 2 14 2" xfId="29362"/>
    <cellStyle name="Normal 6 2 15" xfId="29363"/>
    <cellStyle name="Normal 6 2 15 2" xfId="29364"/>
    <cellStyle name="Normal 6 2 16" xfId="29365"/>
    <cellStyle name="Normal 6 2 16 2" xfId="29366"/>
    <cellStyle name="Normal 6 2 17" xfId="29367"/>
    <cellStyle name="Normal 6 2 17 2" xfId="29368"/>
    <cellStyle name="Normal 6 2 18" xfId="29369"/>
    <cellStyle name="Normal 6 2 19" xfId="29370"/>
    <cellStyle name="Normal 6 2 2" xfId="29371"/>
    <cellStyle name="Normal 6 2 2 10" xfId="29372"/>
    <cellStyle name="Normal 6 2 2 10 2" xfId="29373"/>
    <cellStyle name="Normal 6 2 2 11" xfId="29374"/>
    <cellStyle name="Normal 6 2 2 11 2" xfId="29375"/>
    <cellStyle name="Normal 6 2 2 12" xfId="29376"/>
    <cellStyle name="Normal 6 2 2 12 2" xfId="29377"/>
    <cellStyle name="Normal 6 2 2 13" xfId="29378"/>
    <cellStyle name="Normal 6 2 2 14" xfId="42064"/>
    <cellStyle name="Normal 6 2 2 2" xfId="29379"/>
    <cellStyle name="Normal 6 2 2 2 10" xfId="29380"/>
    <cellStyle name="Normal 6 2 2 2 10 2" xfId="29381"/>
    <cellStyle name="Normal 6 2 2 2 11" xfId="29382"/>
    <cellStyle name="Normal 6 2 2 2 11 2" xfId="29383"/>
    <cellStyle name="Normal 6 2 2 2 12" xfId="29384"/>
    <cellStyle name="Normal 6 2 2 2 2" xfId="29385"/>
    <cellStyle name="Normal 6 2 2 2 2 10" xfId="29386"/>
    <cellStyle name="Normal 6 2 2 2 2 10 2" xfId="29387"/>
    <cellStyle name="Normal 6 2 2 2 2 11" xfId="29388"/>
    <cellStyle name="Normal 6 2 2 2 2 2" xfId="29389"/>
    <cellStyle name="Normal 6 2 2 2 2 2 2" xfId="29390"/>
    <cellStyle name="Normal 6 2 2 2 2 3" xfId="29391"/>
    <cellStyle name="Normal 6 2 2 2 2 3 2" xfId="29392"/>
    <cellStyle name="Normal 6 2 2 2 2 4" xfId="29393"/>
    <cellStyle name="Normal 6 2 2 2 2 4 2" xfId="29394"/>
    <cellStyle name="Normal 6 2 2 2 2 5" xfId="29395"/>
    <cellStyle name="Normal 6 2 2 2 2 5 2" xfId="29396"/>
    <cellStyle name="Normal 6 2 2 2 2 6" xfId="29397"/>
    <cellStyle name="Normal 6 2 2 2 2 6 2" xfId="29398"/>
    <cellStyle name="Normal 6 2 2 2 2 7" xfId="29399"/>
    <cellStyle name="Normal 6 2 2 2 2 7 2" xfId="29400"/>
    <cellStyle name="Normal 6 2 2 2 2 8" xfId="29401"/>
    <cellStyle name="Normal 6 2 2 2 2 8 2" xfId="29402"/>
    <cellStyle name="Normal 6 2 2 2 2 9" xfId="29403"/>
    <cellStyle name="Normal 6 2 2 2 2 9 2" xfId="29404"/>
    <cellStyle name="Normal 6 2 2 2 3" xfId="29405"/>
    <cellStyle name="Normal 6 2 2 2 3 2" xfId="29406"/>
    <cellStyle name="Normal 6 2 2 2 4" xfId="29407"/>
    <cellStyle name="Normal 6 2 2 2 4 2" xfId="29408"/>
    <cellStyle name="Normal 6 2 2 2 5" xfId="29409"/>
    <cellStyle name="Normal 6 2 2 2 5 2" xfId="29410"/>
    <cellStyle name="Normal 6 2 2 2 6" xfId="29411"/>
    <cellStyle name="Normal 6 2 2 2 6 2" xfId="29412"/>
    <cellStyle name="Normal 6 2 2 2 7" xfId="29413"/>
    <cellStyle name="Normal 6 2 2 2 7 2" xfId="29414"/>
    <cellStyle name="Normal 6 2 2 2 8" xfId="29415"/>
    <cellStyle name="Normal 6 2 2 2 8 2" xfId="29416"/>
    <cellStyle name="Normal 6 2 2 2 9" xfId="29417"/>
    <cellStyle name="Normal 6 2 2 2 9 2" xfId="29418"/>
    <cellStyle name="Normal 6 2 2 3" xfId="29419"/>
    <cellStyle name="Normal 6 2 2 3 10" xfId="29420"/>
    <cellStyle name="Normal 6 2 2 3 10 2" xfId="29421"/>
    <cellStyle name="Normal 6 2 2 3 11" xfId="29422"/>
    <cellStyle name="Normal 6 2 2 3 2" xfId="29423"/>
    <cellStyle name="Normal 6 2 2 3 2 2" xfId="29424"/>
    <cellStyle name="Normal 6 2 2 3 3" xfId="29425"/>
    <cellStyle name="Normal 6 2 2 3 3 2" xfId="29426"/>
    <cellStyle name="Normal 6 2 2 3 4" xfId="29427"/>
    <cellStyle name="Normal 6 2 2 3 4 2" xfId="29428"/>
    <cellStyle name="Normal 6 2 2 3 5" xfId="29429"/>
    <cellStyle name="Normal 6 2 2 3 5 2" xfId="29430"/>
    <cellStyle name="Normal 6 2 2 3 6" xfId="29431"/>
    <cellStyle name="Normal 6 2 2 3 6 2" xfId="29432"/>
    <cellStyle name="Normal 6 2 2 3 7" xfId="29433"/>
    <cellStyle name="Normal 6 2 2 3 7 2" xfId="29434"/>
    <cellStyle name="Normal 6 2 2 3 8" xfId="29435"/>
    <cellStyle name="Normal 6 2 2 3 8 2" xfId="29436"/>
    <cellStyle name="Normal 6 2 2 3 9" xfId="29437"/>
    <cellStyle name="Normal 6 2 2 3 9 2" xfId="29438"/>
    <cellStyle name="Normal 6 2 2 4" xfId="29439"/>
    <cellStyle name="Normal 6 2 2 4 2" xfId="29440"/>
    <cellStyle name="Normal 6 2 2 5" xfId="29441"/>
    <cellStyle name="Normal 6 2 2 5 2" xfId="29442"/>
    <cellStyle name="Normal 6 2 2 6" xfId="29443"/>
    <cellStyle name="Normal 6 2 2 6 2" xfId="29444"/>
    <cellStyle name="Normal 6 2 2 7" xfId="29445"/>
    <cellStyle name="Normal 6 2 2 7 2" xfId="29446"/>
    <cellStyle name="Normal 6 2 2 8" xfId="29447"/>
    <cellStyle name="Normal 6 2 2 8 2" xfId="29448"/>
    <cellStyle name="Normal 6 2 2 9" xfId="29449"/>
    <cellStyle name="Normal 6 2 2 9 2" xfId="29450"/>
    <cellStyle name="Normal 6 2 20" xfId="29451"/>
    <cellStyle name="Normal 6 2 21" xfId="42065"/>
    <cellStyle name="Normal 6 2 3" xfId="29452"/>
    <cellStyle name="Normal 6 2 3 10" xfId="29453"/>
    <cellStyle name="Normal 6 2 3 10 2" xfId="29454"/>
    <cellStyle name="Normal 6 2 3 11" xfId="29455"/>
    <cellStyle name="Normal 6 2 3 11 2" xfId="29456"/>
    <cellStyle name="Normal 6 2 3 12" xfId="29457"/>
    <cellStyle name="Normal 6 2 3 12 2" xfId="29458"/>
    <cellStyle name="Normal 6 2 3 13" xfId="29459"/>
    <cellStyle name="Normal 6 2 3 2" xfId="29460"/>
    <cellStyle name="Normal 6 2 3 2 10" xfId="29461"/>
    <cellStyle name="Normal 6 2 3 2 10 2" xfId="29462"/>
    <cellStyle name="Normal 6 2 3 2 11" xfId="29463"/>
    <cellStyle name="Normal 6 2 3 2 11 2" xfId="29464"/>
    <cellStyle name="Normal 6 2 3 2 12" xfId="29465"/>
    <cellStyle name="Normal 6 2 3 2 2" xfId="29466"/>
    <cellStyle name="Normal 6 2 3 2 2 10" xfId="29467"/>
    <cellStyle name="Normal 6 2 3 2 2 10 2" xfId="29468"/>
    <cellStyle name="Normal 6 2 3 2 2 11" xfId="29469"/>
    <cellStyle name="Normal 6 2 3 2 2 2" xfId="29470"/>
    <cellStyle name="Normal 6 2 3 2 2 2 2" xfId="29471"/>
    <cellStyle name="Normal 6 2 3 2 2 3" xfId="29472"/>
    <cellStyle name="Normal 6 2 3 2 2 3 2" xfId="29473"/>
    <cellStyle name="Normal 6 2 3 2 2 4" xfId="29474"/>
    <cellStyle name="Normal 6 2 3 2 2 4 2" xfId="29475"/>
    <cellStyle name="Normal 6 2 3 2 2 5" xfId="29476"/>
    <cellStyle name="Normal 6 2 3 2 2 5 2" xfId="29477"/>
    <cellStyle name="Normal 6 2 3 2 2 6" xfId="29478"/>
    <cellStyle name="Normal 6 2 3 2 2 6 2" xfId="29479"/>
    <cellStyle name="Normal 6 2 3 2 2 7" xfId="29480"/>
    <cellStyle name="Normal 6 2 3 2 2 7 2" xfId="29481"/>
    <cellStyle name="Normal 6 2 3 2 2 8" xfId="29482"/>
    <cellStyle name="Normal 6 2 3 2 2 8 2" xfId="29483"/>
    <cellStyle name="Normal 6 2 3 2 2 9" xfId="29484"/>
    <cellStyle name="Normal 6 2 3 2 2 9 2" xfId="29485"/>
    <cellStyle name="Normal 6 2 3 2 3" xfId="29486"/>
    <cellStyle name="Normal 6 2 3 2 3 2" xfId="29487"/>
    <cellStyle name="Normal 6 2 3 2 4" xfId="29488"/>
    <cellStyle name="Normal 6 2 3 2 4 2" xfId="29489"/>
    <cellStyle name="Normal 6 2 3 2 5" xfId="29490"/>
    <cellStyle name="Normal 6 2 3 2 5 2" xfId="29491"/>
    <cellStyle name="Normal 6 2 3 2 6" xfId="29492"/>
    <cellStyle name="Normal 6 2 3 2 6 2" xfId="29493"/>
    <cellStyle name="Normal 6 2 3 2 7" xfId="29494"/>
    <cellStyle name="Normal 6 2 3 2 7 2" xfId="29495"/>
    <cellStyle name="Normal 6 2 3 2 8" xfId="29496"/>
    <cellStyle name="Normal 6 2 3 2 8 2" xfId="29497"/>
    <cellStyle name="Normal 6 2 3 2 9" xfId="29498"/>
    <cellStyle name="Normal 6 2 3 2 9 2" xfId="29499"/>
    <cellStyle name="Normal 6 2 3 3" xfId="29500"/>
    <cellStyle name="Normal 6 2 3 3 10" xfId="29501"/>
    <cellStyle name="Normal 6 2 3 3 10 2" xfId="29502"/>
    <cellStyle name="Normal 6 2 3 3 11" xfId="29503"/>
    <cellStyle name="Normal 6 2 3 3 2" xfId="29504"/>
    <cellStyle name="Normal 6 2 3 3 2 2" xfId="29505"/>
    <cellStyle name="Normal 6 2 3 3 3" xfId="29506"/>
    <cellStyle name="Normal 6 2 3 3 3 2" xfId="29507"/>
    <cellStyle name="Normal 6 2 3 3 4" xfId="29508"/>
    <cellStyle name="Normal 6 2 3 3 4 2" xfId="29509"/>
    <cellStyle name="Normal 6 2 3 3 5" xfId="29510"/>
    <cellStyle name="Normal 6 2 3 3 5 2" xfId="29511"/>
    <cellStyle name="Normal 6 2 3 3 6" xfId="29512"/>
    <cellStyle name="Normal 6 2 3 3 6 2" xfId="29513"/>
    <cellStyle name="Normal 6 2 3 3 7" xfId="29514"/>
    <cellStyle name="Normal 6 2 3 3 7 2" xfId="29515"/>
    <cellStyle name="Normal 6 2 3 3 8" xfId="29516"/>
    <cellStyle name="Normal 6 2 3 3 8 2" xfId="29517"/>
    <cellStyle name="Normal 6 2 3 3 9" xfId="29518"/>
    <cellStyle name="Normal 6 2 3 3 9 2" xfId="29519"/>
    <cellStyle name="Normal 6 2 3 4" xfId="29520"/>
    <cellStyle name="Normal 6 2 3 4 2" xfId="29521"/>
    <cellStyle name="Normal 6 2 3 5" xfId="29522"/>
    <cellStyle name="Normal 6 2 3 5 2" xfId="29523"/>
    <cellStyle name="Normal 6 2 3 6" xfId="29524"/>
    <cellStyle name="Normal 6 2 3 6 2" xfId="29525"/>
    <cellStyle name="Normal 6 2 3 7" xfId="29526"/>
    <cellStyle name="Normal 6 2 3 7 2" xfId="29527"/>
    <cellStyle name="Normal 6 2 3 8" xfId="29528"/>
    <cellStyle name="Normal 6 2 3 8 2" xfId="29529"/>
    <cellStyle name="Normal 6 2 3 9" xfId="29530"/>
    <cellStyle name="Normal 6 2 3 9 2" xfId="29531"/>
    <cellStyle name="Normal 6 2 4" xfId="29532"/>
    <cellStyle name="Normal 6 2 4 10" xfId="29533"/>
    <cellStyle name="Normal 6 2 4 10 2" xfId="29534"/>
    <cellStyle name="Normal 6 2 4 11" xfId="29535"/>
    <cellStyle name="Normal 6 2 4 11 2" xfId="29536"/>
    <cellStyle name="Normal 6 2 4 12" xfId="29537"/>
    <cellStyle name="Normal 6 2 4 12 2" xfId="29538"/>
    <cellStyle name="Normal 6 2 4 13" xfId="29539"/>
    <cellStyle name="Normal 6 2 4 2" xfId="29540"/>
    <cellStyle name="Normal 6 2 4 2 10" xfId="29541"/>
    <cellStyle name="Normal 6 2 4 2 10 2" xfId="29542"/>
    <cellStyle name="Normal 6 2 4 2 11" xfId="29543"/>
    <cellStyle name="Normal 6 2 4 2 11 2" xfId="29544"/>
    <cellStyle name="Normal 6 2 4 2 12" xfId="29545"/>
    <cellStyle name="Normal 6 2 4 2 2" xfId="29546"/>
    <cellStyle name="Normal 6 2 4 2 2 10" xfId="29547"/>
    <cellStyle name="Normal 6 2 4 2 2 10 2" xfId="29548"/>
    <cellStyle name="Normal 6 2 4 2 2 11" xfId="29549"/>
    <cellStyle name="Normal 6 2 4 2 2 2" xfId="29550"/>
    <cellStyle name="Normal 6 2 4 2 2 2 2" xfId="29551"/>
    <cellStyle name="Normal 6 2 4 2 2 3" xfId="29552"/>
    <cellStyle name="Normal 6 2 4 2 2 3 2" xfId="29553"/>
    <cellStyle name="Normal 6 2 4 2 2 4" xfId="29554"/>
    <cellStyle name="Normal 6 2 4 2 2 4 2" xfId="29555"/>
    <cellStyle name="Normal 6 2 4 2 2 5" xfId="29556"/>
    <cellStyle name="Normal 6 2 4 2 2 5 2" xfId="29557"/>
    <cellStyle name="Normal 6 2 4 2 2 6" xfId="29558"/>
    <cellStyle name="Normal 6 2 4 2 2 6 2" xfId="29559"/>
    <cellStyle name="Normal 6 2 4 2 2 7" xfId="29560"/>
    <cellStyle name="Normal 6 2 4 2 2 7 2" xfId="29561"/>
    <cellStyle name="Normal 6 2 4 2 2 8" xfId="29562"/>
    <cellStyle name="Normal 6 2 4 2 2 8 2" xfId="29563"/>
    <cellStyle name="Normal 6 2 4 2 2 9" xfId="29564"/>
    <cellStyle name="Normal 6 2 4 2 2 9 2" xfId="29565"/>
    <cellStyle name="Normal 6 2 4 2 3" xfId="29566"/>
    <cellStyle name="Normal 6 2 4 2 3 2" xfId="29567"/>
    <cellStyle name="Normal 6 2 4 2 4" xfId="29568"/>
    <cellStyle name="Normal 6 2 4 2 4 2" xfId="29569"/>
    <cellStyle name="Normal 6 2 4 2 5" xfId="29570"/>
    <cellStyle name="Normal 6 2 4 2 5 2" xfId="29571"/>
    <cellStyle name="Normal 6 2 4 2 6" xfId="29572"/>
    <cellStyle name="Normal 6 2 4 2 6 2" xfId="29573"/>
    <cellStyle name="Normal 6 2 4 2 7" xfId="29574"/>
    <cellStyle name="Normal 6 2 4 2 7 2" xfId="29575"/>
    <cellStyle name="Normal 6 2 4 2 8" xfId="29576"/>
    <cellStyle name="Normal 6 2 4 2 8 2" xfId="29577"/>
    <cellStyle name="Normal 6 2 4 2 9" xfId="29578"/>
    <cellStyle name="Normal 6 2 4 2 9 2" xfId="29579"/>
    <cellStyle name="Normal 6 2 4 3" xfId="29580"/>
    <cellStyle name="Normal 6 2 4 3 10" xfId="29581"/>
    <cellStyle name="Normal 6 2 4 3 10 2" xfId="29582"/>
    <cellStyle name="Normal 6 2 4 3 11" xfId="29583"/>
    <cellStyle name="Normal 6 2 4 3 2" xfId="29584"/>
    <cellStyle name="Normal 6 2 4 3 2 2" xfId="29585"/>
    <cellStyle name="Normal 6 2 4 3 3" xfId="29586"/>
    <cellStyle name="Normal 6 2 4 3 3 2" xfId="29587"/>
    <cellStyle name="Normal 6 2 4 3 4" xfId="29588"/>
    <cellStyle name="Normal 6 2 4 3 4 2" xfId="29589"/>
    <cellStyle name="Normal 6 2 4 3 5" xfId="29590"/>
    <cellStyle name="Normal 6 2 4 3 5 2" xfId="29591"/>
    <cellStyle name="Normal 6 2 4 3 6" xfId="29592"/>
    <cellStyle name="Normal 6 2 4 3 6 2" xfId="29593"/>
    <cellStyle name="Normal 6 2 4 3 7" xfId="29594"/>
    <cellStyle name="Normal 6 2 4 3 7 2" xfId="29595"/>
    <cellStyle name="Normal 6 2 4 3 8" xfId="29596"/>
    <cellStyle name="Normal 6 2 4 3 8 2" xfId="29597"/>
    <cellStyle name="Normal 6 2 4 3 9" xfId="29598"/>
    <cellStyle name="Normal 6 2 4 3 9 2" xfId="29599"/>
    <cellStyle name="Normal 6 2 4 4" xfId="29600"/>
    <cellStyle name="Normal 6 2 4 4 2" xfId="29601"/>
    <cellStyle name="Normal 6 2 4 5" xfId="29602"/>
    <cellStyle name="Normal 6 2 4 5 2" xfId="29603"/>
    <cellStyle name="Normal 6 2 4 6" xfId="29604"/>
    <cellStyle name="Normal 6 2 4 6 2" xfId="29605"/>
    <cellStyle name="Normal 6 2 4 7" xfId="29606"/>
    <cellStyle name="Normal 6 2 4 7 2" xfId="29607"/>
    <cellStyle name="Normal 6 2 4 8" xfId="29608"/>
    <cellStyle name="Normal 6 2 4 8 2" xfId="29609"/>
    <cellStyle name="Normal 6 2 4 9" xfId="29610"/>
    <cellStyle name="Normal 6 2 4 9 2" xfId="29611"/>
    <cellStyle name="Normal 6 2 5" xfId="29612"/>
    <cellStyle name="Normal 6 2 6" xfId="29613"/>
    <cellStyle name="Normal 6 2 6 10" xfId="29614"/>
    <cellStyle name="Normal 6 2 6 10 2" xfId="29615"/>
    <cellStyle name="Normal 6 2 6 11" xfId="29616"/>
    <cellStyle name="Normal 6 2 6 11 2" xfId="29617"/>
    <cellStyle name="Normal 6 2 6 12" xfId="29618"/>
    <cellStyle name="Normal 6 2 6 12 2" xfId="29619"/>
    <cellStyle name="Normal 6 2 6 13" xfId="29620"/>
    <cellStyle name="Normal 6 2 6 2" xfId="29621"/>
    <cellStyle name="Normal 6 2 6 2 10" xfId="29622"/>
    <cellStyle name="Normal 6 2 6 2 10 2" xfId="29623"/>
    <cellStyle name="Normal 6 2 6 2 11" xfId="29624"/>
    <cellStyle name="Normal 6 2 6 2 11 2" xfId="29625"/>
    <cellStyle name="Normal 6 2 6 2 12" xfId="29626"/>
    <cellStyle name="Normal 6 2 6 2 2" xfId="29627"/>
    <cellStyle name="Normal 6 2 6 2 2 10" xfId="29628"/>
    <cellStyle name="Normal 6 2 6 2 2 10 2" xfId="29629"/>
    <cellStyle name="Normal 6 2 6 2 2 11" xfId="29630"/>
    <cellStyle name="Normal 6 2 6 2 2 2" xfId="29631"/>
    <cellStyle name="Normal 6 2 6 2 2 2 2" xfId="29632"/>
    <cellStyle name="Normal 6 2 6 2 2 3" xfId="29633"/>
    <cellStyle name="Normal 6 2 6 2 2 3 2" xfId="29634"/>
    <cellStyle name="Normal 6 2 6 2 2 4" xfId="29635"/>
    <cellStyle name="Normal 6 2 6 2 2 4 2" xfId="29636"/>
    <cellStyle name="Normal 6 2 6 2 2 5" xfId="29637"/>
    <cellStyle name="Normal 6 2 6 2 2 5 2" xfId="29638"/>
    <cellStyle name="Normal 6 2 6 2 2 6" xfId="29639"/>
    <cellStyle name="Normal 6 2 6 2 2 6 2" xfId="29640"/>
    <cellStyle name="Normal 6 2 6 2 2 7" xfId="29641"/>
    <cellStyle name="Normal 6 2 6 2 2 7 2" xfId="29642"/>
    <cellStyle name="Normal 6 2 6 2 2 8" xfId="29643"/>
    <cellStyle name="Normal 6 2 6 2 2 8 2" xfId="29644"/>
    <cellStyle name="Normal 6 2 6 2 2 9" xfId="29645"/>
    <cellStyle name="Normal 6 2 6 2 2 9 2" xfId="29646"/>
    <cellStyle name="Normal 6 2 6 2 3" xfId="29647"/>
    <cellStyle name="Normal 6 2 6 2 3 2" xfId="29648"/>
    <cellStyle name="Normal 6 2 6 2 4" xfId="29649"/>
    <cellStyle name="Normal 6 2 6 2 4 2" xfId="29650"/>
    <cellStyle name="Normal 6 2 6 2 5" xfId="29651"/>
    <cellStyle name="Normal 6 2 6 2 5 2" xfId="29652"/>
    <cellStyle name="Normal 6 2 6 2 6" xfId="29653"/>
    <cellStyle name="Normal 6 2 6 2 6 2" xfId="29654"/>
    <cellStyle name="Normal 6 2 6 2 7" xfId="29655"/>
    <cellStyle name="Normal 6 2 6 2 7 2" xfId="29656"/>
    <cellStyle name="Normal 6 2 6 2 8" xfId="29657"/>
    <cellStyle name="Normal 6 2 6 2 8 2" xfId="29658"/>
    <cellStyle name="Normal 6 2 6 2 9" xfId="29659"/>
    <cellStyle name="Normal 6 2 6 2 9 2" xfId="29660"/>
    <cellStyle name="Normal 6 2 6 3" xfId="29661"/>
    <cellStyle name="Normal 6 2 6 3 10" xfId="29662"/>
    <cellStyle name="Normal 6 2 6 3 10 2" xfId="29663"/>
    <cellStyle name="Normal 6 2 6 3 11" xfId="29664"/>
    <cellStyle name="Normal 6 2 6 3 2" xfId="29665"/>
    <cellStyle name="Normal 6 2 6 3 2 2" xfId="29666"/>
    <cellStyle name="Normal 6 2 6 3 3" xfId="29667"/>
    <cellStyle name="Normal 6 2 6 3 3 2" xfId="29668"/>
    <cellStyle name="Normal 6 2 6 3 4" xfId="29669"/>
    <cellStyle name="Normal 6 2 6 3 4 2" xfId="29670"/>
    <cellStyle name="Normal 6 2 6 3 5" xfId="29671"/>
    <cellStyle name="Normal 6 2 6 3 5 2" xfId="29672"/>
    <cellStyle name="Normal 6 2 6 3 6" xfId="29673"/>
    <cellStyle name="Normal 6 2 6 3 6 2" xfId="29674"/>
    <cellStyle name="Normal 6 2 6 3 7" xfId="29675"/>
    <cellStyle name="Normal 6 2 6 3 7 2" xfId="29676"/>
    <cellStyle name="Normal 6 2 6 3 8" xfId="29677"/>
    <cellStyle name="Normal 6 2 6 3 8 2" xfId="29678"/>
    <cellStyle name="Normal 6 2 6 3 9" xfId="29679"/>
    <cellStyle name="Normal 6 2 6 3 9 2" xfId="29680"/>
    <cellStyle name="Normal 6 2 6 4" xfId="29681"/>
    <cellStyle name="Normal 6 2 6 4 2" xfId="29682"/>
    <cellStyle name="Normal 6 2 6 5" xfId="29683"/>
    <cellStyle name="Normal 6 2 6 5 2" xfId="29684"/>
    <cellStyle name="Normal 6 2 6 6" xfId="29685"/>
    <cellStyle name="Normal 6 2 6 6 2" xfId="29686"/>
    <cellStyle name="Normal 6 2 6 7" xfId="29687"/>
    <cellStyle name="Normal 6 2 6 7 2" xfId="29688"/>
    <cellStyle name="Normal 6 2 6 8" xfId="29689"/>
    <cellStyle name="Normal 6 2 6 8 2" xfId="29690"/>
    <cellStyle name="Normal 6 2 6 9" xfId="29691"/>
    <cellStyle name="Normal 6 2 6 9 2" xfId="29692"/>
    <cellStyle name="Normal 6 2 7" xfId="29693"/>
    <cellStyle name="Normal 6 2 7 10" xfId="29694"/>
    <cellStyle name="Normal 6 2 7 10 2" xfId="29695"/>
    <cellStyle name="Normal 6 2 7 11" xfId="29696"/>
    <cellStyle name="Normal 6 2 7 11 2" xfId="29697"/>
    <cellStyle name="Normal 6 2 7 12" xfId="29698"/>
    <cellStyle name="Normal 6 2 7 2" xfId="29699"/>
    <cellStyle name="Normal 6 2 7 2 10" xfId="29700"/>
    <cellStyle name="Normal 6 2 7 2 10 2" xfId="29701"/>
    <cellStyle name="Normal 6 2 7 2 11" xfId="29702"/>
    <cellStyle name="Normal 6 2 7 2 2" xfId="29703"/>
    <cellStyle name="Normal 6 2 7 2 2 2" xfId="29704"/>
    <cellStyle name="Normal 6 2 7 2 3" xfId="29705"/>
    <cellStyle name="Normal 6 2 7 2 3 2" xfId="29706"/>
    <cellStyle name="Normal 6 2 7 2 4" xfId="29707"/>
    <cellStyle name="Normal 6 2 7 2 4 2" xfId="29708"/>
    <cellStyle name="Normal 6 2 7 2 5" xfId="29709"/>
    <cellStyle name="Normal 6 2 7 2 5 2" xfId="29710"/>
    <cellStyle name="Normal 6 2 7 2 6" xfId="29711"/>
    <cellStyle name="Normal 6 2 7 2 6 2" xfId="29712"/>
    <cellStyle name="Normal 6 2 7 2 7" xfId="29713"/>
    <cellStyle name="Normal 6 2 7 2 7 2" xfId="29714"/>
    <cellStyle name="Normal 6 2 7 2 8" xfId="29715"/>
    <cellStyle name="Normal 6 2 7 2 8 2" xfId="29716"/>
    <cellStyle name="Normal 6 2 7 2 9" xfId="29717"/>
    <cellStyle name="Normal 6 2 7 2 9 2" xfId="29718"/>
    <cellStyle name="Normal 6 2 7 3" xfId="29719"/>
    <cellStyle name="Normal 6 2 7 3 2" xfId="29720"/>
    <cellStyle name="Normal 6 2 7 4" xfId="29721"/>
    <cellStyle name="Normal 6 2 7 4 2" xfId="29722"/>
    <cellStyle name="Normal 6 2 7 5" xfId="29723"/>
    <cellStyle name="Normal 6 2 7 5 2" xfId="29724"/>
    <cellStyle name="Normal 6 2 7 6" xfId="29725"/>
    <cellStyle name="Normal 6 2 7 6 2" xfId="29726"/>
    <cellStyle name="Normal 6 2 7 7" xfId="29727"/>
    <cellStyle name="Normal 6 2 7 7 2" xfId="29728"/>
    <cellStyle name="Normal 6 2 7 8" xfId="29729"/>
    <cellStyle name="Normal 6 2 7 8 2" xfId="29730"/>
    <cellStyle name="Normal 6 2 7 9" xfId="29731"/>
    <cellStyle name="Normal 6 2 7 9 2" xfId="29732"/>
    <cellStyle name="Normal 6 2 8" xfId="29733"/>
    <cellStyle name="Normal 6 2 8 10" xfId="29734"/>
    <cellStyle name="Normal 6 2 8 10 2" xfId="29735"/>
    <cellStyle name="Normal 6 2 8 11" xfId="29736"/>
    <cellStyle name="Normal 6 2 8 2" xfId="29737"/>
    <cellStyle name="Normal 6 2 8 2 2" xfId="29738"/>
    <cellStyle name="Normal 6 2 8 3" xfId="29739"/>
    <cellStyle name="Normal 6 2 8 3 2" xfId="29740"/>
    <cellStyle name="Normal 6 2 8 4" xfId="29741"/>
    <cellStyle name="Normal 6 2 8 4 2" xfId="29742"/>
    <cellStyle name="Normal 6 2 8 5" xfId="29743"/>
    <cellStyle name="Normal 6 2 8 5 2" xfId="29744"/>
    <cellStyle name="Normal 6 2 8 6" xfId="29745"/>
    <cellStyle name="Normal 6 2 8 6 2" xfId="29746"/>
    <cellStyle name="Normal 6 2 8 7" xfId="29747"/>
    <cellStyle name="Normal 6 2 8 7 2" xfId="29748"/>
    <cellStyle name="Normal 6 2 8 8" xfId="29749"/>
    <cellStyle name="Normal 6 2 8 8 2" xfId="29750"/>
    <cellStyle name="Normal 6 2 8 9" xfId="29751"/>
    <cellStyle name="Normal 6 2 8 9 2" xfId="29752"/>
    <cellStyle name="Normal 6 2 9" xfId="29753"/>
    <cellStyle name="Normal 6 2 9 2" xfId="29754"/>
    <cellStyle name="Normal 6 20" xfId="29755"/>
    <cellStyle name="Normal 6 20 2" xfId="29756"/>
    <cellStyle name="Normal 6 21" xfId="29757"/>
    <cellStyle name="Normal 6 22" xfId="29758"/>
    <cellStyle name="Normal 6 23" xfId="29759"/>
    <cellStyle name="Normal 6 24" xfId="42066"/>
    <cellStyle name="Normal 6 3" xfId="29760"/>
    <cellStyle name="Normal 6 3 10" xfId="29761"/>
    <cellStyle name="Normal 6 3 10 2" xfId="29762"/>
    <cellStyle name="Normal 6 3 11" xfId="29763"/>
    <cellStyle name="Normal 6 3 11 2" xfId="29764"/>
    <cellStyle name="Normal 6 3 12" xfId="29765"/>
    <cellStyle name="Normal 6 3 12 2" xfId="29766"/>
    <cellStyle name="Normal 6 3 13" xfId="29767"/>
    <cellStyle name="Normal 6 3 13 2" xfId="29768"/>
    <cellStyle name="Normal 6 3 14" xfId="29769"/>
    <cellStyle name="Normal 6 3 15" xfId="42067"/>
    <cellStyle name="Normal 6 3 2" xfId="29770"/>
    <cellStyle name="Normal 6 3 3" xfId="29771"/>
    <cellStyle name="Normal 6 3 3 10" xfId="29772"/>
    <cellStyle name="Normal 6 3 3 10 2" xfId="29773"/>
    <cellStyle name="Normal 6 3 3 11" xfId="29774"/>
    <cellStyle name="Normal 6 3 3 11 2" xfId="29775"/>
    <cellStyle name="Normal 6 3 3 12" xfId="29776"/>
    <cellStyle name="Normal 6 3 3 2" xfId="29777"/>
    <cellStyle name="Normal 6 3 3 2 10" xfId="29778"/>
    <cellStyle name="Normal 6 3 3 2 10 2" xfId="29779"/>
    <cellStyle name="Normal 6 3 3 2 11" xfId="29780"/>
    <cellStyle name="Normal 6 3 3 2 2" xfId="29781"/>
    <cellStyle name="Normal 6 3 3 2 2 2" xfId="29782"/>
    <cellStyle name="Normal 6 3 3 2 3" xfId="29783"/>
    <cellStyle name="Normal 6 3 3 2 3 2" xfId="29784"/>
    <cellStyle name="Normal 6 3 3 2 4" xfId="29785"/>
    <cellStyle name="Normal 6 3 3 2 4 2" xfId="29786"/>
    <cellStyle name="Normal 6 3 3 2 5" xfId="29787"/>
    <cellStyle name="Normal 6 3 3 2 5 2" xfId="29788"/>
    <cellStyle name="Normal 6 3 3 2 6" xfId="29789"/>
    <cellStyle name="Normal 6 3 3 2 6 2" xfId="29790"/>
    <cellStyle name="Normal 6 3 3 2 7" xfId="29791"/>
    <cellStyle name="Normal 6 3 3 2 7 2" xfId="29792"/>
    <cellStyle name="Normal 6 3 3 2 8" xfId="29793"/>
    <cellStyle name="Normal 6 3 3 2 8 2" xfId="29794"/>
    <cellStyle name="Normal 6 3 3 2 9" xfId="29795"/>
    <cellStyle name="Normal 6 3 3 2 9 2" xfId="29796"/>
    <cellStyle name="Normal 6 3 3 3" xfId="29797"/>
    <cellStyle name="Normal 6 3 3 3 2" xfId="29798"/>
    <cellStyle name="Normal 6 3 3 4" xfId="29799"/>
    <cellStyle name="Normal 6 3 3 4 2" xfId="29800"/>
    <cellStyle name="Normal 6 3 3 5" xfId="29801"/>
    <cellStyle name="Normal 6 3 3 5 2" xfId="29802"/>
    <cellStyle name="Normal 6 3 3 6" xfId="29803"/>
    <cellStyle name="Normal 6 3 3 6 2" xfId="29804"/>
    <cellStyle name="Normal 6 3 3 7" xfId="29805"/>
    <cellStyle name="Normal 6 3 3 7 2" xfId="29806"/>
    <cellStyle name="Normal 6 3 3 8" xfId="29807"/>
    <cellStyle name="Normal 6 3 3 8 2" xfId="29808"/>
    <cellStyle name="Normal 6 3 3 9" xfId="29809"/>
    <cellStyle name="Normal 6 3 3 9 2" xfId="29810"/>
    <cellStyle name="Normal 6 3 4" xfId="29811"/>
    <cellStyle name="Normal 6 3 4 10" xfId="29812"/>
    <cellStyle name="Normal 6 3 4 10 2" xfId="29813"/>
    <cellStyle name="Normal 6 3 4 11" xfId="29814"/>
    <cellStyle name="Normal 6 3 4 2" xfId="29815"/>
    <cellStyle name="Normal 6 3 4 2 2" xfId="29816"/>
    <cellStyle name="Normal 6 3 4 3" xfId="29817"/>
    <cellStyle name="Normal 6 3 4 3 2" xfId="29818"/>
    <cellStyle name="Normal 6 3 4 4" xfId="29819"/>
    <cellStyle name="Normal 6 3 4 4 2" xfId="29820"/>
    <cellStyle name="Normal 6 3 4 5" xfId="29821"/>
    <cellStyle name="Normal 6 3 4 5 2" xfId="29822"/>
    <cellStyle name="Normal 6 3 4 6" xfId="29823"/>
    <cellStyle name="Normal 6 3 4 6 2" xfId="29824"/>
    <cellStyle name="Normal 6 3 4 7" xfId="29825"/>
    <cellStyle name="Normal 6 3 4 7 2" xfId="29826"/>
    <cellStyle name="Normal 6 3 4 8" xfId="29827"/>
    <cellStyle name="Normal 6 3 4 8 2" xfId="29828"/>
    <cellStyle name="Normal 6 3 4 9" xfId="29829"/>
    <cellStyle name="Normal 6 3 4 9 2" xfId="29830"/>
    <cellStyle name="Normal 6 3 5" xfId="29831"/>
    <cellStyle name="Normal 6 3 5 2" xfId="29832"/>
    <cellStyle name="Normal 6 3 6" xfId="29833"/>
    <cellStyle name="Normal 6 3 6 2" xfId="29834"/>
    <cellStyle name="Normal 6 3 7" xfId="29835"/>
    <cellStyle name="Normal 6 3 7 2" xfId="29836"/>
    <cellStyle name="Normal 6 3 8" xfId="29837"/>
    <cellStyle name="Normal 6 3 8 2" xfId="29838"/>
    <cellStyle name="Normal 6 3 9" xfId="29839"/>
    <cellStyle name="Normal 6 3 9 2" xfId="29840"/>
    <cellStyle name="Normal 6 4" xfId="29841"/>
    <cellStyle name="Normal 6 4 10" xfId="29842"/>
    <cellStyle name="Normal 6 4 10 2" xfId="29843"/>
    <cellStyle name="Normal 6 4 11" xfId="29844"/>
    <cellStyle name="Normal 6 4 11 2" xfId="29845"/>
    <cellStyle name="Normal 6 4 12" xfId="29846"/>
    <cellStyle name="Normal 6 4 12 2" xfId="29847"/>
    <cellStyle name="Normal 6 4 13" xfId="29848"/>
    <cellStyle name="Normal 6 4 13 2" xfId="29849"/>
    <cellStyle name="Normal 6 4 14" xfId="29850"/>
    <cellStyle name="Normal 6 4 15" xfId="42068"/>
    <cellStyle name="Normal 6 4 2" xfId="29851"/>
    <cellStyle name="Normal 6 4 3" xfId="29852"/>
    <cellStyle name="Normal 6 4 3 10" xfId="29853"/>
    <cellStyle name="Normal 6 4 3 10 2" xfId="29854"/>
    <cellStyle name="Normal 6 4 3 11" xfId="29855"/>
    <cellStyle name="Normal 6 4 3 11 2" xfId="29856"/>
    <cellStyle name="Normal 6 4 3 12" xfId="29857"/>
    <cellStyle name="Normal 6 4 3 2" xfId="29858"/>
    <cellStyle name="Normal 6 4 3 2 10" xfId="29859"/>
    <cellStyle name="Normal 6 4 3 2 10 2" xfId="29860"/>
    <cellStyle name="Normal 6 4 3 2 11" xfId="29861"/>
    <cellStyle name="Normal 6 4 3 2 2" xfId="29862"/>
    <cellStyle name="Normal 6 4 3 2 2 2" xfId="29863"/>
    <cellStyle name="Normal 6 4 3 2 3" xfId="29864"/>
    <cellStyle name="Normal 6 4 3 2 3 2" xfId="29865"/>
    <cellStyle name="Normal 6 4 3 2 4" xfId="29866"/>
    <cellStyle name="Normal 6 4 3 2 4 2" xfId="29867"/>
    <cellStyle name="Normal 6 4 3 2 5" xfId="29868"/>
    <cellStyle name="Normal 6 4 3 2 5 2" xfId="29869"/>
    <cellStyle name="Normal 6 4 3 2 6" xfId="29870"/>
    <cellStyle name="Normal 6 4 3 2 6 2" xfId="29871"/>
    <cellStyle name="Normal 6 4 3 2 7" xfId="29872"/>
    <cellStyle name="Normal 6 4 3 2 7 2" xfId="29873"/>
    <cellStyle name="Normal 6 4 3 2 8" xfId="29874"/>
    <cellStyle name="Normal 6 4 3 2 8 2" xfId="29875"/>
    <cellStyle name="Normal 6 4 3 2 9" xfId="29876"/>
    <cellStyle name="Normal 6 4 3 2 9 2" xfId="29877"/>
    <cellStyle name="Normal 6 4 3 3" xfId="29878"/>
    <cellStyle name="Normal 6 4 3 3 2" xfId="29879"/>
    <cellStyle name="Normal 6 4 3 4" xfId="29880"/>
    <cellStyle name="Normal 6 4 3 4 2" xfId="29881"/>
    <cellStyle name="Normal 6 4 3 5" xfId="29882"/>
    <cellStyle name="Normal 6 4 3 5 2" xfId="29883"/>
    <cellStyle name="Normal 6 4 3 6" xfId="29884"/>
    <cellStyle name="Normal 6 4 3 6 2" xfId="29885"/>
    <cellStyle name="Normal 6 4 3 7" xfId="29886"/>
    <cellStyle name="Normal 6 4 3 7 2" xfId="29887"/>
    <cellStyle name="Normal 6 4 3 8" xfId="29888"/>
    <cellStyle name="Normal 6 4 3 8 2" xfId="29889"/>
    <cellStyle name="Normal 6 4 3 9" xfId="29890"/>
    <cellStyle name="Normal 6 4 3 9 2" xfId="29891"/>
    <cellStyle name="Normal 6 4 4" xfId="29892"/>
    <cellStyle name="Normal 6 4 4 10" xfId="29893"/>
    <cellStyle name="Normal 6 4 4 10 2" xfId="29894"/>
    <cellStyle name="Normal 6 4 4 11" xfId="29895"/>
    <cellStyle name="Normal 6 4 4 2" xfId="29896"/>
    <cellStyle name="Normal 6 4 4 2 2" xfId="29897"/>
    <cellStyle name="Normal 6 4 4 3" xfId="29898"/>
    <cellStyle name="Normal 6 4 4 3 2" xfId="29899"/>
    <cellStyle name="Normal 6 4 4 4" xfId="29900"/>
    <cellStyle name="Normal 6 4 4 4 2" xfId="29901"/>
    <cellStyle name="Normal 6 4 4 5" xfId="29902"/>
    <cellStyle name="Normal 6 4 4 5 2" xfId="29903"/>
    <cellStyle name="Normal 6 4 4 6" xfId="29904"/>
    <cellStyle name="Normal 6 4 4 6 2" xfId="29905"/>
    <cellStyle name="Normal 6 4 4 7" xfId="29906"/>
    <cellStyle name="Normal 6 4 4 7 2" xfId="29907"/>
    <cellStyle name="Normal 6 4 4 8" xfId="29908"/>
    <cellStyle name="Normal 6 4 4 8 2" xfId="29909"/>
    <cellStyle name="Normal 6 4 4 9" xfId="29910"/>
    <cellStyle name="Normal 6 4 4 9 2" xfId="29911"/>
    <cellStyle name="Normal 6 4 5" xfId="29912"/>
    <cellStyle name="Normal 6 4 5 2" xfId="29913"/>
    <cellStyle name="Normal 6 4 6" xfId="29914"/>
    <cellStyle name="Normal 6 4 6 2" xfId="29915"/>
    <cellStyle name="Normal 6 4 7" xfId="29916"/>
    <cellStyle name="Normal 6 4 7 2" xfId="29917"/>
    <cellStyle name="Normal 6 4 8" xfId="29918"/>
    <cellStyle name="Normal 6 4 8 2" xfId="29919"/>
    <cellStyle name="Normal 6 4 9" xfId="29920"/>
    <cellStyle name="Normal 6 4 9 2" xfId="29921"/>
    <cellStyle name="Normal 6 5" xfId="29922"/>
    <cellStyle name="Normal 6 5 10" xfId="29923"/>
    <cellStyle name="Normal 6 5 10 2" xfId="29924"/>
    <cellStyle name="Normal 6 5 11" xfId="29925"/>
    <cellStyle name="Normal 6 5 11 2" xfId="29926"/>
    <cellStyle name="Normal 6 5 12" xfId="29927"/>
    <cellStyle name="Normal 6 5 12 2" xfId="29928"/>
    <cellStyle name="Normal 6 5 13" xfId="29929"/>
    <cellStyle name="Normal 6 5 13 2" xfId="29930"/>
    <cellStyle name="Normal 6 5 14" xfId="29931"/>
    <cellStyle name="Normal 6 5 15" xfId="42069"/>
    <cellStyle name="Normal 6 5 2" xfId="29932"/>
    <cellStyle name="Normal 6 5 3" xfId="29933"/>
    <cellStyle name="Normal 6 5 3 10" xfId="29934"/>
    <cellStyle name="Normal 6 5 3 10 2" xfId="29935"/>
    <cellStyle name="Normal 6 5 3 11" xfId="29936"/>
    <cellStyle name="Normal 6 5 3 11 2" xfId="29937"/>
    <cellStyle name="Normal 6 5 3 12" xfId="29938"/>
    <cellStyle name="Normal 6 5 3 2" xfId="29939"/>
    <cellStyle name="Normal 6 5 3 2 10" xfId="29940"/>
    <cellStyle name="Normal 6 5 3 2 10 2" xfId="29941"/>
    <cellStyle name="Normal 6 5 3 2 11" xfId="29942"/>
    <cellStyle name="Normal 6 5 3 2 2" xfId="29943"/>
    <cellStyle name="Normal 6 5 3 2 2 2" xfId="29944"/>
    <cellStyle name="Normal 6 5 3 2 3" xfId="29945"/>
    <cellStyle name="Normal 6 5 3 2 3 2" xfId="29946"/>
    <cellStyle name="Normal 6 5 3 2 4" xfId="29947"/>
    <cellStyle name="Normal 6 5 3 2 4 2" xfId="29948"/>
    <cellStyle name="Normal 6 5 3 2 5" xfId="29949"/>
    <cellStyle name="Normal 6 5 3 2 5 2" xfId="29950"/>
    <cellStyle name="Normal 6 5 3 2 6" xfId="29951"/>
    <cellStyle name="Normal 6 5 3 2 6 2" xfId="29952"/>
    <cellStyle name="Normal 6 5 3 2 7" xfId="29953"/>
    <cellStyle name="Normal 6 5 3 2 7 2" xfId="29954"/>
    <cellStyle name="Normal 6 5 3 2 8" xfId="29955"/>
    <cellStyle name="Normal 6 5 3 2 8 2" xfId="29956"/>
    <cellStyle name="Normal 6 5 3 2 9" xfId="29957"/>
    <cellStyle name="Normal 6 5 3 2 9 2" xfId="29958"/>
    <cellStyle name="Normal 6 5 3 3" xfId="29959"/>
    <cellStyle name="Normal 6 5 3 3 2" xfId="29960"/>
    <cellStyle name="Normal 6 5 3 4" xfId="29961"/>
    <cellStyle name="Normal 6 5 3 4 2" xfId="29962"/>
    <cellStyle name="Normal 6 5 3 5" xfId="29963"/>
    <cellStyle name="Normal 6 5 3 5 2" xfId="29964"/>
    <cellStyle name="Normal 6 5 3 6" xfId="29965"/>
    <cellStyle name="Normal 6 5 3 6 2" xfId="29966"/>
    <cellStyle name="Normal 6 5 3 7" xfId="29967"/>
    <cellStyle name="Normal 6 5 3 7 2" xfId="29968"/>
    <cellStyle name="Normal 6 5 3 8" xfId="29969"/>
    <cellStyle name="Normal 6 5 3 8 2" xfId="29970"/>
    <cellStyle name="Normal 6 5 3 9" xfId="29971"/>
    <cellStyle name="Normal 6 5 3 9 2" xfId="29972"/>
    <cellStyle name="Normal 6 5 4" xfId="29973"/>
    <cellStyle name="Normal 6 5 4 10" xfId="29974"/>
    <cellStyle name="Normal 6 5 4 10 2" xfId="29975"/>
    <cellStyle name="Normal 6 5 4 11" xfId="29976"/>
    <cellStyle name="Normal 6 5 4 2" xfId="29977"/>
    <cellStyle name="Normal 6 5 4 2 2" xfId="29978"/>
    <cellStyle name="Normal 6 5 4 3" xfId="29979"/>
    <cellStyle name="Normal 6 5 4 3 2" xfId="29980"/>
    <cellStyle name="Normal 6 5 4 4" xfId="29981"/>
    <cellStyle name="Normal 6 5 4 4 2" xfId="29982"/>
    <cellStyle name="Normal 6 5 4 5" xfId="29983"/>
    <cellStyle name="Normal 6 5 4 5 2" xfId="29984"/>
    <cellStyle name="Normal 6 5 4 6" xfId="29985"/>
    <cellStyle name="Normal 6 5 4 6 2" xfId="29986"/>
    <cellStyle name="Normal 6 5 4 7" xfId="29987"/>
    <cellStyle name="Normal 6 5 4 7 2" xfId="29988"/>
    <cellStyle name="Normal 6 5 4 8" xfId="29989"/>
    <cellStyle name="Normal 6 5 4 8 2" xfId="29990"/>
    <cellStyle name="Normal 6 5 4 9" xfId="29991"/>
    <cellStyle name="Normal 6 5 4 9 2" xfId="29992"/>
    <cellStyle name="Normal 6 5 5" xfId="29993"/>
    <cellStyle name="Normal 6 5 5 2" xfId="29994"/>
    <cellStyle name="Normal 6 5 6" xfId="29995"/>
    <cellStyle name="Normal 6 5 6 2" xfId="29996"/>
    <cellStyle name="Normal 6 5 7" xfId="29997"/>
    <cellStyle name="Normal 6 5 7 2" xfId="29998"/>
    <cellStyle name="Normal 6 5 8" xfId="29999"/>
    <cellStyle name="Normal 6 5 8 2" xfId="30000"/>
    <cellStyle name="Normal 6 5 9" xfId="30001"/>
    <cellStyle name="Normal 6 5 9 2" xfId="30002"/>
    <cellStyle name="Normal 6 6" xfId="30003"/>
    <cellStyle name="Normal 6 6 2" xfId="42070"/>
    <cellStyle name="Normal 6 7" xfId="30004"/>
    <cellStyle name="Normal 6 8" xfId="30005"/>
    <cellStyle name="Normal 6 8 10" xfId="30006"/>
    <cellStyle name="Normal 6 8 10 2" xfId="30007"/>
    <cellStyle name="Normal 6 8 11" xfId="30008"/>
    <cellStyle name="Normal 6 8 11 2" xfId="30009"/>
    <cellStyle name="Normal 6 8 12" xfId="30010"/>
    <cellStyle name="Normal 6 8 12 2" xfId="30011"/>
    <cellStyle name="Normal 6 8 13" xfId="30012"/>
    <cellStyle name="Normal 6 8 2" xfId="30013"/>
    <cellStyle name="Normal 6 8 2 10" xfId="30014"/>
    <cellStyle name="Normal 6 8 2 10 2" xfId="30015"/>
    <cellStyle name="Normal 6 8 2 11" xfId="30016"/>
    <cellStyle name="Normal 6 8 2 11 2" xfId="30017"/>
    <cellStyle name="Normal 6 8 2 12" xfId="30018"/>
    <cellStyle name="Normal 6 8 2 2" xfId="30019"/>
    <cellStyle name="Normal 6 8 2 2 10" xfId="30020"/>
    <cellStyle name="Normal 6 8 2 2 10 2" xfId="30021"/>
    <cellStyle name="Normal 6 8 2 2 11" xfId="30022"/>
    <cellStyle name="Normal 6 8 2 2 2" xfId="30023"/>
    <cellStyle name="Normal 6 8 2 2 2 2" xfId="30024"/>
    <cellStyle name="Normal 6 8 2 2 3" xfId="30025"/>
    <cellStyle name="Normal 6 8 2 2 3 2" xfId="30026"/>
    <cellStyle name="Normal 6 8 2 2 4" xfId="30027"/>
    <cellStyle name="Normal 6 8 2 2 4 2" xfId="30028"/>
    <cellStyle name="Normal 6 8 2 2 5" xfId="30029"/>
    <cellStyle name="Normal 6 8 2 2 5 2" xfId="30030"/>
    <cellStyle name="Normal 6 8 2 2 6" xfId="30031"/>
    <cellStyle name="Normal 6 8 2 2 6 2" xfId="30032"/>
    <cellStyle name="Normal 6 8 2 2 7" xfId="30033"/>
    <cellStyle name="Normal 6 8 2 2 7 2" xfId="30034"/>
    <cellStyle name="Normal 6 8 2 2 8" xfId="30035"/>
    <cellStyle name="Normal 6 8 2 2 8 2" xfId="30036"/>
    <cellStyle name="Normal 6 8 2 2 9" xfId="30037"/>
    <cellStyle name="Normal 6 8 2 2 9 2" xfId="30038"/>
    <cellStyle name="Normal 6 8 2 3" xfId="30039"/>
    <cellStyle name="Normal 6 8 2 3 2" xfId="30040"/>
    <cellStyle name="Normal 6 8 2 4" xfId="30041"/>
    <cellStyle name="Normal 6 8 2 4 2" xfId="30042"/>
    <cellStyle name="Normal 6 8 2 5" xfId="30043"/>
    <cellStyle name="Normal 6 8 2 5 2" xfId="30044"/>
    <cellStyle name="Normal 6 8 2 6" xfId="30045"/>
    <cellStyle name="Normal 6 8 2 6 2" xfId="30046"/>
    <cellStyle name="Normal 6 8 2 7" xfId="30047"/>
    <cellStyle name="Normal 6 8 2 7 2" xfId="30048"/>
    <cellStyle name="Normal 6 8 2 8" xfId="30049"/>
    <cellStyle name="Normal 6 8 2 8 2" xfId="30050"/>
    <cellStyle name="Normal 6 8 2 9" xfId="30051"/>
    <cellStyle name="Normal 6 8 2 9 2" xfId="30052"/>
    <cellStyle name="Normal 6 8 3" xfId="30053"/>
    <cellStyle name="Normal 6 8 3 10" xfId="30054"/>
    <cellStyle name="Normal 6 8 3 10 2" xfId="30055"/>
    <cellStyle name="Normal 6 8 3 11" xfId="30056"/>
    <cellStyle name="Normal 6 8 3 2" xfId="30057"/>
    <cellStyle name="Normal 6 8 3 2 2" xfId="30058"/>
    <cellStyle name="Normal 6 8 3 3" xfId="30059"/>
    <cellStyle name="Normal 6 8 3 3 2" xfId="30060"/>
    <cellStyle name="Normal 6 8 3 4" xfId="30061"/>
    <cellStyle name="Normal 6 8 3 4 2" xfId="30062"/>
    <cellStyle name="Normal 6 8 3 5" xfId="30063"/>
    <cellStyle name="Normal 6 8 3 5 2" xfId="30064"/>
    <cellStyle name="Normal 6 8 3 6" xfId="30065"/>
    <cellStyle name="Normal 6 8 3 6 2" xfId="30066"/>
    <cellStyle name="Normal 6 8 3 7" xfId="30067"/>
    <cellStyle name="Normal 6 8 3 7 2" xfId="30068"/>
    <cellStyle name="Normal 6 8 3 8" xfId="30069"/>
    <cellStyle name="Normal 6 8 3 8 2" xfId="30070"/>
    <cellStyle name="Normal 6 8 3 9" xfId="30071"/>
    <cellStyle name="Normal 6 8 3 9 2" xfId="30072"/>
    <cellStyle name="Normal 6 8 4" xfId="30073"/>
    <cellStyle name="Normal 6 8 4 2" xfId="30074"/>
    <cellStyle name="Normal 6 8 5" xfId="30075"/>
    <cellStyle name="Normal 6 8 5 2" xfId="30076"/>
    <cellStyle name="Normal 6 8 6" xfId="30077"/>
    <cellStyle name="Normal 6 8 6 2" xfId="30078"/>
    <cellStyle name="Normal 6 8 7" xfId="30079"/>
    <cellStyle name="Normal 6 8 7 2" xfId="30080"/>
    <cellStyle name="Normal 6 8 8" xfId="30081"/>
    <cellStyle name="Normal 6 8 8 2" xfId="30082"/>
    <cellStyle name="Normal 6 8 9" xfId="30083"/>
    <cellStyle name="Normal 6 8 9 2" xfId="30084"/>
    <cellStyle name="Normal 6 9" xfId="30085"/>
    <cellStyle name="Normal 6 9 10" xfId="30086"/>
    <cellStyle name="Normal 6 9 10 2" xfId="30087"/>
    <cellStyle name="Normal 6 9 11" xfId="30088"/>
    <cellStyle name="Normal 6 9 11 2" xfId="30089"/>
    <cellStyle name="Normal 6 9 12" xfId="30090"/>
    <cellStyle name="Normal 6 9 2" xfId="30091"/>
    <cellStyle name="Normal 6 9 2 10" xfId="30092"/>
    <cellStyle name="Normal 6 9 2 10 2" xfId="30093"/>
    <cellStyle name="Normal 6 9 2 11" xfId="30094"/>
    <cellStyle name="Normal 6 9 2 2" xfId="30095"/>
    <cellStyle name="Normal 6 9 2 2 2" xfId="30096"/>
    <cellStyle name="Normal 6 9 2 3" xfId="30097"/>
    <cellStyle name="Normal 6 9 2 3 2" xfId="30098"/>
    <cellStyle name="Normal 6 9 2 4" xfId="30099"/>
    <cellStyle name="Normal 6 9 2 4 2" xfId="30100"/>
    <cellStyle name="Normal 6 9 2 5" xfId="30101"/>
    <cellStyle name="Normal 6 9 2 5 2" xfId="30102"/>
    <cellStyle name="Normal 6 9 2 6" xfId="30103"/>
    <cellStyle name="Normal 6 9 2 6 2" xfId="30104"/>
    <cellStyle name="Normal 6 9 2 7" xfId="30105"/>
    <cellStyle name="Normal 6 9 2 7 2" xfId="30106"/>
    <cellStyle name="Normal 6 9 2 8" xfId="30107"/>
    <cellStyle name="Normal 6 9 2 8 2" xfId="30108"/>
    <cellStyle name="Normal 6 9 2 9" xfId="30109"/>
    <cellStyle name="Normal 6 9 2 9 2" xfId="30110"/>
    <cellStyle name="Normal 6 9 3" xfId="30111"/>
    <cellStyle name="Normal 6 9 3 2" xfId="30112"/>
    <cellStyle name="Normal 6 9 4" xfId="30113"/>
    <cellStyle name="Normal 6 9 4 2" xfId="30114"/>
    <cellStyle name="Normal 6 9 5" xfId="30115"/>
    <cellStyle name="Normal 6 9 5 2" xfId="30116"/>
    <cellStyle name="Normal 6 9 6" xfId="30117"/>
    <cellStyle name="Normal 6 9 6 2" xfId="30118"/>
    <cellStyle name="Normal 6 9 7" xfId="30119"/>
    <cellStyle name="Normal 6 9 7 2" xfId="30120"/>
    <cellStyle name="Normal 6 9 8" xfId="30121"/>
    <cellStyle name="Normal 6 9 8 2" xfId="30122"/>
    <cellStyle name="Normal 6 9 9" xfId="30123"/>
    <cellStyle name="Normal 6 9 9 2" xfId="30124"/>
    <cellStyle name="Normal 7" xfId="30125"/>
    <cellStyle name="Normal 7 10" xfId="30126"/>
    <cellStyle name="Normal 7 10 2" xfId="30127"/>
    <cellStyle name="Normal 7 11" xfId="30128"/>
    <cellStyle name="Normal 7 11 2" xfId="30129"/>
    <cellStyle name="Normal 7 12" xfId="30130"/>
    <cellStyle name="Normal 7 12 2" xfId="30131"/>
    <cellStyle name="Normal 7 13" xfId="30132"/>
    <cellStyle name="Normal 7 13 2" xfId="30133"/>
    <cellStyle name="Normal 7 14" xfId="30134"/>
    <cellStyle name="Normal 7 14 2" xfId="30135"/>
    <cellStyle name="Normal 7 15" xfId="30136"/>
    <cellStyle name="Normal 7 15 2" xfId="30137"/>
    <cellStyle name="Normal 7 16" xfId="30138"/>
    <cellStyle name="Normal 7 16 2" xfId="30139"/>
    <cellStyle name="Normal 7 17" xfId="30140"/>
    <cellStyle name="Normal 7 17 2" xfId="30141"/>
    <cellStyle name="Normal 7 18" xfId="30142"/>
    <cellStyle name="Normal 7 18 2" xfId="30143"/>
    <cellStyle name="Normal 7 19" xfId="30144"/>
    <cellStyle name="Normal 7 2" xfId="30145"/>
    <cellStyle name="Normal 7 2 10" xfId="30146"/>
    <cellStyle name="Normal 7 2 10 2" xfId="30147"/>
    <cellStyle name="Normal 7 2 11" xfId="30148"/>
    <cellStyle name="Normal 7 2 11 2" xfId="30149"/>
    <cellStyle name="Normal 7 2 12" xfId="30150"/>
    <cellStyle name="Normal 7 2 12 2" xfId="30151"/>
    <cellStyle name="Normal 7 2 13" xfId="30152"/>
    <cellStyle name="Normal 7 2 13 2" xfId="30153"/>
    <cellStyle name="Normal 7 2 14" xfId="30154"/>
    <cellStyle name="Normal 7 2 14 2" xfId="30155"/>
    <cellStyle name="Normal 7 2 15" xfId="30156"/>
    <cellStyle name="Normal 7 2 15 2" xfId="30157"/>
    <cellStyle name="Normal 7 2 16" xfId="30158"/>
    <cellStyle name="Normal 7 2 16 2" xfId="30159"/>
    <cellStyle name="Normal 7 2 17" xfId="30160"/>
    <cellStyle name="Normal 7 2 18" xfId="30161"/>
    <cellStyle name="Normal 7 2 19" xfId="30162"/>
    <cellStyle name="Normal 7 2 2" xfId="30163"/>
    <cellStyle name="Normal 7 2 2 10" xfId="30164"/>
    <cellStyle name="Normal 7 2 2 10 2" xfId="30165"/>
    <cellStyle name="Normal 7 2 2 11" xfId="30166"/>
    <cellStyle name="Normal 7 2 2 11 2" xfId="30167"/>
    <cellStyle name="Normal 7 2 2 12" xfId="30168"/>
    <cellStyle name="Normal 7 2 2 12 2" xfId="30169"/>
    <cellStyle name="Normal 7 2 2 13" xfId="30170"/>
    <cellStyle name="Normal 7 2 2 2" xfId="30171"/>
    <cellStyle name="Normal 7 2 2 2 10" xfId="30172"/>
    <cellStyle name="Normal 7 2 2 2 10 2" xfId="30173"/>
    <cellStyle name="Normal 7 2 2 2 11" xfId="30174"/>
    <cellStyle name="Normal 7 2 2 2 11 2" xfId="30175"/>
    <cellStyle name="Normal 7 2 2 2 12" xfId="30176"/>
    <cellStyle name="Normal 7 2 2 2 2" xfId="30177"/>
    <cellStyle name="Normal 7 2 2 2 2 10" xfId="30178"/>
    <cellStyle name="Normal 7 2 2 2 2 10 2" xfId="30179"/>
    <cellStyle name="Normal 7 2 2 2 2 11" xfId="30180"/>
    <cellStyle name="Normal 7 2 2 2 2 2" xfId="30181"/>
    <cellStyle name="Normal 7 2 2 2 2 2 2" xfId="30182"/>
    <cellStyle name="Normal 7 2 2 2 2 3" xfId="30183"/>
    <cellStyle name="Normal 7 2 2 2 2 3 2" xfId="30184"/>
    <cellStyle name="Normal 7 2 2 2 2 4" xfId="30185"/>
    <cellStyle name="Normal 7 2 2 2 2 4 2" xfId="30186"/>
    <cellStyle name="Normal 7 2 2 2 2 5" xfId="30187"/>
    <cellStyle name="Normal 7 2 2 2 2 5 2" xfId="30188"/>
    <cellStyle name="Normal 7 2 2 2 2 6" xfId="30189"/>
    <cellStyle name="Normal 7 2 2 2 2 6 2" xfId="30190"/>
    <cellStyle name="Normal 7 2 2 2 2 7" xfId="30191"/>
    <cellStyle name="Normal 7 2 2 2 2 7 2" xfId="30192"/>
    <cellStyle name="Normal 7 2 2 2 2 8" xfId="30193"/>
    <cellStyle name="Normal 7 2 2 2 2 8 2" xfId="30194"/>
    <cellStyle name="Normal 7 2 2 2 2 9" xfId="30195"/>
    <cellStyle name="Normal 7 2 2 2 2 9 2" xfId="30196"/>
    <cellStyle name="Normal 7 2 2 2 3" xfId="30197"/>
    <cellStyle name="Normal 7 2 2 2 3 2" xfId="30198"/>
    <cellStyle name="Normal 7 2 2 2 4" xfId="30199"/>
    <cellStyle name="Normal 7 2 2 2 4 2" xfId="30200"/>
    <cellStyle name="Normal 7 2 2 2 5" xfId="30201"/>
    <cellStyle name="Normal 7 2 2 2 5 2" xfId="30202"/>
    <cellStyle name="Normal 7 2 2 2 6" xfId="30203"/>
    <cellStyle name="Normal 7 2 2 2 6 2" xfId="30204"/>
    <cellStyle name="Normal 7 2 2 2 7" xfId="30205"/>
    <cellStyle name="Normal 7 2 2 2 7 2" xfId="30206"/>
    <cellStyle name="Normal 7 2 2 2 8" xfId="30207"/>
    <cellStyle name="Normal 7 2 2 2 8 2" xfId="30208"/>
    <cellStyle name="Normal 7 2 2 2 9" xfId="30209"/>
    <cellStyle name="Normal 7 2 2 2 9 2" xfId="30210"/>
    <cellStyle name="Normal 7 2 2 3" xfId="30211"/>
    <cellStyle name="Normal 7 2 2 3 10" xfId="30212"/>
    <cellStyle name="Normal 7 2 2 3 10 2" xfId="30213"/>
    <cellStyle name="Normal 7 2 2 3 11" xfId="30214"/>
    <cellStyle name="Normal 7 2 2 3 2" xfId="30215"/>
    <cellStyle name="Normal 7 2 2 3 2 2" xfId="30216"/>
    <cellStyle name="Normal 7 2 2 3 3" xfId="30217"/>
    <cellStyle name="Normal 7 2 2 3 3 2" xfId="30218"/>
    <cellStyle name="Normal 7 2 2 3 4" xfId="30219"/>
    <cellStyle name="Normal 7 2 2 3 4 2" xfId="30220"/>
    <cellStyle name="Normal 7 2 2 3 5" xfId="30221"/>
    <cellStyle name="Normal 7 2 2 3 5 2" xfId="30222"/>
    <cellStyle name="Normal 7 2 2 3 6" xfId="30223"/>
    <cellStyle name="Normal 7 2 2 3 6 2" xfId="30224"/>
    <cellStyle name="Normal 7 2 2 3 7" xfId="30225"/>
    <cellStyle name="Normal 7 2 2 3 7 2" xfId="30226"/>
    <cellStyle name="Normal 7 2 2 3 8" xfId="30227"/>
    <cellStyle name="Normal 7 2 2 3 8 2" xfId="30228"/>
    <cellStyle name="Normal 7 2 2 3 9" xfId="30229"/>
    <cellStyle name="Normal 7 2 2 3 9 2" xfId="30230"/>
    <cellStyle name="Normal 7 2 2 4" xfId="30231"/>
    <cellStyle name="Normal 7 2 2 4 2" xfId="30232"/>
    <cellStyle name="Normal 7 2 2 5" xfId="30233"/>
    <cellStyle name="Normal 7 2 2 5 2" xfId="30234"/>
    <cellStyle name="Normal 7 2 2 6" xfId="30235"/>
    <cellStyle name="Normal 7 2 2 6 2" xfId="30236"/>
    <cellStyle name="Normal 7 2 2 7" xfId="30237"/>
    <cellStyle name="Normal 7 2 2 7 2" xfId="30238"/>
    <cellStyle name="Normal 7 2 2 8" xfId="30239"/>
    <cellStyle name="Normal 7 2 2 8 2" xfId="30240"/>
    <cellStyle name="Normal 7 2 2 9" xfId="30241"/>
    <cellStyle name="Normal 7 2 2 9 2" xfId="30242"/>
    <cellStyle name="Normal 7 2 20" xfId="42071"/>
    <cellStyle name="Normal 7 2 3" xfId="30243"/>
    <cellStyle name="Normal 7 2 3 10" xfId="30244"/>
    <cellStyle name="Normal 7 2 3 10 2" xfId="30245"/>
    <cellStyle name="Normal 7 2 3 11" xfId="30246"/>
    <cellStyle name="Normal 7 2 3 11 2" xfId="30247"/>
    <cellStyle name="Normal 7 2 3 12" xfId="30248"/>
    <cellStyle name="Normal 7 2 3 12 2" xfId="30249"/>
    <cellStyle name="Normal 7 2 3 13" xfId="30250"/>
    <cellStyle name="Normal 7 2 3 2" xfId="30251"/>
    <cellStyle name="Normal 7 2 3 2 10" xfId="30252"/>
    <cellStyle name="Normal 7 2 3 2 10 2" xfId="30253"/>
    <cellStyle name="Normal 7 2 3 2 11" xfId="30254"/>
    <cellStyle name="Normal 7 2 3 2 11 2" xfId="30255"/>
    <cellStyle name="Normal 7 2 3 2 12" xfId="30256"/>
    <cellStyle name="Normal 7 2 3 2 2" xfId="30257"/>
    <cellStyle name="Normal 7 2 3 2 2 10" xfId="30258"/>
    <cellStyle name="Normal 7 2 3 2 2 10 2" xfId="30259"/>
    <cellStyle name="Normal 7 2 3 2 2 11" xfId="30260"/>
    <cellStyle name="Normal 7 2 3 2 2 2" xfId="30261"/>
    <cellStyle name="Normal 7 2 3 2 2 2 2" xfId="30262"/>
    <cellStyle name="Normal 7 2 3 2 2 3" xfId="30263"/>
    <cellStyle name="Normal 7 2 3 2 2 3 2" xfId="30264"/>
    <cellStyle name="Normal 7 2 3 2 2 4" xfId="30265"/>
    <cellStyle name="Normal 7 2 3 2 2 4 2" xfId="30266"/>
    <cellStyle name="Normal 7 2 3 2 2 5" xfId="30267"/>
    <cellStyle name="Normal 7 2 3 2 2 5 2" xfId="30268"/>
    <cellStyle name="Normal 7 2 3 2 2 6" xfId="30269"/>
    <cellStyle name="Normal 7 2 3 2 2 6 2" xfId="30270"/>
    <cellStyle name="Normal 7 2 3 2 2 7" xfId="30271"/>
    <cellStyle name="Normal 7 2 3 2 2 7 2" xfId="30272"/>
    <cellStyle name="Normal 7 2 3 2 2 8" xfId="30273"/>
    <cellStyle name="Normal 7 2 3 2 2 8 2" xfId="30274"/>
    <cellStyle name="Normal 7 2 3 2 2 9" xfId="30275"/>
    <cellStyle name="Normal 7 2 3 2 2 9 2" xfId="30276"/>
    <cellStyle name="Normal 7 2 3 2 3" xfId="30277"/>
    <cellStyle name="Normal 7 2 3 2 3 2" xfId="30278"/>
    <cellStyle name="Normal 7 2 3 2 4" xfId="30279"/>
    <cellStyle name="Normal 7 2 3 2 4 2" xfId="30280"/>
    <cellStyle name="Normal 7 2 3 2 5" xfId="30281"/>
    <cellStyle name="Normal 7 2 3 2 5 2" xfId="30282"/>
    <cellStyle name="Normal 7 2 3 2 6" xfId="30283"/>
    <cellStyle name="Normal 7 2 3 2 6 2" xfId="30284"/>
    <cellStyle name="Normal 7 2 3 2 7" xfId="30285"/>
    <cellStyle name="Normal 7 2 3 2 7 2" xfId="30286"/>
    <cellStyle name="Normal 7 2 3 2 8" xfId="30287"/>
    <cellStyle name="Normal 7 2 3 2 8 2" xfId="30288"/>
    <cellStyle name="Normal 7 2 3 2 9" xfId="30289"/>
    <cellStyle name="Normal 7 2 3 2 9 2" xfId="30290"/>
    <cellStyle name="Normal 7 2 3 3" xfId="30291"/>
    <cellStyle name="Normal 7 2 3 3 10" xfId="30292"/>
    <cellStyle name="Normal 7 2 3 3 10 2" xfId="30293"/>
    <cellStyle name="Normal 7 2 3 3 11" xfId="30294"/>
    <cellStyle name="Normal 7 2 3 3 2" xfId="30295"/>
    <cellStyle name="Normal 7 2 3 3 2 2" xfId="30296"/>
    <cellStyle name="Normal 7 2 3 3 3" xfId="30297"/>
    <cellStyle name="Normal 7 2 3 3 3 2" xfId="30298"/>
    <cellStyle name="Normal 7 2 3 3 4" xfId="30299"/>
    <cellStyle name="Normal 7 2 3 3 4 2" xfId="30300"/>
    <cellStyle name="Normal 7 2 3 3 5" xfId="30301"/>
    <cellStyle name="Normal 7 2 3 3 5 2" xfId="30302"/>
    <cellStyle name="Normal 7 2 3 3 6" xfId="30303"/>
    <cellStyle name="Normal 7 2 3 3 6 2" xfId="30304"/>
    <cellStyle name="Normal 7 2 3 3 7" xfId="30305"/>
    <cellStyle name="Normal 7 2 3 3 7 2" xfId="30306"/>
    <cellStyle name="Normal 7 2 3 3 8" xfId="30307"/>
    <cellStyle name="Normal 7 2 3 3 8 2" xfId="30308"/>
    <cellStyle name="Normal 7 2 3 3 9" xfId="30309"/>
    <cellStyle name="Normal 7 2 3 3 9 2" xfId="30310"/>
    <cellStyle name="Normal 7 2 3 4" xfId="30311"/>
    <cellStyle name="Normal 7 2 3 4 2" xfId="30312"/>
    <cellStyle name="Normal 7 2 3 5" xfId="30313"/>
    <cellStyle name="Normal 7 2 3 5 2" xfId="30314"/>
    <cellStyle name="Normal 7 2 3 6" xfId="30315"/>
    <cellStyle name="Normal 7 2 3 6 2" xfId="30316"/>
    <cellStyle name="Normal 7 2 3 7" xfId="30317"/>
    <cellStyle name="Normal 7 2 3 7 2" xfId="30318"/>
    <cellStyle name="Normal 7 2 3 8" xfId="30319"/>
    <cellStyle name="Normal 7 2 3 8 2" xfId="30320"/>
    <cellStyle name="Normal 7 2 3 9" xfId="30321"/>
    <cellStyle name="Normal 7 2 3 9 2" xfId="30322"/>
    <cellStyle name="Normal 7 2 4" xfId="30323"/>
    <cellStyle name="Normal 7 2 4 10" xfId="30324"/>
    <cellStyle name="Normal 7 2 4 10 2" xfId="30325"/>
    <cellStyle name="Normal 7 2 4 11" xfId="30326"/>
    <cellStyle name="Normal 7 2 4 11 2" xfId="30327"/>
    <cellStyle name="Normal 7 2 4 12" xfId="30328"/>
    <cellStyle name="Normal 7 2 4 12 2" xfId="30329"/>
    <cellStyle name="Normal 7 2 4 13" xfId="30330"/>
    <cellStyle name="Normal 7 2 4 2" xfId="30331"/>
    <cellStyle name="Normal 7 2 4 2 10" xfId="30332"/>
    <cellStyle name="Normal 7 2 4 2 10 2" xfId="30333"/>
    <cellStyle name="Normal 7 2 4 2 11" xfId="30334"/>
    <cellStyle name="Normal 7 2 4 2 11 2" xfId="30335"/>
    <cellStyle name="Normal 7 2 4 2 12" xfId="30336"/>
    <cellStyle name="Normal 7 2 4 2 2" xfId="30337"/>
    <cellStyle name="Normal 7 2 4 2 2 10" xfId="30338"/>
    <cellStyle name="Normal 7 2 4 2 2 10 2" xfId="30339"/>
    <cellStyle name="Normal 7 2 4 2 2 11" xfId="30340"/>
    <cellStyle name="Normal 7 2 4 2 2 2" xfId="30341"/>
    <cellStyle name="Normal 7 2 4 2 2 2 2" xfId="30342"/>
    <cellStyle name="Normal 7 2 4 2 2 3" xfId="30343"/>
    <cellStyle name="Normal 7 2 4 2 2 3 2" xfId="30344"/>
    <cellStyle name="Normal 7 2 4 2 2 4" xfId="30345"/>
    <cellStyle name="Normal 7 2 4 2 2 4 2" xfId="30346"/>
    <cellStyle name="Normal 7 2 4 2 2 5" xfId="30347"/>
    <cellStyle name="Normal 7 2 4 2 2 5 2" xfId="30348"/>
    <cellStyle name="Normal 7 2 4 2 2 6" xfId="30349"/>
    <cellStyle name="Normal 7 2 4 2 2 6 2" xfId="30350"/>
    <cellStyle name="Normal 7 2 4 2 2 7" xfId="30351"/>
    <cellStyle name="Normal 7 2 4 2 2 7 2" xfId="30352"/>
    <cellStyle name="Normal 7 2 4 2 2 8" xfId="30353"/>
    <cellStyle name="Normal 7 2 4 2 2 8 2" xfId="30354"/>
    <cellStyle name="Normal 7 2 4 2 2 9" xfId="30355"/>
    <cellStyle name="Normal 7 2 4 2 2 9 2" xfId="30356"/>
    <cellStyle name="Normal 7 2 4 2 3" xfId="30357"/>
    <cellStyle name="Normal 7 2 4 2 3 2" xfId="30358"/>
    <cellStyle name="Normal 7 2 4 2 4" xfId="30359"/>
    <cellStyle name="Normal 7 2 4 2 4 2" xfId="30360"/>
    <cellStyle name="Normal 7 2 4 2 5" xfId="30361"/>
    <cellStyle name="Normal 7 2 4 2 5 2" xfId="30362"/>
    <cellStyle name="Normal 7 2 4 2 6" xfId="30363"/>
    <cellStyle name="Normal 7 2 4 2 6 2" xfId="30364"/>
    <cellStyle name="Normal 7 2 4 2 7" xfId="30365"/>
    <cellStyle name="Normal 7 2 4 2 7 2" xfId="30366"/>
    <cellStyle name="Normal 7 2 4 2 8" xfId="30367"/>
    <cellStyle name="Normal 7 2 4 2 8 2" xfId="30368"/>
    <cellStyle name="Normal 7 2 4 2 9" xfId="30369"/>
    <cellStyle name="Normal 7 2 4 2 9 2" xfId="30370"/>
    <cellStyle name="Normal 7 2 4 3" xfId="30371"/>
    <cellStyle name="Normal 7 2 4 3 10" xfId="30372"/>
    <cellStyle name="Normal 7 2 4 3 10 2" xfId="30373"/>
    <cellStyle name="Normal 7 2 4 3 11" xfId="30374"/>
    <cellStyle name="Normal 7 2 4 3 2" xfId="30375"/>
    <cellStyle name="Normal 7 2 4 3 2 2" xfId="30376"/>
    <cellStyle name="Normal 7 2 4 3 3" xfId="30377"/>
    <cellStyle name="Normal 7 2 4 3 3 2" xfId="30378"/>
    <cellStyle name="Normal 7 2 4 3 4" xfId="30379"/>
    <cellStyle name="Normal 7 2 4 3 4 2" xfId="30380"/>
    <cellStyle name="Normal 7 2 4 3 5" xfId="30381"/>
    <cellStyle name="Normal 7 2 4 3 5 2" xfId="30382"/>
    <cellStyle name="Normal 7 2 4 3 6" xfId="30383"/>
    <cellStyle name="Normal 7 2 4 3 6 2" xfId="30384"/>
    <cellStyle name="Normal 7 2 4 3 7" xfId="30385"/>
    <cellStyle name="Normal 7 2 4 3 7 2" xfId="30386"/>
    <cellStyle name="Normal 7 2 4 3 8" xfId="30387"/>
    <cellStyle name="Normal 7 2 4 3 8 2" xfId="30388"/>
    <cellStyle name="Normal 7 2 4 3 9" xfId="30389"/>
    <cellStyle name="Normal 7 2 4 3 9 2" xfId="30390"/>
    <cellStyle name="Normal 7 2 4 4" xfId="30391"/>
    <cellStyle name="Normal 7 2 4 4 2" xfId="30392"/>
    <cellStyle name="Normal 7 2 4 5" xfId="30393"/>
    <cellStyle name="Normal 7 2 4 5 2" xfId="30394"/>
    <cellStyle name="Normal 7 2 4 6" xfId="30395"/>
    <cellStyle name="Normal 7 2 4 6 2" xfId="30396"/>
    <cellStyle name="Normal 7 2 4 7" xfId="30397"/>
    <cellStyle name="Normal 7 2 4 7 2" xfId="30398"/>
    <cellStyle name="Normal 7 2 4 8" xfId="30399"/>
    <cellStyle name="Normal 7 2 4 8 2" xfId="30400"/>
    <cellStyle name="Normal 7 2 4 9" xfId="30401"/>
    <cellStyle name="Normal 7 2 4 9 2" xfId="30402"/>
    <cellStyle name="Normal 7 2 5" xfId="30403"/>
    <cellStyle name="Normal 7 2 5 10" xfId="30404"/>
    <cellStyle name="Normal 7 2 5 10 2" xfId="30405"/>
    <cellStyle name="Normal 7 2 5 11" xfId="30406"/>
    <cellStyle name="Normal 7 2 5 11 2" xfId="30407"/>
    <cellStyle name="Normal 7 2 5 12" xfId="30408"/>
    <cellStyle name="Normal 7 2 5 12 2" xfId="30409"/>
    <cellStyle name="Normal 7 2 5 13" xfId="30410"/>
    <cellStyle name="Normal 7 2 5 2" xfId="30411"/>
    <cellStyle name="Normal 7 2 5 2 10" xfId="30412"/>
    <cellStyle name="Normal 7 2 5 2 10 2" xfId="30413"/>
    <cellStyle name="Normal 7 2 5 2 11" xfId="30414"/>
    <cellStyle name="Normal 7 2 5 2 11 2" xfId="30415"/>
    <cellStyle name="Normal 7 2 5 2 12" xfId="30416"/>
    <cellStyle name="Normal 7 2 5 2 2" xfId="30417"/>
    <cellStyle name="Normal 7 2 5 2 2 10" xfId="30418"/>
    <cellStyle name="Normal 7 2 5 2 2 10 2" xfId="30419"/>
    <cellStyle name="Normal 7 2 5 2 2 11" xfId="30420"/>
    <cellStyle name="Normal 7 2 5 2 2 2" xfId="30421"/>
    <cellStyle name="Normal 7 2 5 2 2 2 2" xfId="30422"/>
    <cellStyle name="Normal 7 2 5 2 2 3" xfId="30423"/>
    <cellStyle name="Normal 7 2 5 2 2 3 2" xfId="30424"/>
    <cellStyle name="Normal 7 2 5 2 2 4" xfId="30425"/>
    <cellStyle name="Normal 7 2 5 2 2 4 2" xfId="30426"/>
    <cellStyle name="Normal 7 2 5 2 2 5" xfId="30427"/>
    <cellStyle name="Normal 7 2 5 2 2 5 2" xfId="30428"/>
    <cellStyle name="Normal 7 2 5 2 2 6" xfId="30429"/>
    <cellStyle name="Normal 7 2 5 2 2 6 2" xfId="30430"/>
    <cellStyle name="Normal 7 2 5 2 2 7" xfId="30431"/>
    <cellStyle name="Normal 7 2 5 2 2 7 2" xfId="30432"/>
    <cellStyle name="Normal 7 2 5 2 2 8" xfId="30433"/>
    <cellStyle name="Normal 7 2 5 2 2 8 2" xfId="30434"/>
    <cellStyle name="Normal 7 2 5 2 2 9" xfId="30435"/>
    <cellStyle name="Normal 7 2 5 2 2 9 2" xfId="30436"/>
    <cellStyle name="Normal 7 2 5 2 3" xfId="30437"/>
    <cellStyle name="Normal 7 2 5 2 3 2" xfId="30438"/>
    <cellStyle name="Normal 7 2 5 2 4" xfId="30439"/>
    <cellStyle name="Normal 7 2 5 2 4 2" xfId="30440"/>
    <cellStyle name="Normal 7 2 5 2 5" xfId="30441"/>
    <cellStyle name="Normal 7 2 5 2 5 2" xfId="30442"/>
    <cellStyle name="Normal 7 2 5 2 6" xfId="30443"/>
    <cellStyle name="Normal 7 2 5 2 6 2" xfId="30444"/>
    <cellStyle name="Normal 7 2 5 2 7" xfId="30445"/>
    <cellStyle name="Normal 7 2 5 2 7 2" xfId="30446"/>
    <cellStyle name="Normal 7 2 5 2 8" xfId="30447"/>
    <cellStyle name="Normal 7 2 5 2 8 2" xfId="30448"/>
    <cellStyle name="Normal 7 2 5 2 9" xfId="30449"/>
    <cellStyle name="Normal 7 2 5 2 9 2" xfId="30450"/>
    <cellStyle name="Normal 7 2 5 3" xfId="30451"/>
    <cellStyle name="Normal 7 2 5 3 10" xfId="30452"/>
    <cellStyle name="Normal 7 2 5 3 10 2" xfId="30453"/>
    <cellStyle name="Normal 7 2 5 3 11" xfId="30454"/>
    <cellStyle name="Normal 7 2 5 3 2" xfId="30455"/>
    <cellStyle name="Normal 7 2 5 3 2 2" xfId="30456"/>
    <cellStyle name="Normal 7 2 5 3 3" xfId="30457"/>
    <cellStyle name="Normal 7 2 5 3 3 2" xfId="30458"/>
    <cellStyle name="Normal 7 2 5 3 4" xfId="30459"/>
    <cellStyle name="Normal 7 2 5 3 4 2" xfId="30460"/>
    <cellStyle name="Normal 7 2 5 3 5" xfId="30461"/>
    <cellStyle name="Normal 7 2 5 3 5 2" xfId="30462"/>
    <cellStyle name="Normal 7 2 5 3 6" xfId="30463"/>
    <cellStyle name="Normal 7 2 5 3 6 2" xfId="30464"/>
    <cellStyle name="Normal 7 2 5 3 7" xfId="30465"/>
    <cellStyle name="Normal 7 2 5 3 7 2" xfId="30466"/>
    <cellStyle name="Normal 7 2 5 3 8" xfId="30467"/>
    <cellStyle name="Normal 7 2 5 3 8 2" xfId="30468"/>
    <cellStyle name="Normal 7 2 5 3 9" xfId="30469"/>
    <cellStyle name="Normal 7 2 5 3 9 2" xfId="30470"/>
    <cellStyle name="Normal 7 2 5 4" xfId="30471"/>
    <cellStyle name="Normal 7 2 5 4 2" xfId="30472"/>
    <cellStyle name="Normal 7 2 5 5" xfId="30473"/>
    <cellStyle name="Normal 7 2 5 5 2" xfId="30474"/>
    <cellStyle name="Normal 7 2 5 6" xfId="30475"/>
    <cellStyle name="Normal 7 2 5 6 2" xfId="30476"/>
    <cellStyle name="Normal 7 2 5 7" xfId="30477"/>
    <cellStyle name="Normal 7 2 5 7 2" xfId="30478"/>
    <cellStyle name="Normal 7 2 5 8" xfId="30479"/>
    <cellStyle name="Normal 7 2 5 8 2" xfId="30480"/>
    <cellStyle name="Normal 7 2 5 9" xfId="30481"/>
    <cellStyle name="Normal 7 2 5 9 2" xfId="30482"/>
    <cellStyle name="Normal 7 2 6" xfId="30483"/>
    <cellStyle name="Normal 7 2 6 10" xfId="30484"/>
    <cellStyle name="Normal 7 2 6 10 2" xfId="30485"/>
    <cellStyle name="Normal 7 2 6 11" xfId="30486"/>
    <cellStyle name="Normal 7 2 6 11 2" xfId="30487"/>
    <cellStyle name="Normal 7 2 6 12" xfId="30488"/>
    <cellStyle name="Normal 7 2 6 2" xfId="30489"/>
    <cellStyle name="Normal 7 2 6 2 10" xfId="30490"/>
    <cellStyle name="Normal 7 2 6 2 10 2" xfId="30491"/>
    <cellStyle name="Normal 7 2 6 2 11" xfId="30492"/>
    <cellStyle name="Normal 7 2 6 2 2" xfId="30493"/>
    <cellStyle name="Normal 7 2 6 2 2 2" xfId="30494"/>
    <cellStyle name="Normal 7 2 6 2 3" xfId="30495"/>
    <cellStyle name="Normal 7 2 6 2 3 2" xfId="30496"/>
    <cellStyle name="Normal 7 2 6 2 4" xfId="30497"/>
    <cellStyle name="Normal 7 2 6 2 4 2" xfId="30498"/>
    <cellStyle name="Normal 7 2 6 2 5" xfId="30499"/>
    <cellStyle name="Normal 7 2 6 2 5 2" xfId="30500"/>
    <cellStyle name="Normal 7 2 6 2 6" xfId="30501"/>
    <cellStyle name="Normal 7 2 6 2 6 2" xfId="30502"/>
    <cellStyle name="Normal 7 2 6 2 7" xfId="30503"/>
    <cellStyle name="Normal 7 2 6 2 7 2" xfId="30504"/>
    <cellStyle name="Normal 7 2 6 2 8" xfId="30505"/>
    <cellStyle name="Normal 7 2 6 2 8 2" xfId="30506"/>
    <cellStyle name="Normal 7 2 6 2 9" xfId="30507"/>
    <cellStyle name="Normal 7 2 6 2 9 2" xfId="30508"/>
    <cellStyle name="Normal 7 2 6 3" xfId="30509"/>
    <cellStyle name="Normal 7 2 6 3 2" xfId="30510"/>
    <cellStyle name="Normal 7 2 6 4" xfId="30511"/>
    <cellStyle name="Normal 7 2 6 4 2" xfId="30512"/>
    <cellStyle name="Normal 7 2 6 5" xfId="30513"/>
    <cellStyle name="Normal 7 2 6 5 2" xfId="30514"/>
    <cellStyle name="Normal 7 2 6 6" xfId="30515"/>
    <cellStyle name="Normal 7 2 6 6 2" xfId="30516"/>
    <cellStyle name="Normal 7 2 6 7" xfId="30517"/>
    <cellStyle name="Normal 7 2 6 7 2" xfId="30518"/>
    <cellStyle name="Normal 7 2 6 8" xfId="30519"/>
    <cellStyle name="Normal 7 2 6 8 2" xfId="30520"/>
    <cellStyle name="Normal 7 2 6 9" xfId="30521"/>
    <cellStyle name="Normal 7 2 6 9 2" xfId="30522"/>
    <cellStyle name="Normal 7 2 7" xfId="30523"/>
    <cellStyle name="Normal 7 2 7 10" xfId="30524"/>
    <cellStyle name="Normal 7 2 7 10 2" xfId="30525"/>
    <cellStyle name="Normal 7 2 7 11" xfId="30526"/>
    <cellStyle name="Normal 7 2 7 2" xfId="30527"/>
    <cellStyle name="Normal 7 2 7 2 2" xfId="30528"/>
    <cellStyle name="Normal 7 2 7 3" xfId="30529"/>
    <cellStyle name="Normal 7 2 7 3 2" xfId="30530"/>
    <cellStyle name="Normal 7 2 7 4" xfId="30531"/>
    <cellStyle name="Normal 7 2 7 4 2" xfId="30532"/>
    <cellStyle name="Normal 7 2 7 5" xfId="30533"/>
    <cellStyle name="Normal 7 2 7 5 2" xfId="30534"/>
    <cellStyle name="Normal 7 2 7 6" xfId="30535"/>
    <cellStyle name="Normal 7 2 7 6 2" xfId="30536"/>
    <cellStyle name="Normal 7 2 7 7" xfId="30537"/>
    <cellStyle name="Normal 7 2 7 7 2" xfId="30538"/>
    <cellStyle name="Normal 7 2 7 8" xfId="30539"/>
    <cellStyle name="Normal 7 2 7 8 2" xfId="30540"/>
    <cellStyle name="Normal 7 2 7 9" xfId="30541"/>
    <cellStyle name="Normal 7 2 7 9 2" xfId="30542"/>
    <cellStyle name="Normal 7 2 8" xfId="30543"/>
    <cellStyle name="Normal 7 2 8 2" xfId="30544"/>
    <cellStyle name="Normal 7 2 9" xfId="30545"/>
    <cellStyle name="Normal 7 2 9 2" xfId="30546"/>
    <cellStyle name="Normal 7 20" xfId="30547"/>
    <cellStyle name="Normal 7 21" xfId="30548"/>
    <cellStyle name="Normal 7 22" xfId="41712"/>
    <cellStyle name="Normal 7 3" xfId="30549"/>
    <cellStyle name="Normal 7 3 10" xfId="30550"/>
    <cellStyle name="Normal 7 3 10 2" xfId="30551"/>
    <cellStyle name="Normal 7 3 11" xfId="30552"/>
    <cellStyle name="Normal 7 3 11 2" xfId="30553"/>
    <cellStyle name="Normal 7 3 12" xfId="30554"/>
    <cellStyle name="Normal 7 3 12 2" xfId="30555"/>
    <cellStyle name="Normal 7 3 13" xfId="30556"/>
    <cellStyle name="Normal 7 3 2" xfId="30557"/>
    <cellStyle name="Normal 7 3 2 10" xfId="30558"/>
    <cellStyle name="Normal 7 3 2 10 2" xfId="30559"/>
    <cellStyle name="Normal 7 3 2 11" xfId="30560"/>
    <cellStyle name="Normal 7 3 2 11 2" xfId="30561"/>
    <cellStyle name="Normal 7 3 2 12" xfId="30562"/>
    <cellStyle name="Normal 7 3 2 2" xfId="30563"/>
    <cellStyle name="Normal 7 3 2 2 10" xfId="30564"/>
    <cellStyle name="Normal 7 3 2 2 10 2" xfId="30565"/>
    <cellStyle name="Normal 7 3 2 2 11" xfId="30566"/>
    <cellStyle name="Normal 7 3 2 2 2" xfId="30567"/>
    <cellStyle name="Normal 7 3 2 2 2 2" xfId="30568"/>
    <cellStyle name="Normal 7 3 2 2 3" xfId="30569"/>
    <cellStyle name="Normal 7 3 2 2 3 2" xfId="30570"/>
    <cellStyle name="Normal 7 3 2 2 4" xfId="30571"/>
    <cellStyle name="Normal 7 3 2 2 4 2" xfId="30572"/>
    <cellStyle name="Normal 7 3 2 2 5" xfId="30573"/>
    <cellStyle name="Normal 7 3 2 2 5 2" xfId="30574"/>
    <cellStyle name="Normal 7 3 2 2 6" xfId="30575"/>
    <cellStyle name="Normal 7 3 2 2 6 2" xfId="30576"/>
    <cellStyle name="Normal 7 3 2 2 7" xfId="30577"/>
    <cellStyle name="Normal 7 3 2 2 7 2" xfId="30578"/>
    <cellStyle name="Normal 7 3 2 2 8" xfId="30579"/>
    <cellStyle name="Normal 7 3 2 2 8 2" xfId="30580"/>
    <cellStyle name="Normal 7 3 2 2 9" xfId="30581"/>
    <cellStyle name="Normal 7 3 2 2 9 2" xfId="30582"/>
    <cellStyle name="Normal 7 3 2 3" xfId="30583"/>
    <cellStyle name="Normal 7 3 2 3 2" xfId="30584"/>
    <cellStyle name="Normal 7 3 2 4" xfId="30585"/>
    <cellStyle name="Normal 7 3 2 4 2" xfId="30586"/>
    <cellStyle name="Normal 7 3 2 5" xfId="30587"/>
    <cellStyle name="Normal 7 3 2 5 2" xfId="30588"/>
    <cellStyle name="Normal 7 3 2 6" xfId="30589"/>
    <cellStyle name="Normal 7 3 2 6 2" xfId="30590"/>
    <cellStyle name="Normal 7 3 2 7" xfId="30591"/>
    <cellStyle name="Normal 7 3 2 7 2" xfId="30592"/>
    <cellStyle name="Normal 7 3 2 8" xfId="30593"/>
    <cellStyle name="Normal 7 3 2 8 2" xfId="30594"/>
    <cellStyle name="Normal 7 3 2 9" xfId="30595"/>
    <cellStyle name="Normal 7 3 2 9 2" xfId="30596"/>
    <cellStyle name="Normal 7 3 3" xfId="30597"/>
    <cellStyle name="Normal 7 3 3 10" xfId="30598"/>
    <cellStyle name="Normal 7 3 3 10 2" xfId="30599"/>
    <cellStyle name="Normal 7 3 3 11" xfId="30600"/>
    <cellStyle name="Normal 7 3 3 2" xfId="30601"/>
    <cellStyle name="Normal 7 3 3 2 2" xfId="30602"/>
    <cellStyle name="Normal 7 3 3 3" xfId="30603"/>
    <cellStyle name="Normal 7 3 3 3 2" xfId="30604"/>
    <cellStyle name="Normal 7 3 3 4" xfId="30605"/>
    <cellStyle name="Normal 7 3 3 4 2" xfId="30606"/>
    <cellStyle name="Normal 7 3 3 5" xfId="30607"/>
    <cellStyle name="Normal 7 3 3 5 2" xfId="30608"/>
    <cellStyle name="Normal 7 3 3 6" xfId="30609"/>
    <cellStyle name="Normal 7 3 3 6 2" xfId="30610"/>
    <cellStyle name="Normal 7 3 3 7" xfId="30611"/>
    <cellStyle name="Normal 7 3 3 7 2" xfId="30612"/>
    <cellStyle name="Normal 7 3 3 8" xfId="30613"/>
    <cellStyle name="Normal 7 3 3 8 2" xfId="30614"/>
    <cellStyle name="Normal 7 3 3 9" xfId="30615"/>
    <cellStyle name="Normal 7 3 3 9 2" xfId="30616"/>
    <cellStyle name="Normal 7 3 4" xfId="30617"/>
    <cellStyle name="Normal 7 3 4 2" xfId="30618"/>
    <cellStyle name="Normal 7 3 5" xfId="30619"/>
    <cellStyle name="Normal 7 3 5 2" xfId="30620"/>
    <cellStyle name="Normal 7 3 6" xfId="30621"/>
    <cellStyle name="Normal 7 3 6 2" xfId="30622"/>
    <cellStyle name="Normal 7 3 7" xfId="30623"/>
    <cellStyle name="Normal 7 3 7 2" xfId="30624"/>
    <cellStyle name="Normal 7 3 8" xfId="30625"/>
    <cellStyle name="Normal 7 3 8 2" xfId="30626"/>
    <cellStyle name="Normal 7 3 9" xfId="30627"/>
    <cellStyle name="Normal 7 3 9 2" xfId="30628"/>
    <cellStyle name="Normal 7 4" xfId="30629"/>
    <cellStyle name="Normal 7 4 10" xfId="30630"/>
    <cellStyle name="Normal 7 4 10 2" xfId="30631"/>
    <cellStyle name="Normal 7 4 11" xfId="30632"/>
    <cellStyle name="Normal 7 4 11 2" xfId="30633"/>
    <cellStyle name="Normal 7 4 12" xfId="30634"/>
    <cellStyle name="Normal 7 4 12 2" xfId="30635"/>
    <cellStyle name="Normal 7 4 13" xfId="30636"/>
    <cellStyle name="Normal 7 4 2" xfId="30637"/>
    <cellStyle name="Normal 7 4 2 10" xfId="30638"/>
    <cellStyle name="Normal 7 4 2 10 2" xfId="30639"/>
    <cellStyle name="Normal 7 4 2 11" xfId="30640"/>
    <cellStyle name="Normal 7 4 2 11 2" xfId="30641"/>
    <cellStyle name="Normal 7 4 2 12" xfId="30642"/>
    <cellStyle name="Normal 7 4 2 2" xfId="30643"/>
    <cellStyle name="Normal 7 4 2 2 10" xfId="30644"/>
    <cellStyle name="Normal 7 4 2 2 10 2" xfId="30645"/>
    <cellStyle name="Normal 7 4 2 2 11" xfId="30646"/>
    <cellStyle name="Normal 7 4 2 2 2" xfId="30647"/>
    <cellStyle name="Normal 7 4 2 2 2 2" xfId="30648"/>
    <cellStyle name="Normal 7 4 2 2 3" xfId="30649"/>
    <cellStyle name="Normal 7 4 2 2 3 2" xfId="30650"/>
    <cellStyle name="Normal 7 4 2 2 4" xfId="30651"/>
    <cellStyle name="Normal 7 4 2 2 4 2" xfId="30652"/>
    <cellStyle name="Normal 7 4 2 2 5" xfId="30653"/>
    <cellStyle name="Normal 7 4 2 2 5 2" xfId="30654"/>
    <cellStyle name="Normal 7 4 2 2 6" xfId="30655"/>
    <cellStyle name="Normal 7 4 2 2 6 2" xfId="30656"/>
    <cellStyle name="Normal 7 4 2 2 7" xfId="30657"/>
    <cellStyle name="Normal 7 4 2 2 7 2" xfId="30658"/>
    <cellStyle name="Normal 7 4 2 2 8" xfId="30659"/>
    <cellStyle name="Normal 7 4 2 2 8 2" xfId="30660"/>
    <cellStyle name="Normal 7 4 2 2 9" xfId="30661"/>
    <cellStyle name="Normal 7 4 2 2 9 2" xfId="30662"/>
    <cellStyle name="Normal 7 4 2 3" xfId="30663"/>
    <cellStyle name="Normal 7 4 2 3 2" xfId="30664"/>
    <cellStyle name="Normal 7 4 2 4" xfId="30665"/>
    <cellStyle name="Normal 7 4 2 4 2" xfId="30666"/>
    <cellStyle name="Normal 7 4 2 5" xfId="30667"/>
    <cellStyle name="Normal 7 4 2 5 2" xfId="30668"/>
    <cellStyle name="Normal 7 4 2 6" xfId="30669"/>
    <cellStyle name="Normal 7 4 2 6 2" xfId="30670"/>
    <cellStyle name="Normal 7 4 2 7" xfId="30671"/>
    <cellStyle name="Normal 7 4 2 7 2" xfId="30672"/>
    <cellStyle name="Normal 7 4 2 8" xfId="30673"/>
    <cellStyle name="Normal 7 4 2 8 2" xfId="30674"/>
    <cellStyle name="Normal 7 4 2 9" xfId="30675"/>
    <cellStyle name="Normal 7 4 2 9 2" xfId="30676"/>
    <cellStyle name="Normal 7 4 3" xfId="30677"/>
    <cellStyle name="Normal 7 4 3 10" xfId="30678"/>
    <cellStyle name="Normal 7 4 3 10 2" xfId="30679"/>
    <cellStyle name="Normal 7 4 3 11" xfId="30680"/>
    <cellStyle name="Normal 7 4 3 2" xfId="30681"/>
    <cellStyle name="Normal 7 4 3 2 2" xfId="30682"/>
    <cellStyle name="Normal 7 4 3 3" xfId="30683"/>
    <cellStyle name="Normal 7 4 3 3 2" xfId="30684"/>
    <cellStyle name="Normal 7 4 3 4" xfId="30685"/>
    <cellStyle name="Normal 7 4 3 4 2" xfId="30686"/>
    <cellStyle name="Normal 7 4 3 5" xfId="30687"/>
    <cellStyle name="Normal 7 4 3 5 2" xfId="30688"/>
    <cellStyle name="Normal 7 4 3 6" xfId="30689"/>
    <cellStyle name="Normal 7 4 3 6 2" xfId="30690"/>
    <cellStyle name="Normal 7 4 3 7" xfId="30691"/>
    <cellStyle name="Normal 7 4 3 7 2" xfId="30692"/>
    <cellStyle name="Normal 7 4 3 8" xfId="30693"/>
    <cellStyle name="Normal 7 4 3 8 2" xfId="30694"/>
    <cellStyle name="Normal 7 4 3 9" xfId="30695"/>
    <cellStyle name="Normal 7 4 3 9 2" xfId="30696"/>
    <cellStyle name="Normal 7 4 4" xfId="30697"/>
    <cellStyle name="Normal 7 4 4 2" xfId="30698"/>
    <cellStyle name="Normal 7 4 5" xfId="30699"/>
    <cellStyle name="Normal 7 4 5 2" xfId="30700"/>
    <cellStyle name="Normal 7 4 6" xfId="30701"/>
    <cellStyle name="Normal 7 4 6 2" xfId="30702"/>
    <cellStyle name="Normal 7 4 7" xfId="30703"/>
    <cellStyle name="Normal 7 4 7 2" xfId="30704"/>
    <cellStyle name="Normal 7 4 8" xfId="30705"/>
    <cellStyle name="Normal 7 4 8 2" xfId="30706"/>
    <cellStyle name="Normal 7 4 9" xfId="30707"/>
    <cellStyle name="Normal 7 4 9 2" xfId="30708"/>
    <cellStyle name="Normal 7 5" xfId="30709"/>
    <cellStyle name="Normal 7 5 10" xfId="30710"/>
    <cellStyle name="Normal 7 5 10 2" xfId="30711"/>
    <cellStyle name="Normal 7 5 11" xfId="30712"/>
    <cellStyle name="Normal 7 5 11 2" xfId="30713"/>
    <cellStyle name="Normal 7 5 12" xfId="30714"/>
    <cellStyle name="Normal 7 5 12 2" xfId="30715"/>
    <cellStyle name="Normal 7 5 13" xfId="30716"/>
    <cellStyle name="Normal 7 5 2" xfId="30717"/>
    <cellStyle name="Normal 7 5 2 10" xfId="30718"/>
    <cellStyle name="Normal 7 5 2 10 2" xfId="30719"/>
    <cellStyle name="Normal 7 5 2 11" xfId="30720"/>
    <cellStyle name="Normal 7 5 2 11 2" xfId="30721"/>
    <cellStyle name="Normal 7 5 2 12" xfId="30722"/>
    <cellStyle name="Normal 7 5 2 2" xfId="30723"/>
    <cellStyle name="Normal 7 5 2 2 10" xfId="30724"/>
    <cellStyle name="Normal 7 5 2 2 10 2" xfId="30725"/>
    <cellStyle name="Normal 7 5 2 2 11" xfId="30726"/>
    <cellStyle name="Normal 7 5 2 2 2" xfId="30727"/>
    <cellStyle name="Normal 7 5 2 2 2 2" xfId="30728"/>
    <cellStyle name="Normal 7 5 2 2 3" xfId="30729"/>
    <cellStyle name="Normal 7 5 2 2 3 2" xfId="30730"/>
    <cellStyle name="Normal 7 5 2 2 4" xfId="30731"/>
    <cellStyle name="Normal 7 5 2 2 4 2" xfId="30732"/>
    <cellStyle name="Normal 7 5 2 2 5" xfId="30733"/>
    <cellStyle name="Normal 7 5 2 2 5 2" xfId="30734"/>
    <cellStyle name="Normal 7 5 2 2 6" xfId="30735"/>
    <cellStyle name="Normal 7 5 2 2 6 2" xfId="30736"/>
    <cellStyle name="Normal 7 5 2 2 7" xfId="30737"/>
    <cellStyle name="Normal 7 5 2 2 7 2" xfId="30738"/>
    <cellStyle name="Normal 7 5 2 2 8" xfId="30739"/>
    <cellStyle name="Normal 7 5 2 2 8 2" xfId="30740"/>
    <cellStyle name="Normal 7 5 2 2 9" xfId="30741"/>
    <cellStyle name="Normal 7 5 2 2 9 2" xfId="30742"/>
    <cellStyle name="Normal 7 5 2 3" xfId="30743"/>
    <cellStyle name="Normal 7 5 2 3 2" xfId="30744"/>
    <cellStyle name="Normal 7 5 2 4" xfId="30745"/>
    <cellStyle name="Normal 7 5 2 4 2" xfId="30746"/>
    <cellStyle name="Normal 7 5 2 5" xfId="30747"/>
    <cellStyle name="Normal 7 5 2 5 2" xfId="30748"/>
    <cellStyle name="Normal 7 5 2 6" xfId="30749"/>
    <cellStyle name="Normal 7 5 2 6 2" xfId="30750"/>
    <cellStyle name="Normal 7 5 2 7" xfId="30751"/>
    <cellStyle name="Normal 7 5 2 7 2" xfId="30752"/>
    <cellStyle name="Normal 7 5 2 8" xfId="30753"/>
    <cellStyle name="Normal 7 5 2 8 2" xfId="30754"/>
    <cellStyle name="Normal 7 5 2 9" xfId="30755"/>
    <cellStyle name="Normal 7 5 2 9 2" xfId="30756"/>
    <cellStyle name="Normal 7 5 3" xfId="30757"/>
    <cellStyle name="Normal 7 5 3 10" xfId="30758"/>
    <cellStyle name="Normal 7 5 3 10 2" xfId="30759"/>
    <cellStyle name="Normal 7 5 3 11" xfId="30760"/>
    <cellStyle name="Normal 7 5 3 2" xfId="30761"/>
    <cellStyle name="Normal 7 5 3 2 2" xfId="30762"/>
    <cellStyle name="Normal 7 5 3 3" xfId="30763"/>
    <cellStyle name="Normal 7 5 3 3 2" xfId="30764"/>
    <cellStyle name="Normal 7 5 3 4" xfId="30765"/>
    <cellStyle name="Normal 7 5 3 4 2" xfId="30766"/>
    <cellStyle name="Normal 7 5 3 5" xfId="30767"/>
    <cellStyle name="Normal 7 5 3 5 2" xfId="30768"/>
    <cellStyle name="Normal 7 5 3 6" xfId="30769"/>
    <cellStyle name="Normal 7 5 3 6 2" xfId="30770"/>
    <cellStyle name="Normal 7 5 3 7" xfId="30771"/>
    <cellStyle name="Normal 7 5 3 7 2" xfId="30772"/>
    <cellStyle name="Normal 7 5 3 8" xfId="30773"/>
    <cellStyle name="Normal 7 5 3 8 2" xfId="30774"/>
    <cellStyle name="Normal 7 5 3 9" xfId="30775"/>
    <cellStyle name="Normal 7 5 3 9 2" xfId="30776"/>
    <cellStyle name="Normal 7 5 4" xfId="30777"/>
    <cellStyle name="Normal 7 5 4 2" xfId="30778"/>
    <cellStyle name="Normal 7 5 5" xfId="30779"/>
    <cellStyle name="Normal 7 5 5 2" xfId="30780"/>
    <cellStyle name="Normal 7 5 6" xfId="30781"/>
    <cellStyle name="Normal 7 5 6 2" xfId="30782"/>
    <cellStyle name="Normal 7 5 7" xfId="30783"/>
    <cellStyle name="Normal 7 5 7 2" xfId="30784"/>
    <cellStyle name="Normal 7 5 8" xfId="30785"/>
    <cellStyle name="Normal 7 5 8 2" xfId="30786"/>
    <cellStyle name="Normal 7 5 9" xfId="30787"/>
    <cellStyle name="Normal 7 5 9 2" xfId="30788"/>
    <cellStyle name="Normal 7 6" xfId="30789"/>
    <cellStyle name="Normal 7 6 10" xfId="30790"/>
    <cellStyle name="Normal 7 6 10 2" xfId="30791"/>
    <cellStyle name="Normal 7 6 11" xfId="30792"/>
    <cellStyle name="Normal 7 6 11 2" xfId="30793"/>
    <cellStyle name="Normal 7 6 12" xfId="30794"/>
    <cellStyle name="Normal 7 6 12 2" xfId="30795"/>
    <cellStyle name="Normal 7 6 13" xfId="30796"/>
    <cellStyle name="Normal 7 6 2" xfId="30797"/>
    <cellStyle name="Normal 7 6 2 10" xfId="30798"/>
    <cellStyle name="Normal 7 6 2 10 2" xfId="30799"/>
    <cellStyle name="Normal 7 6 2 11" xfId="30800"/>
    <cellStyle name="Normal 7 6 2 11 2" xfId="30801"/>
    <cellStyle name="Normal 7 6 2 12" xfId="30802"/>
    <cellStyle name="Normal 7 6 2 2" xfId="30803"/>
    <cellStyle name="Normal 7 6 2 2 10" xfId="30804"/>
    <cellStyle name="Normal 7 6 2 2 10 2" xfId="30805"/>
    <cellStyle name="Normal 7 6 2 2 11" xfId="30806"/>
    <cellStyle name="Normal 7 6 2 2 2" xfId="30807"/>
    <cellStyle name="Normal 7 6 2 2 2 2" xfId="30808"/>
    <cellStyle name="Normal 7 6 2 2 3" xfId="30809"/>
    <cellStyle name="Normal 7 6 2 2 3 2" xfId="30810"/>
    <cellStyle name="Normal 7 6 2 2 4" xfId="30811"/>
    <cellStyle name="Normal 7 6 2 2 4 2" xfId="30812"/>
    <cellStyle name="Normal 7 6 2 2 5" xfId="30813"/>
    <cellStyle name="Normal 7 6 2 2 5 2" xfId="30814"/>
    <cellStyle name="Normal 7 6 2 2 6" xfId="30815"/>
    <cellStyle name="Normal 7 6 2 2 6 2" xfId="30816"/>
    <cellStyle name="Normal 7 6 2 2 7" xfId="30817"/>
    <cellStyle name="Normal 7 6 2 2 7 2" xfId="30818"/>
    <cellStyle name="Normal 7 6 2 2 8" xfId="30819"/>
    <cellStyle name="Normal 7 6 2 2 8 2" xfId="30820"/>
    <cellStyle name="Normal 7 6 2 2 9" xfId="30821"/>
    <cellStyle name="Normal 7 6 2 2 9 2" xfId="30822"/>
    <cellStyle name="Normal 7 6 2 3" xfId="30823"/>
    <cellStyle name="Normal 7 6 2 3 2" xfId="30824"/>
    <cellStyle name="Normal 7 6 2 4" xfId="30825"/>
    <cellStyle name="Normal 7 6 2 4 2" xfId="30826"/>
    <cellStyle name="Normal 7 6 2 5" xfId="30827"/>
    <cellStyle name="Normal 7 6 2 5 2" xfId="30828"/>
    <cellStyle name="Normal 7 6 2 6" xfId="30829"/>
    <cellStyle name="Normal 7 6 2 6 2" xfId="30830"/>
    <cellStyle name="Normal 7 6 2 7" xfId="30831"/>
    <cellStyle name="Normal 7 6 2 7 2" xfId="30832"/>
    <cellStyle name="Normal 7 6 2 8" xfId="30833"/>
    <cellStyle name="Normal 7 6 2 8 2" xfId="30834"/>
    <cellStyle name="Normal 7 6 2 9" xfId="30835"/>
    <cellStyle name="Normal 7 6 2 9 2" xfId="30836"/>
    <cellStyle name="Normal 7 6 3" xfId="30837"/>
    <cellStyle name="Normal 7 6 3 10" xfId="30838"/>
    <cellStyle name="Normal 7 6 3 10 2" xfId="30839"/>
    <cellStyle name="Normal 7 6 3 11" xfId="30840"/>
    <cellStyle name="Normal 7 6 3 2" xfId="30841"/>
    <cellStyle name="Normal 7 6 3 2 2" xfId="30842"/>
    <cellStyle name="Normal 7 6 3 3" xfId="30843"/>
    <cellStyle name="Normal 7 6 3 3 2" xfId="30844"/>
    <cellStyle name="Normal 7 6 3 4" xfId="30845"/>
    <cellStyle name="Normal 7 6 3 4 2" xfId="30846"/>
    <cellStyle name="Normal 7 6 3 5" xfId="30847"/>
    <cellStyle name="Normal 7 6 3 5 2" xfId="30848"/>
    <cellStyle name="Normal 7 6 3 6" xfId="30849"/>
    <cellStyle name="Normal 7 6 3 6 2" xfId="30850"/>
    <cellStyle name="Normal 7 6 3 7" xfId="30851"/>
    <cellStyle name="Normal 7 6 3 7 2" xfId="30852"/>
    <cellStyle name="Normal 7 6 3 8" xfId="30853"/>
    <cellStyle name="Normal 7 6 3 8 2" xfId="30854"/>
    <cellStyle name="Normal 7 6 3 9" xfId="30855"/>
    <cellStyle name="Normal 7 6 3 9 2" xfId="30856"/>
    <cellStyle name="Normal 7 6 4" xfId="30857"/>
    <cellStyle name="Normal 7 6 4 2" xfId="30858"/>
    <cellStyle name="Normal 7 6 5" xfId="30859"/>
    <cellStyle name="Normal 7 6 5 2" xfId="30860"/>
    <cellStyle name="Normal 7 6 6" xfId="30861"/>
    <cellStyle name="Normal 7 6 6 2" xfId="30862"/>
    <cellStyle name="Normal 7 6 7" xfId="30863"/>
    <cellStyle name="Normal 7 6 7 2" xfId="30864"/>
    <cellStyle name="Normal 7 6 8" xfId="30865"/>
    <cellStyle name="Normal 7 6 8 2" xfId="30866"/>
    <cellStyle name="Normal 7 6 9" xfId="30867"/>
    <cellStyle name="Normal 7 6 9 2" xfId="30868"/>
    <cellStyle name="Normal 7 7" xfId="30869"/>
    <cellStyle name="Normal 7 7 10" xfId="30870"/>
    <cellStyle name="Normal 7 7 10 2" xfId="30871"/>
    <cellStyle name="Normal 7 7 11" xfId="30872"/>
    <cellStyle name="Normal 7 7 11 2" xfId="30873"/>
    <cellStyle name="Normal 7 7 12" xfId="30874"/>
    <cellStyle name="Normal 7 7 2" xfId="30875"/>
    <cellStyle name="Normal 7 7 2 10" xfId="30876"/>
    <cellStyle name="Normal 7 7 2 10 2" xfId="30877"/>
    <cellStyle name="Normal 7 7 2 11" xfId="30878"/>
    <cellStyle name="Normal 7 7 2 2" xfId="30879"/>
    <cellStyle name="Normal 7 7 2 2 2" xfId="30880"/>
    <cellStyle name="Normal 7 7 2 3" xfId="30881"/>
    <cellStyle name="Normal 7 7 2 3 2" xfId="30882"/>
    <cellStyle name="Normal 7 7 2 4" xfId="30883"/>
    <cellStyle name="Normal 7 7 2 4 2" xfId="30884"/>
    <cellStyle name="Normal 7 7 2 5" xfId="30885"/>
    <cellStyle name="Normal 7 7 2 5 2" xfId="30886"/>
    <cellStyle name="Normal 7 7 2 6" xfId="30887"/>
    <cellStyle name="Normal 7 7 2 6 2" xfId="30888"/>
    <cellStyle name="Normal 7 7 2 7" xfId="30889"/>
    <cellStyle name="Normal 7 7 2 7 2" xfId="30890"/>
    <cellStyle name="Normal 7 7 2 8" xfId="30891"/>
    <cellStyle name="Normal 7 7 2 8 2" xfId="30892"/>
    <cellStyle name="Normal 7 7 2 9" xfId="30893"/>
    <cellStyle name="Normal 7 7 2 9 2" xfId="30894"/>
    <cellStyle name="Normal 7 7 3" xfId="30895"/>
    <cellStyle name="Normal 7 7 3 2" xfId="30896"/>
    <cellStyle name="Normal 7 7 4" xfId="30897"/>
    <cellStyle name="Normal 7 7 4 2" xfId="30898"/>
    <cellStyle name="Normal 7 7 5" xfId="30899"/>
    <cellStyle name="Normal 7 7 5 2" xfId="30900"/>
    <cellStyle name="Normal 7 7 6" xfId="30901"/>
    <cellStyle name="Normal 7 7 6 2" xfId="30902"/>
    <cellStyle name="Normal 7 7 7" xfId="30903"/>
    <cellStyle name="Normal 7 7 7 2" xfId="30904"/>
    <cellStyle name="Normal 7 7 8" xfId="30905"/>
    <cellStyle name="Normal 7 7 8 2" xfId="30906"/>
    <cellStyle name="Normal 7 7 9" xfId="30907"/>
    <cellStyle name="Normal 7 7 9 2" xfId="30908"/>
    <cellStyle name="Normal 7 8" xfId="30909"/>
    <cellStyle name="Normal 7 8 10" xfId="30910"/>
    <cellStyle name="Normal 7 8 10 2" xfId="30911"/>
    <cellStyle name="Normal 7 8 11" xfId="30912"/>
    <cellStyle name="Normal 7 8 2" xfId="30913"/>
    <cellStyle name="Normal 7 8 2 2" xfId="30914"/>
    <cellStyle name="Normal 7 8 3" xfId="30915"/>
    <cellStyle name="Normal 7 8 3 2" xfId="30916"/>
    <cellStyle name="Normal 7 8 4" xfId="30917"/>
    <cellStyle name="Normal 7 8 4 2" xfId="30918"/>
    <cellStyle name="Normal 7 8 5" xfId="30919"/>
    <cellStyle name="Normal 7 8 5 2" xfId="30920"/>
    <cellStyle name="Normal 7 8 6" xfId="30921"/>
    <cellStyle name="Normal 7 8 6 2" xfId="30922"/>
    <cellStyle name="Normal 7 8 7" xfId="30923"/>
    <cellStyle name="Normal 7 8 7 2" xfId="30924"/>
    <cellStyle name="Normal 7 8 8" xfId="30925"/>
    <cellStyle name="Normal 7 8 8 2" xfId="30926"/>
    <cellStyle name="Normal 7 8 9" xfId="30927"/>
    <cellStyle name="Normal 7 8 9 2" xfId="30928"/>
    <cellStyle name="Normal 7 9" xfId="30929"/>
    <cellStyle name="Normal 7 9 2" xfId="30930"/>
    <cellStyle name="Normal 73" xfId="42072"/>
    <cellStyle name="Normal 8" xfId="30931"/>
    <cellStyle name="Normal 8 10" xfId="30932"/>
    <cellStyle name="Normal 8 10 2" xfId="30933"/>
    <cellStyle name="Normal 8 11" xfId="30934"/>
    <cellStyle name="Normal 8 11 2" xfId="30935"/>
    <cellStyle name="Normal 8 12" xfId="30936"/>
    <cellStyle name="Normal 8 12 2" xfId="30937"/>
    <cellStyle name="Normal 8 13" xfId="30938"/>
    <cellStyle name="Normal 8 13 2" xfId="30939"/>
    <cellStyle name="Normal 8 14" xfId="30940"/>
    <cellStyle name="Normal 8 14 2" xfId="30941"/>
    <cellStyle name="Normal 8 15" xfId="30942"/>
    <cellStyle name="Normal 8 15 2" xfId="30943"/>
    <cellStyle name="Normal 8 16" xfId="30944"/>
    <cellStyle name="Normal 8 16 2" xfId="30945"/>
    <cellStyle name="Normal 8 17" xfId="30946"/>
    <cellStyle name="Normal 8 17 2" xfId="30947"/>
    <cellStyle name="Normal 8 18" xfId="30948"/>
    <cellStyle name="Normal 8 19" xfId="30949"/>
    <cellStyle name="Normal 8 2" xfId="30950"/>
    <cellStyle name="Normal 8 2 10" xfId="30951"/>
    <cellStyle name="Normal 8 2 10 2" xfId="30952"/>
    <cellStyle name="Normal 8 2 11" xfId="30953"/>
    <cellStyle name="Normal 8 2 11 2" xfId="30954"/>
    <cellStyle name="Normal 8 2 12" xfId="30955"/>
    <cellStyle name="Normal 8 2 12 2" xfId="30956"/>
    <cellStyle name="Normal 8 2 13" xfId="30957"/>
    <cellStyle name="Normal 8 2 13 2" xfId="30958"/>
    <cellStyle name="Normal 8 2 14" xfId="30959"/>
    <cellStyle name="Normal 8 2 15" xfId="42073"/>
    <cellStyle name="Normal 8 2 2" xfId="30960"/>
    <cellStyle name="Normal 8 2 3" xfId="30961"/>
    <cellStyle name="Normal 8 2 3 10" xfId="30962"/>
    <cellStyle name="Normal 8 2 3 10 2" xfId="30963"/>
    <cellStyle name="Normal 8 2 3 11" xfId="30964"/>
    <cellStyle name="Normal 8 2 3 11 2" xfId="30965"/>
    <cellStyle name="Normal 8 2 3 12" xfId="30966"/>
    <cellStyle name="Normal 8 2 3 2" xfId="30967"/>
    <cellStyle name="Normal 8 2 3 2 10" xfId="30968"/>
    <cellStyle name="Normal 8 2 3 2 10 2" xfId="30969"/>
    <cellStyle name="Normal 8 2 3 2 11" xfId="30970"/>
    <cellStyle name="Normal 8 2 3 2 2" xfId="30971"/>
    <cellStyle name="Normal 8 2 3 2 2 2" xfId="30972"/>
    <cellStyle name="Normal 8 2 3 2 3" xfId="30973"/>
    <cellStyle name="Normal 8 2 3 2 3 2" xfId="30974"/>
    <cellStyle name="Normal 8 2 3 2 4" xfId="30975"/>
    <cellStyle name="Normal 8 2 3 2 4 2" xfId="30976"/>
    <cellStyle name="Normal 8 2 3 2 5" xfId="30977"/>
    <cellStyle name="Normal 8 2 3 2 5 2" xfId="30978"/>
    <cellStyle name="Normal 8 2 3 2 6" xfId="30979"/>
    <cellStyle name="Normal 8 2 3 2 6 2" xfId="30980"/>
    <cellStyle name="Normal 8 2 3 2 7" xfId="30981"/>
    <cellStyle name="Normal 8 2 3 2 7 2" xfId="30982"/>
    <cellStyle name="Normal 8 2 3 2 8" xfId="30983"/>
    <cellStyle name="Normal 8 2 3 2 8 2" xfId="30984"/>
    <cellStyle name="Normal 8 2 3 2 9" xfId="30985"/>
    <cellStyle name="Normal 8 2 3 2 9 2" xfId="30986"/>
    <cellStyle name="Normal 8 2 3 3" xfId="30987"/>
    <cellStyle name="Normal 8 2 3 3 2" xfId="30988"/>
    <cellStyle name="Normal 8 2 3 4" xfId="30989"/>
    <cellStyle name="Normal 8 2 3 4 2" xfId="30990"/>
    <cellStyle name="Normal 8 2 3 5" xfId="30991"/>
    <cellStyle name="Normal 8 2 3 5 2" xfId="30992"/>
    <cellStyle name="Normal 8 2 3 6" xfId="30993"/>
    <cellStyle name="Normal 8 2 3 6 2" xfId="30994"/>
    <cellStyle name="Normal 8 2 3 7" xfId="30995"/>
    <cellStyle name="Normal 8 2 3 7 2" xfId="30996"/>
    <cellStyle name="Normal 8 2 3 8" xfId="30997"/>
    <cellStyle name="Normal 8 2 3 8 2" xfId="30998"/>
    <cellStyle name="Normal 8 2 3 9" xfId="30999"/>
    <cellStyle name="Normal 8 2 3 9 2" xfId="31000"/>
    <cellStyle name="Normal 8 2 4" xfId="31001"/>
    <cellStyle name="Normal 8 2 4 10" xfId="31002"/>
    <cellStyle name="Normal 8 2 4 10 2" xfId="31003"/>
    <cellStyle name="Normal 8 2 4 11" xfId="31004"/>
    <cellStyle name="Normal 8 2 4 2" xfId="31005"/>
    <cellStyle name="Normal 8 2 4 2 2" xfId="31006"/>
    <cellStyle name="Normal 8 2 4 3" xfId="31007"/>
    <cellStyle name="Normal 8 2 4 3 2" xfId="31008"/>
    <cellStyle name="Normal 8 2 4 4" xfId="31009"/>
    <cellStyle name="Normal 8 2 4 4 2" xfId="31010"/>
    <cellStyle name="Normal 8 2 4 5" xfId="31011"/>
    <cellStyle name="Normal 8 2 4 5 2" xfId="31012"/>
    <cellStyle name="Normal 8 2 4 6" xfId="31013"/>
    <cellStyle name="Normal 8 2 4 6 2" xfId="31014"/>
    <cellStyle name="Normal 8 2 4 7" xfId="31015"/>
    <cellStyle name="Normal 8 2 4 7 2" xfId="31016"/>
    <cellStyle name="Normal 8 2 4 8" xfId="31017"/>
    <cellStyle name="Normal 8 2 4 8 2" xfId="31018"/>
    <cellStyle name="Normal 8 2 4 9" xfId="31019"/>
    <cellStyle name="Normal 8 2 4 9 2" xfId="31020"/>
    <cellStyle name="Normal 8 2 5" xfId="31021"/>
    <cellStyle name="Normal 8 2 5 2" xfId="31022"/>
    <cellStyle name="Normal 8 2 6" xfId="31023"/>
    <cellStyle name="Normal 8 2 6 2" xfId="31024"/>
    <cellStyle name="Normal 8 2 7" xfId="31025"/>
    <cellStyle name="Normal 8 2 7 2" xfId="31026"/>
    <cellStyle name="Normal 8 2 8" xfId="31027"/>
    <cellStyle name="Normal 8 2 8 2" xfId="31028"/>
    <cellStyle name="Normal 8 2 9" xfId="31029"/>
    <cellStyle name="Normal 8 2 9 2" xfId="31030"/>
    <cellStyle name="Normal 8 20" xfId="31031"/>
    <cellStyle name="Normal 8 21" xfId="31032"/>
    <cellStyle name="Normal 8 3" xfId="31033"/>
    <cellStyle name="Normal 8 3 2" xfId="42074"/>
    <cellStyle name="Normal 8 4" xfId="31034"/>
    <cellStyle name="Normal 8 4 2" xfId="42075"/>
    <cellStyle name="Normal 8 5" xfId="31035"/>
    <cellStyle name="Normal 8 5 2" xfId="42076"/>
    <cellStyle name="Normal 8 6" xfId="31036"/>
    <cellStyle name="Normal 8 6 2" xfId="42077"/>
    <cellStyle name="Normal 8 7" xfId="31037"/>
    <cellStyle name="Normal 8 7 10" xfId="31038"/>
    <cellStyle name="Normal 8 7 10 2" xfId="31039"/>
    <cellStyle name="Normal 8 7 11" xfId="31040"/>
    <cellStyle name="Normal 8 7 11 2" xfId="31041"/>
    <cellStyle name="Normal 8 7 12" xfId="31042"/>
    <cellStyle name="Normal 8 7 13" xfId="42078"/>
    <cellStyle name="Normal 8 7 2" xfId="31043"/>
    <cellStyle name="Normal 8 7 2 10" xfId="31044"/>
    <cellStyle name="Normal 8 7 2 10 2" xfId="31045"/>
    <cellStyle name="Normal 8 7 2 11" xfId="31046"/>
    <cellStyle name="Normal 8 7 2 2" xfId="31047"/>
    <cellStyle name="Normal 8 7 2 2 2" xfId="31048"/>
    <cellStyle name="Normal 8 7 2 3" xfId="31049"/>
    <cellStyle name="Normal 8 7 2 3 2" xfId="31050"/>
    <cellStyle name="Normal 8 7 2 4" xfId="31051"/>
    <cellStyle name="Normal 8 7 2 4 2" xfId="31052"/>
    <cellStyle name="Normal 8 7 2 5" xfId="31053"/>
    <cellStyle name="Normal 8 7 2 5 2" xfId="31054"/>
    <cellStyle name="Normal 8 7 2 6" xfId="31055"/>
    <cellStyle name="Normal 8 7 2 6 2" xfId="31056"/>
    <cellStyle name="Normal 8 7 2 7" xfId="31057"/>
    <cellStyle name="Normal 8 7 2 7 2" xfId="31058"/>
    <cellStyle name="Normal 8 7 2 8" xfId="31059"/>
    <cellStyle name="Normal 8 7 2 8 2" xfId="31060"/>
    <cellStyle name="Normal 8 7 2 9" xfId="31061"/>
    <cellStyle name="Normal 8 7 2 9 2" xfId="31062"/>
    <cellStyle name="Normal 8 7 3" xfId="31063"/>
    <cellStyle name="Normal 8 7 3 2" xfId="31064"/>
    <cellStyle name="Normal 8 7 4" xfId="31065"/>
    <cellStyle name="Normal 8 7 4 2" xfId="31066"/>
    <cellStyle name="Normal 8 7 5" xfId="31067"/>
    <cellStyle name="Normal 8 7 5 2" xfId="31068"/>
    <cellStyle name="Normal 8 7 6" xfId="31069"/>
    <cellStyle name="Normal 8 7 6 2" xfId="31070"/>
    <cellStyle name="Normal 8 7 7" xfId="31071"/>
    <cellStyle name="Normal 8 7 7 2" xfId="31072"/>
    <cellStyle name="Normal 8 7 8" xfId="31073"/>
    <cellStyle name="Normal 8 7 8 2" xfId="31074"/>
    <cellStyle name="Normal 8 7 9" xfId="31075"/>
    <cellStyle name="Normal 8 7 9 2" xfId="31076"/>
    <cellStyle name="Normal 8 8" xfId="31077"/>
    <cellStyle name="Normal 8 8 10" xfId="31078"/>
    <cellStyle name="Normal 8 8 10 2" xfId="31079"/>
    <cellStyle name="Normal 8 8 11" xfId="31080"/>
    <cellStyle name="Normal 8 8 2" xfId="31081"/>
    <cellStyle name="Normal 8 8 2 2" xfId="31082"/>
    <cellStyle name="Normal 8 8 3" xfId="31083"/>
    <cellStyle name="Normal 8 8 3 2" xfId="31084"/>
    <cellStyle name="Normal 8 8 4" xfId="31085"/>
    <cellStyle name="Normal 8 8 4 2" xfId="31086"/>
    <cellStyle name="Normal 8 8 5" xfId="31087"/>
    <cellStyle name="Normal 8 8 5 2" xfId="31088"/>
    <cellStyle name="Normal 8 8 6" xfId="31089"/>
    <cellStyle name="Normal 8 8 6 2" xfId="31090"/>
    <cellStyle name="Normal 8 8 7" xfId="31091"/>
    <cellStyle name="Normal 8 8 7 2" xfId="31092"/>
    <cellStyle name="Normal 8 8 8" xfId="31093"/>
    <cellStyle name="Normal 8 8 8 2" xfId="31094"/>
    <cellStyle name="Normal 8 8 9" xfId="31095"/>
    <cellStyle name="Normal 8 8 9 2" xfId="31096"/>
    <cellStyle name="Normal 8 9" xfId="31097"/>
    <cellStyle name="Normal 8 9 2" xfId="31098"/>
    <cellStyle name="Normal 9" xfId="31099"/>
    <cellStyle name="Normal 9 10" xfId="31100"/>
    <cellStyle name="Normal 9 10 2" xfId="31101"/>
    <cellStyle name="Normal 9 11" xfId="31102"/>
    <cellStyle name="Normal 9 11 2" xfId="31103"/>
    <cellStyle name="Normal 9 12" xfId="31104"/>
    <cellStyle name="Normal 9 12 2" xfId="31105"/>
    <cellStyle name="Normal 9 13" xfId="31106"/>
    <cellStyle name="Normal 9 13 2" xfId="31107"/>
    <cellStyle name="Normal 9 14" xfId="31108"/>
    <cellStyle name="Normal 9 15" xfId="42079"/>
    <cellStyle name="Normal 9 2" xfId="31109"/>
    <cellStyle name="Normal 9 2 10" xfId="31110"/>
    <cellStyle name="Normal 9 2 10 2" xfId="31111"/>
    <cellStyle name="Normal 9 2 11" xfId="31112"/>
    <cellStyle name="Normal 9 2 11 2" xfId="31113"/>
    <cellStyle name="Normal 9 2 12" xfId="31114"/>
    <cellStyle name="Normal 9 2 12 2" xfId="31115"/>
    <cellStyle name="Normal 9 2 13" xfId="31116"/>
    <cellStyle name="Normal 9 2 14" xfId="42080"/>
    <cellStyle name="Normal 9 2 2" xfId="31117"/>
    <cellStyle name="Normal 9 2 2 10" xfId="31118"/>
    <cellStyle name="Normal 9 2 2 10 2" xfId="31119"/>
    <cellStyle name="Normal 9 2 2 11" xfId="31120"/>
    <cellStyle name="Normal 9 2 2 11 2" xfId="31121"/>
    <cellStyle name="Normal 9 2 2 12" xfId="31122"/>
    <cellStyle name="Normal 9 2 2 2" xfId="31123"/>
    <cellStyle name="Normal 9 2 2 2 10" xfId="31124"/>
    <cellStyle name="Normal 9 2 2 2 10 2" xfId="31125"/>
    <cellStyle name="Normal 9 2 2 2 11" xfId="31126"/>
    <cellStyle name="Normal 9 2 2 2 2" xfId="31127"/>
    <cellStyle name="Normal 9 2 2 2 2 2" xfId="31128"/>
    <cellStyle name="Normal 9 2 2 2 3" xfId="31129"/>
    <cellStyle name="Normal 9 2 2 2 3 2" xfId="31130"/>
    <cellStyle name="Normal 9 2 2 2 4" xfId="31131"/>
    <cellStyle name="Normal 9 2 2 2 4 2" xfId="31132"/>
    <cellStyle name="Normal 9 2 2 2 5" xfId="31133"/>
    <cellStyle name="Normal 9 2 2 2 5 2" xfId="31134"/>
    <cellStyle name="Normal 9 2 2 2 6" xfId="31135"/>
    <cellStyle name="Normal 9 2 2 2 6 2" xfId="31136"/>
    <cellStyle name="Normal 9 2 2 2 7" xfId="31137"/>
    <cellStyle name="Normal 9 2 2 2 7 2" xfId="31138"/>
    <cellStyle name="Normal 9 2 2 2 8" xfId="31139"/>
    <cellStyle name="Normal 9 2 2 2 8 2" xfId="31140"/>
    <cellStyle name="Normal 9 2 2 2 9" xfId="31141"/>
    <cellStyle name="Normal 9 2 2 2 9 2" xfId="31142"/>
    <cellStyle name="Normal 9 2 2 3" xfId="31143"/>
    <cellStyle name="Normal 9 2 2 3 2" xfId="31144"/>
    <cellStyle name="Normal 9 2 2 4" xfId="31145"/>
    <cellStyle name="Normal 9 2 2 4 2" xfId="31146"/>
    <cellStyle name="Normal 9 2 2 5" xfId="31147"/>
    <cellStyle name="Normal 9 2 2 5 2" xfId="31148"/>
    <cellStyle name="Normal 9 2 2 6" xfId="31149"/>
    <cellStyle name="Normal 9 2 2 6 2" xfId="31150"/>
    <cellStyle name="Normal 9 2 2 7" xfId="31151"/>
    <cellStyle name="Normal 9 2 2 7 2" xfId="31152"/>
    <cellStyle name="Normal 9 2 2 8" xfId="31153"/>
    <cellStyle name="Normal 9 2 2 8 2" xfId="31154"/>
    <cellStyle name="Normal 9 2 2 9" xfId="31155"/>
    <cellStyle name="Normal 9 2 2 9 2" xfId="31156"/>
    <cellStyle name="Normal 9 2 3" xfId="31157"/>
    <cellStyle name="Normal 9 2 3 10" xfId="31158"/>
    <cellStyle name="Normal 9 2 3 10 2" xfId="31159"/>
    <cellStyle name="Normal 9 2 3 11" xfId="31160"/>
    <cellStyle name="Normal 9 2 3 2" xfId="31161"/>
    <cellStyle name="Normal 9 2 3 2 2" xfId="31162"/>
    <cellStyle name="Normal 9 2 3 3" xfId="31163"/>
    <cellStyle name="Normal 9 2 3 3 2" xfId="31164"/>
    <cellStyle name="Normal 9 2 3 4" xfId="31165"/>
    <cellStyle name="Normal 9 2 3 4 2" xfId="31166"/>
    <cellStyle name="Normal 9 2 3 5" xfId="31167"/>
    <cellStyle name="Normal 9 2 3 5 2" xfId="31168"/>
    <cellStyle name="Normal 9 2 3 6" xfId="31169"/>
    <cellStyle name="Normal 9 2 3 6 2" xfId="31170"/>
    <cellStyle name="Normal 9 2 3 7" xfId="31171"/>
    <cellStyle name="Normal 9 2 3 7 2" xfId="31172"/>
    <cellStyle name="Normal 9 2 3 8" xfId="31173"/>
    <cellStyle name="Normal 9 2 3 8 2" xfId="31174"/>
    <cellStyle name="Normal 9 2 3 9" xfId="31175"/>
    <cellStyle name="Normal 9 2 3 9 2" xfId="31176"/>
    <cellStyle name="Normal 9 2 4" xfId="31177"/>
    <cellStyle name="Normal 9 2 4 2" xfId="31178"/>
    <cellStyle name="Normal 9 2 5" xfId="31179"/>
    <cellStyle name="Normal 9 2 5 2" xfId="31180"/>
    <cellStyle name="Normal 9 2 6" xfId="31181"/>
    <cellStyle name="Normal 9 2 6 2" xfId="31182"/>
    <cellStyle name="Normal 9 2 7" xfId="31183"/>
    <cellStyle name="Normal 9 2 7 2" xfId="31184"/>
    <cellStyle name="Normal 9 2 8" xfId="31185"/>
    <cellStyle name="Normal 9 2 8 2" xfId="31186"/>
    <cellStyle name="Normal 9 2 9" xfId="31187"/>
    <cellStyle name="Normal 9 2 9 2" xfId="31188"/>
    <cellStyle name="Normal 9 3" xfId="31189"/>
    <cellStyle name="Normal 9 3 10" xfId="31190"/>
    <cellStyle name="Normal 9 3 10 2" xfId="31191"/>
    <cellStyle name="Normal 9 3 11" xfId="31192"/>
    <cellStyle name="Normal 9 3 11 2" xfId="31193"/>
    <cellStyle name="Normal 9 3 12" xfId="31194"/>
    <cellStyle name="Normal 9 3 2" xfId="31195"/>
    <cellStyle name="Normal 9 3 2 10" xfId="31196"/>
    <cellStyle name="Normal 9 3 2 10 2" xfId="31197"/>
    <cellStyle name="Normal 9 3 2 11" xfId="31198"/>
    <cellStyle name="Normal 9 3 2 2" xfId="31199"/>
    <cellStyle name="Normal 9 3 2 2 2" xfId="31200"/>
    <cellStyle name="Normal 9 3 2 3" xfId="31201"/>
    <cellStyle name="Normal 9 3 2 3 2" xfId="31202"/>
    <cellStyle name="Normal 9 3 2 4" xfId="31203"/>
    <cellStyle name="Normal 9 3 2 4 2" xfId="31204"/>
    <cellStyle name="Normal 9 3 2 5" xfId="31205"/>
    <cellStyle name="Normal 9 3 2 5 2" xfId="31206"/>
    <cellStyle name="Normal 9 3 2 6" xfId="31207"/>
    <cellStyle name="Normal 9 3 2 6 2" xfId="31208"/>
    <cellStyle name="Normal 9 3 2 7" xfId="31209"/>
    <cellStyle name="Normal 9 3 2 7 2" xfId="31210"/>
    <cellStyle name="Normal 9 3 2 8" xfId="31211"/>
    <cellStyle name="Normal 9 3 2 8 2" xfId="31212"/>
    <cellStyle name="Normal 9 3 2 9" xfId="31213"/>
    <cellStyle name="Normal 9 3 2 9 2" xfId="31214"/>
    <cellStyle name="Normal 9 3 3" xfId="31215"/>
    <cellStyle name="Normal 9 3 3 2" xfId="31216"/>
    <cellStyle name="Normal 9 3 4" xfId="31217"/>
    <cellStyle name="Normal 9 3 4 2" xfId="31218"/>
    <cellStyle name="Normal 9 3 5" xfId="31219"/>
    <cellStyle name="Normal 9 3 5 2" xfId="31220"/>
    <cellStyle name="Normal 9 3 6" xfId="31221"/>
    <cellStyle name="Normal 9 3 6 2" xfId="31222"/>
    <cellStyle name="Normal 9 3 7" xfId="31223"/>
    <cellStyle name="Normal 9 3 7 2" xfId="31224"/>
    <cellStyle name="Normal 9 3 8" xfId="31225"/>
    <cellStyle name="Normal 9 3 8 2" xfId="31226"/>
    <cellStyle name="Normal 9 3 9" xfId="31227"/>
    <cellStyle name="Normal 9 3 9 2" xfId="31228"/>
    <cellStyle name="Normal 9 4" xfId="31229"/>
    <cellStyle name="Normal 9 4 10" xfId="31230"/>
    <cellStyle name="Normal 9 4 10 2" xfId="31231"/>
    <cellStyle name="Normal 9 4 11" xfId="31232"/>
    <cellStyle name="Normal 9 4 2" xfId="31233"/>
    <cellStyle name="Normal 9 4 2 2" xfId="31234"/>
    <cellStyle name="Normal 9 4 3" xfId="31235"/>
    <cellStyle name="Normal 9 4 3 2" xfId="31236"/>
    <cellStyle name="Normal 9 4 4" xfId="31237"/>
    <cellStyle name="Normal 9 4 4 2" xfId="31238"/>
    <cellStyle name="Normal 9 4 5" xfId="31239"/>
    <cellStyle name="Normal 9 4 5 2" xfId="31240"/>
    <cellStyle name="Normal 9 4 6" xfId="31241"/>
    <cellStyle name="Normal 9 4 6 2" xfId="31242"/>
    <cellStyle name="Normal 9 4 7" xfId="31243"/>
    <cellStyle name="Normal 9 4 7 2" xfId="31244"/>
    <cellStyle name="Normal 9 4 8" xfId="31245"/>
    <cellStyle name="Normal 9 4 8 2" xfId="31246"/>
    <cellStyle name="Normal 9 4 9" xfId="31247"/>
    <cellStyle name="Normal 9 4 9 2" xfId="31248"/>
    <cellStyle name="Normal 9 5" xfId="31249"/>
    <cellStyle name="Normal 9 5 2" xfId="31250"/>
    <cellStyle name="Normal 9 6" xfId="31251"/>
    <cellStyle name="Normal 9 6 2" xfId="31252"/>
    <cellStyle name="Normal 9 7" xfId="31253"/>
    <cellStyle name="Normal 9 7 2" xfId="31254"/>
    <cellStyle name="Normal 9 8" xfId="31255"/>
    <cellStyle name="Normal 9 8 2" xfId="31256"/>
    <cellStyle name="Normal 9 9" xfId="31257"/>
    <cellStyle name="Normal 9 9 2" xfId="31258"/>
    <cellStyle name="Normal_Hoja1" xfId="42096"/>
    <cellStyle name="Normal_Pesca Investigacion-Fauna Acomp" xfId="42098"/>
    <cellStyle name="Notas 2" xfId="31259"/>
    <cellStyle name="Notas 2 10" xfId="31260"/>
    <cellStyle name="Notas 2 10 10" xfId="31261"/>
    <cellStyle name="Notas 2 10 10 2" xfId="31262"/>
    <cellStyle name="Notas 2 10 11" xfId="31263"/>
    <cellStyle name="Notas 2 10 11 2" xfId="31264"/>
    <cellStyle name="Notas 2 10 12" xfId="31265"/>
    <cellStyle name="Notas 2 10 12 2" xfId="31266"/>
    <cellStyle name="Notas 2 10 13" xfId="31267"/>
    <cellStyle name="Notas 2 10 2" xfId="31268"/>
    <cellStyle name="Notas 2 10 2 10" xfId="31269"/>
    <cellStyle name="Notas 2 10 2 10 2" xfId="31270"/>
    <cellStyle name="Notas 2 10 2 11" xfId="31271"/>
    <cellStyle name="Notas 2 10 2 2" xfId="31272"/>
    <cellStyle name="Notas 2 10 2 2 2" xfId="31273"/>
    <cellStyle name="Notas 2 10 2 3" xfId="31274"/>
    <cellStyle name="Notas 2 10 2 3 2" xfId="31275"/>
    <cellStyle name="Notas 2 10 2 4" xfId="31276"/>
    <cellStyle name="Notas 2 10 2 4 2" xfId="31277"/>
    <cellStyle name="Notas 2 10 2 5" xfId="31278"/>
    <cellStyle name="Notas 2 10 2 5 2" xfId="31279"/>
    <cellStyle name="Notas 2 10 2 6" xfId="31280"/>
    <cellStyle name="Notas 2 10 2 6 2" xfId="31281"/>
    <cellStyle name="Notas 2 10 2 7" xfId="31282"/>
    <cellStyle name="Notas 2 10 2 7 2" xfId="31283"/>
    <cellStyle name="Notas 2 10 2 8" xfId="31284"/>
    <cellStyle name="Notas 2 10 2 8 2" xfId="31285"/>
    <cellStyle name="Notas 2 10 2 9" xfId="31286"/>
    <cellStyle name="Notas 2 10 2 9 2" xfId="31287"/>
    <cellStyle name="Notas 2 10 3" xfId="31288"/>
    <cellStyle name="Notas 2 10 3 10" xfId="31289"/>
    <cellStyle name="Notas 2 10 3 10 2" xfId="31290"/>
    <cellStyle name="Notas 2 10 3 11" xfId="31291"/>
    <cellStyle name="Notas 2 10 3 2" xfId="31292"/>
    <cellStyle name="Notas 2 10 3 2 2" xfId="31293"/>
    <cellStyle name="Notas 2 10 3 3" xfId="31294"/>
    <cellStyle name="Notas 2 10 3 3 2" xfId="31295"/>
    <cellStyle name="Notas 2 10 3 4" xfId="31296"/>
    <cellStyle name="Notas 2 10 3 4 2" xfId="31297"/>
    <cellStyle name="Notas 2 10 3 5" xfId="31298"/>
    <cellStyle name="Notas 2 10 3 5 2" xfId="31299"/>
    <cellStyle name="Notas 2 10 3 6" xfId="31300"/>
    <cellStyle name="Notas 2 10 3 6 2" xfId="31301"/>
    <cellStyle name="Notas 2 10 3 7" xfId="31302"/>
    <cellStyle name="Notas 2 10 3 7 2" xfId="31303"/>
    <cellStyle name="Notas 2 10 3 8" xfId="31304"/>
    <cellStyle name="Notas 2 10 3 8 2" xfId="31305"/>
    <cellStyle name="Notas 2 10 3 9" xfId="31306"/>
    <cellStyle name="Notas 2 10 3 9 2" xfId="31307"/>
    <cellStyle name="Notas 2 10 4" xfId="31308"/>
    <cellStyle name="Notas 2 10 4 2" xfId="31309"/>
    <cellStyle name="Notas 2 10 5" xfId="31310"/>
    <cellStyle name="Notas 2 10 5 2" xfId="31311"/>
    <cellStyle name="Notas 2 10 6" xfId="31312"/>
    <cellStyle name="Notas 2 10 6 2" xfId="31313"/>
    <cellStyle name="Notas 2 10 7" xfId="31314"/>
    <cellStyle name="Notas 2 10 7 2" xfId="31315"/>
    <cellStyle name="Notas 2 10 8" xfId="31316"/>
    <cellStyle name="Notas 2 10 8 2" xfId="31317"/>
    <cellStyle name="Notas 2 10 9" xfId="31318"/>
    <cellStyle name="Notas 2 10 9 2" xfId="31319"/>
    <cellStyle name="Notas 2 11" xfId="31320"/>
    <cellStyle name="Notas 2 11 2" xfId="31321"/>
    <cellStyle name="Notas 2 12" xfId="31322"/>
    <cellStyle name="Notas 2 12 2" xfId="31323"/>
    <cellStyle name="Notas 2 13" xfId="31324"/>
    <cellStyle name="Notas 2 13 2" xfId="31325"/>
    <cellStyle name="Notas 2 14" xfId="31326"/>
    <cellStyle name="Notas 2 14 2" xfId="31327"/>
    <cellStyle name="Notas 2 15" xfId="31328"/>
    <cellStyle name="Notas 2 15 2" xfId="31329"/>
    <cellStyle name="Notas 2 16" xfId="31330"/>
    <cellStyle name="Notas 2 16 2" xfId="31331"/>
    <cellStyle name="Notas 2 17" xfId="31332"/>
    <cellStyle name="Notas 2 17 2" xfId="31333"/>
    <cellStyle name="Notas 2 18" xfId="31334"/>
    <cellStyle name="Notas 2 18 2" xfId="31335"/>
    <cellStyle name="Notas 2 19" xfId="31336"/>
    <cellStyle name="Notas 2 19 2" xfId="31337"/>
    <cellStyle name="Notas 2 2" xfId="31338"/>
    <cellStyle name="Notas 2 2 10" xfId="31339"/>
    <cellStyle name="Notas 2 2 10 2" xfId="31340"/>
    <cellStyle name="Notas 2 2 11" xfId="31341"/>
    <cellStyle name="Notas 2 2 11 2" xfId="31342"/>
    <cellStyle name="Notas 2 2 12" xfId="31343"/>
    <cellStyle name="Notas 2 2 12 2" xfId="31344"/>
    <cellStyle name="Notas 2 2 13" xfId="31345"/>
    <cellStyle name="Notas 2 2 13 2" xfId="31346"/>
    <cellStyle name="Notas 2 2 14" xfId="31347"/>
    <cellStyle name="Notas 2 2 14 2" xfId="31348"/>
    <cellStyle name="Notas 2 2 15" xfId="31349"/>
    <cellStyle name="Notas 2 2 15 2" xfId="31350"/>
    <cellStyle name="Notas 2 2 16" xfId="31351"/>
    <cellStyle name="Notas 2 2 16 2" xfId="31352"/>
    <cellStyle name="Notas 2 2 17" xfId="31353"/>
    <cellStyle name="Notas 2 2 17 2" xfId="31354"/>
    <cellStyle name="Notas 2 2 18" xfId="31355"/>
    <cellStyle name="Notas 2 2 19" xfId="31356"/>
    <cellStyle name="Notas 2 2 2" xfId="31357"/>
    <cellStyle name="Notas 2 2 2 10" xfId="31358"/>
    <cellStyle name="Notas 2 2 2 10 2" xfId="31359"/>
    <cellStyle name="Notas 2 2 2 11" xfId="31360"/>
    <cellStyle name="Notas 2 2 2 11 2" xfId="31361"/>
    <cellStyle name="Notas 2 2 2 12" xfId="31362"/>
    <cellStyle name="Notas 2 2 2 12 2" xfId="31363"/>
    <cellStyle name="Notas 2 2 2 13" xfId="31364"/>
    <cellStyle name="Notas 2 2 2 13 2" xfId="31365"/>
    <cellStyle name="Notas 2 2 2 14" xfId="31366"/>
    <cellStyle name="Notas 2 2 2 14 2" xfId="31367"/>
    <cellStyle name="Notas 2 2 2 15" xfId="31368"/>
    <cellStyle name="Notas 2 2 2 16" xfId="31369"/>
    <cellStyle name="Notas 2 2 2 2" xfId="31370"/>
    <cellStyle name="Notas 2 2 2 2 10" xfId="31371"/>
    <cellStyle name="Notas 2 2 2 2 10 2" xfId="31372"/>
    <cellStyle name="Notas 2 2 2 2 11" xfId="31373"/>
    <cellStyle name="Notas 2 2 2 2 11 2" xfId="31374"/>
    <cellStyle name="Notas 2 2 2 2 12" xfId="31375"/>
    <cellStyle name="Notas 2 2 2 2 12 2" xfId="31376"/>
    <cellStyle name="Notas 2 2 2 2 13" xfId="31377"/>
    <cellStyle name="Notas 2 2 2 2 2" xfId="31378"/>
    <cellStyle name="Notas 2 2 2 2 2 10" xfId="31379"/>
    <cellStyle name="Notas 2 2 2 2 2 10 2" xfId="31380"/>
    <cellStyle name="Notas 2 2 2 2 2 11" xfId="31381"/>
    <cellStyle name="Notas 2 2 2 2 2 2" xfId="31382"/>
    <cellStyle name="Notas 2 2 2 2 2 2 2" xfId="31383"/>
    <cellStyle name="Notas 2 2 2 2 2 3" xfId="31384"/>
    <cellStyle name="Notas 2 2 2 2 2 3 2" xfId="31385"/>
    <cellStyle name="Notas 2 2 2 2 2 4" xfId="31386"/>
    <cellStyle name="Notas 2 2 2 2 2 4 2" xfId="31387"/>
    <cellStyle name="Notas 2 2 2 2 2 5" xfId="31388"/>
    <cellStyle name="Notas 2 2 2 2 2 5 2" xfId="31389"/>
    <cellStyle name="Notas 2 2 2 2 2 6" xfId="31390"/>
    <cellStyle name="Notas 2 2 2 2 2 6 2" xfId="31391"/>
    <cellStyle name="Notas 2 2 2 2 2 7" xfId="31392"/>
    <cellStyle name="Notas 2 2 2 2 2 7 2" xfId="31393"/>
    <cellStyle name="Notas 2 2 2 2 2 8" xfId="31394"/>
    <cellStyle name="Notas 2 2 2 2 2 8 2" xfId="31395"/>
    <cellStyle name="Notas 2 2 2 2 2 9" xfId="31396"/>
    <cellStyle name="Notas 2 2 2 2 2 9 2" xfId="31397"/>
    <cellStyle name="Notas 2 2 2 2 3" xfId="31398"/>
    <cellStyle name="Notas 2 2 2 2 3 10" xfId="31399"/>
    <cellStyle name="Notas 2 2 2 2 3 10 2" xfId="31400"/>
    <cellStyle name="Notas 2 2 2 2 3 11" xfId="31401"/>
    <cellStyle name="Notas 2 2 2 2 3 2" xfId="31402"/>
    <cellStyle name="Notas 2 2 2 2 3 2 2" xfId="31403"/>
    <cellStyle name="Notas 2 2 2 2 3 3" xfId="31404"/>
    <cellStyle name="Notas 2 2 2 2 3 3 2" xfId="31405"/>
    <cellStyle name="Notas 2 2 2 2 3 4" xfId="31406"/>
    <cellStyle name="Notas 2 2 2 2 3 4 2" xfId="31407"/>
    <cellStyle name="Notas 2 2 2 2 3 5" xfId="31408"/>
    <cellStyle name="Notas 2 2 2 2 3 5 2" xfId="31409"/>
    <cellStyle name="Notas 2 2 2 2 3 6" xfId="31410"/>
    <cellStyle name="Notas 2 2 2 2 3 6 2" xfId="31411"/>
    <cellStyle name="Notas 2 2 2 2 3 7" xfId="31412"/>
    <cellStyle name="Notas 2 2 2 2 3 7 2" xfId="31413"/>
    <cellStyle name="Notas 2 2 2 2 3 8" xfId="31414"/>
    <cellStyle name="Notas 2 2 2 2 3 8 2" xfId="31415"/>
    <cellStyle name="Notas 2 2 2 2 3 9" xfId="31416"/>
    <cellStyle name="Notas 2 2 2 2 3 9 2" xfId="31417"/>
    <cellStyle name="Notas 2 2 2 2 4" xfId="31418"/>
    <cellStyle name="Notas 2 2 2 2 4 2" xfId="31419"/>
    <cellStyle name="Notas 2 2 2 2 5" xfId="31420"/>
    <cellStyle name="Notas 2 2 2 2 5 2" xfId="31421"/>
    <cellStyle name="Notas 2 2 2 2 6" xfId="31422"/>
    <cellStyle name="Notas 2 2 2 2 6 2" xfId="31423"/>
    <cellStyle name="Notas 2 2 2 2 7" xfId="31424"/>
    <cellStyle name="Notas 2 2 2 2 7 2" xfId="31425"/>
    <cellStyle name="Notas 2 2 2 2 8" xfId="31426"/>
    <cellStyle name="Notas 2 2 2 2 8 2" xfId="31427"/>
    <cellStyle name="Notas 2 2 2 2 9" xfId="31428"/>
    <cellStyle name="Notas 2 2 2 2 9 2" xfId="31429"/>
    <cellStyle name="Notas 2 2 2 3" xfId="31430"/>
    <cellStyle name="Notas 2 2 2 3 10" xfId="31431"/>
    <cellStyle name="Notas 2 2 2 3 10 2" xfId="31432"/>
    <cellStyle name="Notas 2 2 2 3 11" xfId="31433"/>
    <cellStyle name="Notas 2 2 2 3 11 2" xfId="31434"/>
    <cellStyle name="Notas 2 2 2 3 12" xfId="31435"/>
    <cellStyle name="Notas 2 2 2 3 12 2" xfId="31436"/>
    <cellStyle name="Notas 2 2 2 3 13" xfId="31437"/>
    <cellStyle name="Notas 2 2 2 3 2" xfId="31438"/>
    <cellStyle name="Notas 2 2 2 3 2 10" xfId="31439"/>
    <cellStyle name="Notas 2 2 2 3 2 10 2" xfId="31440"/>
    <cellStyle name="Notas 2 2 2 3 2 11" xfId="31441"/>
    <cellStyle name="Notas 2 2 2 3 2 2" xfId="31442"/>
    <cellStyle name="Notas 2 2 2 3 2 2 2" xfId="31443"/>
    <cellStyle name="Notas 2 2 2 3 2 3" xfId="31444"/>
    <cellStyle name="Notas 2 2 2 3 2 3 2" xfId="31445"/>
    <cellStyle name="Notas 2 2 2 3 2 4" xfId="31446"/>
    <cellStyle name="Notas 2 2 2 3 2 4 2" xfId="31447"/>
    <cellStyle name="Notas 2 2 2 3 2 5" xfId="31448"/>
    <cellStyle name="Notas 2 2 2 3 2 5 2" xfId="31449"/>
    <cellStyle name="Notas 2 2 2 3 2 6" xfId="31450"/>
    <cellStyle name="Notas 2 2 2 3 2 6 2" xfId="31451"/>
    <cellStyle name="Notas 2 2 2 3 2 7" xfId="31452"/>
    <cellStyle name="Notas 2 2 2 3 2 7 2" xfId="31453"/>
    <cellStyle name="Notas 2 2 2 3 2 8" xfId="31454"/>
    <cellStyle name="Notas 2 2 2 3 2 8 2" xfId="31455"/>
    <cellStyle name="Notas 2 2 2 3 2 9" xfId="31456"/>
    <cellStyle name="Notas 2 2 2 3 2 9 2" xfId="31457"/>
    <cellStyle name="Notas 2 2 2 3 3" xfId="31458"/>
    <cellStyle name="Notas 2 2 2 3 3 10" xfId="31459"/>
    <cellStyle name="Notas 2 2 2 3 3 10 2" xfId="31460"/>
    <cellStyle name="Notas 2 2 2 3 3 11" xfId="31461"/>
    <cellStyle name="Notas 2 2 2 3 3 2" xfId="31462"/>
    <cellStyle name="Notas 2 2 2 3 3 2 2" xfId="31463"/>
    <cellStyle name="Notas 2 2 2 3 3 3" xfId="31464"/>
    <cellStyle name="Notas 2 2 2 3 3 3 2" xfId="31465"/>
    <cellStyle name="Notas 2 2 2 3 3 4" xfId="31466"/>
    <cellStyle name="Notas 2 2 2 3 3 4 2" xfId="31467"/>
    <cellStyle name="Notas 2 2 2 3 3 5" xfId="31468"/>
    <cellStyle name="Notas 2 2 2 3 3 5 2" xfId="31469"/>
    <cellStyle name="Notas 2 2 2 3 3 6" xfId="31470"/>
    <cellStyle name="Notas 2 2 2 3 3 6 2" xfId="31471"/>
    <cellStyle name="Notas 2 2 2 3 3 7" xfId="31472"/>
    <cellStyle name="Notas 2 2 2 3 3 7 2" xfId="31473"/>
    <cellStyle name="Notas 2 2 2 3 3 8" xfId="31474"/>
    <cellStyle name="Notas 2 2 2 3 3 8 2" xfId="31475"/>
    <cellStyle name="Notas 2 2 2 3 3 9" xfId="31476"/>
    <cellStyle name="Notas 2 2 2 3 3 9 2" xfId="31477"/>
    <cellStyle name="Notas 2 2 2 3 4" xfId="31478"/>
    <cellStyle name="Notas 2 2 2 3 4 2" xfId="31479"/>
    <cellStyle name="Notas 2 2 2 3 5" xfId="31480"/>
    <cellStyle name="Notas 2 2 2 3 5 2" xfId="31481"/>
    <cellStyle name="Notas 2 2 2 3 6" xfId="31482"/>
    <cellStyle name="Notas 2 2 2 3 6 2" xfId="31483"/>
    <cellStyle name="Notas 2 2 2 3 7" xfId="31484"/>
    <cellStyle name="Notas 2 2 2 3 7 2" xfId="31485"/>
    <cellStyle name="Notas 2 2 2 3 8" xfId="31486"/>
    <cellStyle name="Notas 2 2 2 3 8 2" xfId="31487"/>
    <cellStyle name="Notas 2 2 2 3 9" xfId="31488"/>
    <cellStyle name="Notas 2 2 2 3 9 2" xfId="31489"/>
    <cellStyle name="Notas 2 2 2 4" xfId="31490"/>
    <cellStyle name="Notas 2 2 2 4 10" xfId="31491"/>
    <cellStyle name="Notas 2 2 2 4 10 2" xfId="31492"/>
    <cellStyle name="Notas 2 2 2 4 11" xfId="31493"/>
    <cellStyle name="Notas 2 2 2 4 2" xfId="31494"/>
    <cellStyle name="Notas 2 2 2 4 2 2" xfId="31495"/>
    <cellStyle name="Notas 2 2 2 4 3" xfId="31496"/>
    <cellStyle name="Notas 2 2 2 4 3 2" xfId="31497"/>
    <cellStyle name="Notas 2 2 2 4 4" xfId="31498"/>
    <cellStyle name="Notas 2 2 2 4 4 2" xfId="31499"/>
    <cellStyle name="Notas 2 2 2 4 5" xfId="31500"/>
    <cellStyle name="Notas 2 2 2 4 5 2" xfId="31501"/>
    <cellStyle name="Notas 2 2 2 4 6" xfId="31502"/>
    <cellStyle name="Notas 2 2 2 4 6 2" xfId="31503"/>
    <cellStyle name="Notas 2 2 2 4 7" xfId="31504"/>
    <cellStyle name="Notas 2 2 2 4 7 2" xfId="31505"/>
    <cellStyle name="Notas 2 2 2 4 8" xfId="31506"/>
    <cellStyle name="Notas 2 2 2 4 8 2" xfId="31507"/>
    <cellStyle name="Notas 2 2 2 4 9" xfId="31508"/>
    <cellStyle name="Notas 2 2 2 4 9 2" xfId="31509"/>
    <cellStyle name="Notas 2 2 2 5" xfId="31510"/>
    <cellStyle name="Notas 2 2 2 5 10" xfId="31511"/>
    <cellStyle name="Notas 2 2 2 5 10 2" xfId="31512"/>
    <cellStyle name="Notas 2 2 2 5 11" xfId="31513"/>
    <cellStyle name="Notas 2 2 2 5 2" xfId="31514"/>
    <cellStyle name="Notas 2 2 2 5 2 2" xfId="31515"/>
    <cellStyle name="Notas 2 2 2 5 3" xfId="31516"/>
    <cellStyle name="Notas 2 2 2 5 3 2" xfId="31517"/>
    <cellStyle name="Notas 2 2 2 5 4" xfId="31518"/>
    <cellStyle name="Notas 2 2 2 5 4 2" xfId="31519"/>
    <cellStyle name="Notas 2 2 2 5 5" xfId="31520"/>
    <cellStyle name="Notas 2 2 2 5 5 2" xfId="31521"/>
    <cellStyle name="Notas 2 2 2 5 6" xfId="31522"/>
    <cellStyle name="Notas 2 2 2 5 6 2" xfId="31523"/>
    <cellStyle name="Notas 2 2 2 5 7" xfId="31524"/>
    <cellStyle name="Notas 2 2 2 5 7 2" xfId="31525"/>
    <cellStyle name="Notas 2 2 2 5 8" xfId="31526"/>
    <cellStyle name="Notas 2 2 2 5 8 2" xfId="31527"/>
    <cellStyle name="Notas 2 2 2 5 9" xfId="31528"/>
    <cellStyle name="Notas 2 2 2 5 9 2" xfId="31529"/>
    <cellStyle name="Notas 2 2 2 6" xfId="31530"/>
    <cellStyle name="Notas 2 2 2 6 2" xfId="31531"/>
    <cellStyle name="Notas 2 2 2 7" xfId="31532"/>
    <cellStyle name="Notas 2 2 2 7 2" xfId="31533"/>
    <cellStyle name="Notas 2 2 2 8" xfId="31534"/>
    <cellStyle name="Notas 2 2 2 8 2" xfId="31535"/>
    <cellStyle name="Notas 2 2 2 9" xfId="31536"/>
    <cellStyle name="Notas 2 2 2 9 2" xfId="31537"/>
    <cellStyle name="Notas 2 2 20" xfId="31538"/>
    <cellStyle name="Notas 2 2 3" xfId="31539"/>
    <cellStyle name="Notas 2 2 3 10" xfId="31540"/>
    <cellStyle name="Notas 2 2 3 10 2" xfId="31541"/>
    <cellStyle name="Notas 2 2 3 11" xfId="31542"/>
    <cellStyle name="Notas 2 2 3 11 2" xfId="31543"/>
    <cellStyle name="Notas 2 2 3 12" xfId="31544"/>
    <cellStyle name="Notas 2 2 3 12 2" xfId="31545"/>
    <cellStyle name="Notas 2 2 3 13" xfId="31546"/>
    <cellStyle name="Notas 2 2 3 13 2" xfId="31547"/>
    <cellStyle name="Notas 2 2 3 14" xfId="31548"/>
    <cellStyle name="Notas 2 2 3 14 2" xfId="31549"/>
    <cellStyle name="Notas 2 2 3 15" xfId="31550"/>
    <cellStyle name="Notas 2 2 3 2" xfId="31551"/>
    <cellStyle name="Notas 2 2 3 2 10" xfId="31552"/>
    <cellStyle name="Notas 2 2 3 2 10 2" xfId="31553"/>
    <cellStyle name="Notas 2 2 3 2 11" xfId="31554"/>
    <cellStyle name="Notas 2 2 3 2 11 2" xfId="31555"/>
    <cellStyle name="Notas 2 2 3 2 12" xfId="31556"/>
    <cellStyle name="Notas 2 2 3 2 12 2" xfId="31557"/>
    <cellStyle name="Notas 2 2 3 2 13" xfId="31558"/>
    <cellStyle name="Notas 2 2 3 2 2" xfId="31559"/>
    <cellStyle name="Notas 2 2 3 2 2 10" xfId="31560"/>
    <cellStyle name="Notas 2 2 3 2 2 10 2" xfId="31561"/>
    <cellStyle name="Notas 2 2 3 2 2 11" xfId="31562"/>
    <cellStyle name="Notas 2 2 3 2 2 2" xfId="31563"/>
    <cellStyle name="Notas 2 2 3 2 2 2 2" xfId="31564"/>
    <cellStyle name="Notas 2 2 3 2 2 3" xfId="31565"/>
    <cellStyle name="Notas 2 2 3 2 2 3 2" xfId="31566"/>
    <cellStyle name="Notas 2 2 3 2 2 4" xfId="31567"/>
    <cellStyle name="Notas 2 2 3 2 2 4 2" xfId="31568"/>
    <cellStyle name="Notas 2 2 3 2 2 5" xfId="31569"/>
    <cellStyle name="Notas 2 2 3 2 2 5 2" xfId="31570"/>
    <cellStyle name="Notas 2 2 3 2 2 6" xfId="31571"/>
    <cellStyle name="Notas 2 2 3 2 2 6 2" xfId="31572"/>
    <cellStyle name="Notas 2 2 3 2 2 7" xfId="31573"/>
    <cellStyle name="Notas 2 2 3 2 2 7 2" xfId="31574"/>
    <cellStyle name="Notas 2 2 3 2 2 8" xfId="31575"/>
    <cellStyle name="Notas 2 2 3 2 2 8 2" xfId="31576"/>
    <cellStyle name="Notas 2 2 3 2 2 9" xfId="31577"/>
    <cellStyle name="Notas 2 2 3 2 2 9 2" xfId="31578"/>
    <cellStyle name="Notas 2 2 3 2 3" xfId="31579"/>
    <cellStyle name="Notas 2 2 3 2 3 10" xfId="31580"/>
    <cellStyle name="Notas 2 2 3 2 3 10 2" xfId="31581"/>
    <cellStyle name="Notas 2 2 3 2 3 11" xfId="31582"/>
    <cellStyle name="Notas 2 2 3 2 3 2" xfId="31583"/>
    <cellStyle name="Notas 2 2 3 2 3 2 2" xfId="31584"/>
    <cellStyle name="Notas 2 2 3 2 3 3" xfId="31585"/>
    <cellStyle name="Notas 2 2 3 2 3 3 2" xfId="31586"/>
    <cellStyle name="Notas 2 2 3 2 3 4" xfId="31587"/>
    <cellStyle name="Notas 2 2 3 2 3 4 2" xfId="31588"/>
    <cellStyle name="Notas 2 2 3 2 3 5" xfId="31589"/>
    <cellStyle name="Notas 2 2 3 2 3 5 2" xfId="31590"/>
    <cellStyle name="Notas 2 2 3 2 3 6" xfId="31591"/>
    <cellStyle name="Notas 2 2 3 2 3 6 2" xfId="31592"/>
    <cellStyle name="Notas 2 2 3 2 3 7" xfId="31593"/>
    <cellStyle name="Notas 2 2 3 2 3 7 2" xfId="31594"/>
    <cellStyle name="Notas 2 2 3 2 3 8" xfId="31595"/>
    <cellStyle name="Notas 2 2 3 2 3 8 2" xfId="31596"/>
    <cellStyle name="Notas 2 2 3 2 3 9" xfId="31597"/>
    <cellStyle name="Notas 2 2 3 2 3 9 2" xfId="31598"/>
    <cellStyle name="Notas 2 2 3 2 4" xfId="31599"/>
    <cellStyle name="Notas 2 2 3 2 4 2" xfId="31600"/>
    <cellStyle name="Notas 2 2 3 2 5" xfId="31601"/>
    <cellStyle name="Notas 2 2 3 2 5 2" xfId="31602"/>
    <cellStyle name="Notas 2 2 3 2 6" xfId="31603"/>
    <cellStyle name="Notas 2 2 3 2 6 2" xfId="31604"/>
    <cellStyle name="Notas 2 2 3 2 7" xfId="31605"/>
    <cellStyle name="Notas 2 2 3 2 7 2" xfId="31606"/>
    <cellStyle name="Notas 2 2 3 2 8" xfId="31607"/>
    <cellStyle name="Notas 2 2 3 2 8 2" xfId="31608"/>
    <cellStyle name="Notas 2 2 3 2 9" xfId="31609"/>
    <cellStyle name="Notas 2 2 3 2 9 2" xfId="31610"/>
    <cellStyle name="Notas 2 2 3 3" xfId="31611"/>
    <cellStyle name="Notas 2 2 3 3 10" xfId="31612"/>
    <cellStyle name="Notas 2 2 3 3 10 2" xfId="31613"/>
    <cellStyle name="Notas 2 2 3 3 11" xfId="31614"/>
    <cellStyle name="Notas 2 2 3 3 11 2" xfId="31615"/>
    <cellStyle name="Notas 2 2 3 3 12" xfId="31616"/>
    <cellStyle name="Notas 2 2 3 3 12 2" xfId="31617"/>
    <cellStyle name="Notas 2 2 3 3 13" xfId="31618"/>
    <cellStyle name="Notas 2 2 3 3 2" xfId="31619"/>
    <cellStyle name="Notas 2 2 3 3 2 10" xfId="31620"/>
    <cellStyle name="Notas 2 2 3 3 2 10 2" xfId="31621"/>
    <cellStyle name="Notas 2 2 3 3 2 11" xfId="31622"/>
    <cellStyle name="Notas 2 2 3 3 2 2" xfId="31623"/>
    <cellStyle name="Notas 2 2 3 3 2 2 2" xfId="31624"/>
    <cellStyle name="Notas 2 2 3 3 2 3" xfId="31625"/>
    <cellStyle name="Notas 2 2 3 3 2 3 2" xfId="31626"/>
    <cellStyle name="Notas 2 2 3 3 2 4" xfId="31627"/>
    <cellStyle name="Notas 2 2 3 3 2 4 2" xfId="31628"/>
    <cellStyle name="Notas 2 2 3 3 2 5" xfId="31629"/>
    <cellStyle name="Notas 2 2 3 3 2 5 2" xfId="31630"/>
    <cellStyle name="Notas 2 2 3 3 2 6" xfId="31631"/>
    <cellStyle name="Notas 2 2 3 3 2 6 2" xfId="31632"/>
    <cellStyle name="Notas 2 2 3 3 2 7" xfId="31633"/>
    <cellStyle name="Notas 2 2 3 3 2 7 2" xfId="31634"/>
    <cellStyle name="Notas 2 2 3 3 2 8" xfId="31635"/>
    <cellStyle name="Notas 2 2 3 3 2 8 2" xfId="31636"/>
    <cellStyle name="Notas 2 2 3 3 2 9" xfId="31637"/>
    <cellStyle name="Notas 2 2 3 3 2 9 2" xfId="31638"/>
    <cellStyle name="Notas 2 2 3 3 3" xfId="31639"/>
    <cellStyle name="Notas 2 2 3 3 3 10" xfId="31640"/>
    <cellStyle name="Notas 2 2 3 3 3 10 2" xfId="31641"/>
    <cellStyle name="Notas 2 2 3 3 3 11" xfId="31642"/>
    <cellStyle name="Notas 2 2 3 3 3 2" xfId="31643"/>
    <cellStyle name="Notas 2 2 3 3 3 2 2" xfId="31644"/>
    <cellStyle name="Notas 2 2 3 3 3 3" xfId="31645"/>
    <cellStyle name="Notas 2 2 3 3 3 3 2" xfId="31646"/>
    <cellStyle name="Notas 2 2 3 3 3 4" xfId="31647"/>
    <cellStyle name="Notas 2 2 3 3 3 4 2" xfId="31648"/>
    <cellStyle name="Notas 2 2 3 3 3 5" xfId="31649"/>
    <cellStyle name="Notas 2 2 3 3 3 5 2" xfId="31650"/>
    <cellStyle name="Notas 2 2 3 3 3 6" xfId="31651"/>
    <cellStyle name="Notas 2 2 3 3 3 6 2" xfId="31652"/>
    <cellStyle name="Notas 2 2 3 3 3 7" xfId="31653"/>
    <cellStyle name="Notas 2 2 3 3 3 7 2" xfId="31654"/>
    <cellStyle name="Notas 2 2 3 3 3 8" xfId="31655"/>
    <cellStyle name="Notas 2 2 3 3 3 8 2" xfId="31656"/>
    <cellStyle name="Notas 2 2 3 3 3 9" xfId="31657"/>
    <cellStyle name="Notas 2 2 3 3 3 9 2" xfId="31658"/>
    <cellStyle name="Notas 2 2 3 3 4" xfId="31659"/>
    <cellStyle name="Notas 2 2 3 3 4 2" xfId="31660"/>
    <cellStyle name="Notas 2 2 3 3 5" xfId="31661"/>
    <cellStyle name="Notas 2 2 3 3 5 2" xfId="31662"/>
    <cellStyle name="Notas 2 2 3 3 6" xfId="31663"/>
    <cellStyle name="Notas 2 2 3 3 6 2" xfId="31664"/>
    <cellStyle name="Notas 2 2 3 3 7" xfId="31665"/>
    <cellStyle name="Notas 2 2 3 3 7 2" xfId="31666"/>
    <cellStyle name="Notas 2 2 3 3 8" xfId="31667"/>
    <cellStyle name="Notas 2 2 3 3 8 2" xfId="31668"/>
    <cellStyle name="Notas 2 2 3 3 9" xfId="31669"/>
    <cellStyle name="Notas 2 2 3 3 9 2" xfId="31670"/>
    <cellStyle name="Notas 2 2 3 4" xfId="31671"/>
    <cellStyle name="Notas 2 2 3 4 10" xfId="31672"/>
    <cellStyle name="Notas 2 2 3 4 10 2" xfId="31673"/>
    <cellStyle name="Notas 2 2 3 4 11" xfId="31674"/>
    <cellStyle name="Notas 2 2 3 4 2" xfId="31675"/>
    <cellStyle name="Notas 2 2 3 4 2 2" xfId="31676"/>
    <cellStyle name="Notas 2 2 3 4 3" xfId="31677"/>
    <cellStyle name="Notas 2 2 3 4 3 2" xfId="31678"/>
    <cellStyle name="Notas 2 2 3 4 4" xfId="31679"/>
    <cellStyle name="Notas 2 2 3 4 4 2" xfId="31680"/>
    <cellStyle name="Notas 2 2 3 4 5" xfId="31681"/>
    <cellStyle name="Notas 2 2 3 4 5 2" xfId="31682"/>
    <cellStyle name="Notas 2 2 3 4 6" xfId="31683"/>
    <cellStyle name="Notas 2 2 3 4 6 2" xfId="31684"/>
    <cellStyle name="Notas 2 2 3 4 7" xfId="31685"/>
    <cellStyle name="Notas 2 2 3 4 7 2" xfId="31686"/>
    <cellStyle name="Notas 2 2 3 4 8" xfId="31687"/>
    <cellStyle name="Notas 2 2 3 4 8 2" xfId="31688"/>
    <cellStyle name="Notas 2 2 3 4 9" xfId="31689"/>
    <cellStyle name="Notas 2 2 3 4 9 2" xfId="31690"/>
    <cellStyle name="Notas 2 2 3 5" xfId="31691"/>
    <cellStyle name="Notas 2 2 3 5 10" xfId="31692"/>
    <cellStyle name="Notas 2 2 3 5 10 2" xfId="31693"/>
    <cellStyle name="Notas 2 2 3 5 11" xfId="31694"/>
    <cellStyle name="Notas 2 2 3 5 2" xfId="31695"/>
    <cellStyle name="Notas 2 2 3 5 2 2" xfId="31696"/>
    <cellStyle name="Notas 2 2 3 5 3" xfId="31697"/>
    <cellStyle name="Notas 2 2 3 5 3 2" xfId="31698"/>
    <cellStyle name="Notas 2 2 3 5 4" xfId="31699"/>
    <cellStyle name="Notas 2 2 3 5 4 2" xfId="31700"/>
    <cellStyle name="Notas 2 2 3 5 5" xfId="31701"/>
    <cellStyle name="Notas 2 2 3 5 5 2" xfId="31702"/>
    <cellStyle name="Notas 2 2 3 5 6" xfId="31703"/>
    <cellStyle name="Notas 2 2 3 5 6 2" xfId="31704"/>
    <cellStyle name="Notas 2 2 3 5 7" xfId="31705"/>
    <cellStyle name="Notas 2 2 3 5 7 2" xfId="31706"/>
    <cellStyle name="Notas 2 2 3 5 8" xfId="31707"/>
    <cellStyle name="Notas 2 2 3 5 8 2" xfId="31708"/>
    <cellStyle name="Notas 2 2 3 5 9" xfId="31709"/>
    <cellStyle name="Notas 2 2 3 5 9 2" xfId="31710"/>
    <cellStyle name="Notas 2 2 3 6" xfId="31711"/>
    <cellStyle name="Notas 2 2 3 6 2" xfId="31712"/>
    <cellStyle name="Notas 2 2 3 7" xfId="31713"/>
    <cellStyle name="Notas 2 2 3 7 2" xfId="31714"/>
    <cellStyle name="Notas 2 2 3 8" xfId="31715"/>
    <cellStyle name="Notas 2 2 3 8 2" xfId="31716"/>
    <cellStyle name="Notas 2 2 3 9" xfId="31717"/>
    <cellStyle name="Notas 2 2 3 9 2" xfId="31718"/>
    <cellStyle name="Notas 2 2 4" xfId="31719"/>
    <cellStyle name="Notas 2 2 4 10" xfId="31720"/>
    <cellStyle name="Notas 2 2 4 10 2" xfId="31721"/>
    <cellStyle name="Notas 2 2 4 11" xfId="31722"/>
    <cellStyle name="Notas 2 2 4 11 2" xfId="31723"/>
    <cellStyle name="Notas 2 2 4 12" xfId="31724"/>
    <cellStyle name="Notas 2 2 4 12 2" xfId="31725"/>
    <cellStyle name="Notas 2 2 4 13" xfId="31726"/>
    <cellStyle name="Notas 2 2 4 13 2" xfId="31727"/>
    <cellStyle name="Notas 2 2 4 14" xfId="31728"/>
    <cellStyle name="Notas 2 2 4 14 2" xfId="31729"/>
    <cellStyle name="Notas 2 2 4 15" xfId="31730"/>
    <cellStyle name="Notas 2 2 4 2" xfId="31731"/>
    <cellStyle name="Notas 2 2 4 2 10" xfId="31732"/>
    <cellStyle name="Notas 2 2 4 2 10 2" xfId="31733"/>
    <cellStyle name="Notas 2 2 4 2 11" xfId="31734"/>
    <cellStyle name="Notas 2 2 4 2 11 2" xfId="31735"/>
    <cellStyle name="Notas 2 2 4 2 12" xfId="31736"/>
    <cellStyle name="Notas 2 2 4 2 12 2" xfId="31737"/>
    <cellStyle name="Notas 2 2 4 2 13" xfId="31738"/>
    <cellStyle name="Notas 2 2 4 2 2" xfId="31739"/>
    <cellStyle name="Notas 2 2 4 2 2 10" xfId="31740"/>
    <cellStyle name="Notas 2 2 4 2 2 10 2" xfId="31741"/>
    <cellStyle name="Notas 2 2 4 2 2 11" xfId="31742"/>
    <cellStyle name="Notas 2 2 4 2 2 2" xfId="31743"/>
    <cellStyle name="Notas 2 2 4 2 2 2 2" xfId="31744"/>
    <cellStyle name="Notas 2 2 4 2 2 3" xfId="31745"/>
    <cellStyle name="Notas 2 2 4 2 2 3 2" xfId="31746"/>
    <cellStyle name="Notas 2 2 4 2 2 4" xfId="31747"/>
    <cellStyle name="Notas 2 2 4 2 2 4 2" xfId="31748"/>
    <cellStyle name="Notas 2 2 4 2 2 5" xfId="31749"/>
    <cellStyle name="Notas 2 2 4 2 2 5 2" xfId="31750"/>
    <cellStyle name="Notas 2 2 4 2 2 6" xfId="31751"/>
    <cellStyle name="Notas 2 2 4 2 2 6 2" xfId="31752"/>
    <cellStyle name="Notas 2 2 4 2 2 7" xfId="31753"/>
    <cellStyle name="Notas 2 2 4 2 2 7 2" xfId="31754"/>
    <cellStyle name="Notas 2 2 4 2 2 8" xfId="31755"/>
    <cellStyle name="Notas 2 2 4 2 2 8 2" xfId="31756"/>
    <cellStyle name="Notas 2 2 4 2 2 9" xfId="31757"/>
    <cellStyle name="Notas 2 2 4 2 2 9 2" xfId="31758"/>
    <cellStyle name="Notas 2 2 4 2 3" xfId="31759"/>
    <cellStyle name="Notas 2 2 4 2 3 10" xfId="31760"/>
    <cellStyle name="Notas 2 2 4 2 3 10 2" xfId="31761"/>
    <cellStyle name="Notas 2 2 4 2 3 11" xfId="31762"/>
    <cellStyle name="Notas 2 2 4 2 3 2" xfId="31763"/>
    <cellStyle name="Notas 2 2 4 2 3 2 2" xfId="31764"/>
    <cellStyle name="Notas 2 2 4 2 3 3" xfId="31765"/>
    <cellStyle name="Notas 2 2 4 2 3 3 2" xfId="31766"/>
    <cellStyle name="Notas 2 2 4 2 3 4" xfId="31767"/>
    <cellStyle name="Notas 2 2 4 2 3 4 2" xfId="31768"/>
    <cellStyle name="Notas 2 2 4 2 3 5" xfId="31769"/>
    <cellStyle name="Notas 2 2 4 2 3 5 2" xfId="31770"/>
    <cellStyle name="Notas 2 2 4 2 3 6" xfId="31771"/>
    <cellStyle name="Notas 2 2 4 2 3 6 2" xfId="31772"/>
    <cellStyle name="Notas 2 2 4 2 3 7" xfId="31773"/>
    <cellStyle name="Notas 2 2 4 2 3 7 2" xfId="31774"/>
    <cellStyle name="Notas 2 2 4 2 3 8" xfId="31775"/>
    <cellStyle name="Notas 2 2 4 2 3 8 2" xfId="31776"/>
    <cellStyle name="Notas 2 2 4 2 3 9" xfId="31777"/>
    <cellStyle name="Notas 2 2 4 2 3 9 2" xfId="31778"/>
    <cellStyle name="Notas 2 2 4 2 4" xfId="31779"/>
    <cellStyle name="Notas 2 2 4 2 4 2" xfId="31780"/>
    <cellStyle name="Notas 2 2 4 2 5" xfId="31781"/>
    <cellStyle name="Notas 2 2 4 2 5 2" xfId="31782"/>
    <cellStyle name="Notas 2 2 4 2 6" xfId="31783"/>
    <cellStyle name="Notas 2 2 4 2 6 2" xfId="31784"/>
    <cellStyle name="Notas 2 2 4 2 7" xfId="31785"/>
    <cellStyle name="Notas 2 2 4 2 7 2" xfId="31786"/>
    <cellStyle name="Notas 2 2 4 2 8" xfId="31787"/>
    <cellStyle name="Notas 2 2 4 2 8 2" xfId="31788"/>
    <cellStyle name="Notas 2 2 4 2 9" xfId="31789"/>
    <cellStyle name="Notas 2 2 4 2 9 2" xfId="31790"/>
    <cellStyle name="Notas 2 2 4 3" xfId="31791"/>
    <cellStyle name="Notas 2 2 4 3 10" xfId="31792"/>
    <cellStyle name="Notas 2 2 4 3 10 2" xfId="31793"/>
    <cellStyle name="Notas 2 2 4 3 11" xfId="31794"/>
    <cellStyle name="Notas 2 2 4 3 11 2" xfId="31795"/>
    <cellStyle name="Notas 2 2 4 3 12" xfId="31796"/>
    <cellStyle name="Notas 2 2 4 3 12 2" xfId="31797"/>
    <cellStyle name="Notas 2 2 4 3 13" xfId="31798"/>
    <cellStyle name="Notas 2 2 4 3 2" xfId="31799"/>
    <cellStyle name="Notas 2 2 4 3 2 10" xfId="31800"/>
    <cellStyle name="Notas 2 2 4 3 2 10 2" xfId="31801"/>
    <cellStyle name="Notas 2 2 4 3 2 11" xfId="31802"/>
    <cellStyle name="Notas 2 2 4 3 2 2" xfId="31803"/>
    <cellStyle name="Notas 2 2 4 3 2 2 2" xfId="31804"/>
    <cellStyle name="Notas 2 2 4 3 2 3" xfId="31805"/>
    <cellStyle name="Notas 2 2 4 3 2 3 2" xfId="31806"/>
    <cellStyle name="Notas 2 2 4 3 2 4" xfId="31807"/>
    <cellStyle name="Notas 2 2 4 3 2 4 2" xfId="31808"/>
    <cellStyle name="Notas 2 2 4 3 2 5" xfId="31809"/>
    <cellStyle name="Notas 2 2 4 3 2 5 2" xfId="31810"/>
    <cellStyle name="Notas 2 2 4 3 2 6" xfId="31811"/>
    <cellStyle name="Notas 2 2 4 3 2 6 2" xfId="31812"/>
    <cellStyle name="Notas 2 2 4 3 2 7" xfId="31813"/>
    <cellStyle name="Notas 2 2 4 3 2 7 2" xfId="31814"/>
    <cellStyle name="Notas 2 2 4 3 2 8" xfId="31815"/>
    <cellStyle name="Notas 2 2 4 3 2 8 2" xfId="31816"/>
    <cellStyle name="Notas 2 2 4 3 2 9" xfId="31817"/>
    <cellStyle name="Notas 2 2 4 3 2 9 2" xfId="31818"/>
    <cellStyle name="Notas 2 2 4 3 3" xfId="31819"/>
    <cellStyle name="Notas 2 2 4 3 3 10" xfId="31820"/>
    <cellStyle name="Notas 2 2 4 3 3 10 2" xfId="31821"/>
    <cellStyle name="Notas 2 2 4 3 3 11" xfId="31822"/>
    <cellStyle name="Notas 2 2 4 3 3 2" xfId="31823"/>
    <cellStyle name="Notas 2 2 4 3 3 2 2" xfId="31824"/>
    <cellStyle name="Notas 2 2 4 3 3 3" xfId="31825"/>
    <cellStyle name="Notas 2 2 4 3 3 3 2" xfId="31826"/>
    <cellStyle name="Notas 2 2 4 3 3 4" xfId="31827"/>
    <cellStyle name="Notas 2 2 4 3 3 4 2" xfId="31828"/>
    <cellStyle name="Notas 2 2 4 3 3 5" xfId="31829"/>
    <cellStyle name="Notas 2 2 4 3 3 5 2" xfId="31830"/>
    <cellStyle name="Notas 2 2 4 3 3 6" xfId="31831"/>
    <cellStyle name="Notas 2 2 4 3 3 6 2" xfId="31832"/>
    <cellStyle name="Notas 2 2 4 3 3 7" xfId="31833"/>
    <cellStyle name="Notas 2 2 4 3 3 7 2" xfId="31834"/>
    <cellStyle name="Notas 2 2 4 3 3 8" xfId="31835"/>
    <cellStyle name="Notas 2 2 4 3 3 8 2" xfId="31836"/>
    <cellStyle name="Notas 2 2 4 3 3 9" xfId="31837"/>
    <cellStyle name="Notas 2 2 4 3 3 9 2" xfId="31838"/>
    <cellStyle name="Notas 2 2 4 3 4" xfId="31839"/>
    <cellStyle name="Notas 2 2 4 3 4 2" xfId="31840"/>
    <cellStyle name="Notas 2 2 4 3 5" xfId="31841"/>
    <cellStyle name="Notas 2 2 4 3 5 2" xfId="31842"/>
    <cellStyle name="Notas 2 2 4 3 6" xfId="31843"/>
    <cellStyle name="Notas 2 2 4 3 6 2" xfId="31844"/>
    <cellStyle name="Notas 2 2 4 3 7" xfId="31845"/>
    <cellStyle name="Notas 2 2 4 3 7 2" xfId="31846"/>
    <cellStyle name="Notas 2 2 4 3 8" xfId="31847"/>
    <cellStyle name="Notas 2 2 4 3 8 2" xfId="31848"/>
    <cellStyle name="Notas 2 2 4 3 9" xfId="31849"/>
    <cellStyle name="Notas 2 2 4 3 9 2" xfId="31850"/>
    <cellStyle name="Notas 2 2 4 4" xfId="31851"/>
    <cellStyle name="Notas 2 2 4 4 10" xfId="31852"/>
    <cellStyle name="Notas 2 2 4 4 10 2" xfId="31853"/>
    <cellStyle name="Notas 2 2 4 4 11" xfId="31854"/>
    <cellStyle name="Notas 2 2 4 4 2" xfId="31855"/>
    <cellStyle name="Notas 2 2 4 4 2 2" xfId="31856"/>
    <cellStyle name="Notas 2 2 4 4 3" xfId="31857"/>
    <cellStyle name="Notas 2 2 4 4 3 2" xfId="31858"/>
    <cellStyle name="Notas 2 2 4 4 4" xfId="31859"/>
    <cellStyle name="Notas 2 2 4 4 4 2" xfId="31860"/>
    <cellStyle name="Notas 2 2 4 4 5" xfId="31861"/>
    <cellStyle name="Notas 2 2 4 4 5 2" xfId="31862"/>
    <cellStyle name="Notas 2 2 4 4 6" xfId="31863"/>
    <cellStyle name="Notas 2 2 4 4 6 2" xfId="31864"/>
    <cellStyle name="Notas 2 2 4 4 7" xfId="31865"/>
    <cellStyle name="Notas 2 2 4 4 7 2" xfId="31866"/>
    <cellStyle name="Notas 2 2 4 4 8" xfId="31867"/>
    <cellStyle name="Notas 2 2 4 4 8 2" xfId="31868"/>
    <cellStyle name="Notas 2 2 4 4 9" xfId="31869"/>
    <cellStyle name="Notas 2 2 4 4 9 2" xfId="31870"/>
    <cellStyle name="Notas 2 2 4 5" xfId="31871"/>
    <cellStyle name="Notas 2 2 4 5 10" xfId="31872"/>
    <cellStyle name="Notas 2 2 4 5 10 2" xfId="31873"/>
    <cellStyle name="Notas 2 2 4 5 11" xfId="31874"/>
    <cellStyle name="Notas 2 2 4 5 2" xfId="31875"/>
    <cellStyle name="Notas 2 2 4 5 2 2" xfId="31876"/>
    <cellStyle name="Notas 2 2 4 5 3" xfId="31877"/>
    <cellStyle name="Notas 2 2 4 5 3 2" xfId="31878"/>
    <cellStyle name="Notas 2 2 4 5 4" xfId="31879"/>
    <cellStyle name="Notas 2 2 4 5 4 2" xfId="31880"/>
    <cellStyle name="Notas 2 2 4 5 5" xfId="31881"/>
    <cellStyle name="Notas 2 2 4 5 5 2" xfId="31882"/>
    <cellStyle name="Notas 2 2 4 5 6" xfId="31883"/>
    <cellStyle name="Notas 2 2 4 5 6 2" xfId="31884"/>
    <cellStyle name="Notas 2 2 4 5 7" xfId="31885"/>
    <cellStyle name="Notas 2 2 4 5 7 2" xfId="31886"/>
    <cellStyle name="Notas 2 2 4 5 8" xfId="31887"/>
    <cellStyle name="Notas 2 2 4 5 8 2" xfId="31888"/>
    <cellStyle name="Notas 2 2 4 5 9" xfId="31889"/>
    <cellStyle name="Notas 2 2 4 5 9 2" xfId="31890"/>
    <cellStyle name="Notas 2 2 4 6" xfId="31891"/>
    <cellStyle name="Notas 2 2 4 6 2" xfId="31892"/>
    <cellStyle name="Notas 2 2 4 7" xfId="31893"/>
    <cellStyle name="Notas 2 2 4 7 2" xfId="31894"/>
    <cellStyle name="Notas 2 2 4 8" xfId="31895"/>
    <cellStyle name="Notas 2 2 4 8 2" xfId="31896"/>
    <cellStyle name="Notas 2 2 4 9" xfId="31897"/>
    <cellStyle name="Notas 2 2 4 9 2" xfId="31898"/>
    <cellStyle name="Notas 2 2 5" xfId="31899"/>
    <cellStyle name="Notas 2 2 5 10" xfId="31900"/>
    <cellStyle name="Notas 2 2 5 10 2" xfId="31901"/>
    <cellStyle name="Notas 2 2 5 11" xfId="31902"/>
    <cellStyle name="Notas 2 2 5 11 2" xfId="31903"/>
    <cellStyle name="Notas 2 2 5 12" xfId="31904"/>
    <cellStyle name="Notas 2 2 5 12 2" xfId="31905"/>
    <cellStyle name="Notas 2 2 5 13" xfId="31906"/>
    <cellStyle name="Notas 2 2 5 13 2" xfId="31907"/>
    <cellStyle name="Notas 2 2 5 14" xfId="31908"/>
    <cellStyle name="Notas 2 2 5 14 2" xfId="31909"/>
    <cellStyle name="Notas 2 2 5 15" xfId="31910"/>
    <cellStyle name="Notas 2 2 5 2" xfId="31911"/>
    <cellStyle name="Notas 2 2 5 2 10" xfId="31912"/>
    <cellStyle name="Notas 2 2 5 2 10 2" xfId="31913"/>
    <cellStyle name="Notas 2 2 5 2 11" xfId="31914"/>
    <cellStyle name="Notas 2 2 5 2 11 2" xfId="31915"/>
    <cellStyle name="Notas 2 2 5 2 12" xfId="31916"/>
    <cellStyle name="Notas 2 2 5 2 12 2" xfId="31917"/>
    <cellStyle name="Notas 2 2 5 2 13" xfId="31918"/>
    <cellStyle name="Notas 2 2 5 2 2" xfId="31919"/>
    <cellStyle name="Notas 2 2 5 2 2 10" xfId="31920"/>
    <cellStyle name="Notas 2 2 5 2 2 10 2" xfId="31921"/>
    <cellStyle name="Notas 2 2 5 2 2 11" xfId="31922"/>
    <cellStyle name="Notas 2 2 5 2 2 2" xfId="31923"/>
    <cellStyle name="Notas 2 2 5 2 2 2 2" xfId="31924"/>
    <cellStyle name="Notas 2 2 5 2 2 3" xfId="31925"/>
    <cellStyle name="Notas 2 2 5 2 2 3 2" xfId="31926"/>
    <cellStyle name="Notas 2 2 5 2 2 4" xfId="31927"/>
    <cellStyle name="Notas 2 2 5 2 2 4 2" xfId="31928"/>
    <cellStyle name="Notas 2 2 5 2 2 5" xfId="31929"/>
    <cellStyle name="Notas 2 2 5 2 2 5 2" xfId="31930"/>
    <cellStyle name="Notas 2 2 5 2 2 6" xfId="31931"/>
    <cellStyle name="Notas 2 2 5 2 2 6 2" xfId="31932"/>
    <cellStyle name="Notas 2 2 5 2 2 7" xfId="31933"/>
    <cellStyle name="Notas 2 2 5 2 2 7 2" xfId="31934"/>
    <cellStyle name="Notas 2 2 5 2 2 8" xfId="31935"/>
    <cellStyle name="Notas 2 2 5 2 2 8 2" xfId="31936"/>
    <cellStyle name="Notas 2 2 5 2 2 9" xfId="31937"/>
    <cellStyle name="Notas 2 2 5 2 2 9 2" xfId="31938"/>
    <cellStyle name="Notas 2 2 5 2 3" xfId="31939"/>
    <cellStyle name="Notas 2 2 5 2 3 10" xfId="31940"/>
    <cellStyle name="Notas 2 2 5 2 3 10 2" xfId="31941"/>
    <cellStyle name="Notas 2 2 5 2 3 11" xfId="31942"/>
    <cellStyle name="Notas 2 2 5 2 3 2" xfId="31943"/>
    <cellStyle name="Notas 2 2 5 2 3 2 2" xfId="31944"/>
    <cellStyle name="Notas 2 2 5 2 3 3" xfId="31945"/>
    <cellStyle name="Notas 2 2 5 2 3 3 2" xfId="31946"/>
    <cellStyle name="Notas 2 2 5 2 3 4" xfId="31947"/>
    <cellStyle name="Notas 2 2 5 2 3 4 2" xfId="31948"/>
    <cellStyle name="Notas 2 2 5 2 3 5" xfId="31949"/>
    <cellStyle name="Notas 2 2 5 2 3 5 2" xfId="31950"/>
    <cellStyle name="Notas 2 2 5 2 3 6" xfId="31951"/>
    <cellStyle name="Notas 2 2 5 2 3 6 2" xfId="31952"/>
    <cellStyle name="Notas 2 2 5 2 3 7" xfId="31953"/>
    <cellStyle name="Notas 2 2 5 2 3 7 2" xfId="31954"/>
    <cellStyle name="Notas 2 2 5 2 3 8" xfId="31955"/>
    <cellStyle name="Notas 2 2 5 2 3 8 2" xfId="31956"/>
    <cellStyle name="Notas 2 2 5 2 3 9" xfId="31957"/>
    <cellStyle name="Notas 2 2 5 2 3 9 2" xfId="31958"/>
    <cellStyle name="Notas 2 2 5 2 4" xfId="31959"/>
    <cellStyle name="Notas 2 2 5 2 4 2" xfId="31960"/>
    <cellStyle name="Notas 2 2 5 2 5" xfId="31961"/>
    <cellStyle name="Notas 2 2 5 2 5 2" xfId="31962"/>
    <cellStyle name="Notas 2 2 5 2 6" xfId="31963"/>
    <cellStyle name="Notas 2 2 5 2 6 2" xfId="31964"/>
    <cellStyle name="Notas 2 2 5 2 7" xfId="31965"/>
    <cellStyle name="Notas 2 2 5 2 7 2" xfId="31966"/>
    <cellStyle name="Notas 2 2 5 2 8" xfId="31967"/>
    <cellStyle name="Notas 2 2 5 2 8 2" xfId="31968"/>
    <cellStyle name="Notas 2 2 5 2 9" xfId="31969"/>
    <cellStyle name="Notas 2 2 5 2 9 2" xfId="31970"/>
    <cellStyle name="Notas 2 2 5 3" xfId="31971"/>
    <cellStyle name="Notas 2 2 5 3 10" xfId="31972"/>
    <cellStyle name="Notas 2 2 5 3 10 2" xfId="31973"/>
    <cellStyle name="Notas 2 2 5 3 11" xfId="31974"/>
    <cellStyle name="Notas 2 2 5 3 11 2" xfId="31975"/>
    <cellStyle name="Notas 2 2 5 3 12" xfId="31976"/>
    <cellStyle name="Notas 2 2 5 3 12 2" xfId="31977"/>
    <cellStyle name="Notas 2 2 5 3 13" xfId="31978"/>
    <cellStyle name="Notas 2 2 5 3 2" xfId="31979"/>
    <cellStyle name="Notas 2 2 5 3 2 10" xfId="31980"/>
    <cellStyle name="Notas 2 2 5 3 2 10 2" xfId="31981"/>
    <cellStyle name="Notas 2 2 5 3 2 11" xfId="31982"/>
    <cellStyle name="Notas 2 2 5 3 2 2" xfId="31983"/>
    <cellStyle name="Notas 2 2 5 3 2 2 2" xfId="31984"/>
    <cellStyle name="Notas 2 2 5 3 2 3" xfId="31985"/>
    <cellStyle name="Notas 2 2 5 3 2 3 2" xfId="31986"/>
    <cellStyle name="Notas 2 2 5 3 2 4" xfId="31987"/>
    <cellStyle name="Notas 2 2 5 3 2 4 2" xfId="31988"/>
    <cellStyle name="Notas 2 2 5 3 2 5" xfId="31989"/>
    <cellStyle name="Notas 2 2 5 3 2 5 2" xfId="31990"/>
    <cellStyle name="Notas 2 2 5 3 2 6" xfId="31991"/>
    <cellStyle name="Notas 2 2 5 3 2 6 2" xfId="31992"/>
    <cellStyle name="Notas 2 2 5 3 2 7" xfId="31993"/>
    <cellStyle name="Notas 2 2 5 3 2 7 2" xfId="31994"/>
    <cellStyle name="Notas 2 2 5 3 2 8" xfId="31995"/>
    <cellStyle name="Notas 2 2 5 3 2 8 2" xfId="31996"/>
    <cellStyle name="Notas 2 2 5 3 2 9" xfId="31997"/>
    <cellStyle name="Notas 2 2 5 3 2 9 2" xfId="31998"/>
    <cellStyle name="Notas 2 2 5 3 3" xfId="31999"/>
    <cellStyle name="Notas 2 2 5 3 3 10" xfId="32000"/>
    <cellStyle name="Notas 2 2 5 3 3 10 2" xfId="32001"/>
    <cellStyle name="Notas 2 2 5 3 3 11" xfId="32002"/>
    <cellStyle name="Notas 2 2 5 3 3 2" xfId="32003"/>
    <cellStyle name="Notas 2 2 5 3 3 2 2" xfId="32004"/>
    <cellStyle name="Notas 2 2 5 3 3 3" xfId="32005"/>
    <cellStyle name="Notas 2 2 5 3 3 3 2" xfId="32006"/>
    <cellStyle name="Notas 2 2 5 3 3 4" xfId="32007"/>
    <cellStyle name="Notas 2 2 5 3 3 4 2" xfId="32008"/>
    <cellStyle name="Notas 2 2 5 3 3 5" xfId="32009"/>
    <cellStyle name="Notas 2 2 5 3 3 5 2" xfId="32010"/>
    <cellStyle name="Notas 2 2 5 3 3 6" xfId="32011"/>
    <cellStyle name="Notas 2 2 5 3 3 6 2" xfId="32012"/>
    <cellStyle name="Notas 2 2 5 3 3 7" xfId="32013"/>
    <cellStyle name="Notas 2 2 5 3 3 7 2" xfId="32014"/>
    <cellStyle name="Notas 2 2 5 3 3 8" xfId="32015"/>
    <cellStyle name="Notas 2 2 5 3 3 8 2" xfId="32016"/>
    <cellStyle name="Notas 2 2 5 3 3 9" xfId="32017"/>
    <cellStyle name="Notas 2 2 5 3 3 9 2" xfId="32018"/>
    <cellStyle name="Notas 2 2 5 3 4" xfId="32019"/>
    <cellStyle name="Notas 2 2 5 3 4 2" xfId="32020"/>
    <cellStyle name="Notas 2 2 5 3 5" xfId="32021"/>
    <cellStyle name="Notas 2 2 5 3 5 2" xfId="32022"/>
    <cellStyle name="Notas 2 2 5 3 6" xfId="32023"/>
    <cellStyle name="Notas 2 2 5 3 6 2" xfId="32024"/>
    <cellStyle name="Notas 2 2 5 3 7" xfId="32025"/>
    <cellStyle name="Notas 2 2 5 3 7 2" xfId="32026"/>
    <cellStyle name="Notas 2 2 5 3 8" xfId="32027"/>
    <cellStyle name="Notas 2 2 5 3 8 2" xfId="32028"/>
    <cellStyle name="Notas 2 2 5 3 9" xfId="32029"/>
    <cellStyle name="Notas 2 2 5 3 9 2" xfId="32030"/>
    <cellStyle name="Notas 2 2 5 4" xfId="32031"/>
    <cellStyle name="Notas 2 2 5 4 10" xfId="32032"/>
    <cellStyle name="Notas 2 2 5 4 10 2" xfId="32033"/>
    <cellStyle name="Notas 2 2 5 4 11" xfId="32034"/>
    <cellStyle name="Notas 2 2 5 4 2" xfId="32035"/>
    <cellStyle name="Notas 2 2 5 4 2 2" xfId="32036"/>
    <cellStyle name="Notas 2 2 5 4 3" xfId="32037"/>
    <cellStyle name="Notas 2 2 5 4 3 2" xfId="32038"/>
    <cellStyle name="Notas 2 2 5 4 4" xfId="32039"/>
    <cellStyle name="Notas 2 2 5 4 4 2" xfId="32040"/>
    <cellStyle name="Notas 2 2 5 4 5" xfId="32041"/>
    <cellStyle name="Notas 2 2 5 4 5 2" xfId="32042"/>
    <cellStyle name="Notas 2 2 5 4 6" xfId="32043"/>
    <cellStyle name="Notas 2 2 5 4 6 2" xfId="32044"/>
    <cellStyle name="Notas 2 2 5 4 7" xfId="32045"/>
    <cellStyle name="Notas 2 2 5 4 7 2" xfId="32046"/>
    <cellStyle name="Notas 2 2 5 4 8" xfId="32047"/>
    <cellStyle name="Notas 2 2 5 4 8 2" xfId="32048"/>
    <cellStyle name="Notas 2 2 5 4 9" xfId="32049"/>
    <cellStyle name="Notas 2 2 5 4 9 2" xfId="32050"/>
    <cellStyle name="Notas 2 2 5 5" xfId="32051"/>
    <cellStyle name="Notas 2 2 5 5 10" xfId="32052"/>
    <cellStyle name="Notas 2 2 5 5 10 2" xfId="32053"/>
    <cellStyle name="Notas 2 2 5 5 11" xfId="32054"/>
    <cellStyle name="Notas 2 2 5 5 2" xfId="32055"/>
    <cellStyle name="Notas 2 2 5 5 2 2" xfId="32056"/>
    <cellStyle name="Notas 2 2 5 5 3" xfId="32057"/>
    <cellStyle name="Notas 2 2 5 5 3 2" xfId="32058"/>
    <cellStyle name="Notas 2 2 5 5 4" xfId="32059"/>
    <cellStyle name="Notas 2 2 5 5 4 2" xfId="32060"/>
    <cellStyle name="Notas 2 2 5 5 5" xfId="32061"/>
    <cellStyle name="Notas 2 2 5 5 5 2" xfId="32062"/>
    <cellStyle name="Notas 2 2 5 5 6" xfId="32063"/>
    <cellStyle name="Notas 2 2 5 5 6 2" xfId="32064"/>
    <cellStyle name="Notas 2 2 5 5 7" xfId="32065"/>
    <cellStyle name="Notas 2 2 5 5 7 2" xfId="32066"/>
    <cellStyle name="Notas 2 2 5 5 8" xfId="32067"/>
    <cellStyle name="Notas 2 2 5 5 8 2" xfId="32068"/>
    <cellStyle name="Notas 2 2 5 5 9" xfId="32069"/>
    <cellStyle name="Notas 2 2 5 5 9 2" xfId="32070"/>
    <cellStyle name="Notas 2 2 5 6" xfId="32071"/>
    <cellStyle name="Notas 2 2 5 6 2" xfId="32072"/>
    <cellStyle name="Notas 2 2 5 7" xfId="32073"/>
    <cellStyle name="Notas 2 2 5 7 2" xfId="32074"/>
    <cellStyle name="Notas 2 2 5 8" xfId="32075"/>
    <cellStyle name="Notas 2 2 5 8 2" xfId="32076"/>
    <cellStyle name="Notas 2 2 5 9" xfId="32077"/>
    <cellStyle name="Notas 2 2 5 9 2" xfId="32078"/>
    <cellStyle name="Notas 2 2 6" xfId="32079"/>
    <cellStyle name="Notas 2 2 6 10" xfId="32080"/>
    <cellStyle name="Notas 2 2 6 10 2" xfId="32081"/>
    <cellStyle name="Notas 2 2 6 11" xfId="32082"/>
    <cellStyle name="Notas 2 2 6 11 2" xfId="32083"/>
    <cellStyle name="Notas 2 2 6 12" xfId="32084"/>
    <cellStyle name="Notas 2 2 6 12 2" xfId="32085"/>
    <cellStyle name="Notas 2 2 6 13" xfId="32086"/>
    <cellStyle name="Notas 2 2 6 2" xfId="32087"/>
    <cellStyle name="Notas 2 2 6 2 10" xfId="32088"/>
    <cellStyle name="Notas 2 2 6 2 10 2" xfId="32089"/>
    <cellStyle name="Notas 2 2 6 2 11" xfId="32090"/>
    <cellStyle name="Notas 2 2 6 2 2" xfId="32091"/>
    <cellStyle name="Notas 2 2 6 2 2 2" xfId="32092"/>
    <cellStyle name="Notas 2 2 6 2 3" xfId="32093"/>
    <cellStyle name="Notas 2 2 6 2 3 2" xfId="32094"/>
    <cellStyle name="Notas 2 2 6 2 4" xfId="32095"/>
    <cellStyle name="Notas 2 2 6 2 4 2" xfId="32096"/>
    <cellStyle name="Notas 2 2 6 2 5" xfId="32097"/>
    <cellStyle name="Notas 2 2 6 2 5 2" xfId="32098"/>
    <cellStyle name="Notas 2 2 6 2 6" xfId="32099"/>
    <cellStyle name="Notas 2 2 6 2 6 2" xfId="32100"/>
    <cellStyle name="Notas 2 2 6 2 7" xfId="32101"/>
    <cellStyle name="Notas 2 2 6 2 7 2" xfId="32102"/>
    <cellStyle name="Notas 2 2 6 2 8" xfId="32103"/>
    <cellStyle name="Notas 2 2 6 2 8 2" xfId="32104"/>
    <cellStyle name="Notas 2 2 6 2 9" xfId="32105"/>
    <cellStyle name="Notas 2 2 6 2 9 2" xfId="32106"/>
    <cellStyle name="Notas 2 2 6 3" xfId="32107"/>
    <cellStyle name="Notas 2 2 6 3 10" xfId="32108"/>
    <cellStyle name="Notas 2 2 6 3 10 2" xfId="32109"/>
    <cellStyle name="Notas 2 2 6 3 11" xfId="32110"/>
    <cellStyle name="Notas 2 2 6 3 2" xfId="32111"/>
    <cellStyle name="Notas 2 2 6 3 2 2" xfId="32112"/>
    <cellStyle name="Notas 2 2 6 3 3" xfId="32113"/>
    <cellStyle name="Notas 2 2 6 3 3 2" xfId="32114"/>
    <cellStyle name="Notas 2 2 6 3 4" xfId="32115"/>
    <cellStyle name="Notas 2 2 6 3 4 2" xfId="32116"/>
    <cellStyle name="Notas 2 2 6 3 5" xfId="32117"/>
    <cellStyle name="Notas 2 2 6 3 5 2" xfId="32118"/>
    <cellStyle name="Notas 2 2 6 3 6" xfId="32119"/>
    <cellStyle name="Notas 2 2 6 3 6 2" xfId="32120"/>
    <cellStyle name="Notas 2 2 6 3 7" xfId="32121"/>
    <cellStyle name="Notas 2 2 6 3 7 2" xfId="32122"/>
    <cellStyle name="Notas 2 2 6 3 8" xfId="32123"/>
    <cellStyle name="Notas 2 2 6 3 8 2" xfId="32124"/>
    <cellStyle name="Notas 2 2 6 3 9" xfId="32125"/>
    <cellStyle name="Notas 2 2 6 3 9 2" xfId="32126"/>
    <cellStyle name="Notas 2 2 6 4" xfId="32127"/>
    <cellStyle name="Notas 2 2 6 4 2" xfId="32128"/>
    <cellStyle name="Notas 2 2 6 5" xfId="32129"/>
    <cellStyle name="Notas 2 2 6 5 2" xfId="32130"/>
    <cellStyle name="Notas 2 2 6 6" xfId="32131"/>
    <cellStyle name="Notas 2 2 6 6 2" xfId="32132"/>
    <cellStyle name="Notas 2 2 6 7" xfId="32133"/>
    <cellStyle name="Notas 2 2 6 7 2" xfId="32134"/>
    <cellStyle name="Notas 2 2 6 8" xfId="32135"/>
    <cellStyle name="Notas 2 2 6 8 2" xfId="32136"/>
    <cellStyle name="Notas 2 2 6 9" xfId="32137"/>
    <cellStyle name="Notas 2 2 6 9 2" xfId="32138"/>
    <cellStyle name="Notas 2 2 7" xfId="32139"/>
    <cellStyle name="Notas 2 2 7 10" xfId="32140"/>
    <cellStyle name="Notas 2 2 7 10 2" xfId="32141"/>
    <cellStyle name="Notas 2 2 7 11" xfId="32142"/>
    <cellStyle name="Notas 2 2 7 11 2" xfId="32143"/>
    <cellStyle name="Notas 2 2 7 12" xfId="32144"/>
    <cellStyle name="Notas 2 2 7 12 2" xfId="32145"/>
    <cellStyle name="Notas 2 2 7 13" xfId="32146"/>
    <cellStyle name="Notas 2 2 7 2" xfId="32147"/>
    <cellStyle name="Notas 2 2 7 2 10" xfId="32148"/>
    <cellStyle name="Notas 2 2 7 2 10 2" xfId="32149"/>
    <cellStyle name="Notas 2 2 7 2 11" xfId="32150"/>
    <cellStyle name="Notas 2 2 7 2 2" xfId="32151"/>
    <cellStyle name="Notas 2 2 7 2 2 2" xfId="32152"/>
    <cellStyle name="Notas 2 2 7 2 3" xfId="32153"/>
    <cellStyle name="Notas 2 2 7 2 3 2" xfId="32154"/>
    <cellStyle name="Notas 2 2 7 2 4" xfId="32155"/>
    <cellStyle name="Notas 2 2 7 2 4 2" xfId="32156"/>
    <cellStyle name="Notas 2 2 7 2 5" xfId="32157"/>
    <cellStyle name="Notas 2 2 7 2 5 2" xfId="32158"/>
    <cellStyle name="Notas 2 2 7 2 6" xfId="32159"/>
    <cellStyle name="Notas 2 2 7 2 6 2" xfId="32160"/>
    <cellStyle name="Notas 2 2 7 2 7" xfId="32161"/>
    <cellStyle name="Notas 2 2 7 2 7 2" xfId="32162"/>
    <cellStyle name="Notas 2 2 7 2 8" xfId="32163"/>
    <cellStyle name="Notas 2 2 7 2 8 2" xfId="32164"/>
    <cellStyle name="Notas 2 2 7 2 9" xfId="32165"/>
    <cellStyle name="Notas 2 2 7 2 9 2" xfId="32166"/>
    <cellStyle name="Notas 2 2 7 3" xfId="32167"/>
    <cellStyle name="Notas 2 2 7 3 10" xfId="32168"/>
    <cellStyle name="Notas 2 2 7 3 10 2" xfId="32169"/>
    <cellStyle name="Notas 2 2 7 3 11" xfId="32170"/>
    <cellStyle name="Notas 2 2 7 3 2" xfId="32171"/>
    <cellStyle name="Notas 2 2 7 3 2 2" xfId="32172"/>
    <cellStyle name="Notas 2 2 7 3 3" xfId="32173"/>
    <cellStyle name="Notas 2 2 7 3 3 2" xfId="32174"/>
    <cellStyle name="Notas 2 2 7 3 4" xfId="32175"/>
    <cellStyle name="Notas 2 2 7 3 4 2" xfId="32176"/>
    <cellStyle name="Notas 2 2 7 3 5" xfId="32177"/>
    <cellStyle name="Notas 2 2 7 3 5 2" xfId="32178"/>
    <cellStyle name="Notas 2 2 7 3 6" xfId="32179"/>
    <cellStyle name="Notas 2 2 7 3 6 2" xfId="32180"/>
    <cellStyle name="Notas 2 2 7 3 7" xfId="32181"/>
    <cellStyle name="Notas 2 2 7 3 7 2" xfId="32182"/>
    <cellStyle name="Notas 2 2 7 3 8" xfId="32183"/>
    <cellStyle name="Notas 2 2 7 3 8 2" xfId="32184"/>
    <cellStyle name="Notas 2 2 7 3 9" xfId="32185"/>
    <cellStyle name="Notas 2 2 7 3 9 2" xfId="32186"/>
    <cellStyle name="Notas 2 2 7 4" xfId="32187"/>
    <cellStyle name="Notas 2 2 7 4 2" xfId="32188"/>
    <cellStyle name="Notas 2 2 7 5" xfId="32189"/>
    <cellStyle name="Notas 2 2 7 5 2" xfId="32190"/>
    <cellStyle name="Notas 2 2 7 6" xfId="32191"/>
    <cellStyle name="Notas 2 2 7 6 2" xfId="32192"/>
    <cellStyle name="Notas 2 2 7 7" xfId="32193"/>
    <cellStyle name="Notas 2 2 7 7 2" xfId="32194"/>
    <cellStyle name="Notas 2 2 7 8" xfId="32195"/>
    <cellStyle name="Notas 2 2 7 8 2" xfId="32196"/>
    <cellStyle name="Notas 2 2 7 9" xfId="32197"/>
    <cellStyle name="Notas 2 2 7 9 2" xfId="32198"/>
    <cellStyle name="Notas 2 2 8" xfId="32199"/>
    <cellStyle name="Notas 2 2 8 2" xfId="32200"/>
    <cellStyle name="Notas 2 2 9" xfId="32201"/>
    <cellStyle name="Notas 2 2 9 2" xfId="32202"/>
    <cellStyle name="Notas 2 20" xfId="32203"/>
    <cellStyle name="Notas 2 20 2" xfId="32204"/>
    <cellStyle name="Notas 2 21" xfId="32205"/>
    <cellStyle name="Notas 2 22" xfId="32206"/>
    <cellStyle name="Notas 2 23" xfId="32207"/>
    <cellStyle name="Notas 2 3" xfId="32208"/>
    <cellStyle name="Notas 2 3 10" xfId="32209"/>
    <cellStyle name="Notas 2 3 10 2" xfId="32210"/>
    <cellStyle name="Notas 2 3 11" xfId="32211"/>
    <cellStyle name="Notas 2 3 11 2" xfId="32212"/>
    <cellStyle name="Notas 2 3 12" xfId="32213"/>
    <cellStyle name="Notas 2 3 12 2" xfId="32214"/>
    <cellStyle name="Notas 2 3 13" xfId="32215"/>
    <cellStyle name="Notas 2 3 13 2" xfId="32216"/>
    <cellStyle name="Notas 2 3 14" xfId="32217"/>
    <cellStyle name="Notas 2 3 14 2" xfId="32218"/>
    <cellStyle name="Notas 2 3 15" xfId="32219"/>
    <cellStyle name="Notas 2 3 15 2" xfId="32220"/>
    <cellStyle name="Notas 2 3 16" xfId="32221"/>
    <cellStyle name="Notas 2 3 16 2" xfId="32222"/>
    <cellStyle name="Notas 2 3 17" xfId="32223"/>
    <cellStyle name="Notas 2 3 18" xfId="32224"/>
    <cellStyle name="Notas 2 3 19" xfId="32225"/>
    <cellStyle name="Notas 2 3 2" xfId="32226"/>
    <cellStyle name="Notas 2 3 2 10" xfId="32227"/>
    <cellStyle name="Notas 2 3 2 10 2" xfId="32228"/>
    <cellStyle name="Notas 2 3 2 11" xfId="32229"/>
    <cellStyle name="Notas 2 3 2 11 2" xfId="32230"/>
    <cellStyle name="Notas 2 3 2 12" xfId="32231"/>
    <cellStyle name="Notas 2 3 2 12 2" xfId="32232"/>
    <cellStyle name="Notas 2 3 2 13" xfId="32233"/>
    <cellStyle name="Notas 2 3 2 13 2" xfId="32234"/>
    <cellStyle name="Notas 2 3 2 14" xfId="32235"/>
    <cellStyle name="Notas 2 3 2 14 2" xfId="32236"/>
    <cellStyle name="Notas 2 3 2 15" xfId="32237"/>
    <cellStyle name="Notas 2 3 2 16" xfId="32238"/>
    <cellStyle name="Notas 2 3 2 2" xfId="32239"/>
    <cellStyle name="Notas 2 3 2 2 10" xfId="32240"/>
    <cellStyle name="Notas 2 3 2 2 10 2" xfId="32241"/>
    <cellStyle name="Notas 2 3 2 2 11" xfId="32242"/>
    <cellStyle name="Notas 2 3 2 2 11 2" xfId="32243"/>
    <cellStyle name="Notas 2 3 2 2 12" xfId="32244"/>
    <cellStyle name="Notas 2 3 2 2 12 2" xfId="32245"/>
    <cellStyle name="Notas 2 3 2 2 13" xfId="32246"/>
    <cellStyle name="Notas 2 3 2 2 2" xfId="32247"/>
    <cellStyle name="Notas 2 3 2 2 2 10" xfId="32248"/>
    <cellStyle name="Notas 2 3 2 2 2 10 2" xfId="32249"/>
    <cellStyle name="Notas 2 3 2 2 2 11" xfId="32250"/>
    <cellStyle name="Notas 2 3 2 2 2 2" xfId="32251"/>
    <cellStyle name="Notas 2 3 2 2 2 2 2" xfId="32252"/>
    <cellStyle name="Notas 2 3 2 2 2 3" xfId="32253"/>
    <cellStyle name="Notas 2 3 2 2 2 3 2" xfId="32254"/>
    <cellStyle name="Notas 2 3 2 2 2 4" xfId="32255"/>
    <cellStyle name="Notas 2 3 2 2 2 4 2" xfId="32256"/>
    <cellStyle name="Notas 2 3 2 2 2 5" xfId="32257"/>
    <cellStyle name="Notas 2 3 2 2 2 5 2" xfId="32258"/>
    <cellStyle name="Notas 2 3 2 2 2 6" xfId="32259"/>
    <cellStyle name="Notas 2 3 2 2 2 6 2" xfId="32260"/>
    <cellStyle name="Notas 2 3 2 2 2 7" xfId="32261"/>
    <cellStyle name="Notas 2 3 2 2 2 7 2" xfId="32262"/>
    <cellStyle name="Notas 2 3 2 2 2 8" xfId="32263"/>
    <cellStyle name="Notas 2 3 2 2 2 8 2" xfId="32264"/>
    <cellStyle name="Notas 2 3 2 2 2 9" xfId="32265"/>
    <cellStyle name="Notas 2 3 2 2 2 9 2" xfId="32266"/>
    <cellStyle name="Notas 2 3 2 2 3" xfId="32267"/>
    <cellStyle name="Notas 2 3 2 2 3 10" xfId="32268"/>
    <cellStyle name="Notas 2 3 2 2 3 10 2" xfId="32269"/>
    <cellStyle name="Notas 2 3 2 2 3 11" xfId="32270"/>
    <cellStyle name="Notas 2 3 2 2 3 2" xfId="32271"/>
    <cellStyle name="Notas 2 3 2 2 3 2 2" xfId="32272"/>
    <cellStyle name="Notas 2 3 2 2 3 3" xfId="32273"/>
    <cellStyle name="Notas 2 3 2 2 3 3 2" xfId="32274"/>
    <cellStyle name="Notas 2 3 2 2 3 4" xfId="32275"/>
    <cellStyle name="Notas 2 3 2 2 3 4 2" xfId="32276"/>
    <cellStyle name="Notas 2 3 2 2 3 5" xfId="32277"/>
    <cellStyle name="Notas 2 3 2 2 3 5 2" xfId="32278"/>
    <cellStyle name="Notas 2 3 2 2 3 6" xfId="32279"/>
    <cellStyle name="Notas 2 3 2 2 3 6 2" xfId="32280"/>
    <cellStyle name="Notas 2 3 2 2 3 7" xfId="32281"/>
    <cellStyle name="Notas 2 3 2 2 3 7 2" xfId="32282"/>
    <cellStyle name="Notas 2 3 2 2 3 8" xfId="32283"/>
    <cellStyle name="Notas 2 3 2 2 3 8 2" xfId="32284"/>
    <cellStyle name="Notas 2 3 2 2 3 9" xfId="32285"/>
    <cellStyle name="Notas 2 3 2 2 3 9 2" xfId="32286"/>
    <cellStyle name="Notas 2 3 2 2 4" xfId="32287"/>
    <cellStyle name="Notas 2 3 2 2 4 2" xfId="32288"/>
    <cellStyle name="Notas 2 3 2 2 5" xfId="32289"/>
    <cellStyle name="Notas 2 3 2 2 5 2" xfId="32290"/>
    <cellStyle name="Notas 2 3 2 2 6" xfId="32291"/>
    <cellStyle name="Notas 2 3 2 2 6 2" xfId="32292"/>
    <cellStyle name="Notas 2 3 2 2 7" xfId="32293"/>
    <cellStyle name="Notas 2 3 2 2 7 2" xfId="32294"/>
    <cellStyle name="Notas 2 3 2 2 8" xfId="32295"/>
    <cellStyle name="Notas 2 3 2 2 8 2" xfId="32296"/>
    <cellStyle name="Notas 2 3 2 2 9" xfId="32297"/>
    <cellStyle name="Notas 2 3 2 2 9 2" xfId="32298"/>
    <cellStyle name="Notas 2 3 2 3" xfId="32299"/>
    <cellStyle name="Notas 2 3 2 3 10" xfId="32300"/>
    <cellStyle name="Notas 2 3 2 3 10 2" xfId="32301"/>
    <cellStyle name="Notas 2 3 2 3 11" xfId="32302"/>
    <cellStyle name="Notas 2 3 2 3 11 2" xfId="32303"/>
    <cellStyle name="Notas 2 3 2 3 12" xfId="32304"/>
    <cellStyle name="Notas 2 3 2 3 12 2" xfId="32305"/>
    <cellStyle name="Notas 2 3 2 3 13" xfId="32306"/>
    <cellStyle name="Notas 2 3 2 3 2" xfId="32307"/>
    <cellStyle name="Notas 2 3 2 3 2 10" xfId="32308"/>
    <cellStyle name="Notas 2 3 2 3 2 10 2" xfId="32309"/>
    <cellStyle name="Notas 2 3 2 3 2 11" xfId="32310"/>
    <cellStyle name="Notas 2 3 2 3 2 2" xfId="32311"/>
    <cellStyle name="Notas 2 3 2 3 2 2 2" xfId="32312"/>
    <cellStyle name="Notas 2 3 2 3 2 3" xfId="32313"/>
    <cellStyle name="Notas 2 3 2 3 2 3 2" xfId="32314"/>
    <cellStyle name="Notas 2 3 2 3 2 4" xfId="32315"/>
    <cellStyle name="Notas 2 3 2 3 2 4 2" xfId="32316"/>
    <cellStyle name="Notas 2 3 2 3 2 5" xfId="32317"/>
    <cellStyle name="Notas 2 3 2 3 2 5 2" xfId="32318"/>
    <cellStyle name="Notas 2 3 2 3 2 6" xfId="32319"/>
    <cellStyle name="Notas 2 3 2 3 2 6 2" xfId="32320"/>
    <cellStyle name="Notas 2 3 2 3 2 7" xfId="32321"/>
    <cellStyle name="Notas 2 3 2 3 2 7 2" xfId="32322"/>
    <cellStyle name="Notas 2 3 2 3 2 8" xfId="32323"/>
    <cellStyle name="Notas 2 3 2 3 2 8 2" xfId="32324"/>
    <cellStyle name="Notas 2 3 2 3 2 9" xfId="32325"/>
    <cellStyle name="Notas 2 3 2 3 2 9 2" xfId="32326"/>
    <cellStyle name="Notas 2 3 2 3 3" xfId="32327"/>
    <cellStyle name="Notas 2 3 2 3 3 10" xfId="32328"/>
    <cellStyle name="Notas 2 3 2 3 3 10 2" xfId="32329"/>
    <cellStyle name="Notas 2 3 2 3 3 11" xfId="32330"/>
    <cellStyle name="Notas 2 3 2 3 3 2" xfId="32331"/>
    <cellStyle name="Notas 2 3 2 3 3 2 2" xfId="32332"/>
    <cellStyle name="Notas 2 3 2 3 3 3" xfId="32333"/>
    <cellStyle name="Notas 2 3 2 3 3 3 2" xfId="32334"/>
    <cellStyle name="Notas 2 3 2 3 3 4" xfId="32335"/>
    <cellStyle name="Notas 2 3 2 3 3 4 2" xfId="32336"/>
    <cellStyle name="Notas 2 3 2 3 3 5" xfId="32337"/>
    <cellStyle name="Notas 2 3 2 3 3 5 2" xfId="32338"/>
    <cellStyle name="Notas 2 3 2 3 3 6" xfId="32339"/>
    <cellStyle name="Notas 2 3 2 3 3 6 2" xfId="32340"/>
    <cellStyle name="Notas 2 3 2 3 3 7" xfId="32341"/>
    <cellStyle name="Notas 2 3 2 3 3 7 2" xfId="32342"/>
    <cellStyle name="Notas 2 3 2 3 3 8" xfId="32343"/>
    <cellStyle name="Notas 2 3 2 3 3 8 2" xfId="32344"/>
    <cellStyle name="Notas 2 3 2 3 3 9" xfId="32345"/>
    <cellStyle name="Notas 2 3 2 3 3 9 2" xfId="32346"/>
    <cellStyle name="Notas 2 3 2 3 4" xfId="32347"/>
    <cellStyle name="Notas 2 3 2 3 4 2" xfId="32348"/>
    <cellStyle name="Notas 2 3 2 3 5" xfId="32349"/>
    <cellStyle name="Notas 2 3 2 3 5 2" xfId="32350"/>
    <cellStyle name="Notas 2 3 2 3 6" xfId="32351"/>
    <cellStyle name="Notas 2 3 2 3 6 2" xfId="32352"/>
    <cellStyle name="Notas 2 3 2 3 7" xfId="32353"/>
    <cellStyle name="Notas 2 3 2 3 7 2" xfId="32354"/>
    <cellStyle name="Notas 2 3 2 3 8" xfId="32355"/>
    <cellStyle name="Notas 2 3 2 3 8 2" xfId="32356"/>
    <cellStyle name="Notas 2 3 2 3 9" xfId="32357"/>
    <cellStyle name="Notas 2 3 2 3 9 2" xfId="32358"/>
    <cellStyle name="Notas 2 3 2 4" xfId="32359"/>
    <cellStyle name="Notas 2 3 2 4 10" xfId="32360"/>
    <cellStyle name="Notas 2 3 2 4 10 2" xfId="32361"/>
    <cellStyle name="Notas 2 3 2 4 11" xfId="32362"/>
    <cellStyle name="Notas 2 3 2 4 2" xfId="32363"/>
    <cellStyle name="Notas 2 3 2 4 2 2" xfId="32364"/>
    <cellStyle name="Notas 2 3 2 4 3" xfId="32365"/>
    <cellStyle name="Notas 2 3 2 4 3 2" xfId="32366"/>
    <cellStyle name="Notas 2 3 2 4 4" xfId="32367"/>
    <cellStyle name="Notas 2 3 2 4 4 2" xfId="32368"/>
    <cellStyle name="Notas 2 3 2 4 5" xfId="32369"/>
    <cellStyle name="Notas 2 3 2 4 5 2" xfId="32370"/>
    <cellStyle name="Notas 2 3 2 4 6" xfId="32371"/>
    <cellStyle name="Notas 2 3 2 4 6 2" xfId="32372"/>
    <cellStyle name="Notas 2 3 2 4 7" xfId="32373"/>
    <cellStyle name="Notas 2 3 2 4 7 2" xfId="32374"/>
    <cellStyle name="Notas 2 3 2 4 8" xfId="32375"/>
    <cellStyle name="Notas 2 3 2 4 8 2" xfId="32376"/>
    <cellStyle name="Notas 2 3 2 4 9" xfId="32377"/>
    <cellStyle name="Notas 2 3 2 4 9 2" xfId="32378"/>
    <cellStyle name="Notas 2 3 2 5" xfId="32379"/>
    <cellStyle name="Notas 2 3 2 5 10" xfId="32380"/>
    <cellStyle name="Notas 2 3 2 5 10 2" xfId="32381"/>
    <cellStyle name="Notas 2 3 2 5 11" xfId="32382"/>
    <cellStyle name="Notas 2 3 2 5 2" xfId="32383"/>
    <cellStyle name="Notas 2 3 2 5 2 2" xfId="32384"/>
    <cellStyle name="Notas 2 3 2 5 3" xfId="32385"/>
    <cellStyle name="Notas 2 3 2 5 3 2" xfId="32386"/>
    <cellStyle name="Notas 2 3 2 5 4" xfId="32387"/>
    <cellStyle name="Notas 2 3 2 5 4 2" xfId="32388"/>
    <cellStyle name="Notas 2 3 2 5 5" xfId="32389"/>
    <cellStyle name="Notas 2 3 2 5 5 2" xfId="32390"/>
    <cellStyle name="Notas 2 3 2 5 6" xfId="32391"/>
    <cellStyle name="Notas 2 3 2 5 6 2" xfId="32392"/>
    <cellStyle name="Notas 2 3 2 5 7" xfId="32393"/>
    <cellStyle name="Notas 2 3 2 5 7 2" xfId="32394"/>
    <cellStyle name="Notas 2 3 2 5 8" xfId="32395"/>
    <cellStyle name="Notas 2 3 2 5 8 2" xfId="32396"/>
    <cellStyle name="Notas 2 3 2 5 9" xfId="32397"/>
    <cellStyle name="Notas 2 3 2 5 9 2" xfId="32398"/>
    <cellStyle name="Notas 2 3 2 6" xfId="32399"/>
    <cellStyle name="Notas 2 3 2 6 2" xfId="32400"/>
    <cellStyle name="Notas 2 3 2 7" xfId="32401"/>
    <cellStyle name="Notas 2 3 2 7 2" xfId="32402"/>
    <cellStyle name="Notas 2 3 2 8" xfId="32403"/>
    <cellStyle name="Notas 2 3 2 8 2" xfId="32404"/>
    <cellStyle name="Notas 2 3 2 9" xfId="32405"/>
    <cellStyle name="Notas 2 3 2 9 2" xfId="32406"/>
    <cellStyle name="Notas 2 3 3" xfId="32407"/>
    <cellStyle name="Notas 2 3 3 10" xfId="32408"/>
    <cellStyle name="Notas 2 3 3 10 2" xfId="32409"/>
    <cellStyle name="Notas 2 3 3 11" xfId="32410"/>
    <cellStyle name="Notas 2 3 3 11 2" xfId="32411"/>
    <cellStyle name="Notas 2 3 3 12" xfId="32412"/>
    <cellStyle name="Notas 2 3 3 12 2" xfId="32413"/>
    <cellStyle name="Notas 2 3 3 13" xfId="32414"/>
    <cellStyle name="Notas 2 3 3 13 2" xfId="32415"/>
    <cellStyle name="Notas 2 3 3 14" xfId="32416"/>
    <cellStyle name="Notas 2 3 3 14 2" xfId="32417"/>
    <cellStyle name="Notas 2 3 3 15" xfId="32418"/>
    <cellStyle name="Notas 2 3 3 2" xfId="32419"/>
    <cellStyle name="Notas 2 3 3 2 10" xfId="32420"/>
    <cellStyle name="Notas 2 3 3 2 10 2" xfId="32421"/>
    <cellStyle name="Notas 2 3 3 2 11" xfId="32422"/>
    <cellStyle name="Notas 2 3 3 2 11 2" xfId="32423"/>
    <cellStyle name="Notas 2 3 3 2 12" xfId="32424"/>
    <cellStyle name="Notas 2 3 3 2 12 2" xfId="32425"/>
    <cellStyle name="Notas 2 3 3 2 13" xfId="32426"/>
    <cellStyle name="Notas 2 3 3 2 2" xfId="32427"/>
    <cellStyle name="Notas 2 3 3 2 2 10" xfId="32428"/>
    <cellStyle name="Notas 2 3 3 2 2 10 2" xfId="32429"/>
    <cellStyle name="Notas 2 3 3 2 2 11" xfId="32430"/>
    <cellStyle name="Notas 2 3 3 2 2 2" xfId="32431"/>
    <cellStyle name="Notas 2 3 3 2 2 2 2" xfId="32432"/>
    <cellStyle name="Notas 2 3 3 2 2 3" xfId="32433"/>
    <cellStyle name="Notas 2 3 3 2 2 3 2" xfId="32434"/>
    <cellStyle name="Notas 2 3 3 2 2 4" xfId="32435"/>
    <cellStyle name="Notas 2 3 3 2 2 4 2" xfId="32436"/>
    <cellStyle name="Notas 2 3 3 2 2 5" xfId="32437"/>
    <cellStyle name="Notas 2 3 3 2 2 5 2" xfId="32438"/>
    <cellStyle name="Notas 2 3 3 2 2 6" xfId="32439"/>
    <cellStyle name="Notas 2 3 3 2 2 6 2" xfId="32440"/>
    <cellStyle name="Notas 2 3 3 2 2 7" xfId="32441"/>
    <cellStyle name="Notas 2 3 3 2 2 7 2" xfId="32442"/>
    <cellStyle name="Notas 2 3 3 2 2 8" xfId="32443"/>
    <cellStyle name="Notas 2 3 3 2 2 8 2" xfId="32444"/>
    <cellStyle name="Notas 2 3 3 2 2 9" xfId="32445"/>
    <cellStyle name="Notas 2 3 3 2 2 9 2" xfId="32446"/>
    <cellStyle name="Notas 2 3 3 2 3" xfId="32447"/>
    <cellStyle name="Notas 2 3 3 2 3 10" xfId="32448"/>
    <cellStyle name="Notas 2 3 3 2 3 10 2" xfId="32449"/>
    <cellStyle name="Notas 2 3 3 2 3 11" xfId="32450"/>
    <cellStyle name="Notas 2 3 3 2 3 2" xfId="32451"/>
    <cellStyle name="Notas 2 3 3 2 3 2 2" xfId="32452"/>
    <cellStyle name="Notas 2 3 3 2 3 3" xfId="32453"/>
    <cellStyle name="Notas 2 3 3 2 3 3 2" xfId="32454"/>
    <cellStyle name="Notas 2 3 3 2 3 4" xfId="32455"/>
    <cellStyle name="Notas 2 3 3 2 3 4 2" xfId="32456"/>
    <cellStyle name="Notas 2 3 3 2 3 5" xfId="32457"/>
    <cellStyle name="Notas 2 3 3 2 3 5 2" xfId="32458"/>
    <cellStyle name="Notas 2 3 3 2 3 6" xfId="32459"/>
    <cellStyle name="Notas 2 3 3 2 3 6 2" xfId="32460"/>
    <cellStyle name="Notas 2 3 3 2 3 7" xfId="32461"/>
    <cellStyle name="Notas 2 3 3 2 3 7 2" xfId="32462"/>
    <cellStyle name="Notas 2 3 3 2 3 8" xfId="32463"/>
    <cellStyle name="Notas 2 3 3 2 3 8 2" xfId="32464"/>
    <cellStyle name="Notas 2 3 3 2 3 9" xfId="32465"/>
    <cellStyle name="Notas 2 3 3 2 3 9 2" xfId="32466"/>
    <cellStyle name="Notas 2 3 3 2 4" xfId="32467"/>
    <cellStyle name="Notas 2 3 3 2 4 2" xfId="32468"/>
    <cellStyle name="Notas 2 3 3 2 5" xfId="32469"/>
    <cellStyle name="Notas 2 3 3 2 5 2" xfId="32470"/>
    <cellStyle name="Notas 2 3 3 2 6" xfId="32471"/>
    <cellStyle name="Notas 2 3 3 2 6 2" xfId="32472"/>
    <cellStyle name="Notas 2 3 3 2 7" xfId="32473"/>
    <cellStyle name="Notas 2 3 3 2 7 2" xfId="32474"/>
    <cellStyle name="Notas 2 3 3 2 8" xfId="32475"/>
    <cellStyle name="Notas 2 3 3 2 8 2" xfId="32476"/>
    <cellStyle name="Notas 2 3 3 2 9" xfId="32477"/>
    <cellStyle name="Notas 2 3 3 2 9 2" xfId="32478"/>
    <cellStyle name="Notas 2 3 3 3" xfId="32479"/>
    <cellStyle name="Notas 2 3 3 3 10" xfId="32480"/>
    <cellStyle name="Notas 2 3 3 3 10 2" xfId="32481"/>
    <cellStyle name="Notas 2 3 3 3 11" xfId="32482"/>
    <cellStyle name="Notas 2 3 3 3 11 2" xfId="32483"/>
    <cellStyle name="Notas 2 3 3 3 12" xfId="32484"/>
    <cellStyle name="Notas 2 3 3 3 12 2" xfId="32485"/>
    <cellStyle name="Notas 2 3 3 3 13" xfId="32486"/>
    <cellStyle name="Notas 2 3 3 3 2" xfId="32487"/>
    <cellStyle name="Notas 2 3 3 3 2 10" xfId="32488"/>
    <cellStyle name="Notas 2 3 3 3 2 10 2" xfId="32489"/>
    <cellStyle name="Notas 2 3 3 3 2 11" xfId="32490"/>
    <cellStyle name="Notas 2 3 3 3 2 2" xfId="32491"/>
    <cellStyle name="Notas 2 3 3 3 2 2 2" xfId="32492"/>
    <cellStyle name="Notas 2 3 3 3 2 3" xfId="32493"/>
    <cellStyle name="Notas 2 3 3 3 2 3 2" xfId="32494"/>
    <cellStyle name="Notas 2 3 3 3 2 4" xfId="32495"/>
    <cellStyle name="Notas 2 3 3 3 2 4 2" xfId="32496"/>
    <cellStyle name="Notas 2 3 3 3 2 5" xfId="32497"/>
    <cellStyle name="Notas 2 3 3 3 2 5 2" xfId="32498"/>
    <cellStyle name="Notas 2 3 3 3 2 6" xfId="32499"/>
    <cellStyle name="Notas 2 3 3 3 2 6 2" xfId="32500"/>
    <cellStyle name="Notas 2 3 3 3 2 7" xfId="32501"/>
    <cellStyle name="Notas 2 3 3 3 2 7 2" xfId="32502"/>
    <cellStyle name="Notas 2 3 3 3 2 8" xfId="32503"/>
    <cellStyle name="Notas 2 3 3 3 2 8 2" xfId="32504"/>
    <cellStyle name="Notas 2 3 3 3 2 9" xfId="32505"/>
    <cellStyle name="Notas 2 3 3 3 2 9 2" xfId="32506"/>
    <cellStyle name="Notas 2 3 3 3 3" xfId="32507"/>
    <cellStyle name="Notas 2 3 3 3 3 10" xfId="32508"/>
    <cellStyle name="Notas 2 3 3 3 3 10 2" xfId="32509"/>
    <cellStyle name="Notas 2 3 3 3 3 11" xfId="32510"/>
    <cellStyle name="Notas 2 3 3 3 3 2" xfId="32511"/>
    <cellStyle name="Notas 2 3 3 3 3 2 2" xfId="32512"/>
    <cellStyle name="Notas 2 3 3 3 3 3" xfId="32513"/>
    <cellStyle name="Notas 2 3 3 3 3 3 2" xfId="32514"/>
    <cellStyle name="Notas 2 3 3 3 3 4" xfId="32515"/>
    <cellStyle name="Notas 2 3 3 3 3 4 2" xfId="32516"/>
    <cellStyle name="Notas 2 3 3 3 3 5" xfId="32517"/>
    <cellStyle name="Notas 2 3 3 3 3 5 2" xfId="32518"/>
    <cellStyle name="Notas 2 3 3 3 3 6" xfId="32519"/>
    <cellStyle name="Notas 2 3 3 3 3 6 2" xfId="32520"/>
    <cellStyle name="Notas 2 3 3 3 3 7" xfId="32521"/>
    <cellStyle name="Notas 2 3 3 3 3 7 2" xfId="32522"/>
    <cellStyle name="Notas 2 3 3 3 3 8" xfId="32523"/>
    <cellStyle name="Notas 2 3 3 3 3 8 2" xfId="32524"/>
    <cellStyle name="Notas 2 3 3 3 3 9" xfId="32525"/>
    <cellStyle name="Notas 2 3 3 3 3 9 2" xfId="32526"/>
    <cellStyle name="Notas 2 3 3 3 4" xfId="32527"/>
    <cellStyle name="Notas 2 3 3 3 4 2" xfId="32528"/>
    <cellStyle name="Notas 2 3 3 3 5" xfId="32529"/>
    <cellStyle name="Notas 2 3 3 3 5 2" xfId="32530"/>
    <cellStyle name="Notas 2 3 3 3 6" xfId="32531"/>
    <cellStyle name="Notas 2 3 3 3 6 2" xfId="32532"/>
    <cellStyle name="Notas 2 3 3 3 7" xfId="32533"/>
    <cellStyle name="Notas 2 3 3 3 7 2" xfId="32534"/>
    <cellStyle name="Notas 2 3 3 3 8" xfId="32535"/>
    <cellStyle name="Notas 2 3 3 3 8 2" xfId="32536"/>
    <cellStyle name="Notas 2 3 3 3 9" xfId="32537"/>
    <cellStyle name="Notas 2 3 3 3 9 2" xfId="32538"/>
    <cellStyle name="Notas 2 3 3 4" xfId="32539"/>
    <cellStyle name="Notas 2 3 3 4 10" xfId="32540"/>
    <cellStyle name="Notas 2 3 3 4 10 2" xfId="32541"/>
    <cellStyle name="Notas 2 3 3 4 11" xfId="32542"/>
    <cellStyle name="Notas 2 3 3 4 2" xfId="32543"/>
    <cellStyle name="Notas 2 3 3 4 2 2" xfId="32544"/>
    <cellStyle name="Notas 2 3 3 4 3" xfId="32545"/>
    <cellStyle name="Notas 2 3 3 4 3 2" xfId="32546"/>
    <cellStyle name="Notas 2 3 3 4 4" xfId="32547"/>
    <cellStyle name="Notas 2 3 3 4 4 2" xfId="32548"/>
    <cellStyle name="Notas 2 3 3 4 5" xfId="32549"/>
    <cellStyle name="Notas 2 3 3 4 5 2" xfId="32550"/>
    <cellStyle name="Notas 2 3 3 4 6" xfId="32551"/>
    <cellStyle name="Notas 2 3 3 4 6 2" xfId="32552"/>
    <cellStyle name="Notas 2 3 3 4 7" xfId="32553"/>
    <cellStyle name="Notas 2 3 3 4 7 2" xfId="32554"/>
    <cellStyle name="Notas 2 3 3 4 8" xfId="32555"/>
    <cellStyle name="Notas 2 3 3 4 8 2" xfId="32556"/>
    <cellStyle name="Notas 2 3 3 4 9" xfId="32557"/>
    <cellStyle name="Notas 2 3 3 4 9 2" xfId="32558"/>
    <cellStyle name="Notas 2 3 3 5" xfId="32559"/>
    <cellStyle name="Notas 2 3 3 5 10" xfId="32560"/>
    <cellStyle name="Notas 2 3 3 5 10 2" xfId="32561"/>
    <cellStyle name="Notas 2 3 3 5 11" xfId="32562"/>
    <cellStyle name="Notas 2 3 3 5 2" xfId="32563"/>
    <cellStyle name="Notas 2 3 3 5 2 2" xfId="32564"/>
    <cellStyle name="Notas 2 3 3 5 3" xfId="32565"/>
    <cellStyle name="Notas 2 3 3 5 3 2" xfId="32566"/>
    <cellStyle name="Notas 2 3 3 5 4" xfId="32567"/>
    <cellStyle name="Notas 2 3 3 5 4 2" xfId="32568"/>
    <cellStyle name="Notas 2 3 3 5 5" xfId="32569"/>
    <cellStyle name="Notas 2 3 3 5 5 2" xfId="32570"/>
    <cellStyle name="Notas 2 3 3 5 6" xfId="32571"/>
    <cellStyle name="Notas 2 3 3 5 6 2" xfId="32572"/>
    <cellStyle name="Notas 2 3 3 5 7" xfId="32573"/>
    <cellStyle name="Notas 2 3 3 5 7 2" xfId="32574"/>
    <cellStyle name="Notas 2 3 3 5 8" xfId="32575"/>
    <cellStyle name="Notas 2 3 3 5 8 2" xfId="32576"/>
    <cellStyle name="Notas 2 3 3 5 9" xfId="32577"/>
    <cellStyle name="Notas 2 3 3 5 9 2" xfId="32578"/>
    <cellStyle name="Notas 2 3 3 6" xfId="32579"/>
    <cellStyle name="Notas 2 3 3 6 2" xfId="32580"/>
    <cellStyle name="Notas 2 3 3 7" xfId="32581"/>
    <cellStyle name="Notas 2 3 3 7 2" xfId="32582"/>
    <cellStyle name="Notas 2 3 3 8" xfId="32583"/>
    <cellStyle name="Notas 2 3 3 8 2" xfId="32584"/>
    <cellStyle name="Notas 2 3 3 9" xfId="32585"/>
    <cellStyle name="Notas 2 3 3 9 2" xfId="32586"/>
    <cellStyle name="Notas 2 3 4" xfId="32587"/>
    <cellStyle name="Notas 2 3 4 10" xfId="32588"/>
    <cellStyle name="Notas 2 3 4 10 2" xfId="32589"/>
    <cellStyle name="Notas 2 3 4 11" xfId="32590"/>
    <cellStyle name="Notas 2 3 4 11 2" xfId="32591"/>
    <cellStyle name="Notas 2 3 4 12" xfId="32592"/>
    <cellStyle name="Notas 2 3 4 12 2" xfId="32593"/>
    <cellStyle name="Notas 2 3 4 13" xfId="32594"/>
    <cellStyle name="Notas 2 3 4 13 2" xfId="32595"/>
    <cellStyle name="Notas 2 3 4 14" xfId="32596"/>
    <cellStyle name="Notas 2 3 4 14 2" xfId="32597"/>
    <cellStyle name="Notas 2 3 4 15" xfId="32598"/>
    <cellStyle name="Notas 2 3 4 2" xfId="32599"/>
    <cellStyle name="Notas 2 3 4 2 10" xfId="32600"/>
    <cellStyle name="Notas 2 3 4 2 10 2" xfId="32601"/>
    <cellStyle name="Notas 2 3 4 2 11" xfId="32602"/>
    <cellStyle name="Notas 2 3 4 2 11 2" xfId="32603"/>
    <cellStyle name="Notas 2 3 4 2 12" xfId="32604"/>
    <cellStyle name="Notas 2 3 4 2 12 2" xfId="32605"/>
    <cellStyle name="Notas 2 3 4 2 13" xfId="32606"/>
    <cellStyle name="Notas 2 3 4 2 2" xfId="32607"/>
    <cellStyle name="Notas 2 3 4 2 2 10" xfId="32608"/>
    <cellStyle name="Notas 2 3 4 2 2 10 2" xfId="32609"/>
    <cellStyle name="Notas 2 3 4 2 2 11" xfId="32610"/>
    <cellStyle name="Notas 2 3 4 2 2 2" xfId="32611"/>
    <cellStyle name="Notas 2 3 4 2 2 2 2" xfId="32612"/>
    <cellStyle name="Notas 2 3 4 2 2 3" xfId="32613"/>
    <cellStyle name="Notas 2 3 4 2 2 3 2" xfId="32614"/>
    <cellStyle name="Notas 2 3 4 2 2 4" xfId="32615"/>
    <cellStyle name="Notas 2 3 4 2 2 4 2" xfId="32616"/>
    <cellStyle name="Notas 2 3 4 2 2 5" xfId="32617"/>
    <cellStyle name="Notas 2 3 4 2 2 5 2" xfId="32618"/>
    <cellStyle name="Notas 2 3 4 2 2 6" xfId="32619"/>
    <cellStyle name="Notas 2 3 4 2 2 6 2" xfId="32620"/>
    <cellStyle name="Notas 2 3 4 2 2 7" xfId="32621"/>
    <cellStyle name="Notas 2 3 4 2 2 7 2" xfId="32622"/>
    <cellStyle name="Notas 2 3 4 2 2 8" xfId="32623"/>
    <cellStyle name="Notas 2 3 4 2 2 8 2" xfId="32624"/>
    <cellStyle name="Notas 2 3 4 2 2 9" xfId="32625"/>
    <cellStyle name="Notas 2 3 4 2 2 9 2" xfId="32626"/>
    <cellStyle name="Notas 2 3 4 2 3" xfId="32627"/>
    <cellStyle name="Notas 2 3 4 2 3 10" xfId="32628"/>
    <cellStyle name="Notas 2 3 4 2 3 10 2" xfId="32629"/>
    <cellStyle name="Notas 2 3 4 2 3 11" xfId="32630"/>
    <cellStyle name="Notas 2 3 4 2 3 2" xfId="32631"/>
    <cellStyle name="Notas 2 3 4 2 3 2 2" xfId="32632"/>
    <cellStyle name="Notas 2 3 4 2 3 3" xfId="32633"/>
    <cellStyle name="Notas 2 3 4 2 3 3 2" xfId="32634"/>
    <cellStyle name="Notas 2 3 4 2 3 4" xfId="32635"/>
    <cellStyle name="Notas 2 3 4 2 3 4 2" xfId="32636"/>
    <cellStyle name="Notas 2 3 4 2 3 5" xfId="32637"/>
    <cellStyle name="Notas 2 3 4 2 3 5 2" xfId="32638"/>
    <cellStyle name="Notas 2 3 4 2 3 6" xfId="32639"/>
    <cellStyle name="Notas 2 3 4 2 3 6 2" xfId="32640"/>
    <cellStyle name="Notas 2 3 4 2 3 7" xfId="32641"/>
    <cellStyle name="Notas 2 3 4 2 3 7 2" xfId="32642"/>
    <cellStyle name="Notas 2 3 4 2 3 8" xfId="32643"/>
    <cellStyle name="Notas 2 3 4 2 3 8 2" xfId="32644"/>
    <cellStyle name="Notas 2 3 4 2 3 9" xfId="32645"/>
    <cellStyle name="Notas 2 3 4 2 3 9 2" xfId="32646"/>
    <cellStyle name="Notas 2 3 4 2 4" xfId="32647"/>
    <cellStyle name="Notas 2 3 4 2 4 2" xfId="32648"/>
    <cellStyle name="Notas 2 3 4 2 5" xfId="32649"/>
    <cellStyle name="Notas 2 3 4 2 5 2" xfId="32650"/>
    <cellStyle name="Notas 2 3 4 2 6" xfId="32651"/>
    <cellStyle name="Notas 2 3 4 2 6 2" xfId="32652"/>
    <cellStyle name="Notas 2 3 4 2 7" xfId="32653"/>
    <cellStyle name="Notas 2 3 4 2 7 2" xfId="32654"/>
    <cellStyle name="Notas 2 3 4 2 8" xfId="32655"/>
    <cellStyle name="Notas 2 3 4 2 8 2" xfId="32656"/>
    <cellStyle name="Notas 2 3 4 2 9" xfId="32657"/>
    <cellStyle name="Notas 2 3 4 2 9 2" xfId="32658"/>
    <cellStyle name="Notas 2 3 4 3" xfId="32659"/>
    <cellStyle name="Notas 2 3 4 3 10" xfId="32660"/>
    <cellStyle name="Notas 2 3 4 3 10 2" xfId="32661"/>
    <cellStyle name="Notas 2 3 4 3 11" xfId="32662"/>
    <cellStyle name="Notas 2 3 4 3 11 2" xfId="32663"/>
    <cellStyle name="Notas 2 3 4 3 12" xfId="32664"/>
    <cellStyle name="Notas 2 3 4 3 12 2" xfId="32665"/>
    <cellStyle name="Notas 2 3 4 3 13" xfId="32666"/>
    <cellStyle name="Notas 2 3 4 3 2" xfId="32667"/>
    <cellStyle name="Notas 2 3 4 3 2 10" xfId="32668"/>
    <cellStyle name="Notas 2 3 4 3 2 10 2" xfId="32669"/>
    <cellStyle name="Notas 2 3 4 3 2 11" xfId="32670"/>
    <cellStyle name="Notas 2 3 4 3 2 2" xfId="32671"/>
    <cellStyle name="Notas 2 3 4 3 2 2 2" xfId="32672"/>
    <cellStyle name="Notas 2 3 4 3 2 3" xfId="32673"/>
    <cellStyle name="Notas 2 3 4 3 2 3 2" xfId="32674"/>
    <cellStyle name="Notas 2 3 4 3 2 4" xfId="32675"/>
    <cellStyle name="Notas 2 3 4 3 2 4 2" xfId="32676"/>
    <cellStyle name="Notas 2 3 4 3 2 5" xfId="32677"/>
    <cellStyle name="Notas 2 3 4 3 2 5 2" xfId="32678"/>
    <cellStyle name="Notas 2 3 4 3 2 6" xfId="32679"/>
    <cellStyle name="Notas 2 3 4 3 2 6 2" xfId="32680"/>
    <cellStyle name="Notas 2 3 4 3 2 7" xfId="32681"/>
    <cellStyle name="Notas 2 3 4 3 2 7 2" xfId="32682"/>
    <cellStyle name="Notas 2 3 4 3 2 8" xfId="32683"/>
    <cellStyle name="Notas 2 3 4 3 2 8 2" xfId="32684"/>
    <cellStyle name="Notas 2 3 4 3 2 9" xfId="32685"/>
    <cellStyle name="Notas 2 3 4 3 2 9 2" xfId="32686"/>
    <cellStyle name="Notas 2 3 4 3 3" xfId="32687"/>
    <cellStyle name="Notas 2 3 4 3 3 10" xfId="32688"/>
    <cellStyle name="Notas 2 3 4 3 3 10 2" xfId="32689"/>
    <cellStyle name="Notas 2 3 4 3 3 11" xfId="32690"/>
    <cellStyle name="Notas 2 3 4 3 3 2" xfId="32691"/>
    <cellStyle name="Notas 2 3 4 3 3 2 2" xfId="32692"/>
    <cellStyle name="Notas 2 3 4 3 3 3" xfId="32693"/>
    <cellStyle name="Notas 2 3 4 3 3 3 2" xfId="32694"/>
    <cellStyle name="Notas 2 3 4 3 3 4" xfId="32695"/>
    <cellStyle name="Notas 2 3 4 3 3 4 2" xfId="32696"/>
    <cellStyle name="Notas 2 3 4 3 3 5" xfId="32697"/>
    <cellStyle name="Notas 2 3 4 3 3 5 2" xfId="32698"/>
    <cellStyle name="Notas 2 3 4 3 3 6" xfId="32699"/>
    <cellStyle name="Notas 2 3 4 3 3 6 2" xfId="32700"/>
    <cellStyle name="Notas 2 3 4 3 3 7" xfId="32701"/>
    <cellStyle name="Notas 2 3 4 3 3 7 2" xfId="32702"/>
    <cellStyle name="Notas 2 3 4 3 3 8" xfId="32703"/>
    <cellStyle name="Notas 2 3 4 3 3 8 2" xfId="32704"/>
    <cellStyle name="Notas 2 3 4 3 3 9" xfId="32705"/>
    <cellStyle name="Notas 2 3 4 3 3 9 2" xfId="32706"/>
    <cellStyle name="Notas 2 3 4 3 4" xfId="32707"/>
    <cellStyle name="Notas 2 3 4 3 4 2" xfId="32708"/>
    <cellStyle name="Notas 2 3 4 3 5" xfId="32709"/>
    <cellStyle name="Notas 2 3 4 3 5 2" xfId="32710"/>
    <cellStyle name="Notas 2 3 4 3 6" xfId="32711"/>
    <cellStyle name="Notas 2 3 4 3 6 2" xfId="32712"/>
    <cellStyle name="Notas 2 3 4 3 7" xfId="32713"/>
    <cellStyle name="Notas 2 3 4 3 7 2" xfId="32714"/>
    <cellStyle name="Notas 2 3 4 3 8" xfId="32715"/>
    <cellStyle name="Notas 2 3 4 3 8 2" xfId="32716"/>
    <cellStyle name="Notas 2 3 4 3 9" xfId="32717"/>
    <cellStyle name="Notas 2 3 4 3 9 2" xfId="32718"/>
    <cellStyle name="Notas 2 3 4 4" xfId="32719"/>
    <cellStyle name="Notas 2 3 4 4 10" xfId="32720"/>
    <cellStyle name="Notas 2 3 4 4 10 2" xfId="32721"/>
    <cellStyle name="Notas 2 3 4 4 11" xfId="32722"/>
    <cellStyle name="Notas 2 3 4 4 2" xfId="32723"/>
    <cellStyle name="Notas 2 3 4 4 2 2" xfId="32724"/>
    <cellStyle name="Notas 2 3 4 4 3" xfId="32725"/>
    <cellStyle name="Notas 2 3 4 4 3 2" xfId="32726"/>
    <cellStyle name="Notas 2 3 4 4 4" xfId="32727"/>
    <cellStyle name="Notas 2 3 4 4 4 2" xfId="32728"/>
    <cellStyle name="Notas 2 3 4 4 5" xfId="32729"/>
    <cellStyle name="Notas 2 3 4 4 5 2" xfId="32730"/>
    <cellStyle name="Notas 2 3 4 4 6" xfId="32731"/>
    <cellStyle name="Notas 2 3 4 4 6 2" xfId="32732"/>
    <cellStyle name="Notas 2 3 4 4 7" xfId="32733"/>
    <cellStyle name="Notas 2 3 4 4 7 2" xfId="32734"/>
    <cellStyle name="Notas 2 3 4 4 8" xfId="32735"/>
    <cellStyle name="Notas 2 3 4 4 8 2" xfId="32736"/>
    <cellStyle name="Notas 2 3 4 4 9" xfId="32737"/>
    <cellStyle name="Notas 2 3 4 4 9 2" xfId="32738"/>
    <cellStyle name="Notas 2 3 4 5" xfId="32739"/>
    <cellStyle name="Notas 2 3 4 5 10" xfId="32740"/>
    <cellStyle name="Notas 2 3 4 5 10 2" xfId="32741"/>
    <cellStyle name="Notas 2 3 4 5 11" xfId="32742"/>
    <cellStyle name="Notas 2 3 4 5 2" xfId="32743"/>
    <cellStyle name="Notas 2 3 4 5 2 2" xfId="32744"/>
    <cellStyle name="Notas 2 3 4 5 3" xfId="32745"/>
    <cellStyle name="Notas 2 3 4 5 3 2" xfId="32746"/>
    <cellStyle name="Notas 2 3 4 5 4" xfId="32747"/>
    <cellStyle name="Notas 2 3 4 5 4 2" xfId="32748"/>
    <cellStyle name="Notas 2 3 4 5 5" xfId="32749"/>
    <cellStyle name="Notas 2 3 4 5 5 2" xfId="32750"/>
    <cellStyle name="Notas 2 3 4 5 6" xfId="32751"/>
    <cellStyle name="Notas 2 3 4 5 6 2" xfId="32752"/>
    <cellStyle name="Notas 2 3 4 5 7" xfId="32753"/>
    <cellStyle name="Notas 2 3 4 5 7 2" xfId="32754"/>
    <cellStyle name="Notas 2 3 4 5 8" xfId="32755"/>
    <cellStyle name="Notas 2 3 4 5 8 2" xfId="32756"/>
    <cellStyle name="Notas 2 3 4 5 9" xfId="32757"/>
    <cellStyle name="Notas 2 3 4 5 9 2" xfId="32758"/>
    <cellStyle name="Notas 2 3 4 6" xfId="32759"/>
    <cellStyle name="Notas 2 3 4 6 2" xfId="32760"/>
    <cellStyle name="Notas 2 3 4 7" xfId="32761"/>
    <cellStyle name="Notas 2 3 4 7 2" xfId="32762"/>
    <cellStyle name="Notas 2 3 4 8" xfId="32763"/>
    <cellStyle name="Notas 2 3 4 8 2" xfId="32764"/>
    <cellStyle name="Notas 2 3 4 9" xfId="32765"/>
    <cellStyle name="Notas 2 3 4 9 2" xfId="32766"/>
    <cellStyle name="Notas 2 3 5" xfId="32767"/>
    <cellStyle name="Notas 2 3 5 10" xfId="32768"/>
    <cellStyle name="Notas 2 3 5 10 2" xfId="32769"/>
    <cellStyle name="Notas 2 3 5 11" xfId="32770"/>
    <cellStyle name="Notas 2 3 5 11 2" xfId="32771"/>
    <cellStyle name="Notas 2 3 5 12" xfId="32772"/>
    <cellStyle name="Notas 2 3 5 12 2" xfId="32773"/>
    <cellStyle name="Notas 2 3 5 13" xfId="32774"/>
    <cellStyle name="Notas 2 3 5 13 2" xfId="32775"/>
    <cellStyle name="Notas 2 3 5 14" xfId="32776"/>
    <cellStyle name="Notas 2 3 5 14 2" xfId="32777"/>
    <cellStyle name="Notas 2 3 5 15" xfId="32778"/>
    <cellStyle name="Notas 2 3 5 2" xfId="32779"/>
    <cellStyle name="Notas 2 3 5 2 10" xfId="32780"/>
    <cellStyle name="Notas 2 3 5 2 10 2" xfId="32781"/>
    <cellStyle name="Notas 2 3 5 2 11" xfId="32782"/>
    <cellStyle name="Notas 2 3 5 2 11 2" xfId="32783"/>
    <cellStyle name="Notas 2 3 5 2 12" xfId="32784"/>
    <cellStyle name="Notas 2 3 5 2 12 2" xfId="32785"/>
    <cellStyle name="Notas 2 3 5 2 13" xfId="32786"/>
    <cellStyle name="Notas 2 3 5 2 2" xfId="32787"/>
    <cellStyle name="Notas 2 3 5 2 2 10" xfId="32788"/>
    <cellStyle name="Notas 2 3 5 2 2 10 2" xfId="32789"/>
    <cellStyle name="Notas 2 3 5 2 2 11" xfId="32790"/>
    <cellStyle name="Notas 2 3 5 2 2 2" xfId="32791"/>
    <cellStyle name="Notas 2 3 5 2 2 2 2" xfId="32792"/>
    <cellStyle name="Notas 2 3 5 2 2 3" xfId="32793"/>
    <cellStyle name="Notas 2 3 5 2 2 3 2" xfId="32794"/>
    <cellStyle name="Notas 2 3 5 2 2 4" xfId="32795"/>
    <cellStyle name="Notas 2 3 5 2 2 4 2" xfId="32796"/>
    <cellStyle name="Notas 2 3 5 2 2 5" xfId="32797"/>
    <cellStyle name="Notas 2 3 5 2 2 5 2" xfId="32798"/>
    <cellStyle name="Notas 2 3 5 2 2 6" xfId="32799"/>
    <cellStyle name="Notas 2 3 5 2 2 6 2" xfId="32800"/>
    <cellStyle name="Notas 2 3 5 2 2 7" xfId="32801"/>
    <cellStyle name="Notas 2 3 5 2 2 7 2" xfId="32802"/>
    <cellStyle name="Notas 2 3 5 2 2 8" xfId="32803"/>
    <cellStyle name="Notas 2 3 5 2 2 8 2" xfId="32804"/>
    <cellStyle name="Notas 2 3 5 2 2 9" xfId="32805"/>
    <cellStyle name="Notas 2 3 5 2 2 9 2" xfId="32806"/>
    <cellStyle name="Notas 2 3 5 2 3" xfId="32807"/>
    <cellStyle name="Notas 2 3 5 2 3 10" xfId="32808"/>
    <cellStyle name="Notas 2 3 5 2 3 10 2" xfId="32809"/>
    <cellStyle name="Notas 2 3 5 2 3 11" xfId="32810"/>
    <cellStyle name="Notas 2 3 5 2 3 2" xfId="32811"/>
    <cellStyle name="Notas 2 3 5 2 3 2 2" xfId="32812"/>
    <cellStyle name="Notas 2 3 5 2 3 3" xfId="32813"/>
    <cellStyle name="Notas 2 3 5 2 3 3 2" xfId="32814"/>
    <cellStyle name="Notas 2 3 5 2 3 4" xfId="32815"/>
    <cellStyle name="Notas 2 3 5 2 3 4 2" xfId="32816"/>
    <cellStyle name="Notas 2 3 5 2 3 5" xfId="32817"/>
    <cellStyle name="Notas 2 3 5 2 3 5 2" xfId="32818"/>
    <cellStyle name="Notas 2 3 5 2 3 6" xfId="32819"/>
    <cellStyle name="Notas 2 3 5 2 3 6 2" xfId="32820"/>
    <cellStyle name="Notas 2 3 5 2 3 7" xfId="32821"/>
    <cellStyle name="Notas 2 3 5 2 3 7 2" xfId="32822"/>
    <cellStyle name="Notas 2 3 5 2 3 8" xfId="32823"/>
    <cellStyle name="Notas 2 3 5 2 3 8 2" xfId="32824"/>
    <cellStyle name="Notas 2 3 5 2 3 9" xfId="32825"/>
    <cellStyle name="Notas 2 3 5 2 3 9 2" xfId="32826"/>
    <cellStyle name="Notas 2 3 5 2 4" xfId="32827"/>
    <cellStyle name="Notas 2 3 5 2 4 2" xfId="32828"/>
    <cellStyle name="Notas 2 3 5 2 5" xfId="32829"/>
    <cellStyle name="Notas 2 3 5 2 5 2" xfId="32830"/>
    <cellStyle name="Notas 2 3 5 2 6" xfId="32831"/>
    <cellStyle name="Notas 2 3 5 2 6 2" xfId="32832"/>
    <cellStyle name="Notas 2 3 5 2 7" xfId="32833"/>
    <cellStyle name="Notas 2 3 5 2 7 2" xfId="32834"/>
    <cellStyle name="Notas 2 3 5 2 8" xfId="32835"/>
    <cellStyle name="Notas 2 3 5 2 8 2" xfId="32836"/>
    <cellStyle name="Notas 2 3 5 2 9" xfId="32837"/>
    <cellStyle name="Notas 2 3 5 2 9 2" xfId="32838"/>
    <cellStyle name="Notas 2 3 5 3" xfId="32839"/>
    <cellStyle name="Notas 2 3 5 3 10" xfId="32840"/>
    <cellStyle name="Notas 2 3 5 3 10 2" xfId="32841"/>
    <cellStyle name="Notas 2 3 5 3 11" xfId="32842"/>
    <cellStyle name="Notas 2 3 5 3 11 2" xfId="32843"/>
    <cellStyle name="Notas 2 3 5 3 12" xfId="32844"/>
    <cellStyle name="Notas 2 3 5 3 12 2" xfId="32845"/>
    <cellStyle name="Notas 2 3 5 3 13" xfId="32846"/>
    <cellStyle name="Notas 2 3 5 3 2" xfId="32847"/>
    <cellStyle name="Notas 2 3 5 3 2 10" xfId="32848"/>
    <cellStyle name="Notas 2 3 5 3 2 10 2" xfId="32849"/>
    <cellStyle name="Notas 2 3 5 3 2 11" xfId="32850"/>
    <cellStyle name="Notas 2 3 5 3 2 2" xfId="32851"/>
    <cellStyle name="Notas 2 3 5 3 2 2 2" xfId="32852"/>
    <cellStyle name="Notas 2 3 5 3 2 3" xfId="32853"/>
    <cellStyle name="Notas 2 3 5 3 2 3 2" xfId="32854"/>
    <cellStyle name="Notas 2 3 5 3 2 4" xfId="32855"/>
    <cellStyle name="Notas 2 3 5 3 2 4 2" xfId="32856"/>
    <cellStyle name="Notas 2 3 5 3 2 5" xfId="32857"/>
    <cellStyle name="Notas 2 3 5 3 2 5 2" xfId="32858"/>
    <cellStyle name="Notas 2 3 5 3 2 6" xfId="32859"/>
    <cellStyle name="Notas 2 3 5 3 2 6 2" xfId="32860"/>
    <cellStyle name="Notas 2 3 5 3 2 7" xfId="32861"/>
    <cellStyle name="Notas 2 3 5 3 2 7 2" xfId="32862"/>
    <cellStyle name="Notas 2 3 5 3 2 8" xfId="32863"/>
    <cellStyle name="Notas 2 3 5 3 2 8 2" xfId="32864"/>
    <cellStyle name="Notas 2 3 5 3 2 9" xfId="32865"/>
    <cellStyle name="Notas 2 3 5 3 2 9 2" xfId="32866"/>
    <cellStyle name="Notas 2 3 5 3 3" xfId="32867"/>
    <cellStyle name="Notas 2 3 5 3 3 10" xfId="32868"/>
    <cellStyle name="Notas 2 3 5 3 3 10 2" xfId="32869"/>
    <cellStyle name="Notas 2 3 5 3 3 11" xfId="32870"/>
    <cellStyle name="Notas 2 3 5 3 3 2" xfId="32871"/>
    <cellStyle name="Notas 2 3 5 3 3 2 2" xfId="32872"/>
    <cellStyle name="Notas 2 3 5 3 3 3" xfId="32873"/>
    <cellStyle name="Notas 2 3 5 3 3 3 2" xfId="32874"/>
    <cellStyle name="Notas 2 3 5 3 3 4" xfId="32875"/>
    <cellStyle name="Notas 2 3 5 3 3 4 2" xfId="32876"/>
    <cellStyle name="Notas 2 3 5 3 3 5" xfId="32877"/>
    <cellStyle name="Notas 2 3 5 3 3 5 2" xfId="32878"/>
    <cellStyle name="Notas 2 3 5 3 3 6" xfId="32879"/>
    <cellStyle name="Notas 2 3 5 3 3 6 2" xfId="32880"/>
    <cellStyle name="Notas 2 3 5 3 3 7" xfId="32881"/>
    <cellStyle name="Notas 2 3 5 3 3 7 2" xfId="32882"/>
    <cellStyle name="Notas 2 3 5 3 3 8" xfId="32883"/>
    <cellStyle name="Notas 2 3 5 3 3 8 2" xfId="32884"/>
    <cellStyle name="Notas 2 3 5 3 3 9" xfId="32885"/>
    <cellStyle name="Notas 2 3 5 3 3 9 2" xfId="32886"/>
    <cellStyle name="Notas 2 3 5 3 4" xfId="32887"/>
    <cellStyle name="Notas 2 3 5 3 4 2" xfId="32888"/>
    <cellStyle name="Notas 2 3 5 3 5" xfId="32889"/>
    <cellStyle name="Notas 2 3 5 3 5 2" xfId="32890"/>
    <cellStyle name="Notas 2 3 5 3 6" xfId="32891"/>
    <cellStyle name="Notas 2 3 5 3 6 2" xfId="32892"/>
    <cellStyle name="Notas 2 3 5 3 7" xfId="32893"/>
    <cellStyle name="Notas 2 3 5 3 7 2" xfId="32894"/>
    <cellStyle name="Notas 2 3 5 3 8" xfId="32895"/>
    <cellStyle name="Notas 2 3 5 3 8 2" xfId="32896"/>
    <cellStyle name="Notas 2 3 5 3 9" xfId="32897"/>
    <cellStyle name="Notas 2 3 5 3 9 2" xfId="32898"/>
    <cellStyle name="Notas 2 3 5 4" xfId="32899"/>
    <cellStyle name="Notas 2 3 5 4 10" xfId="32900"/>
    <cellStyle name="Notas 2 3 5 4 10 2" xfId="32901"/>
    <cellStyle name="Notas 2 3 5 4 11" xfId="32902"/>
    <cellStyle name="Notas 2 3 5 4 2" xfId="32903"/>
    <cellStyle name="Notas 2 3 5 4 2 2" xfId="32904"/>
    <cellStyle name="Notas 2 3 5 4 3" xfId="32905"/>
    <cellStyle name="Notas 2 3 5 4 3 2" xfId="32906"/>
    <cellStyle name="Notas 2 3 5 4 4" xfId="32907"/>
    <cellStyle name="Notas 2 3 5 4 4 2" xfId="32908"/>
    <cellStyle name="Notas 2 3 5 4 5" xfId="32909"/>
    <cellStyle name="Notas 2 3 5 4 5 2" xfId="32910"/>
    <cellStyle name="Notas 2 3 5 4 6" xfId="32911"/>
    <cellStyle name="Notas 2 3 5 4 6 2" xfId="32912"/>
    <cellStyle name="Notas 2 3 5 4 7" xfId="32913"/>
    <cellStyle name="Notas 2 3 5 4 7 2" xfId="32914"/>
    <cellStyle name="Notas 2 3 5 4 8" xfId="32915"/>
    <cellStyle name="Notas 2 3 5 4 8 2" xfId="32916"/>
    <cellStyle name="Notas 2 3 5 4 9" xfId="32917"/>
    <cellStyle name="Notas 2 3 5 4 9 2" xfId="32918"/>
    <cellStyle name="Notas 2 3 5 5" xfId="32919"/>
    <cellStyle name="Notas 2 3 5 5 10" xfId="32920"/>
    <cellStyle name="Notas 2 3 5 5 10 2" xfId="32921"/>
    <cellStyle name="Notas 2 3 5 5 11" xfId="32922"/>
    <cellStyle name="Notas 2 3 5 5 2" xfId="32923"/>
    <cellStyle name="Notas 2 3 5 5 2 2" xfId="32924"/>
    <cellStyle name="Notas 2 3 5 5 3" xfId="32925"/>
    <cellStyle name="Notas 2 3 5 5 3 2" xfId="32926"/>
    <cellStyle name="Notas 2 3 5 5 4" xfId="32927"/>
    <cellStyle name="Notas 2 3 5 5 4 2" xfId="32928"/>
    <cellStyle name="Notas 2 3 5 5 5" xfId="32929"/>
    <cellStyle name="Notas 2 3 5 5 5 2" xfId="32930"/>
    <cellStyle name="Notas 2 3 5 5 6" xfId="32931"/>
    <cellStyle name="Notas 2 3 5 5 6 2" xfId="32932"/>
    <cellStyle name="Notas 2 3 5 5 7" xfId="32933"/>
    <cellStyle name="Notas 2 3 5 5 7 2" xfId="32934"/>
    <cellStyle name="Notas 2 3 5 5 8" xfId="32935"/>
    <cellStyle name="Notas 2 3 5 5 8 2" xfId="32936"/>
    <cellStyle name="Notas 2 3 5 5 9" xfId="32937"/>
    <cellStyle name="Notas 2 3 5 5 9 2" xfId="32938"/>
    <cellStyle name="Notas 2 3 5 6" xfId="32939"/>
    <cellStyle name="Notas 2 3 5 6 2" xfId="32940"/>
    <cellStyle name="Notas 2 3 5 7" xfId="32941"/>
    <cellStyle name="Notas 2 3 5 7 2" xfId="32942"/>
    <cellStyle name="Notas 2 3 5 8" xfId="32943"/>
    <cellStyle name="Notas 2 3 5 8 2" xfId="32944"/>
    <cellStyle name="Notas 2 3 5 9" xfId="32945"/>
    <cellStyle name="Notas 2 3 5 9 2" xfId="32946"/>
    <cellStyle name="Notas 2 3 6" xfId="32947"/>
    <cellStyle name="Notas 2 3 6 10" xfId="32948"/>
    <cellStyle name="Notas 2 3 6 10 2" xfId="32949"/>
    <cellStyle name="Notas 2 3 6 11" xfId="32950"/>
    <cellStyle name="Notas 2 3 6 11 2" xfId="32951"/>
    <cellStyle name="Notas 2 3 6 12" xfId="32952"/>
    <cellStyle name="Notas 2 3 6 12 2" xfId="32953"/>
    <cellStyle name="Notas 2 3 6 13" xfId="32954"/>
    <cellStyle name="Notas 2 3 6 2" xfId="32955"/>
    <cellStyle name="Notas 2 3 6 2 10" xfId="32956"/>
    <cellStyle name="Notas 2 3 6 2 10 2" xfId="32957"/>
    <cellStyle name="Notas 2 3 6 2 11" xfId="32958"/>
    <cellStyle name="Notas 2 3 6 2 2" xfId="32959"/>
    <cellStyle name="Notas 2 3 6 2 2 2" xfId="32960"/>
    <cellStyle name="Notas 2 3 6 2 3" xfId="32961"/>
    <cellStyle name="Notas 2 3 6 2 3 2" xfId="32962"/>
    <cellStyle name="Notas 2 3 6 2 4" xfId="32963"/>
    <cellStyle name="Notas 2 3 6 2 4 2" xfId="32964"/>
    <cellStyle name="Notas 2 3 6 2 5" xfId="32965"/>
    <cellStyle name="Notas 2 3 6 2 5 2" xfId="32966"/>
    <cellStyle name="Notas 2 3 6 2 6" xfId="32967"/>
    <cellStyle name="Notas 2 3 6 2 6 2" xfId="32968"/>
    <cellStyle name="Notas 2 3 6 2 7" xfId="32969"/>
    <cellStyle name="Notas 2 3 6 2 7 2" xfId="32970"/>
    <cellStyle name="Notas 2 3 6 2 8" xfId="32971"/>
    <cellStyle name="Notas 2 3 6 2 8 2" xfId="32972"/>
    <cellStyle name="Notas 2 3 6 2 9" xfId="32973"/>
    <cellStyle name="Notas 2 3 6 2 9 2" xfId="32974"/>
    <cellStyle name="Notas 2 3 6 3" xfId="32975"/>
    <cellStyle name="Notas 2 3 6 3 10" xfId="32976"/>
    <cellStyle name="Notas 2 3 6 3 10 2" xfId="32977"/>
    <cellStyle name="Notas 2 3 6 3 11" xfId="32978"/>
    <cellStyle name="Notas 2 3 6 3 2" xfId="32979"/>
    <cellStyle name="Notas 2 3 6 3 2 2" xfId="32980"/>
    <cellStyle name="Notas 2 3 6 3 3" xfId="32981"/>
    <cellStyle name="Notas 2 3 6 3 3 2" xfId="32982"/>
    <cellStyle name="Notas 2 3 6 3 4" xfId="32983"/>
    <cellStyle name="Notas 2 3 6 3 4 2" xfId="32984"/>
    <cellStyle name="Notas 2 3 6 3 5" xfId="32985"/>
    <cellStyle name="Notas 2 3 6 3 5 2" xfId="32986"/>
    <cellStyle name="Notas 2 3 6 3 6" xfId="32987"/>
    <cellStyle name="Notas 2 3 6 3 6 2" xfId="32988"/>
    <cellStyle name="Notas 2 3 6 3 7" xfId="32989"/>
    <cellStyle name="Notas 2 3 6 3 7 2" xfId="32990"/>
    <cellStyle name="Notas 2 3 6 3 8" xfId="32991"/>
    <cellStyle name="Notas 2 3 6 3 8 2" xfId="32992"/>
    <cellStyle name="Notas 2 3 6 3 9" xfId="32993"/>
    <cellStyle name="Notas 2 3 6 3 9 2" xfId="32994"/>
    <cellStyle name="Notas 2 3 6 4" xfId="32995"/>
    <cellStyle name="Notas 2 3 6 4 2" xfId="32996"/>
    <cellStyle name="Notas 2 3 6 5" xfId="32997"/>
    <cellStyle name="Notas 2 3 6 5 2" xfId="32998"/>
    <cellStyle name="Notas 2 3 6 6" xfId="32999"/>
    <cellStyle name="Notas 2 3 6 6 2" xfId="33000"/>
    <cellStyle name="Notas 2 3 6 7" xfId="33001"/>
    <cellStyle name="Notas 2 3 6 7 2" xfId="33002"/>
    <cellStyle name="Notas 2 3 6 8" xfId="33003"/>
    <cellStyle name="Notas 2 3 6 8 2" xfId="33004"/>
    <cellStyle name="Notas 2 3 6 9" xfId="33005"/>
    <cellStyle name="Notas 2 3 6 9 2" xfId="33006"/>
    <cellStyle name="Notas 2 3 7" xfId="33007"/>
    <cellStyle name="Notas 2 3 7 10" xfId="33008"/>
    <cellStyle name="Notas 2 3 7 10 2" xfId="33009"/>
    <cellStyle name="Notas 2 3 7 11" xfId="33010"/>
    <cellStyle name="Notas 2 3 7 11 2" xfId="33011"/>
    <cellStyle name="Notas 2 3 7 12" xfId="33012"/>
    <cellStyle name="Notas 2 3 7 12 2" xfId="33013"/>
    <cellStyle name="Notas 2 3 7 13" xfId="33014"/>
    <cellStyle name="Notas 2 3 7 2" xfId="33015"/>
    <cellStyle name="Notas 2 3 7 2 10" xfId="33016"/>
    <cellStyle name="Notas 2 3 7 2 10 2" xfId="33017"/>
    <cellStyle name="Notas 2 3 7 2 11" xfId="33018"/>
    <cellStyle name="Notas 2 3 7 2 2" xfId="33019"/>
    <cellStyle name="Notas 2 3 7 2 2 2" xfId="33020"/>
    <cellStyle name="Notas 2 3 7 2 3" xfId="33021"/>
    <cellStyle name="Notas 2 3 7 2 3 2" xfId="33022"/>
    <cellStyle name="Notas 2 3 7 2 4" xfId="33023"/>
    <cellStyle name="Notas 2 3 7 2 4 2" xfId="33024"/>
    <cellStyle name="Notas 2 3 7 2 5" xfId="33025"/>
    <cellStyle name="Notas 2 3 7 2 5 2" xfId="33026"/>
    <cellStyle name="Notas 2 3 7 2 6" xfId="33027"/>
    <cellStyle name="Notas 2 3 7 2 6 2" xfId="33028"/>
    <cellStyle name="Notas 2 3 7 2 7" xfId="33029"/>
    <cellStyle name="Notas 2 3 7 2 7 2" xfId="33030"/>
    <cellStyle name="Notas 2 3 7 2 8" xfId="33031"/>
    <cellStyle name="Notas 2 3 7 2 8 2" xfId="33032"/>
    <cellStyle name="Notas 2 3 7 2 9" xfId="33033"/>
    <cellStyle name="Notas 2 3 7 2 9 2" xfId="33034"/>
    <cellStyle name="Notas 2 3 7 3" xfId="33035"/>
    <cellStyle name="Notas 2 3 7 3 10" xfId="33036"/>
    <cellStyle name="Notas 2 3 7 3 10 2" xfId="33037"/>
    <cellStyle name="Notas 2 3 7 3 11" xfId="33038"/>
    <cellStyle name="Notas 2 3 7 3 2" xfId="33039"/>
    <cellStyle name="Notas 2 3 7 3 2 2" xfId="33040"/>
    <cellStyle name="Notas 2 3 7 3 3" xfId="33041"/>
    <cellStyle name="Notas 2 3 7 3 3 2" xfId="33042"/>
    <cellStyle name="Notas 2 3 7 3 4" xfId="33043"/>
    <cellStyle name="Notas 2 3 7 3 4 2" xfId="33044"/>
    <cellStyle name="Notas 2 3 7 3 5" xfId="33045"/>
    <cellStyle name="Notas 2 3 7 3 5 2" xfId="33046"/>
    <cellStyle name="Notas 2 3 7 3 6" xfId="33047"/>
    <cellStyle name="Notas 2 3 7 3 6 2" xfId="33048"/>
    <cellStyle name="Notas 2 3 7 3 7" xfId="33049"/>
    <cellStyle name="Notas 2 3 7 3 7 2" xfId="33050"/>
    <cellStyle name="Notas 2 3 7 3 8" xfId="33051"/>
    <cellStyle name="Notas 2 3 7 3 8 2" xfId="33052"/>
    <cellStyle name="Notas 2 3 7 3 9" xfId="33053"/>
    <cellStyle name="Notas 2 3 7 3 9 2" xfId="33054"/>
    <cellStyle name="Notas 2 3 7 4" xfId="33055"/>
    <cellStyle name="Notas 2 3 7 4 2" xfId="33056"/>
    <cellStyle name="Notas 2 3 7 5" xfId="33057"/>
    <cellStyle name="Notas 2 3 7 5 2" xfId="33058"/>
    <cellStyle name="Notas 2 3 7 6" xfId="33059"/>
    <cellStyle name="Notas 2 3 7 6 2" xfId="33060"/>
    <cellStyle name="Notas 2 3 7 7" xfId="33061"/>
    <cellStyle name="Notas 2 3 7 7 2" xfId="33062"/>
    <cellStyle name="Notas 2 3 7 8" xfId="33063"/>
    <cellStyle name="Notas 2 3 7 8 2" xfId="33064"/>
    <cellStyle name="Notas 2 3 7 9" xfId="33065"/>
    <cellStyle name="Notas 2 3 7 9 2" xfId="33066"/>
    <cellStyle name="Notas 2 3 8" xfId="33067"/>
    <cellStyle name="Notas 2 3 8 2" xfId="33068"/>
    <cellStyle name="Notas 2 3 9" xfId="33069"/>
    <cellStyle name="Notas 2 3 9 2" xfId="33070"/>
    <cellStyle name="Notas 2 4" xfId="33071"/>
    <cellStyle name="Notas 2 4 10" xfId="33072"/>
    <cellStyle name="Notas 2 4 10 2" xfId="33073"/>
    <cellStyle name="Notas 2 4 11" xfId="33074"/>
    <cellStyle name="Notas 2 4 11 2" xfId="33075"/>
    <cellStyle name="Notas 2 4 12" xfId="33076"/>
    <cellStyle name="Notas 2 4 12 2" xfId="33077"/>
    <cellStyle name="Notas 2 4 13" xfId="33078"/>
    <cellStyle name="Notas 2 4 13 2" xfId="33079"/>
    <cellStyle name="Notas 2 4 14" xfId="33080"/>
    <cellStyle name="Notas 2 4 14 2" xfId="33081"/>
    <cellStyle name="Notas 2 4 15" xfId="33082"/>
    <cellStyle name="Notas 2 4 16" xfId="33083"/>
    <cellStyle name="Notas 2 4 2" xfId="33084"/>
    <cellStyle name="Notas 2 4 2 10" xfId="33085"/>
    <cellStyle name="Notas 2 4 2 10 2" xfId="33086"/>
    <cellStyle name="Notas 2 4 2 11" xfId="33087"/>
    <cellStyle name="Notas 2 4 2 11 2" xfId="33088"/>
    <cellStyle name="Notas 2 4 2 12" xfId="33089"/>
    <cellStyle name="Notas 2 4 2 12 2" xfId="33090"/>
    <cellStyle name="Notas 2 4 2 13" xfId="33091"/>
    <cellStyle name="Notas 2 4 2 2" xfId="33092"/>
    <cellStyle name="Notas 2 4 2 2 10" xfId="33093"/>
    <cellStyle name="Notas 2 4 2 2 10 2" xfId="33094"/>
    <cellStyle name="Notas 2 4 2 2 11" xfId="33095"/>
    <cellStyle name="Notas 2 4 2 2 2" xfId="33096"/>
    <cellStyle name="Notas 2 4 2 2 2 2" xfId="33097"/>
    <cellStyle name="Notas 2 4 2 2 3" xfId="33098"/>
    <cellStyle name="Notas 2 4 2 2 3 2" xfId="33099"/>
    <cellStyle name="Notas 2 4 2 2 4" xfId="33100"/>
    <cellStyle name="Notas 2 4 2 2 4 2" xfId="33101"/>
    <cellStyle name="Notas 2 4 2 2 5" xfId="33102"/>
    <cellStyle name="Notas 2 4 2 2 5 2" xfId="33103"/>
    <cellStyle name="Notas 2 4 2 2 6" xfId="33104"/>
    <cellStyle name="Notas 2 4 2 2 6 2" xfId="33105"/>
    <cellStyle name="Notas 2 4 2 2 7" xfId="33106"/>
    <cellStyle name="Notas 2 4 2 2 7 2" xfId="33107"/>
    <cellStyle name="Notas 2 4 2 2 8" xfId="33108"/>
    <cellStyle name="Notas 2 4 2 2 8 2" xfId="33109"/>
    <cellStyle name="Notas 2 4 2 2 9" xfId="33110"/>
    <cellStyle name="Notas 2 4 2 2 9 2" xfId="33111"/>
    <cellStyle name="Notas 2 4 2 3" xfId="33112"/>
    <cellStyle name="Notas 2 4 2 3 10" xfId="33113"/>
    <cellStyle name="Notas 2 4 2 3 10 2" xfId="33114"/>
    <cellStyle name="Notas 2 4 2 3 11" xfId="33115"/>
    <cellStyle name="Notas 2 4 2 3 2" xfId="33116"/>
    <cellStyle name="Notas 2 4 2 3 2 2" xfId="33117"/>
    <cellStyle name="Notas 2 4 2 3 3" xfId="33118"/>
    <cellStyle name="Notas 2 4 2 3 3 2" xfId="33119"/>
    <cellStyle name="Notas 2 4 2 3 4" xfId="33120"/>
    <cellStyle name="Notas 2 4 2 3 4 2" xfId="33121"/>
    <cellStyle name="Notas 2 4 2 3 5" xfId="33122"/>
    <cellStyle name="Notas 2 4 2 3 5 2" xfId="33123"/>
    <cellStyle name="Notas 2 4 2 3 6" xfId="33124"/>
    <cellStyle name="Notas 2 4 2 3 6 2" xfId="33125"/>
    <cellStyle name="Notas 2 4 2 3 7" xfId="33126"/>
    <cellStyle name="Notas 2 4 2 3 7 2" xfId="33127"/>
    <cellStyle name="Notas 2 4 2 3 8" xfId="33128"/>
    <cellStyle name="Notas 2 4 2 3 8 2" xfId="33129"/>
    <cellStyle name="Notas 2 4 2 3 9" xfId="33130"/>
    <cellStyle name="Notas 2 4 2 3 9 2" xfId="33131"/>
    <cellStyle name="Notas 2 4 2 4" xfId="33132"/>
    <cellStyle name="Notas 2 4 2 4 2" xfId="33133"/>
    <cellStyle name="Notas 2 4 2 5" xfId="33134"/>
    <cellStyle name="Notas 2 4 2 5 2" xfId="33135"/>
    <cellStyle name="Notas 2 4 2 6" xfId="33136"/>
    <cellStyle name="Notas 2 4 2 6 2" xfId="33137"/>
    <cellStyle name="Notas 2 4 2 7" xfId="33138"/>
    <cellStyle name="Notas 2 4 2 7 2" xfId="33139"/>
    <cellStyle name="Notas 2 4 2 8" xfId="33140"/>
    <cellStyle name="Notas 2 4 2 8 2" xfId="33141"/>
    <cellStyle name="Notas 2 4 2 9" xfId="33142"/>
    <cellStyle name="Notas 2 4 2 9 2" xfId="33143"/>
    <cellStyle name="Notas 2 4 3" xfId="33144"/>
    <cellStyle name="Notas 2 4 3 10" xfId="33145"/>
    <cellStyle name="Notas 2 4 3 10 2" xfId="33146"/>
    <cellStyle name="Notas 2 4 3 11" xfId="33147"/>
    <cellStyle name="Notas 2 4 3 11 2" xfId="33148"/>
    <cellStyle name="Notas 2 4 3 12" xfId="33149"/>
    <cellStyle name="Notas 2 4 3 12 2" xfId="33150"/>
    <cellStyle name="Notas 2 4 3 13" xfId="33151"/>
    <cellStyle name="Notas 2 4 3 2" xfId="33152"/>
    <cellStyle name="Notas 2 4 3 2 10" xfId="33153"/>
    <cellStyle name="Notas 2 4 3 2 10 2" xfId="33154"/>
    <cellStyle name="Notas 2 4 3 2 11" xfId="33155"/>
    <cellStyle name="Notas 2 4 3 2 2" xfId="33156"/>
    <cellStyle name="Notas 2 4 3 2 2 2" xfId="33157"/>
    <cellStyle name="Notas 2 4 3 2 3" xfId="33158"/>
    <cellStyle name="Notas 2 4 3 2 3 2" xfId="33159"/>
    <cellStyle name="Notas 2 4 3 2 4" xfId="33160"/>
    <cellStyle name="Notas 2 4 3 2 4 2" xfId="33161"/>
    <cellStyle name="Notas 2 4 3 2 5" xfId="33162"/>
    <cellStyle name="Notas 2 4 3 2 5 2" xfId="33163"/>
    <cellStyle name="Notas 2 4 3 2 6" xfId="33164"/>
    <cellStyle name="Notas 2 4 3 2 6 2" xfId="33165"/>
    <cellStyle name="Notas 2 4 3 2 7" xfId="33166"/>
    <cellStyle name="Notas 2 4 3 2 7 2" xfId="33167"/>
    <cellStyle name="Notas 2 4 3 2 8" xfId="33168"/>
    <cellStyle name="Notas 2 4 3 2 8 2" xfId="33169"/>
    <cellStyle name="Notas 2 4 3 2 9" xfId="33170"/>
    <cellStyle name="Notas 2 4 3 2 9 2" xfId="33171"/>
    <cellStyle name="Notas 2 4 3 3" xfId="33172"/>
    <cellStyle name="Notas 2 4 3 3 10" xfId="33173"/>
    <cellStyle name="Notas 2 4 3 3 10 2" xfId="33174"/>
    <cellStyle name="Notas 2 4 3 3 11" xfId="33175"/>
    <cellStyle name="Notas 2 4 3 3 2" xfId="33176"/>
    <cellStyle name="Notas 2 4 3 3 2 2" xfId="33177"/>
    <cellStyle name="Notas 2 4 3 3 3" xfId="33178"/>
    <cellStyle name="Notas 2 4 3 3 3 2" xfId="33179"/>
    <cellStyle name="Notas 2 4 3 3 4" xfId="33180"/>
    <cellStyle name="Notas 2 4 3 3 4 2" xfId="33181"/>
    <cellStyle name="Notas 2 4 3 3 5" xfId="33182"/>
    <cellStyle name="Notas 2 4 3 3 5 2" xfId="33183"/>
    <cellStyle name="Notas 2 4 3 3 6" xfId="33184"/>
    <cellStyle name="Notas 2 4 3 3 6 2" xfId="33185"/>
    <cellStyle name="Notas 2 4 3 3 7" xfId="33186"/>
    <cellStyle name="Notas 2 4 3 3 7 2" xfId="33187"/>
    <cellStyle name="Notas 2 4 3 3 8" xfId="33188"/>
    <cellStyle name="Notas 2 4 3 3 8 2" xfId="33189"/>
    <cellStyle name="Notas 2 4 3 3 9" xfId="33190"/>
    <cellStyle name="Notas 2 4 3 3 9 2" xfId="33191"/>
    <cellStyle name="Notas 2 4 3 4" xfId="33192"/>
    <cellStyle name="Notas 2 4 3 4 2" xfId="33193"/>
    <cellStyle name="Notas 2 4 3 5" xfId="33194"/>
    <cellStyle name="Notas 2 4 3 5 2" xfId="33195"/>
    <cellStyle name="Notas 2 4 3 6" xfId="33196"/>
    <cellStyle name="Notas 2 4 3 6 2" xfId="33197"/>
    <cellStyle name="Notas 2 4 3 7" xfId="33198"/>
    <cellStyle name="Notas 2 4 3 7 2" xfId="33199"/>
    <cellStyle name="Notas 2 4 3 8" xfId="33200"/>
    <cellStyle name="Notas 2 4 3 8 2" xfId="33201"/>
    <cellStyle name="Notas 2 4 3 9" xfId="33202"/>
    <cellStyle name="Notas 2 4 3 9 2" xfId="33203"/>
    <cellStyle name="Notas 2 4 4" xfId="33204"/>
    <cellStyle name="Notas 2 4 4 10" xfId="33205"/>
    <cellStyle name="Notas 2 4 4 10 2" xfId="33206"/>
    <cellStyle name="Notas 2 4 4 11" xfId="33207"/>
    <cellStyle name="Notas 2 4 4 2" xfId="33208"/>
    <cellStyle name="Notas 2 4 4 2 2" xfId="33209"/>
    <cellStyle name="Notas 2 4 4 3" xfId="33210"/>
    <cellStyle name="Notas 2 4 4 3 2" xfId="33211"/>
    <cellStyle name="Notas 2 4 4 4" xfId="33212"/>
    <cellStyle name="Notas 2 4 4 4 2" xfId="33213"/>
    <cellStyle name="Notas 2 4 4 5" xfId="33214"/>
    <cellStyle name="Notas 2 4 4 5 2" xfId="33215"/>
    <cellStyle name="Notas 2 4 4 6" xfId="33216"/>
    <cellStyle name="Notas 2 4 4 6 2" xfId="33217"/>
    <cellStyle name="Notas 2 4 4 7" xfId="33218"/>
    <cellStyle name="Notas 2 4 4 7 2" xfId="33219"/>
    <cellStyle name="Notas 2 4 4 8" xfId="33220"/>
    <cellStyle name="Notas 2 4 4 8 2" xfId="33221"/>
    <cellStyle name="Notas 2 4 4 9" xfId="33222"/>
    <cellStyle name="Notas 2 4 4 9 2" xfId="33223"/>
    <cellStyle name="Notas 2 4 5" xfId="33224"/>
    <cellStyle name="Notas 2 4 5 10" xfId="33225"/>
    <cellStyle name="Notas 2 4 5 10 2" xfId="33226"/>
    <cellStyle name="Notas 2 4 5 11" xfId="33227"/>
    <cellStyle name="Notas 2 4 5 2" xfId="33228"/>
    <cellStyle name="Notas 2 4 5 2 2" xfId="33229"/>
    <cellStyle name="Notas 2 4 5 3" xfId="33230"/>
    <cellStyle name="Notas 2 4 5 3 2" xfId="33231"/>
    <cellStyle name="Notas 2 4 5 4" xfId="33232"/>
    <cellStyle name="Notas 2 4 5 4 2" xfId="33233"/>
    <cellStyle name="Notas 2 4 5 5" xfId="33234"/>
    <cellStyle name="Notas 2 4 5 5 2" xfId="33235"/>
    <cellStyle name="Notas 2 4 5 6" xfId="33236"/>
    <cellStyle name="Notas 2 4 5 6 2" xfId="33237"/>
    <cellStyle name="Notas 2 4 5 7" xfId="33238"/>
    <cellStyle name="Notas 2 4 5 7 2" xfId="33239"/>
    <cellStyle name="Notas 2 4 5 8" xfId="33240"/>
    <cellStyle name="Notas 2 4 5 8 2" xfId="33241"/>
    <cellStyle name="Notas 2 4 5 9" xfId="33242"/>
    <cellStyle name="Notas 2 4 5 9 2" xfId="33243"/>
    <cellStyle name="Notas 2 4 6" xfId="33244"/>
    <cellStyle name="Notas 2 4 6 2" xfId="33245"/>
    <cellStyle name="Notas 2 4 7" xfId="33246"/>
    <cellStyle name="Notas 2 4 7 2" xfId="33247"/>
    <cellStyle name="Notas 2 4 8" xfId="33248"/>
    <cellStyle name="Notas 2 4 8 2" xfId="33249"/>
    <cellStyle name="Notas 2 4 9" xfId="33250"/>
    <cellStyle name="Notas 2 4 9 2" xfId="33251"/>
    <cellStyle name="Notas 2 5" xfId="33252"/>
    <cellStyle name="Notas 2 5 10" xfId="33253"/>
    <cellStyle name="Notas 2 5 10 2" xfId="33254"/>
    <cellStyle name="Notas 2 5 11" xfId="33255"/>
    <cellStyle name="Notas 2 5 11 2" xfId="33256"/>
    <cellStyle name="Notas 2 5 12" xfId="33257"/>
    <cellStyle name="Notas 2 5 12 2" xfId="33258"/>
    <cellStyle name="Notas 2 5 13" xfId="33259"/>
    <cellStyle name="Notas 2 5 13 2" xfId="33260"/>
    <cellStyle name="Notas 2 5 14" xfId="33261"/>
    <cellStyle name="Notas 2 5 14 2" xfId="33262"/>
    <cellStyle name="Notas 2 5 15" xfId="33263"/>
    <cellStyle name="Notas 2 5 2" xfId="33264"/>
    <cellStyle name="Notas 2 5 2 10" xfId="33265"/>
    <cellStyle name="Notas 2 5 2 10 2" xfId="33266"/>
    <cellStyle name="Notas 2 5 2 11" xfId="33267"/>
    <cellStyle name="Notas 2 5 2 11 2" xfId="33268"/>
    <cellStyle name="Notas 2 5 2 12" xfId="33269"/>
    <cellStyle name="Notas 2 5 2 12 2" xfId="33270"/>
    <cellStyle name="Notas 2 5 2 13" xfId="33271"/>
    <cellStyle name="Notas 2 5 2 2" xfId="33272"/>
    <cellStyle name="Notas 2 5 2 2 10" xfId="33273"/>
    <cellStyle name="Notas 2 5 2 2 10 2" xfId="33274"/>
    <cellStyle name="Notas 2 5 2 2 11" xfId="33275"/>
    <cellStyle name="Notas 2 5 2 2 2" xfId="33276"/>
    <cellStyle name="Notas 2 5 2 2 2 2" xfId="33277"/>
    <cellStyle name="Notas 2 5 2 2 3" xfId="33278"/>
    <cellStyle name="Notas 2 5 2 2 3 2" xfId="33279"/>
    <cellStyle name="Notas 2 5 2 2 4" xfId="33280"/>
    <cellStyle name="Notas 2 5 2 2 4 2" xfId="33281"/>
    <cellStyle name="Notas 2 5 2 2 5" xfId="33282"/>
    <cellStyle name="Notas 2 5 2 2 5 2" xfId="33283"/>
    <cellStyle name="Notas 2 5 2 2 6" xfId="33284"/>
    <cellStyle name="Notas 2 5 2 2 6 2" xfId="33285"/>
    <cellStyle name="Notas 2 5 2 2 7" xfId="33286"/>
    <cellStyle name="Notas 2 5 2 2 7 2" xfId="33287"/>
    <cellStyle name="Notas 2 5 2 2 8" xfId="33288"/>
    <cellStyle name="Notas 2 5 2 2 8 2" xfId="33289"/>
    <cellStyle name="Notas 2 5 2 2 9" xfId="33290"/>
    <cellStyle name="Notas 2 5 2 2 9 2" xfId="33291"/>
    <cellStyle name="Notas 2 5 2 3" xfId="33292"/>
    <cellStyle name="Notas 2 5 2 3 10" xfId="33293"/>
    <cellStyle name="Notas 2 5 2 3 10 2" xfId="33294"/>
    <cellStyle name="Notas 2 5 2 3 11" xfId="33295"/>
    <cellStyle name="Notas 2 5 2 3 2" xfId="33296"/>
    <cellStyle name="Notas 2 5 2 3 2 2" xfId="33297"/>
    <cellStyle name="Notas 2 5 2 3 3" xfId="33298"/>
    <cellStyle name="Notas 2 5 2 3 3 2" xfId="33299"/>
    <cellStyle name="Notas 2 5 2 3 4" xfId="33300"/>
    <cellStyle name="Notas 2 5 2 3 4 2" xfId="33301"/>
    <cellStyle name="Notas 2 5 2 3 5" xfId="33302"/>
    <cellStyle name="Notas 2 5 2 3 5 2" xfId="33303"/>
    <cellStyle name="Notas 2 5 2 3 6" xfId="33304"/>
    <cellStyle name="Notas 2 5 2 3 6 2" xfId="33305"/>
    <cellStyle name="Notas 2 5 2 3 7" xfId="33306"/>
    <cellStyle name="Notas 2 5 2 3 7 2" xfId="33307"/>
    <cellStyle name="Notas 2 5 2 3 8" xfId="33308"/>
    <cellStyle name="Notas 2 5 2 3 8 2" xfId="33309"/>
    <cellStyle name="Notas 2 5 2 3 9" xfId="33310"/>
    <cellStyle name="Notas 2 5 2 3 9 2" xfId="33311"/>
    <cellStyle name="Notas 2 5 2 4" xfId="33312"/>
    <cellStyle name="Notas 2 5 2 4 2" xfId="33313"/>
    <cellStyle name="Notas 2 5 2 5" xfId="33314"/>
    <cellStyle name="Notas 2 5 2 5 2" xfId="33315"/>
    <cellStyle name="Notas 2 5 2 6" xfId="33316"/>
    <cellStyle name="Notas 2 5 2 6 2" xfId="33317"/>
    <cellStyle name="Notas 2 5 2 7" xfId="33318"/>
    <cellStyle name="Notas 2 5 2 7 2" xfId="33319"/>
    <cellStyle name="Notas 2 5 2 8" xfId="33320"/>
    <cellStyle name="Notas 2 5 2 8 2" xfId="33321"/>
    <cellStyle name="Notas 2 5 2 9" xfId="33322"/>
    <cellStyle name="Notas 2 5 2 9 2" xfId="33323"/>
    <cellStyle name="Notas 2 5 3" xfId="33324"/>
    <cellStyle name="Notas 2 5 3 10" xfId="33325"/>
    <cellStyle name="Notas 2 5 3 10 2" xfId="33326"/>
    <cellStyle name="Notas 2 5 3 11" xfId="33327"/>
    <cellStyle name="Notas 2 5 3 11 2" xfId="33328"/>
    <cellStyle name="Notas 2 5 3 12" xfId="33329"/>
    <cellStyle name="Notas 2 5 3 12 2" xfId="33330"/>
    <cellStyle name="Notas 2 5 3 13" xfId="33331"/>
    <cellStyle name="Notas 2 5 3 2" xfId="33332"/>
    <cellStyle name="Notas 2 5 3 2 10" xfId="33333"/>
    <cellStyle name="Notas 2 5 3 2 10 2" xfId="33334"/>
    <cellStyle name="Notas 2 5 3 2 11" xfId="33335"/>
    <cellStyle name="Notas 2 5 3 2 2" xfId="33336"/>
    <cellStyle name="Notas 2 5 3 2 2 2" xfId="33337"/>
    <cellStyle name="Notas 2 5 3 2 3" xfId="33338"/>
    <cellStyle name="Notas 2 5 3 2 3 2" xfId="33339"/>
    <cellStyle name="Notas 2 5 3 2 4" xfId="33340"/>
    <cellStyle name="Notas 2 5 3 2 4 2" xfId="33341"/>
    <cellStyle name="Notas 2 5 3 2 5" xfId="33342"/>
    <cellStyle name="Notas 2 5 3 2 5 2" xfId="33343"/>
    <cellStyle name="Notas 2 5 3 2 6" xfId="33344"/>
    <cellStyle name="Notas 2 5 3 2 6 2" xfId="33345"/>
    <cellStyle name="Notas 2 5 3 2 7" xfId="33346"/>
    <cellStyle name="Notas 2 5 3 2 7 2" xfId="33347"/>
    <cellStyle name="Notas 2 5 3 2 8" xfId="33348"/>
    <cellStyle name="Notas 2 5 3 2 8 2" xfId="33349"/>
    <cellStyle name="Notas 2 5 3 2 9" xfId="33350"/>
    <cellStyle name="Notas 2 5 3 2 9 2" xfId="33351"/>
    <cellStyle name="Notas 2 5 3 3" xfId="33352"/>
    <cellStyle name="Notas 2 5 3 3 10" xfId="33353"/>
    <cellStyle name="Notas 2 5 3 3 10 2" xfId="33354"/>
    <cellStyle name="Notas 2 5 3 3 11" xfId="33355"/>
    <cellStyle name="Notas 2 5 3 3 2" xfId="33356"/>
    <cellStyle name="Notas 2 5 3 3 2 2" xfId="33357"/>
    <cellStyle name="Notas 2 5 3 3 3" xfId="33358"/>
    <cellStyle name="Notas 2 5 3 3 3 2" xfId="33359"/>
    <cellStyle name="Notas 2 5 3 3 4" xfId="33360"/>
    <cellStyle name="Notas 2 5 3 3 4 2" xfId="33361"/>
    <cellStyle name="Notas 2 5 3 3 5" xfId="33362"/>
    <cellStyle name="Notas 2 5 3 3 5 2" xfId="33363"/>
    <cellStyle name="Notas 2 5 3 3 6" xfId="33364"/>
    <cellStyle name="Notas 2 5 3 3 6 2" xfId="33365"/>
    <cellStyle name="Notas 2 5 3 3 7" xfId="33366"/>
    <cellStyle name="Notas 2 5 3 3 7 2" xfId="33367"/>
    <cellStyle name="Notas 2 5 3 3 8" xfId="33368"/>
    <cellStyle name="Notas 2 5 3 3 8 2" xfId="33369"/>
    <cellStyle name="Notas 2 5 3 3 9" xfId="33370"/>
    <cellStyle name="Notas 2 5 3 3 9 2" xfId="33371"/>
    <cellStyle name="Notas 2 5 3 4" xfId="33372"/>
    <cellStyle name="Notas 2 5 3 4 2" xfId="33373"/>
    <cellStyle name="Notas 2 5 3 5" xfId="33374"/>
    <cellStyle name="Notas 2 5 3 5 2" xfId="33375"/>
    <cellStyle name="Notas 2 5 3 6" xfId="33376"/>
    <cellStyle name="Notas 2 5 3 6 2" xfId="33377"/>
    <cellStyle name="Notas 2 5 3 7" xfId="33378"/>
    <cellStyle name="Notas 2 5 3 7 2" xfId="33379"/>
    <cellStyle name="Notas 2 5 3 8" xfId="33380"/>
    <cellStyle name="Notas 2 5 3 8 2" xfId="33381"/>
    <cellStyle name="Notas 2 5 3 9" xfId="33382"/>
    <cellStyle name="Notas 2 5 3 9 2" xfId="33383"/>
    <cellStyle name="Notas 2 5 4" xfId="33384"/>
    <cellStyle name="Notas 2 5 4 10" xfId="33385"/>
    <cellStyle name="Notas 2 5 4 10 2" xfId="33386"/>
    <cellStyle name="Notas 2 5 4 11" xfId="33387"/>
    <cellStyle name="Notas 2 5 4 2" xfId="33388"/>
    <cellStyle name="Notas 2 5 4 2 2" xfId="33389"/>
    <cellStyle name="Notas 2 5 4 3" xfId="33390"/>
    <cellStyle name="Notas 2 5 4 3 2" xfId="33391"/>
    <cellStyle name="Notas 2 5 4 4" xfId="33392"/>
    <cellStyle name="Notas 2 5 4 4 2" xfId="33393"/>
    <cellStyle name="Notas 2 5 4 5" xfId="33394"/>
    <cellStyle name="Notas 2 5 4 5 2" xfId="33395"/>
    <cellStyle name="Notas 2 5 4 6" xfId="33396"/>
    <cellStyle name="Notas 2 5 4 6 2" xfId="33397"/>
    <cellStyle name="Notas 2 5 4 7" xfId="33398"/>
    <cellStyle name="Notas 2 5 4 7 2" xfId="33399"/>
    <cellStyle name="Notas 2 5 4 8" xfId="33400"/>
    <cellStyle name="Notas 2 5 4 8 2" xfId="33401"/>
    <cellStyle name="Notas 2 5 4 9" xfId="33402"/>
    <cellStyle name="Notas 2 5 4 9 2" xfId="33403"/>
    <cellStyle name="Notas 2 5 5" xfId="33404"/>
    <cellStyle name="Notas 2 5 5 10" xfId="33405"/>
    <cellStyle name="Notas 2 5 5 10 2" xfId="33406"/>
    <cellStyle name="Notas 2 5 5 11" xfId="33407"/>
    <cellStyle name="Notas 2 5 5 2" xfId="33408"/>
    <cellStyle name="Notas 2 5 5 2 2" xfId="33409"/>
    <cellStyle name="Notas 2 5 5 3" xfId="33410"/>
    <cellStyle name="Notas 2 5 5 3 2" xfId="33411"/>
    <cellStyle name="Notas 2 5 5 4" xfId="33412"/>
    <cellStyle name="Notas 2 5 5 4 2" xfId="33413"/>
    <cellStyle name="Notas 2 5 5 5" xfId="33414"/>
    <cellStyle name="Notas 2 5 5 5 2" xfId="33415"/>
    <cellStyle name="Notas 2 5 5 6" xfId="33416"/>
    <cellStyle name="Notas 2 5 5 6 2" xfId="33417"/>
    <cellStyle name="Notas 2 5 5 7" xfId="33418"/>
    <cellStyle name="Notas 2 5 5 7 2" xfId="33419"/>
    <cellStyle name="Notas 2 5 5 8" xfId="33420"/>
    <cellStyle name="Notas 2 5 5 8 2" xfId="33421"/>
    <cellStyle name="Notas 2 5 5 9" xfId="33422"/>
    <cellStyle name="Notas 2 5 5 9 2" xfId="33423"/>
    <cellStyle name="Notas 2 5 6" xfId="33424"/>
    <cellStyle name="Notas 2 5 6 2" xfId="33425"/>
    <cellStyle name="Notas 2 5 7" xfId="33426"/>
    <cellStyle name="Notas 2 5 7 2" xfId="33427"/>
    <cellStyle name="Notas 2 5 8" xfId="33428"/>
    <cellStyle name="Notas 2 5 8 2" xfId="33429"/>
    <cellStyle name="Notas 2 5 9" xfId="33430"/>
    <cellStyle name="Notas 2 5 9 2" xfId="33431"/>
    <cellStyle name="Notas 2 6" xfId="33432"/>
    <cellStyle name="Notas 2 6 10" xfId="33433"/>
    <cellStyle name="Notas 2 6 10 2" xfId="33434"/>
    <cellStyle name="Notas 2 6 11" xfId="33435"/>
    <cellStyle name="Notas 2 6 11 2" xfId="33436"/>
    <cellStyle name="Notas 2 6 12" xfId="33437"/>
    <cellStyle name="Notas 2 6 12 2" xfId="33438"/>
    <cellStyle name="Notas 2 6 13" xfId="33439"/>
    <cellStyle name="Notas 2 6 13 2" xfId="33440"/>
    <cellStyle name="Notas 2 6 14" xfId="33441"/>
    <cellStyle name="Notas 2 6 14 2" xfId="33442"/>
    <cellStyle name="Notas 2 6 15" xfId="33443"/>
    <cellStyle name="Notas 2 6 2" xfId="33444"/>
    <cellStyle name="Notas 2 6 2 10" xfId="33445"/>
    <cellStyle name="Notas 2 6 2 10 2" xfId="33446"/>
    <cellStyle name="Notas 2 6 2 11" xfId="33447"/>
    <cellStyle name="Notas 2 6 2 11 2" xfId="33448"/>
    <cellStyle name="Notas 2 6 2 12" xfId="33449"/>
    <cellStyle name="Notas 2 6 2 12 2" xfId="33450"/>
    <cellStyle name="Notas 2 6 2 13" xfId="33451"/>
    <cellStyle name="Notas 2 6 2 2" xfId="33452"/>
    <cellStyle name="Notas 2 6 2 2 10" xfId="33453"/>
    <cellStyle name="Notas 2 6 2 2 10 2" xfId="33454"/>
    <cellStyle name="Notas 2 6 2 2 11" xfId="33455"/>
    <cellStyle name="Notas 2 6 2 2 2" xfId="33456"/>
    <cellStyle name="Notas 2 6 2 2 2 2" xfId="33457"/>
    <cellStyle name="Notas 2 6 2 2 3" xfId="33458"/>
    <cellStyle name="Notas 2 6 2 2 3 2" xfId="33459"/>
    <cellStyle name="Notas 2 6 2 2 4" xfId="33460"/>
    <cellStyle name="Notas 2 6 2 2 4 2" xfId="33461"/>
    <cellStyle name="Notas 2 6 2 2 5" xfId="33462"/>
    <cellStyle name="Notas 2 6 2 2 5 2" xfId="33463"/>
    <cellStyle name="Notas 2 6 2 2 6" xfId="33464"/>
    <cellStyle name="Notas 2 6 2 2 6 2" xfId="33465"/>
    <cellStyle name="Notas 2 6 2 2 7" xfId="33466"/>
    <cellStyle name="Notas 2 6 2 2 7 2" xfId="33467"/>
    <cellStyle name="Notas 2 6 2 2 8" xfId="33468"/>
    <cellStyle name="Notas 2 6 2 2 8 2" xfId="33469"/>
    <cellStyle name="Notas 2 6 2 2 9" xfId="33470"/>
    <cellStyle name="Notas 2 6 2 2 9 2" xfId="33471"/>
    <cellStyle name="Notas 2 6 2 3" xfId="33472"/>
    <cellStyle name="Notas 2 6 2 3 10" xfId="33473"/>
    <cellStyle name="Notas 2 6 2 3 10 2" xfId="33474"/>
    <cellStyle name="Notas 2 6 2 3 11" xfId="33475"/>
    <cellStyle name="Notas 2 6 2 3 2" xfId="33476"/>
    <cellStyle name="Notas 2 6 2 3 2 2" xfId="33477"/>
    <cellStyle name="Notas 2 6 2 3 3" xfId="33478"/>
    <cellStyle name="Notas 2 6 2 3 3 2" xfId="33479"/>
    <cellStyle name="Notas 2 6 2 3 4" xfId="33480"/>
    <cellStyle name="Notas 2 6 2 3 4 2" xfId="33481"/>
    <cellStyle name="Notas 2 6 2 3 5" xfId="33482"/>
    <cellStyle name="Notas 2 6 2 3 5 2" xfId="33483"/>
    <cellStyle name="Notas 2 6 2 3 6" xfId="33484"/>
    <cellStyle name="Notas 2 6 2 3 6 2" xfId="33485"/>
    <cellStyle name="Notas 2 6 2 3 7" xfId="33486"/>
    <cellStyle name="Notas 2 6 2 3 7 2" xfId="33487"/>
    <cellStyle name="Notas 2 6 2 3 8" xfId="33488"/>
    <cellStyle name="Notas 2 6 2 3 8 2" xfId="33489"/>
    <cellStyle name="Notas 2 6 2 3 9" xfId="33490"/>
    <cellStyle name="Notas 2 6 2 3 9 2" xfId="33491"/>
    <cellStyle name="Notas 2 6 2 4" xfId="33492"/>
    <cellStyle name="Notas 2 6 2 4 2" xfId="33493"/>
    <cellStyle name="Notas 2 6 2 5" xfId="33494"/>
    <cellStyle name="Notas 2 6 2 5 2" xfId="33495"/>
    <cellStyle name="Notas 2 6 2 6" xfId="33496"/>
    <cellStyle name="Notas 2 6 2 6 2" xfId="33497"/>
    <cellStyle name="Notas 2 6 2 7" xfId="33498"/>
    <cellStyle name="Notas 2 6 2 7 2" xfId="33499"/>
    <cellStyle name="Notas 2 6 2 8" xfId="33500"/>
    <cellStyle name="Notas 2 6 2 8 2" xfId="33501"/>
    <cellStyle name="Notas 2 6 2 9" xfId="33502"/>
    <cellStyle name="Notas 2 6 2 9 2" xfId="33503"/>
    <cellStyle name="Notas 2 6 3" xfId="33504"/>
    <cellStyle name="Notas 2 6 3 10" xfId="33505"/>
    <cellStyle name="Notas 2 6 3 10 2" xfId="33506"/>
    <cellStyle name="Notas 2 6 3 11" xfId="33507"/>
    <cellStyle name="Notas 2 6 3 11 2" xfId="33508"/>
    <cellStyle name="Notas 2 6 3 12" xfId="33509"/>
    <cellStyle name="Notas 2 6 3 12 2" xfId="33510"/>
    <cellStyle name="Notas 2 6 3 13" xfId="33511"/>
    <cellStyle name="Notas 2 6 3 2" xfId="33512"/>
    <cellStyle name="Notas 2 6 3 2 10" xfId="33513"/>
    <cellStyle name="Notas 2 6 3 2 10 2" xfId="33514"/>
    <cellStyle name="Notas 2 6 3 2 11" xfId="33515"/>
    <cellStyle name="Notas 2 6 3 2 2" xfId="33516"/>
    <cellStyle name="Notas 2 6 3 2 2 2" xfId="33517"/>
    <cellStyle name="Notas 2 6 3 2 3" xfId="33518"/>
    <cellStyle name="Notas 2 6 3 2 3 2" xfId="33519"/>
    <cellStyle name="Notas 2 6 3 2 4" xfId="33520"/>
    <cellStyle name="Notas 2 6 3 2 4 2" xfId="33521"/>
    <cellStyle name="Notas 2 6 3 2 5" xfId="33522"/>
    <cellStyle name="Notas 2 6 3 2 5 2" xfId="33523"/>
    <cellStyle name="Notas 2 6 3 2 6" xfId="33524"/>
    <cellStyle name="Notas 2 6 3 2 6 2" xfId="33525"/>
    <cellStyle name="Notas 2 6 3 2 7" xfId="33526"/>
    <cellStyle name="Notas 2 6 3 2 7 2" xfId="33527"/>
    <cellStyle name="Notas 2 6 3 2 8" xfId="33528"/>
    <cellStyle name="Notas 2 6 3 2 8 2" xfId="33529"/>
    <cellStyle name="Notas 2 6 3 2 9" xfId="33530"/>
    <cellStyle name="Notas 2 6 3 2 9 2" xfId="33531"/>
    <cellStyle name="Notas 2 6 3 3" xfId="33532"/>
    <cellStyle name="Notas 2 6 3 3 10" xfId="33533"/>
    <cellStyle name="Notas 2 6 3 3 10 2" xfId="33534"/>
    <cellStyle name="Notas 2 6 3 3 11" xfId="33535"/>
    <cellStyle name="Notas 2 6 3 3 2" xfId="33536"/>
    <cellStyle name="Notas 2 6 3 3 2 2" xfId="33537"/>
    <cellStyle name="Notas 2 6 3 3 3" xfId="33538"/>
    <cellStyle name="Notas 2 6 3 3 3 2" xfId="33539"/>
    <cellStyle name="Notas 2 6 3 3 4" xfId="33540"/>
    <cellStyle name="Notas 2 6 3 3 4 2" xfId="33541"/>
    <cellStyle name="Notas 2 6 3 3 5" xfId="33542"/>
    <cellStyle name="Notas 2 6 3 3 5 2" xfId="33543"/>
    <cellStyle name="Notas 2 6 3 3 6" xfId="33544"/>
    <cellStyle name="Notas 2 6 3 3 6 2" xfId="33545"/>
    <cellStyle name="Notas 2 6 3 3 7" xfId="33546"/>
    <cellStyle name="Notas 2 6 3 3 7 2" xfId="33547"/>
    <cellStyle name="Notas 2 6 3 3 8" xfId="33548"/>
    <cellStyle name="Notas 2 6 3 3 8 2" xfId="33549"/>
    <cellStyle name="Notas 2 6 3 3 9" xfId="33550"/>
    <cellStyle name="Notas 2 6 3 3 9 2" xfId="33551"/>
    <cellStyle name="Notas 2 6 3 4" xfId="33552"/>
    <cellStyle name="Notas 2 6 3 4 2" xfId="33553"/>
    <cellStyle name="Notas 2 6 3 5" xfId="33554"/>
    <cellStyle name="Notas 2 6 3 5 2" xfId="33555"/>
    <cellStyle name="Notas 2 6 3 6" xfId="33556"/>
    <cellStyle name="Notas 2 6 3 6 2" xfId="33557"/>
    <cellStyle name="Notas 2 6 3 7" xfId="33558"/>
    <cellStyle name="Notas 2 6 3 7 2" xfId="33559"/>
    <cellStyle name="Notas 2 6 3 8" xfId="33560"/>
    <cellStyle name="Notas 2 6 3 8 2" xfId="33561"/>
    <cellStyle name="Notas 2 6 3 9" xfId="33562"/>
    <cellStyle name="Notas 2 6 3 9 2" xfId="33563"/>
    <cellStyle name="Notas 2 6 4" xfId="33564"/>
    <cellStyle name="Notas 2 6 4 10" xfId="33565"/>
    <cellStyle name="Notas 2 6 4 10 2" xfId="33566"/>
    <cellStyle name="Notas 2 6 4 11" xfId="33567"/>
    <cellStyle name="Notas 2 6 4 2" xfId="33568"/>
    <cellStyle name="Notas 2 6 4 2 2" xfId="33569"/>
    <cellStyle name="Notas 2 6 4 3" xfId="33570"/>
    <cellStyle name="Notas 2 6 4 3 2" xfId="33571"/>
    <cellStyle name="Notas 2 6 4 4" xfId="33572"/>
    <cellStyle name="Notas 2 6 4 4 2" xfId="33573"/>
    <cellStyle name="Notas 2 6 4 5" xfId="33574"/>
    <cellStyle name="Notas 2 6 4 5 2" xfId="33575"/>
    <cellStyle name="Notas 2 6 4 6" xfId="33576"/>
    <cellStyle name="Notas 2 6 4 6 2" xfId="33577"/>
    <cellStyle name="Notas 2 6 4 7" xfId="33578"/>
    <cellStyle name="Notas 2 6 4 7 2" xfId="33579"/>
    <cellStyle name="Notas 2 6 4 8" xfId="33580"/>
    <cellStyle name="Notas 2 6 4 8 2" xfId="33581"/>
    <cellStyle name="Notas 2 6 4 9" xfId="33582"/>
    <cellStyle name="Notas 2 6 4 9 2" xfId="33583"/>
    <cellStyle name="Notas 2 6 5" xfId="33584"/>
    <cellStyle name="Notas 2 6 5 10" xfId="33585"/>
    <cellStyle name="Notas 2 6 5 10 2" xfId="33586"/>
    <cellStyle name="Notas 2 6 5 11" xfId="33587"/>
    <cellStyle name="Notas 2 6 5 2" xfId="33588"/>
    <cellStyle name="Notas 2 6 5 2 2" xfId="33589"/>
    <cellStyle name="Notas 2 6 5 3" xfId="33590"/>
    <cellStyle name="Notas 2 6 5 3 2" xfId="33591"/>
    <cellStyle name="Notas 2 6 5 4" xfId="33592"/>
    <cellStyle name="Notas 2 6 5 4 2" xfId="33593"/>
    <cellStyle name="Notas 2 6 5 5" xfId="33594"/>
    <cellStyle name="Notas 2 6 5 5 2" xfId="33595"/>
    <cellStyle name="Notas 2 6 5 6" xfId="33596"/>
    <cellStyle name="Notas 2 6 5 6 2" xfId="33597"/>
    <cellStyle name="Notas 2 6 5 7" xfId="33598"/>
    <cellStyle name="Notas 2 6 5 7 2" xfId="33599"/>
    <cellStyle name="Notas 2 6 5 8" xfId="33600"/>
    <cellStyle name="Notas 2 6 5 8 2" xfId="33601"/>
    <cellStyle name="Notas 2 6 5 9" xfId="33602"/>
    <cellStyle name="Notas 2 6 5 9 2" xfId="33603"/>
    <cellStyle name="Notas 2 6 6" xfId="33604"/>
    <cellStyle name="Notas 2 6 6 2" xfId="33605"/>
    <cellStyle name="Notas 2 6 7" xfId="33606"/>
    <cellStyle name="Notas 2 6 7 2" xfId="33607"/>
    <cellStyle name="Notas 2 6 8" xfId="33608"/>
    <cellStyle name="Notas 2 6 8 2" xfId="33609"/>
    <cellStyle name="Notas 2 6 9" xfId="33610"/>
    <cellStyle name="Notas 2 6 9 2" xfId="33611"/>
    <cellStyle name="Notas 2 7" xfId="33612"/>
    <cellStyle name="Notas 2 7 10" xfId="33613"/>
    <cellStyle name="Notas 2 7 10 2" xfId="33614"/>
    <cellStyle name="Notas 2 7 11" xfId="33615"/>
    <cellStyle name="Notas 2 7 11 2" xfId="33616"/>
    <cellStyle name="Notas 2 7 12" xfId="33617"/>
    <cellStyle name="Notas 2 7 12 2" xfId="33618"/>
    <cellStyle name="Notas 2 7 13" xfId="33619"/>
    <cellStyle name="Notas 2 7 13 2" xfId="33620"/>
    <cellStyle name="Notas 2 7 14" xfId="33621"/>
    <cellStyle name="Notas 2 7 14 2" xfId="33622"/>
    <cellStyle name="Notas 2 7 15" xfId="33623"/>
    <cellStyle name="Notas 2 7 2" xfId="33624"/>
    <cellStyle name="Notas 2 7 2 10" xfId="33625"/>
    <cellStyle name="Notas 2 7 2 10 2" xfId="33626"/>
    <cellStyle name="Notas 2 7 2 11" xfId="33627"/>
    <cellStyle name="Notas 2 7 2 11 2" xfId="33628"/>
    <cellStyle name="Notas 2 7 2 12" xfId="33629"/>
    <cellStyle name="Notas 2 7 2 12 2" xfId="33630"/>
    <cellStyle name="Notas 2 7 2 13" xfId="33631"/>
    <cellStyle name="Notas 2 7 2 2" xfId="33632"/>
    <cellStyle name="Notas 2 7 2 2 10" xfId="33633"/>
    <cellStyle name="Notas 2 7 2 2 10 2" xfId="33634"/>
    <cellStyle name="Notas 2 7 2 2 11" xfId="33635"/>
    <cellStyle name="Notas 2 7 2 2 2" xfId="33636"/>
    <cellStyle name="Notas 2 7 2 2 2 2" xfId="33637"/>
    <cellStyle name="Notas 2 7 2 2 3" xfId="33638"/>
    <cellStyle name="Notas 2 7 2 2 3 2" xfId="33639"/>
    <cellStyle name="Notas 2 7 2 2 4" xfId="33640"/>
    <cellStyle name="Notas 2 7 2 2 4 2" xfId="33641"/>
    <cellStyle name="Notas 2 7 2 2 5" xfId="33642"/>
    <cellStyle name="Notas 2 7 2 2 5 2" xfId="33643"/>
    <cellStyle name="Notas 2 7 2 2 6" xfId="33644"/>
    <cellStyle name="Notas 2 7 2 2 6 2" xfId="33645"/>
    <cellStyle name="Notas 2 7 2 2 7" xfId="33646"/>
    <cellStyle name="Notas 2 7 2 2 7 2" xfId="33647"/>
    <cellStyle name="Notas 2 7 2 2 8" xfId="33648"/>
    <cellStyle name="Notas 2 7 2 2 8 2" xfId="33649"/>
    <cellStyle name="Notas 2 7 2 2 9" xfId="33650"/>
    <cellStyle name="Notas 2 7 2 2 9 2" xfId="33651"/>
    <cellStyle name="Notas 2 7 2 3" xfId="33652"/>
    <cellStyle name="Notas 2 7 2 3 10" xfId="33653"/>
    <cellStyle name="Notas 2 7 2 3 10 2" xfId="33654"/>
    <cellStyle name="Notas 2 7 2 3 11" xfId="33655"/>
    <cellStyle name="Notas 2 7 2 3 2" xfId="33656"/>
    <cellStyle name="Notas 2 7 2 3 2 2" xfId="33657"/>
    <cellStyle name="Notas 2 7 2 3 3" xfId="33658"/>
    <cellStyle name="Notas 2 7 2 3 3 2" xfId="33659"/>
    <cellStyle name="Notas 2 7 2 3 4" xfId="33660"/>
    <cellStyle name="Notas 2 7 2 3 4 2" xfId="33661"/>
    <cellStyle name="Notas 2 7 2 3 5" xfId="33662"/>
    <cellStyle name="Notas 2 7 2 3 5 2" xfId="33663"/>
    <cellStyle name="Notas 2 7 2 3 6" xfId="33664"/>
    <cellStyle name="Notas 2 7 2 3 6 2" xfId="33665"/>
    <cellStyle name="Notas 2 7 2 3 7" xfId="33666"/>
    <cellStyle name="Notas 2 7 2 3 7 2" xfId="33667"/>
    <cellStyle name="Notas 2 7 2 3 8" xfId="33668"/>
    <cellStyle name="Notas 2 7 2 3 8 2" xfId="33669"/>
    <cellStyle name="Notas 2 7 2 3 9" xfId="33670"/>
    <cellStyle name="Notas 2 7 2 3 9 2" xfId="33671"/>
    <cellStyle name="Notas 2 7 2 4" xfId="33672"/>
    <cellStyle name="Notas 2 7 2 4 2" xfId="33673"/>
    <cellStyle name="Notas 2 7 2 5" xfId="33674"/>
    <cellStyle name="Notas 2 7 2 5 2" xfId="33675"/>
    <cellStyle name="Notas 2 7 2 6" xfId="33676"/>
    <cellStyle name="Notas 2 7 2 6 2" xfId="33677"/>
    <cellStyle name="Notas 2 7 2 7" xfId="33678"/>
    <cellStyle name="Notas 2 7 2 7 2" xfId="33679"/>
    <cellStyle name="Notas 2 7 2 8" xfId="33680"/>
    <cellStyle name="Notas 2 7 2 8 2" xfId="33681"/>
    <cellStyle name="Notas 2 7 2 9" xfId="33682"/>
    <cellStyle name="Notas 2 7 2 9 2" xfId="33683"/>
    <cellStyle name="Notas 2 7 3" xfId="33684"/>
    <cellStyle name="Notas 2 7 3 10" xfId="33685"/>
    <cellStyle name="Notas 2 7 3 10 2" xfId="33686"/>
    <cellStyle name="Notas 2 7 3 11" xfId="33687"/>
    <cellStyle name="Notas 2 7 3 11 2" xfId="33688"/>
    <cellStyle name="Notas 2 7 3 12" xfId="33689"/>
    <cellStyle name="Notas 2 7 3 12 2" xfId="33690"/>
    <cellStyle name="Notas 2 7 3 13" xfId="33691"/>
    <cellStyle name="Notas 2 7 3 2" xfId="33692"/>
    <cellStyle name="Notas 2 7 3 2 10" xfId="33693"/>
    <cellStyle name="Notas 2 7 3 2 10 2" xfId="33694"/>
    <cellStyle name="Notas 2 7 3 2 11" xfId="33695"/>
    <cellStyle name="Notas 2 7 3 2 2" xfId="33696"/>
    <cellStyle name="Notas 2 7 3 2 2 2" xfId="33697"/>
    <cellStyle name="Notas 2 7 3 2 3" xfId="33698"/>
    <cellStyle name="Notas 2 7 3 2 3 2" xfId="33699"/>
    <cellStyle name="Notas 2 7 3 2 4" xfId="33700"/>
    <cellStyle name="Notas 2 7 3 2 4 2" xfId="33701"/>
    <cellStyle name="Notas 2 7 3 2 5" xfId="33702"/>
    <cellStyle name="Notas 2 7 3 2 5 2" xfId="33703"/>
    <cellStyle name="Notas 2 7 3 2 6" xfId="33704"/>
    <cellStyle name="Notas 2 7 3 2 6 2" xfId="33705"/>
    <cellStyle name="Notas 2 7 3 2 7" xfId="33706"/>
    <cellStyle name="Notas 2 7 3 2 7 2" xfId="33707"/>
    <cellStyle name="Notas 2 7 3 2 8" xfId="33708"/>
    <cellStyle name="Notas 2 7 3 2 8 2" xfId="33709"/>
    <cellStyle name="Notas 2 7 3 2 9" xfId="33710"/>
    <cellStyle name="Notas 2 7 3 2 9 2" xfId="33711"/>
    <cellStyle name="Notas 2 7 3 3" xfId="33712"/>
    <cellStyle name="Notas 2 7 3 3 10" xfId="33713"/>
    <cellStyle name="Notas 2 7 3 3 10 2" xfId="33714"/>
    <cellStyle name="Notas 2 7 3 3 11" xfId="33715"/>
    <cellStyle name="Notas 2 7 3 3 2" xfId="33716"/>
    <cellStyle name="Notas 2 7 3 3 2 2" xfId="33717"/>
    <cellStyle name="Notas 2 7 3 3 3" xfId="33718"/>
    <cellStyle name="Notas 2 7 3 3 3 2" xfId="33719"/>
    <cellStyle name="Notas 2 7 3 3 4" xfId="33720"/>
    <cellStyle name="Notas 2 7 3 3 4 2" xfId="33721"/>
    <cellStyle name="Notas 2 7 3 3 5" xfId="33722"/>
    <cellStyle name="Notas 2 7 3 3 5 2" xfId="33723"/>
    <cellStyle name="Notas 2 7 3 3 6" xfId="33724"/>
    <cellStyle name="Notas 2 7 3 3 6 2" xfId="33725"/>
    <cellStyle name="Notas 2 7 3 3 7" xfId="33726"/>
    <cellStyle name="Notas 2 7 3 3 7 2" xfId="33727"/>
    <cellStyle name="Notas 2 7 3 3 8" xfId="33728"/>
    <cellStyle name="Notas 2 7 3 3 8 2" xfId="33729"/>
    <cellStyle name="Notas 2 7 3 3 9" xfId="33730"/>
    <cellStyle name="Notas 2 7 3 3 9 2" xfId="33731"/>
    <cellStyle name="Notas 2 7 3 4" xfId="33732"/>
    <cellStyle name="Notas 2 7 3 4 2" xfId="33733"/>
    <cellStyle name="Notas 2 7 3 5" xfId="33734"/>
    <cellStyle name="Notas 2 7 3 5 2" xfId="33735"/>
    <cellStyle name="Notas 2 7 3 6" xfId="33736"/>
    <cellStyle name="Notas 2 7 3 6 2" xfId="33737"/>
    <cellStyle name="Notas 2 7 3 7" xfId="33738"/>
    <cellStyle name="Notas 2 7 3 7 2" xfId="33739"/>
    <cellStyle name="Notas 2 7 3 8" xfId="33740"/>
    <cellStyle name="Notas 2 7 3 8 2" xfId="33741"/>
    <cellStyle name="Notas 2 7 3 9" xfId="33742"/>
    <cellStyle name="Notas 2 7 3 9 2" xfId="33743"/>
    <cellStyle name="Notas 2 7 4" xfId="33744"/>
    <cellStyle name="Notas 2 7 4 10" xfId="33745"/>
    <cellStyle name="Notas 2 7 4 10 2" xfId="33746"/>
    <cellStyle name="Notas 2 7 4 11" xfId="33747"/>
    <cellStyle name="Notas 2 7 4 2" xfId="33748"/>
    <cellStyle name="Notas 2 7 4 2 2" xfId="33749"/>
    <cellStyle name="Notas 2 7 4 3" xfId="33750"/>
    <cellStyle name="Notas 2 7 4 3 2" xfId="33751"/>
    <cellStyle name="Notas 2 7 4 4" xfId="33752"/>
    <cellStyle name="Notas 2 7 4 4 2" xfId="33753"/>
    <cellStyle name="Notas 2 7 4 5" xfId="33754"/>
    <cellStyle name="Notas 2 7 4 5 2" xfId="33755"/>
    <cellStyle name="Notas 2 7 4 6" xfId="33756"/>
    <cellStyle name="Notas 2 7 4 6 2" xfId="33757"/>
    <cellStyle name="Notas 2 7 4 7" xfId="33758"/>
    <cellStyle name="Notas 2 7 4 7 2" xfId="33759"/>
    <cellStyle name="Notas 2 7 4 8" xfId="33760"/>
    <cellStyle name="Notas 2 7 4 8 2" xfId="33761"/>
    <cellStyle name="Notas 2 7 4 9" xfId="33762"/>
    <cellStyle name="Notas 2 7 4 9 2" xfId="33763"/>
    <cellStyle name="Notas 2 7 5" xfId="33764"/>
    <cellStyle name="Notas 2 7 5 10" xfId="33765"/>
    <cellStyle name="Notas 2 7 5 10 2" xfId="33766"/>
    <cellStyle name="Notas 2 7 5 11" xfId="33767"/>
    <cellStyle name="Notas 2 7 5 2" xfId="33768"/>
    <cellStyle name="Notas 2 7 5 2 2" xfId="33769"/>
    <cellStyle name="Notas 2 7 5 3" xfId="33770"/>
    <cellStyle name="Notas 2 7 5 3 2" xfId="33771"/>
    <cellStyle name="Notas 2 7 5 4" xfId="33772"/>
    <cellStyle name="Notas 2 7 5 4 2" xfId="33773"/>
    <cellStyle name="Notas 2 7 5 5" xfId="33774"/>
    <cellStyle name="Notas 2 7 5 5 2" xfId="33775"/>
    <cellStyle name="Notas 2 7 5 6" xfId="33776"/>
    <cellStyle name="Notas 2 7 5 6 2" xfId="33777"/>
    <cellStyle name="Notas 2 7 5 7" xfId="33778"/>
    <cellStyle name="Notas 2 7 5 7 2" xfId="33779"/>
    <cellStyle name="Notas 2 7 5 8" xfId="33780"/>
    <cellStyle name="Notas 2 7 5 8 2" xfId="33781"/>
    <cellStyle name="Notas 2 7 5 9" xfId="33782"/>
    <cellStyle name="Notas 2 7 5 9 2" xfId="33783"/>
    <cellStyle name="Notas 2 7 6" xfId="33784"/>
    <cellStyle name="Notas 2 7 6 2" xfId="33785"/>
    <cellStyle name="Notas 2 7 7" xfId="33786"/>
    <cellStyle name="Notas 2 7 7 2" xfId="33787"/>
    <cellStyle name="Notas 2 7 8" xfId="33788"/>
    <cellStyle name="Notas 2 7 8 2" xfId="33789"/>
    <cellStyle name="Notas 2 7 9" xfId="33790"/>
    <cellStyle name="Notas 2 7 9 2" xfId="33791"/>
    <cellStyle name="Notas 2 8" xfId="33792"/>
    <cellStyle name="Notas 2 8 10" xfId="33793"/>
    <cellStyle name="Notas 2 8 10 2" xfId="33794"/>
    <cellStyle name="Notas 2 8 11" xfId="33795"/>
    <cellStyle name="Notas 2 8 11 2" xfId="33796"/>
    <cellStyle name="Notas 2 8 12" xfId="33797"/>
    <cellStyle name="Notas 2 8 12 2" xfId="33798"/>
    <cellStyle name="Notas 2 8 13" xfId="33799"/>
    <cellStyle name="Notas 2 8 13 2" xfId="33800"/>
    <cellStyle name="Notas 2 8 14" xfId="33801"/>
    <cellStyle name="Notas 2 8 14 2" xfId="33802"/>
    <cellStyle name="Notas 2 8 15" xfId="33803"/>
    <cellStyle name="Notas 2 8 2" xfId="33804"/>
    <cellStyle name="Notas 2 8 2 10" xfId="33805"/>
    <cellStyle name="Notas 2 8 2 10 2" xfId="33806"/>
    <cellStyle name="Notas 2 8 2 11" xfId="33807"/>
    <cellStyle name="Notas 2 8 2 11 2" xfId="33808"/>
    <cellStyle name="Notas 2 8 2 12" xfId="33809"/>
    <cellStyle name="Notas 2 8 2 12 2" xfId="33810"/>
    <cellStyle name="Notas 2 8 2 13" xfId="33811"/>
    <cellStyle name="Notas 2 8 2 2" xfId="33812"/>
    <cellStyle name="Notas 2 8 2 2 10" xfId="33813"/>
    <cellStyle name="Notas 2 8 2 2 10 2" xfId="33814"/>
    <cellStyle name="Notas 2 8 2 2 11" xfId="33815"/>
    <cellStyle name="Notas 2 8 2 2 2" xfId="33816"/>
    <cellStyle name="Notas 2 8 2 2 2 2" xfId="33817"/>
    <cellStyle name="Notas 2 8 2 2 3" xfId="33818"/>
    <cellStyle name="Notas 2 8 2 2 3 2" xfId="33819"/>
    <cellStyle name="Notas 2 8 2 2 4" xfId="33820"/>
    <cellStyle name="Notas 2 8 2 2 4 2" xfId="33821"/>
    <cellStyle name="Notas 2 8 2 2 5" xfId="33822"/>
    <cellStyle name="Notas 2 8 2 2 5 2" xfId="33823"/>
    <cellStyle name="Notas 2 8 2 2 6" xfId="33824"/>
    <cellStyle name="Notas 2 8 2 2 6 2" xfId="33825"/>
    <cellStyle name="Notas 2 8 2 2 7" xfId="33826"/>
    <cellStyle name="Notas 2 8 2 2 7 2" xfId="33827"/>
    <cellStyle name="Notas 2 8 2 2 8" xfId="33828"/>
    <cellStyle name="Notas 2 8 2 2 8 2" xfId="33829"/>
    <cellStyle name="Notas 2 8 2 2 9" xfId="33830"/>
    <cellStyle name="Notas 2 8 2 2 9 2" xfId="33831"/>
    <cellStyle name="Notas 2 8 2 3" xfId="33832"/>
    <cellStyle name="Notas 2 8 2 3 10" xfId="33833"/>
    <cellStyle name="Notas 2 8 2 3 10 2" xfId="33834"/>
    <cellStyle name="Notas 2 8 2 3 11" xfId="33835"/>
    <cellStyle name="Notas 2 8 2 3 2" xfId="33836"/>
    <cellStyle name="Notas 2 8 2 3 2 2" xfId="33837"/>
    <cellStyle name="Notas 2 8 2 3 3" xfId="33838"/>
    <cellStyle name="Notas 2 8 2 3 3 2" xfId="33839"/>
    <cellStyle name="Notas 2 8 2 3 4" xfId="33840"/>
    <cellStyle name="Notas 2 8 2 3 4 2" xfId="33841"/>
    <cellStyle name="Notas 2 8 2 3 5" xfId="33842"/>
    <cellStyle name="Notas 2 8 2 3 5 2" xfId="33843"/>
    <cellStyle name="Notas 2 8 2 3 6" xfId="33844"/>
    <cellStyle name="Notas 2 8 2 3 6 2" xfId="33845"/>
    <cellStyle name="Notas 2 8 2 3 7" xfId="33846"/>
    <cellStyle name="Notas 2 8 2 3 7 2" xfId="33847"/>
    <cellStyle name="Notas 2 8 2 3 8" xfId="33848"/>
    <cellStyle name="Notas 2 8 2 3 8 2" xfId="33849"/>
    <cellStyle name="Notas 2 8 2 3 9" xfId="33850"/>
    <cellStyle name="Notas 2 8 2 3 9 2" xfId="33851"/>
    <cellStyle name="Notas 2 8 2 4" xfId="33852"/>
    <cellStyle name="Notas 2 8 2 4 2" xfId="33853"/>
    <cellStyle name="Notas 2 8 2 5" xfId="33854"/>
    <cellStyle name="Notas 2 8 2 5 2" xfId="33855"/>
    <cellStyle name="Notas 2 8 2 6" xfId="33856"/>
    <cellStyle name="Notas 2 8 2 6 2" xfId="33857"/>
    <cellStyle name="Notas 2 8 2 7" xfId="33858"/>
    <cellStyle name="Notas 2 8 2 7 2" xfId="33859"/>
    <cellStyle name="Notas 2 8 2 8" xfId="33860"/>
    <cellStyle name="Notas 2 8 2 8 2" xfId="33861"/>
    <cellStyle name="Notas 2 8 2 9" xfId="33862"/>
    <cellStyle name="Notas 2 8 2 9 2" xfId="33863"/>
    <cellStyle name="Notas 2 8 3" xfId="33864"/>
    <cellStyle name="Notas 2 8 3 10" xfId="33865"/>
    <cellStyle name="Notas 2 8 3 10 2" xfId="33866"/>
    <cellStyle name="Notas 2 8 3 11" xfId="33867"/>
    <cellStyle name="Notas 2 8 3 11 2" xfId="33868"/>
    <cellStyle name="Notas 2 8 3 12" xfId="33869"/>
    <cellStyle name="Notas 2 8 3 12 2" xfId="33870"/>
    <cellStyle name="Notas 2 8 3 13" xfId="33871"/>
    <cellStyle name="Notas 2 8 3 2" xfId="33872"/>
    <cellStyle name="Notas 2 8 3 2 10" xfId="33873"/>
    <cellStyle name="Notas 2 8 3 2 10 2" xfId="33874"/>
    <cellStyle name="Notas 2 8 3 2 11" xfId="33875"/>
    <cellStyle name="Notas 2 8 3 2 2" xfId="33876"/>
    <cellStyle name="Notas 2 8 3 2 2 2" xfId="33877"/>
    <cellStyle name="Notas 2 8 3 2 3" xfId="33878"/>
    <cellStyle name="Notas 2 8 3 2 3 2" xfId="33879"/>
    <cellStyle name="Notas 2 8 3 2 4" xfId="33880"/>
    <cellStyle name="Notas 2 8 3 2 4 2" xfId="33881"/>
    <cellStyle name="Notas 2 8 3 2 5" xfId="33882"/>
    <cellStyle name="Notas 2 8 3 2 5 2" xfId="33883"/>
    <cellStyle name="Notas 2 8 3 2 6" xfId="33884"/>
    <cellStyle name="Notas 2 8 3 2 6 2" xfId="33885"/>
    <cellStyle name="Notas 2 8 3 2 7" xfId="33886"/>
    <cellStyle name="Notas 2 8 3 2 7 2" xfId="33887"/>
    <cellStyle name="Notas 2 8 3 2 8" xfId="33888"/>
    <cellStyle name="Notas 2 8 3 2 8 2" xfId="33889"/>
    <cellStyle name="Notas 2 8 3 2 9" xfId="33890"/>
    <cellStyle name="Notas 2 8 3 2 9 2" xfId="33891"/>
    <cellStyle name="Notas 2 8 3 3" xfId="33892"/>
    <cellStyle name="Notas 2 8 3 3 10" xfId="33893"/>
    <cellStyle name="Notas 2 8 3 3 10 2" xfId="33894"/>
    <cellStyle name="Notas 2 8 3 3 11" xfId="33895"/>
    <cellStyle name="Notas 2 8 3 3 2" xfId="33896"/>
    <cellStyle name="Notas 2 8 3 3 2 2" xfId="33897"/>
    <cellStyle name="Notas 2 8 3 3 3" xfId="33898"/>
    <cellStyle name="Notas 2 8 3 3 3 2" xfId="33899"/>
    <cellStyle name="Notas 2 8 3 3 4" xfId="33900"/>
    <cellStyle name="Notas 2 8 3 3 4 2" xfId="33901"/>
    <cellStyle name="Notas 2 8 3 3 5" xfId="33902"/>
    <cellStyle name="Notas 2 8 3 3 5 2" xfId="33903"/>
    <cellStyle name="Notas 2 8 3 3 6" xfId="33904"/>
    <cellStyle name="Notas 2 8 3 3 6 2" xfId="33905"/>
    <cellStyle name="Notas 2 8 3 3 7" xfId="33906"/>
    <cellStyle name="Notas 2 8 3 3 7 2" xfId="33907"/>
    <cellStyle name="Notas 2 8 3 3 8" xfId="33908"/>
    <cellStyle name="Notas 2 8 3 3 8 2" xfId="33909"/>
    <cellStyle name="Notas 2 8 3 3 9" xfId="33910"/>
    <cellStyle name="Notas 2 8 3 3 9 2" xfId="33911"/>
    <cellStyle name="Notas 2 8 3 4" xfId="33912"/>
    <cellStyle name="Notas 2 8 3 4 2" xfId="33913"/>
    <cellStyle name="Notas 2 8 3 5" xfId="33914"/>
    <cellStyle name="Notas 2 8 3 5 2" xfId="33915"/>
    <cellStyle name="Notas 2 8 3 6" xfId="33916"/>
    <cellStyle name="Notas 2 8 3 6 2" xfId="33917"/>
    <cellStyle name="Notas 2 8 3 7" xfId="33918"/>
    <cellStyle name="Notas 2 8 3 7 2" xfId="33919"/>
    <cellStyle name="Notas 2 8 3 8" xfId="33920"/>
    <cellStyle name="Notas 2 8 3 8 2" xfId="33921"/>
    <cellStyle name="Notas 2 8 3 9" xfId="33922"/>
    <cellStyle name="Notas 2 8 3 9 2" xfId="33923"/>
    <cellStyle name="Notas 2 8 4" xfId="33924"/>
    <cellStyle name="Notas 2 8 4 10" xfId="33925"/>
    <cellStyle name="Notas 2 8 4 10 2" xfId="33926"/>
    <cellStyle name="Notas 2 8 4 11" xfId="33927"/>
    <cellStyle name="Notas 2 8 4 2" xfId="33928"/>
    <cellStyle name="Notas 2 8 4 2 2" xfId="33929"/>
    <cellStyle name="Notas 2 8 4 3" xfId="33930"/>
    <cellStyle name="Notas 2 8 4 3 2" xfId="33931"/>
    <cellStyle name="Notas 2 8 4 4" xfId="33932"/>
    <cellStyle name="Notas 2 8 4 4 2" xfId="33933"/>
    <cellStyle name="Notas 2 8 4 5" xfId="33934"/>
    <cellStyle name="Notas 2 8 4 5 2" xfId="33935"/>
    <cellStyle name="Notas 2 8 4 6" xfId="33936"/>
    <cellStyle name="Notas 2 8 4 6 2" xfId="33937"/>
    <cellStyle name="Notas 2 8 4 7" xfId="33938"/>
    <cellStyle name="Notas 2 8 4 7 2" xfId="33939"/>
    <cellStyle name="Notas 2 8 4 8" xfId="33940"/>
    <cellStyle name="Notas 2 8 4 8 2" xfId="33941"/>
    <cellStyle name="Notas 2 8 4 9" xfId="33942"/>
    <cellStyle name="Notas 2 8 4 9 2" xfId="33943"/>
    <cellStyle name="Notas 2 8 5" xfId="33944"/>
    <cellStyle name="Notas 2 8 5 10" xfId="33945"/>
    <cellStyle name="Notas 2 8 5 10 2" xfId="33946"/>
    <cellStyle name="Notas 2 8 5 11" xfId="33947"/>
    <cellStyle name="Notas 2 8 5 2" xfId="33948"/>
    <cellStyle name="Notas 2 8 5 2 2" xfId="33949"/>
    <cellStyle name="Notas 2 8 5 3" xfId="33950"/>
    <cellStyle name="Notas 2 8 5 3 2" xfId="33951"/>
    <cellStyle name="Notas 2 8 5 4" xfId="33952"/>
    <cellStyle name="Notas 2 8 5 4 2" xfId="33953"/>
    <cellStyle name="Notas 2 8 5 5" xfId="33954"/>
    <cellStyle name="Notas 2 8 5 5 2" xfId="33955"/>
    <cellStyle name="Notas 2 8 5 6" xfId="33956"/>
    <cellStyle name="Notas 2 8 5 6 2" xfId="33957"/>
    <cellStyle name="Notas 2 8 5 7" xfId="33958"/>
    <cellStyle name="Notas 2 8 5 7 2" xfId="33959"/>
    <cellStyle name="Notas 2 8 5 8" xfId="33960"/>
    <cellStyle name="Notas 2 8 5 8 2" xfId="33961"/>
    <cellStyle name="Notas 2 8 5 9" xfId="33962"/>
    <cellStyle name="Notas 2 8 5 9 2" xfId="33963"/>
    <cellStyle name="Notas 2 8 6" xfId="33964"/>
    <cellStyle name="Notas 2 8 6 2" xfId="33965"/>
    <cellStyle name="Notas 2 8 7" xfId="33966"/>
    <cellStyle name="Notas 2 8 7 2" xfId="33967"/>
    <cellStyle name="Notas 2 8 8" xfId="33968"/>
    <cellStyle name="Notas 2 8 8 2" xfId="33969"/>
    <cellStyle name="Notas 2 8 9" xfId="33970"/>
    <cellStyle name="Notas 2 8 9 2" xfId="33971"/>
    <cellStyle name="Notas 2 9" xfId="33972"/>
    <cellStyle name="Notas 2 9 10" xfId="33973"/>
    <cellStyle name="Notas 2 9 10 2" xfId="33974"/>
    <cellStyle name="Notas 2 9 11" xfId="33975"/>
    <cellStyle name="Notas 2 9 11 2" xfId="33976"/>
    <cellStyle name="Notas 2 9 12" xfId="33977"/>
    <cellStyle name="Notas 2 9 12 2" xfId="33978"/>
    <cellStyle name="Notas 2 9 13" xfId="33979"/>
    <cellStyle name="Notas 2 9 2" xfId="33980"/>
    <cellStyle name="Notas 2 9 2 10" xfId="33981"/>
    <cellStyle name="Notas 2 9 2 10 2" xfId="33982"/>
    <cellStyle name="Notas 2 9 2 11" xfId="33983"/>
    <cellStyle name="Notas 2 9 2 2" xfId="33984"/>
    <cellStyle name="Notas 2 9 2 2 2" xfId="33985"/>
    <cellStyle name="Notas 2 9 2 3" xfId="33986"/>
    <cellStyle name="Notas 2 9 2 3 2" xfId="33987"/>
    <cellStyle name="Notas 2 9 2 4" xfId="33988"/>
    <cellStyle name="Notas 2 9 2 4 2" xfId="33989"/>
    <cellStyle name="Notas 2 9 2 5" xfId="33990"/>
    <cellStyle name="Notas 2 9 2 5 2" xfId="33991"/>
    <cellStyle name="Notas 2 9 2 6" xfId="33992"/>
    <cellStyle name="Notas 2 9 2 6 2" xfId="33993"/>
    <cellStyle name="Notas 2 9 2 7" xfId="33994"/>
    <cellStyle name="Notas 2 9 2 7 2" xfId="33995"/>
    <cellStyle name="Notas 2 9 2 8" xfId="33996"/>
    <cellStyle name="Notas 2 9 2 8 2" xfId="33997"/>
    <cellStyle name="Notas 2 9 2 9" xfId="33998"/>
    <cellStyle name="Notas 2 9 2 9 2" xfId="33999"/>
    <cellStyle name="Notas 2 9 3" xfId="34000"/>
    <cellStyle name="Notas 2 9 3 10" xfId="34001"/>
    <cellStyle name="Notas 2 9 3 10 2" xfId="34002"/>
    <cellStyle name="Notas 2 9 3 11" xfId="34003"/>
    <cellStyle name="Notas 2 9 3 2" xfId="34004"/>
    <cellStyle name="Notas 2 9 3 2 2" xfId="34005"/>
    <cellStyle name="Notas 2 9 3 3" xfId="34006"/>
    <cellStyle name="Notas 2 9 3 3 2" xfId="34007"/>
    <cellStyle name="Notas 2 9 3 4" xfId="34008"/>
    <cellStyle name="Notas 2 9 3 4 2" xfId="34009"/>
    <cellStyle name="Notas 2 9 3 5" xfId="34010"/>
    <cellStyle name="Notas 2 9 3 5 2" xfId="34011"/>
    <cellStyle name="Notas 2 9 3 6" xfId="34012"/>
    <cellStyle name="Notas 2 9 3 6 2" xfId="34013"/>
    <cellStyle name="Notas 2 9 3 7" xfId="34014"/>
    <cellStyle name="Notas 2 9 3 7 2" xfId="34015"/>
    <cellStyle name="Notas 2 9 3 8" xfId="34016"/>
    <cellStyle name="Notas 2 9 3 8 2" xfId="34017"/>
    <cellStyle name="Notas 2 9 3 9" xfId="34018"/>
    <cellStyle name="Notas 2 9 3 9 2" xfId="34019"/>
    <cellStyle name="Notas 2 9 4" xfId="34020"/>
    <cellStyle name="Notas 2 9 4 2" xfId="34021"/>
    <cellStyle name="Notas 2 9 5" xfId="34022"/>
    <cellStyle name="Notas 2 9 5 2" xfId="34023"/>
    <cellStyle name="Notas 2 9 6" xfId="34024"/>
    <cellStyle name="Notas 2 9 6 2" xfId="34025"/>
    <cellStyle name="Notas 2 9 7" xfId="34026"/>
    <cellStyle name="Notas 2 9 7 2" xfId="34027"/>
    <cellStyle name="Notas 2 9 8" xfId="34028"/>
    <cellStyle name="Notas 2 9 8 2" xfId="34029"/>
    <cellStyle name="Notas 2 9 9" xfId="34030"/>
    <cellStyle name="Notas 2 9 9 2" xfId="34031"/>
    <cellStyle name="Notas 3" xfId="34032"/>
    <cellStyle name="Notas 3 10" xfId="34033"/>
    <cellStyle name="Notas 3 10 2" xfId="34034"/>
    <cellStyle name="Notas 3 11" xfId="34035"/>
    <cellStyle name="Notas 3 11 2" xfId="34036"/>
    <cellStyle name="Notas 3 12" xfId="34037"/>
    <cellStyle name="Notas 3 12 2" xfId="34038"/>
    <cellStyle name="Notas 3 13" xfId="34039"/>
    <cellStyle name="Notas 3 13 2" xfId="34040"/>
    <cellStyle name="Notas 3 14" xfId="34041"/>
    <cellStyle name="Notas 3 14 2" xfId="34042"/>
    <cellStyle name="Notas 3 15" xfId="34043"/>
    <cellStyle name="Notas 3 15 2" xfId="34044"/>
    <cellStyle name="Notas 3 16" xfId="34045"/>
    <cellStyle name="Notas 3 16 2" xfId="34046"/>
    <cellStyle name="Notas 3 17" xfId="34047"/>
    <cellStyle name="Notas 3 18" xfId="34048"/>
    <cellStyle name="Notas 3 19" xfId="34049"/>
    <cellStyle name="Notas 3 2" xfId="34050"/>
    <cellStyle name="Notas 3 2 10" xfId="34051"/>
    <cellStyle name="Notas 3 2 10 2" xfId="34052"/>
    <cellStyle name="Notas 3 2 11" xfId="34053"/>
    <cellStyle name="Notas 3 2 11 2" xfId="34054"/>
    <cellStyle name="Notas 3 2 12" xfId="34055"/>
    <cellStyle name="Notas 3 2 12 2" xfId="34056"/>
    <cellStyle name="Notas 3 2 13" xfId="34057"/>
    <cellStyle name="Notas 3 2 13 2" xfId="34058"/>
    <cellStyle name="Notas 3 2 14" xfId="34059"/>
    <cellStyle name="Notas 3 2 14 2" xfId="34060"/>
    <cellStyle name="Notas 3 2 15" xfId="34061"/>
    <cellStyle name="Notas 3 2 16" xfId="34062"/>
    <cellStyle name="Notas 3 2 2" xfId="34063"/>
    <cellStyle name="Notas 3 2 2 10" xfId="34064"/>
    <cellStyle name="Notas 3 2 2 10 2" xfId="34065"/>
    <cellStyle name="Notas 3 2 2 11" xfId="34066"/>
    <cellStyle name="Notas 3 2 2 11 2" xfId="34067"/>
    <cellStyle name="Notas 3 2 2 12" xfId="34068"/>
    <cellStyle name="Notas 3 2 2 12 2" xfId="34069"/>
    <cellStyle name="Notas 3 2 2 13" xfId="34070"/>
    <cellStyle name="Notas 3 2 2 2" xfId="34071"/>
    <cellStyle name="Notas 3 2 2 2 10" xfId="34072"/>
    <cellStyle name="Notas 3 2 2 2 10 2" xfId="34073"/>
    <cellStyle name="Notas 3 2 2 2 11" xfId="34074"/>
    <cellStyle name="Notas 3 2 2 2 2" xfId="34075"/>
    <cellStyle name="Notas 3 2 2 2 2 2" xfId="34076"/>
    <cellStyle name="Notas 3 2 2 2 3" xfId="34077"/>
    <cellStyle name="Notas 3 2 2 2 3 2" xfId="34078"/>
    <cellStyle name="Notas 3 2 2 2 4" xfId="34079"/>
    <cellStyle name="Notas 3 2 2 2 4 2" xfId="34080"/>
    <cellStyle name="Notas 3 2 2 2 5" xfId="34081"/>
    <cellStyle name="Notas 3 2 2 2 5 2" xfId="34082"/>
    <cellStyle name="Notas 3 2 2 2 6" xfId="34083"/>
    <cellStyle name="Notas 3 2 2 2 6 2" xfId="34084"/>
    <cellStyle name="Notas 3 2 2 2 7" xfId="34085"/>
    <cellStyle name="Notas 3 2 2 2 7 2" xfId="34086"/>
    <cellStyle name="Notas 3 2 2 2 8" xfId="34087"/>
    <cellStyle name="Notas 3 2 2 2 8 2" xfId="34088"/>
    <cellStyle name="Notas 3 2 2 2 9" xfId="34089"/>
    <cellStyle name="Notas 3 2 2 2 9 2" xfId="34090"/>
    <cellStyle name="Notas 3 2 2 3" xfId="34091"/>
    <cellStyle name="Notas 3 2 2 3 10" xfId="34092"/>
    <cellStyle name="Notas 3 2 2 3 10 2" xfId="34093"/>
    <cellStyle name="Notas 3 2 2 3 11" xfId="34094"/>
    <cellStyle name="Notas 3 2 2 3 2" xfId="34095"/>
    <cellStyle name="Notas 3 2 2 3 2 2" xfId="34096"/>
    <cellStyle name="Notas 3 2 2 3 3" xfId="34097"/>
    <cellStyle name="Notas 3 2 2 3 3 2" xfId="34098"/>
    <cellStyle name="Notas 3 2 2 3 4" xfId="34099"/>
    <cellStyle name="Notas 3 2 2 3 4 2" xfId="34100"/>
    <cellStyle name="Notas 3 2 2 3 5" xfId="34101"/>
    <cellStyle name="Notas 3 2 2 3 5 2" xfId="34102"/>
    <cellStyle name="Notas 3 2 2 3 6" xfId="34103"/>
    <cellStyle name="Notas 3 2 2 3 6 2" xfId="34104"/>
    <cellStyle name="Notas 3 2 2 3 7" xfId="34105"/>
    <cellStyle name="Notas 3 2 2 3 7 2" xfId="34106"/>
    <cellStyle name="Notas 3 2 2 3 8" xfId="34107"/>
    <cellStyle name="Notas 3 2 2 3 8 2" xfId="34108"/>
    <cellStyle name="Notas 3 2 2 3 9" xfId="34109"/>
    <cellStyle name="Notas 3 2 2 3 9 2" xfId="34110"/>
    <cellStyle name="Notas 3 2 2 4" xfId="34111"/>
    <cellStyle name="Notas 3 2 2 4 2" xfId="34112"/>
    <cellStyle name="Notas 3 2 2 5" xfId="34113"/>
    <cellStyle name="Notas 3 2 2 5 2" xfId="34114"/>
    <cellStyle name="Notas 3 2 2 6" xfId="34115"/>
    <cellStyle name="Notas 3 2 2 6 2" xfId="34116"/>
    <cellStyle name="Notas 3 2 2 7" xfId="34117"/>
    <cellStyle name="Notas 3 2 2 7 2" xfId="34118"/>
    <cellStyle name="Notas 3 2 2 8" xfId="34119"/>
    <cellStyle name="Notas 3 2 2 8 2" xfId="34120"/>
    <cellStyle name="Notas 3 2 2 9" xfId="34121"/>
    <cellStyle name="Notas 3 2 2 9 2" xfId="34122"/>
    <cellStyle name="Notas 3 2 3" xfId="34123"/>
    <cellStyle name="Notas 3 2 3 10" xfId="34124"/>
    <cellStyle name="Notas 3 2 3 10 2" xfId="34125"/>
    <cellStyle name="Notas 3 2 3 11" xfId="34126"/>
    <cellStyle name="Notas 3 2 3 11 2" xfId="34127"/>
    <cellStyle name="Notas 3 2 3 12" xfId="34128"/>
    <cellStyle name="Notas 3 2 3 12 2" xfId="34129"/>
    <cellStyle name="Notas 3 2 3 13" xfId="34130"/>
    <cellStyle name="Notas 3 2 3 2" xfId="34131"/>
    <cellStyle name="Notas 3 2 3 2 10" xfId="34132"/>
    <cellStyle name="Notas 3 2 3 2 10 2" xfId="34133"/>
    <cellStyle name="Notas 3 2 3 2 11" xfId="34134"/>
    <cellStyle name="Notas 3 2 3 2 2" xfId="34135"/>
    <cellStyle name="Notas 3 2 3 2 2 2" xfId="34136"/>
    <cellStyle name="Notas 3 2 3 2 3" xfId="34137"/>
    <cellStyle name="Notas 3 2 3 2 3 2" xfId="34138"/>
    <cellStyle name="Notas 3 2 3 2 4" xfId="34139"/>
    <cellStyle name="Notas 3 2 3 2 4 2" xfId="34140"/>
    <cellStyle name="Notas 3 2 3 2 5" xfId="34141"/>
    <cellStyle name="Notas 3 2 3 2 5 2" xfId="34142"/>
    <cellStyle name="Notas 3 2 3 2 6" xfId="34143"/>
    <cellStyle name="Notas 3 2 3 2 6 2" xfId="34144"/>
    <cellStyle name="Notas 3 2 3 2 7" xfId="34145"/>
    <cellStyle name="Notas 3 2 3 2 7 2" xfId="34146"/>
    <cellStyle name="Notas 3 2 3 2 8" xfId="34147"/>
    <cellStyle name="Notas 3 2 3 2 8 2" xfId="34148"/>
    <cellStyle name="Notas 3 2 3 2 9" xfId="34149"/>
    <cellStyle name="Notas 3 2 3 2 9 2" xfId="34150"/>
    <cellStyle name="Notas 3 2 3 3" xfId="34151"/>
    <cellStyle name="Notas 3 2 3 3 10" xfId="34152"/>
    <cellStyle name="Notas 3 2 3 3 10 2" xfId="34153"/>
    <cellStyle name="Notas 3 2 3 3 11" xfId="34154"/>
    <cellStyle name="Notas 3 2 3 3 2" xfId="34155"/>
    <cellStyle name="Notas 3 2 3 3 2 2" xfId="34156"/>
    <cellStyle name="Notas 3 2 3 3 3" xfId="34157"/>
    <cellStyle name="Notas 3 2 3 3 3 2" xfId="34158"/>
    <cellStyle name="Notas 3 2 3 3 4" xfId="34159"/>
    <cellStyle name="Notas 3 2 3 3 4 2" xfId="34160"/>
    <cellStyle name="Notas 3 2 3 3 5" xfId="34161"/>
    <cellStyle name="Notas 3 2 3 3 5 2" xfId="34162"/>
    <cellStyle name="Notas 3 2 3 3 6" xfId="34163"/>
    <cellStyle name="Notas 3 2 3 3 6 2" xfId="34164"/>
    <cellStyle name="Notas 3 2 3 3 7" xfId="34165"/>
    <cellStyle name="Notas 3 2 3 3 7 2" xfId="34166"/>
    <cellStyle name="Notas 3 2 3 3 8" xfId="34167"/>
    <cellStyle name="Notas 3 2 3 3 8 2" xfId="34168"/>
    <cellStyle name="Notas 3 2 3 3 9" xfId="34169"/>
    <cellStyle name="Notas 3 2 3 3 9 2" xfId="34170"/>
    <cellStyle name="Notas 3 2 3 4" xfId="34171"/>
    <cellStyle name="Notas 3 2 3 4 2" xfId="34172"/>
    <cellStyle name="Notas 3 2 3 5" xfId="34173"/>
    <cellStyle name="Notas 3 2 3 5 2" xfId="34174"/>
    <cellStyle name="Notas 3 2 3 6" xfId="34175"/>
    <cellStyle name="Notas 3 2 3 6 2" xfId="34176"/>
    <cellStyle name="Notas 3 2 3 7" xfId="34177"/>
    <cellStyle name="Notas 3 2 3 7 2" xfId="34178"/>
    <cellStyle name="Notas 3 2 3 8" xfId="34179"/>
    <cellStyle name="Notas 3 2 3 8 2" xfId="34180"/>
    <cellStyle name="Notas 3 2 3 9" xfId="34181"/>
    <cellStyle name="Notas 3 2 3 9 2" xfId="34182"/>
    <cellStyle name="Notas 3 2 4" xfId="34183"/>
    <cellStyle name="Notas 3 2 4 10" xfId="34184"/>
    <cellStyle name="Notas 3 2 4 10 2" xfId="34185"/>
    <cellStyle name="Notas 3 2 4 11" xfId="34186"/>
    <cellStyle name="Notas 3 2 4 2" xfId="34187"/>
    <cellStyle name="Notas 3 2 4 2 2" xfId="34188"/>
    <cellStyle name="Notas 3 2 4 3" xfId="34189"/>
    <cellStyle name="Notas 3 2 4 3 2" xfId="34190"/>
    <cellStyle name="Notas 3 2 4 4" xfId="34191"/>
    <cellStyle name="Notas 3 2 4 4 2" xfId="34192"/>
    <cellStyle name="Notas 3 2 4 5" xfId="34193"/>
    <cellStyle name="Notas 3 2 4 5 2" xfId="34194"/>
    <cellStyle name="Notas 3 2 4 6" xfId="34195"/>
    <cellStyle name="Notas 3 2 4 6 2" xfId="34196"/>
    <cellStyle name="Notas 3 2 4 7" xfId="34197"/>
    <cellStyle name="Notas 3 2 4 7 2" xfId="34198"/>
    <cellStyle name="Notas 3 2 4 8" xfId="34199"/>
    <cellStyle name="Notas 3 2 4 8 2" xfId="34200"/>
    <cellStyle name="Notas 3 2 4 9" xfId="34201"/>
    <cellStyle name="Notas 3 2 4 9 2" xfId="34202"/>
    <cellStyle name="Notas 3 2 5" xfId="34203"/>
    <cellStyle name="Notas 3 2 5 10" xfId="34204"/>
    <cellStyle name="Notas 3 2 5 10 2" xfId="34205"/>
    <cellStyle name="Notas 3 2 5 11" xfId="34206"/>
    <cellStyle name="Notas 3 2 5 2" xfId="34207"/>
    <cellStyle name="Notas 3 2 5 2 2" xfId="34208"/>
    <cellStyle name="Notas 3 2 5 3" xfId="34209"/>
    <cellStyle name="Notas 3 2 5 3 2" xfId="34210"/>
    <cellStyle name="Notas 3 2 5 4" xfId="34211"/>
    <cellStyle name="Notas 3 2 5 4 2" xfId="34212"/>
    <cellStyle name="Notas 3 2 5 5" xfId="34213"/>
    <cellStyle name="Notas 3 2 5 5 2" xfId="34214"/>
    <cellStyle name="Notas 3 2 5 6" xfId="34215"/>
    <cellStyle name="Notas 3 2 5 6 2" xfId="34216"/>
    <cellStyle name="Notas 3 2 5 7" xfId="34217"/>
    <cellStyle name="Notas 3 2 5 7 2" xfId="34218"/>
    <cellStyle name="Notas 3 2 5 8" xfId="34219"/>
    <cellStyle name="Notas 3 2 5 8 2" xfId="34220"/>
    <cellStyle name="Notas 3 2 5 9" xfId="34221"/>
    <cellStyle name="Notas 3 2 5 9 2" xfId="34222"/>
    <cellStyle name="Notas 3 2 6" xfId="34223"/>
    <cellStyle name="Notas 3 2 6 2" xfId="34224"/>
    <cellStyle name="Notas 3 2 7" xfId="34225"/>
    <cellStyle name="Notas 3 2 7 2" xfId="34226"/>
    <cellStyle name="Notas 3 2 8" xfId="34227"/>
    <cellStyle name="Notas 3 2 8 2" xfId="34228"/>
    <cellStyle name="Notas 3 2 9" xfId="34229"/>
    <cellStyle name="Notas 3 2 9 2" xfId="34230"/>
    <cellStyle name="Notas 3 3" xfId="34231"/>
    <cellStyle name="Notas 3 3 10" xfId="34232"/>
    <cellStyle name="Notas 3 3 10 2" xfId="34233"/>
    <cellStyle name="Notas 3 3 11" xfId="34234"/>
    <cellStyle name="Notas 3 3 11 2" xfId="34235"/>
    <cellStyle name="Notas 3 3 12" xfId="34236"/>
    <cellStyle name="Notas 3 3 12 2" xfId="34237"/>
    <cellStyle name="Notas 3 3 13" xfId="34238"/>
    <cellStyle name="Notas 3 3 13 2" xfId="34239"/>
    <cellStyle name="Notas 3 3 14" xfId="34240"/>
    <cellStyle name="Notas 3 3 14 2" xfId="34241"/>
    <cellStyle name="Notas 3 3 15" xfId="34242"/>
    <cellStyle name="Notas 3 3 2" xfId="34243"/>
    <cellStyle name="Notas 3 3 2 10" xfId="34244"/>
    <cellStyle name="Notas 3 3 2 10 2" xfId="34245"/>
    <cellStyle name="Notas 3 3 2 11" xfId="34246"/>
    <cellStyle name="Notas 3 3 2 11 2" xfId="34247"/>
    <cellStyle name="Notas 3 3 2 12" xfId="34248"/>
    <cellStyle name="Notas 3 3 2 12 2" xfId="34249"/>
    <cellStyle name="Notas 3 3 2 13" xfId="34250"/>
    <cellStyle name="Notas 3 3 2 2" xfId="34251"/>
    <cellStyle name="Notas 3 3 2 2 10" xfId="34252"/>
    <cellStyle name="Notas 3 3 2 2 10 2" xfId="34253"/>
    <cellStyle name="Notas 3 3 2 2 11" xfId="34254"/>
    <cellStyle name="Notas 3 3 2 2 2" xfId="34255"/>
    <cellStyle name="Notas 3 3 2 2 2 2" xfId="34256"/>
    <cellStyle name="Notas 3 3 2 2 3" xfId="34257"/>
    <cellStyle name="Notas 3 3 2 2 3 2" xfId="34258"/>
    <cellStyle name="Notas 3 3 2 2 4" xfId="34259"/>
    <cellStyle name="Notas 3 3 2 2 4 2" xfId="34260"/>
    <cellStyle name="Notas 3 3 2 2 5" xfId="34261"/>
    <cellStyle name="Notas 3 3 2 2 5 2" xfId="34262"/>
    <cellStyle name="Notas 3 3 2 2 6" xfId="34263"/>
    <cellStyle name="Notas 3 3 2 2 6 2" xfId="34264"/>
    <cellStyle name="Notas 3 3 2 2 7" xfId="34265"/>
    <cellStyle name="Notas 3 3 2 2 7 2" xfId="34266"/>
    <cellStyle name="Notas 3 3 2 2 8" xfId="34267"/>
    <cellStyle name="Notas 3 3 2 2 8 2" xfId="34268"/>
    <cellStyle name="Notas 3 3 2 2 9" xfId="34269"/>
    <cellStyle name="Notas 3 3 2 2 9 2" xfId="34270"/>
    <cellStyle name="Notas 3 3 2 3" xfId="34271"/>
    <cellStyle name="Notas 3 3 2 3 10" xfId="34272"/>
    <cellStyle name="Notas 3 3 2 3 10 2" xfId="34273"/>
    <cellStyle name="Notas 3 3 2 3 11" xfId="34274"/>
    <cellStyle name="Notas 3 3 2 3 2" xfId="34275"/>
    <cellStyle name="Notas 3 3 2 3 2 2" xfId="34276"/>
    <cellStyle name="Notas 3 3 2 3 3" xfId="34277"/>
    <cellStyle name="Notas 3 3 2 3 3 2" xfId="34278"/>
    <cellStyle name="Notas 3 3 2 3 4" xfId="34279"/>
    <cellStyle name="Notas 3 3 2 3 4 2" xfId="34280"/>
    <cellStyle name="Notas 3 3 2 3 5" xfId="34281"/>
    <cellStyle name="Notas 3 3 2 3 5 2" xfId="34282"/>
    <cellStyle name="Notas 3 3 2 3 6" xfId="34283"/>
    <cellStyle name="Notas 3 3 2 3 6 2" xfId="34284"/>
    <cellStyle name="Notas 3 3 2 3 7" xfId="34285"/>
    <cellStyle name="Notas 3 3 2 3 7 2" xfId="34286"/>
    <cellStyle name="Notas 3 3 2 3 8" xfId="34287"/>
    <cellStyle name="Notas 3 3 2 3 8 2" xfId="34288"/>
    <cellStyle name="Notas 3 3 2 3 9" xfId="34289"/>
    <cellStyle name="Notas 3 3 2 3 9 2" xfId="34290"/>
    <cellStyle name="Notas 3 3 2 4" xfId="34291"/>
    <cellStyle name="Notas 3 3 2 4 2" xfId="34292"/>
    <cellStyle name="Notas 3 3 2 5" xfId="34293"/>
    <cellStyle name="Notas 3 3 2 5 2" xfId="34294"/>
    <cellStyle name="Notas 3 3 2 6" xfId="34295"/>
    <cellStyle name="Notas 3 3 2 6 2" xfId="34296"/>
    <cellStyle name="Notas 3 3 2 7" xfId="34297"/>
    <cellStyle name="Notas 3 3 2 7 2" xfId="34298"/>
    <cellStyle name="Notas 3 3 2 8" xfId="34299"/>
    <cellStyle name="Notas 3 3 2 8 2" xfId="34300"/>
    <cellStyle name="Notas 3 3 2 9" xfId="34301"/>
    <cellStyle name="Notas 3 3 2 9 2" xfId="34302"/>
    <cellStyle name="Notas 3 3 3" xfId="34303"/>
    <cellStyle name="Notas 3 3 3 10" xfId="34304"/>
    <cellStyle name="Notas 3 3 3 10 2" xfId="34305"/>
    <cellStyle name="Notas 3 3 3 11" xfId="34306"/>
    <cellStyle name="Notas 3 3 3 11 2" xfId="34307"/>
    <cellStyle name="Notas 3 3 3 12" xfId="34308"/>
    <cellStyle name="Notas 3 3 3 12 2" xfId="34309"/>
    <cellStyle name="Notas 3 3 3 13" xfId="34310"/>
    <cellStyle name="Notas 3 3 3 2" xfId="34311"/>
    <cellStyle name="Notas 3 3 3 2 10" xfId="34312"/>
    <cellStyle name="Notas 3 3 3 2 10 2" xfId="34313"/>
    <cellStyle name="Notas 3 3 3 2 11" xfId="34314"/>
    <cellStyle name="Notas 3 3 3 2 2" xfId="34315"/>
    <cellStyle name="Notas 3 3 3 2 2 2" xfId="34316"/>
    <cellStyle name="Notas 3 3 3 2 3" xfId="34317"/>
    <cellStyle name="Notas 3 3 3 2 3 2" xfId="34318"/>
    <cellStyle name="Notas 3 3 3 2 4" xfId="34319"/>
    <cellStyle name="Notas 3 3 3 2 4 2" xfId="34320"/>
    <cellStyle name="Notas 3 3 3 2 5" xfId="34321"/>
    <cellStyle name="Notas 3 3 3 2 5 2" xfId="34322"/>
    <cellStyle name="Notas 3 3 3 2 6" xfId="34323"/>
    <cellStyle name="Notas 3 3 3 2 6 2" xfId="34324"/>
    <cellStyle name="Notas 3 3 3 2 7" xfId="34325"/>
    <cellStyle name="Notas 3 3 3 2 7 2" xfId="34326"/>
    <cellStyle name="Notas 3 3 3 2 8" xfId="34327"/>
    <cellStyle name="Notas 3 3 3 2 8 2" xfId="34328"/>
    <cellStyle name="Notas 3 3 3 2 9" xfId="34329"/>
    <cellStyle name="Notas 3 3 3 2 9 2" xfId="34330"/>
    <cellStyle name="Notas 3 3 3 3" xfId="34331"/>
    <cellStyle name="Notas 3 3 3 3 10" xfId="34332"/>
    <cellStyle name="Notas 3 3 3 3 10 2" xfId="34333"/>
    <cellStyle name="Notas 3 3 3 3 11" xfId="34334"/>
    <cellStyle name="Notas 3 3 3 3 2" xfId="34335"/>
    <cellStyle name="Notas 3 3 3 3 2 2" xfId="34336"/>
    <cellStyle name="Notas 3 3 3 3 3" xfId="34337"/>
    <cellStyle name="Notas 3 3 3 3 3 2" xfId="34338"/>
    <cellStyle name="Notas 3 3 3 3 4" xfId="34339"/>
    <cellStyle name="Notas 3 3 3 3 4 2" xfId="34340"/>
    <cellStyle name="Notas 3 3 3 3 5" xfId="34341"/>
    <cellStyle name="Notas 3 3 3 3 5 2" xfId="34342"/>
    <cellStyle name="Notas 3 3 3 3 6" xfId="34343"/>
    <cellStyle name="Notas 3 3 3 3 6 2" xfId="34344"/>
    <cellStyle name="Notas 3 3 3 3 7" xfId="34345"/>
    <cellStyle name="Notas 3 3 3 3 7 2" xfId="34346"/>
    <cellStyle name="Notas 3 3 3 3 8" xfId="34347"/>
    <cellStyle name="Notas 3 3 3 3 8 2" xfId="34348"/>
    <cellStyle name="Notas 3 3 3 3 9" xfId="34349"/>
    <cellStyle name="Notas 3 3 3 3 9 2" xfId="34350"/>
    <cellStyle name="Notas 3 3 3 4" xfId="34351"/>
    <cellStyle name="Notas 3 3 3 4 2" xfId="34352"/>
    <cellStyle name="Notas 3 3 3 5" xfId="34353"/>
    <cellStyle name="Notas 3 3 3 5 2" xfId="34354"/>
    <cellStyle name="Notas 3 3 3 6" xfId="34355"/>
    <cellStyle name="Notas 3 3 3 6 2" xfId="34356"/>
    <cellStyle name="Notas 3 3 3 7" xfId="34357"/>
    <cellStyle name="Notas 3 3 3 7 2" xfId="34358"/>
    <cellStyle name="Notas 3 3 3 8" xfId="34359"/>
    <cellStyle name="Notas 3 3 3 8 2" xfId="34360"/>
    <cellStyle name="Notas 3 3 3 9" xfId="34361"/>
    <cellStyle name="Notas 3 3 3 9 2" xfId="34362"/>
    <cellStyle name="Notas 3 3 4" xfId="34363"/>
    <cellStyle name="Notas 3 3 4 10" xfId="34364"/>
    <cellStyle name="Notas 3 3 4 10 2" xfId="34365"/>
    <cellStyle name="Notas 3 3 4 11" xfId="34366"/>
    <cellStyle name="Notas 3 3 4 2" xfId="34367"/>
    <cellStyle name="Notas 3 3 4 2 2" xfId="34368"/>
    <cellStyle name="Notas 3 3 4 3" xfId="34369"/>
    <cellStyle name="Notas 3 3 4 3 2" xfId="34370"/>
    <cellStyle name="Notas 3 3 4 4" xfId="34371"/>
    <cellStyle name="Notas 3 3 4 4 2" xfId="34372"/>
    <cellStyle name="Notas 3 3 4 5" xfId="34373"/>
    <cellStyle name="Notas 3 3 4 5 2" xfId="34374"/>
    <cellStyle name="Notas 3 3 4 6" xfId="34375"/>
    <cellStyle name="Notas 3 3 4 6 2" xfId="34376"/>
    <cellStyle name="Notas 3 3 4 7" xfId="34377"/>
    <cellStyle name="Notas 3 3 4 7 2" xfId="34378"/>
    <cellStyle name="Notas 3 3 4 8" xfId="34379"/>
    <cellStyle name="Notas 3 3 4 8 2" xfId="34380"/>
    <cellStyle name="Notas 3 3 4 9" xfId="34381"/>
    <cellStyle name="Notas 3 3 4 9 2" xfId="34382"/>
    <cellStyle name="Notas 3 3 5" xfId="34383"/>
    <cellStyle name="Notas 3 3 5 10" xfId="34384"/>
    <cellStyle name="Notas 3 3 5 10 2" xfId="34385"/>
    <cellStyle name="Notas 3 3 5 11" xfId="34386"/>
    <cellStyle name="Notas 3 3 5 2" xfId="34387"/>
    <cellStyle name="Notas 3 3 5 2 2" xfId="34388"/>
    <cellStyle name="Notas 3 3 5 3" xfId="34389"/>
    <cellStyle name="Notas 3 3 5 3 2" xfId="34390"/>
    <cellStyle name="Notas 3 3 5 4" xfId="34391"/>
    <cellStyle name="Notas 3 3 5 4 2" xfId="34392"/>
    <cellStyle name="Notas 3 3 5 5" xfId="34393"/>
    <cellStyle name="Notas 3 3 5 5 2" xfId="34394"/>
    <cellStyle name="Notas 3 3 5 6" xfId="34395"/>
    <cellStyle name="Notas 3 3 5 6 2" xfId="34396"/>
    <cellStyle name="Notas 3 3 5 7" xfId="34397"/>
    <cellStyle name="Notas 3 3 5 7 2" xfId="34398"/>
    <cellStyle name="Notas 3 3 5 8" xfId="34399"/>
    <cellStyle name="Notas 3 3 5 8 2" xfId="34400"/>
    <cellStyle name="Notas 3 3 5 9" xfId="34401"/>
    <cellStyle name="Notas 3 3 5 9 2" xfId="34402"/>
    <cellStyle name="Notas 3 3 6" xfId="34403"/>
    <cellStyle name="Notas 3 3 6 2" xfId="34404"/>
    <cellStyle name="Notas 3 3 7" xfId="34405"/>
    <cellStyle name="Notas 3 3 7 2" xfId="34406"/>
    <cellStyle name="Notas 3 3 8" xfId="34407"/>
    <cellStyle name="Notas 3 3 8 2" xfId="34408"/>
    <cellStyle name="Notas 3 3 9" xfId="34409"/>
    <cellStyle name="Notas 3 3 9 2" xfId="34410"/>
    <cellStyle name="Notas 3 4" xfId="34411"/>
    <cellStyle name="Notas 3 4 10" xfId="34412"/>
    <cellStyle name="Notas 3 4 10 2" xfId="34413"/>
    <cellStyle name="Notas 3 4 11" xfId="34414"/>
    <cellStyle name="Notas 3 4 11 2" xfId="34415"/>
    <cellStyle name="Notas 3 4 12" xfId="34416"/>
    <cellStyle name="Notas 3 4 12 2" xfId="34417"/>
    <cellStyle name="Notas 3 4 13" xfId="34418"/>
    <cellStyle name="Notas 3 4 13 2" xfId="34419"/>
    <cellStyle name="Notas 3 4 14" xfId="34420"/>
    <cellStyle name="Notas 3 4 14 2" xfId="34421"/>
    <cellStyle name="Notas 3 4 15" xfId="34422"/>
    <cellStyle name="Notas 3 4 2" xfId="34423"/>
    <cellStyle name="Notas 3 4 2 10" xfId="34424"/>
    <cellStyle name="Notas 3 4 2 10 2" xfId="34425"/>
    <cellStyle name="Notas 3 4 2 11" xfId="34426"/>
    <cellStyle name="Notas 3 4 2 11 2" xfId="34427"/>
    <cellStyle name="Notas 3 4 2 12" xfId="34428"/>
    <cellStyle name="Notas 3 4 2 12 2" xfId="34429"/>
    <cellStyle name="Notas 3 4 2 13" xfId="34430"/>
    <cellStyle name="Notas 3 4 2 2" xfId="34431"/>
    <cellStyle name="Notas 3 4 2 2 10" xfId="34432"/>
    <cellStyle name="Notas 3 4 2 2 10 2" xfId="34433"/>
    <cellStyle name="Notas 3 4 2 2 11" xfId="34434"/>
    <cellStyle name="Notas 3 4 2 2 2" xfId="34435"/>
    <cellStyle name="Notas 3 4 2 2 2 2" xfId="34436"/>
    <cellStyle name="Notas 3 4 2 2 3" xfId="34437"/>
    <cellStyle name="Notas 3 4 2 2 3 2" xfId="34438"/>
    <cellStyle name="Notas 3 4 2 2 4" xfId="34439"/>
    <cellStyle name="Notas 3 4 2 2 4 2" xfId="34440"/>
    <cellStyle name="Notas 3 4 2 2 5" xfId="34441"/>
    <cellStyle name="Notas 3 4 2 2 5 2" xfId="34442"/>
    <cellStyle name="Notas 3 4 2 2 6" xfId="34443"/>
    <cellStyle name="Notas 3 4 2 2 6 2" xfId="34444"/>
    <cellStyle name="Notas 3 4 2 2 7" xfId="34445"/>
    <cellStyle name="Notas 3 4 2 2 7 2" xfId="34446"/>
    <cellStyle name="Notas 3 4 2 2 8" xfId="34447"/>
    <cellStyle name="Notas 3 4 2 2 8 2" xfId="34448"/>
    <cellStyle name="Notas 3 4 2 2 9" xfId="34449"/>
    <cellStyle name="Notas 3 4 2 2 9 2" xfId="34450"/>
    <cellStyle name="Notas 3 4 2 3" xfId="34451"/>
    <cellStyle name="Notas 3 4 2 3 10" xfId="34452"/>
    <cellStyle name="Notas 3 4 2 3 10 2" xfId="34453"/>
    <cellStyle name="Notas 3 4 2 3 11" xfId="34454"/>
    <cellStyle name="Notas 3 4 2 3 2" xfId="34455"/>
    <cellStyle name="Notas 3 4 2 3 2 2" xfId="34456"/>
    <cellStyle name="Notas 3 4 2 3 3" xfId="34457"/>
    <cellStyle name="Notas 3 4 2 3 3 2" xfId="34458"/>
    <cellStyle name="Notas 3 4 2 3 4" xfId="34459"/>
    <cellStyle name="Notas 3 4 2 3 4 2" xfId="34460"/>
    <cellStyle name="Notas 3 4 2 3 5" xfId="34461"/>
    <cellStyle name="Notas 3 4 2 3 5 2" xfId="34462"/>
    <cellStyle name="Notas 3 4 2 3 6" xfId="34463"/>
    <cellStyle name="Notas 3 4 2 3 6 2" xfId="34464"/>
    <cellStyle name="Notas 3 4 2 3 7" xfId="34465"/>
    <cellStyle name="Notas 3 4 2 3 7 2" xfId="34466"/>
    <cellStyle name="Notas 3 4 2 3 8" xfId="34467"/>
    <cellStyle name="Notas 3 4 2 3 8 2" xfId="34468"/>
    <cellStyle name="Notas 3 4 2 3 9" xfId="34469"/>
    <cellStyle name="Notas 3 4 2 3 9 2" xfId="34470"/>
    <cellStyle name="Notas 3 4 2 4" xfId="34471"/>
    <cellStyle name="Notas 3 4 2 4 2" xfId="34472"/>
    <cellStyle name="Notas 3 4 2 5" xfId="34473"/>
    <cellStyle name="Notas 3 4 2 5 2" xfId="34474"/>
    <cellStyle name="Notas 3 4 2 6" xfId="34475"/>
    <cellStyle name="Notas 3 4 2 6 2" xfId="34476"/>
    <cellStyle name="Notas 3 4 2 7" xfId="34477"/>
    <cellStyle name="Notas 3 4 2 7 2" xfId="34478"/>
    <cellStyle name="Notas 3 4 2 8" xfId="34479"/>
    <cellStyle name="Notas 3 4 2 8 2" xfId="34480"/>
    <cellStyle name="Notas 3 4 2 9" xfId="34481"/>
    <cellStyle name="Notas 3 4 2 9 2" xfId="34482"/>
    <cellStyle name="Notas 3 4 3" xfId="34483"/>
    <cellStyle name="Notas 3 4 3 10" xfId="34484"/>
    <cellStyle name="Notas 3 4 3 10 2" xfId="34485"/>
    <cellStyle name="Notas 3 4 3 11" xfId="34486"/>
    <cellStyle name="Notas 3 4 3 11 2" xfId="34487"/>
    <cellStyle name="Notas 3 4 3 12" xfId="34488"/>
    <cellStyle name="Notas 3 4 3 12 2" xfId="34489"/>
    <cellStyle name="Notas 3 4 3 13" xfId="34490"/>
    <cellStyle name="Notas 3 4 3 2" xfId="34491"/>
    <cellStyle name="Notas 3 4 3 2 10" xfId="34492"/>
    <cellStyle name="Notas 3 4 3 2 10 2" xfId="34493"/>
    <cellStyle name="Notas 3 4 3 2 11" xfId="34494"/>
    <cellStyle name="Notas 3 4 3 2 2" xfId="34495"/>
    <cellStyle name="Notas 3 4 3 2 2 2" xfId="34496"/>
    <cellStyle name="Notas 3 4 3 2 3" xfId="34497"/>
    <cellStyle name="Notas 3 4 3 2 3 2" xfId="34498"/>
    <cellStyle name="Notas 3 4 3 2 4" xfId="34499"/>
    <cellStyle name="Notas 3 4 3 2 4 2" xfId="34500"/>
    <cellStyle name="Notas 3 4 3 2 5" xfId="34501"/>
    <cellStyle name="Notas 3 4 3 2 5 2" xfId="34502"/>
    <cellStyle name="Notas 3 4 3 2 6" xfId="34503"/>
    <cellStyle name="Notas 3 4 3 2 6 2" xfId="34504"/>
    <cellStyle name="Notas 3 4 3 2 7" xfId="34505"/>
    <cellStyle name="Notas 3 4 3 2 7 2" xfId="34506"/>
    <cellStyle name="Notas 3 4 3 2 8" xfId="34507"/>
    <cellStyle name="Notas 3 4 3 2 8 2" xfId="34508"/>
    <cellStyle name="Notas 3 4 3 2 9" xfId="34509"/>
    <cellStyle name="Notas 3 4 3 2 9 2" xfId="34510"/>
    <cellStyle name="Notas 3 4 3 3" xfId="34511"/>
    <cellStyle name="Notas 3 4 3 3 10" xfId="34512"/>
    <cellStyle name="Notas 3 4 3 3 10 2" xfId="34513"/>
    <cellStyle name="Notas 3 4 3 3 11" xfId="34514"/>
    <cellStyle name="Notas 3 4 3 3 2" xfId="34515"/>
    <cellStyle name="Notas 3 4 3 3 2 2" xfId="34516"/>
    <cellStyle name="Notas 3 4 3 3 3" xfId="34517"/>
    <cellStyle name="Notas 3 4 3 3 3 2" xfId="34518"/>
    <cellStyle name="Notas 3 4 3 3 4" xfId="34519"/>
    <cellStyle name="Notas 3 4 3 3 4 2" xfId="34520"/>
    <cellStyle name="Notas 3 4 3 3 5" xfId="34521"/>
    <cellStyle name="Notas 3 4 3 3 5 2" xfId="34522"/>
    <cellStyle name="Notas 3 4 3 3 6" xfId="34523"/>
    <cellStyle name="Notas 3 4 3 3 6 2" xfId="34524"/>
    <cellStyle name="Notas 3 4 3 3 7" xfId="34525"/>
    <cellStyle name="Notas 3 4 3 3 7 2" xfId="34526"/>
    <cellStyle name="Notas 3 4 3 3 8" xfId="34527"/>
    <cellStyle name="Notas 3 4 3 3 8 2" xfId="34528"/>
    <cellStyle name="Notas 3 4 3 3 9" xfId="34529"/>
    <cellStyle name="Notas 3 4 3 3 9 2" xfId="34530"/>
    <cellStyle name="Notas 3 4 3 4" xfId="34531"/>
    <cellStyle name="Notas 3 4 3 4 2" xfId="34532"/>
    <cellStyle name="Notas 3 4 3 5" xfId="34533"/>
    <cellStyle name="Notas 3 4 3 5 2" xfId="34534"/>
    <cellStyle name="Notas 3 4 3 6" xfId="34535"/>
    <cellStyle name="Notas 3 4 3 6 2" xfId="34536"/>
    <cellStyle name="Notas 3 4 3 7" xfId="34537"/>
    <cellStyle name="Notas 3 4 3 7 2" xfId="34538"/>
    <cellStyle name="Notas 3 4 3 8" xfId="34539"/>
    <cellStyle name="Notas 3 4 3 8 2" xfId="34540"/>
    <cellStyle name="Notas 3 4 3 9" xfId="34541"/>
    <cellStyle name="Notas 3 4 3 9 2" xfId="34542"/>
    <cellStyle name="Notas 3 4 4" xfId="34543"/>
    <cellStyle name="Notas 3 4 4 10" xfId="34544"/>
    <cellStyle name="Notas 3 4 4 10 2" xfId="34545"/>
    <cellStyle name="Notas 3 4 4 11" xfId="34546"/>
    <cellStyle name="Notas 3 4 4 2" xfId="34547"/>
    <cellStyle name="Notas 3 4 4 2 2" xfId="34548"/>
    <cellStyle name="Notas 3 4 4 3" xfId="34549"/>
    <cellStyle name="Notas 3 4 4 3 2" xfId="34550"/>
    <cellStyle name="Notas 3 4 4 4" xfId="34551"/>
    <cellStyle name="Notas 3 4 4 4 2" xfId="34552"/>
    <cellStyle name="Notas 3 4 4 5" xfId="34553"/>
    <cellStyle name="Notas 3 4 4 5 2" xfId="34554"/>
    <cellStyle name="Notas 3 4 4 6" xfId="34555"/>
    <cellStyle name="Notas 3 4 4 6 2" xfId="34556"/>
    <cellStyle name="Notas 3 4 4 7" xfId="34557"/>
    <cellStyle name="Notas 3 4 4 7 2" xfId="34558"/>
    <cellStyle name="Notas 3 4 4 8" xfId="34559"/>
    <cellStyle name="Notas 3 4 4 8 2" xfId="34560"/>
    <cellStyle name="Notas 3 4 4 9" xfId="34561"/>
    <cellStyle name="Notas 3 4 4 9 2" xfId="34562"/>
    <cellStyle name="Notas 3 4 5" xfId="34563"/>
    <cellStyle name="Notas 3 4 5 10" xfId="34564"/>
    <cellStyle name="Notas 3 4 5 10 2" xfId="34565"/>
    <cellStyle name="Notas 3 4 5 11" xfId="34566"/>
    <cellStyle name="Notas 3 4 5 2" xfId="34567"/>
    <cellStyle name="Notas 3 4 5 2 2" xfId="34568"/>
    <cellStyle name="Notas 3 4 5 3" xfId="34569"/>
    <cellStyle name="Notas 3 4 5 3 2" xfId="34570"/>
    <cellStyle name="Notas 3 4 5 4" xfId="34571"/>
    <cellStyle name="Notas 3 4 5 4 2" xfId="34572"/>
    <cellStyle name="Notas 3 4 5 5" xfId="34573"/>
    <cellStyle name="Notas 3 4 5 5 2" xfId="34574"/>
    <cellStyle name="Notas 3 4 5 6" xfId="34575"/>
    <cellStyle name="Notas 3 4 5 6 2" xfId="34576"/>
    <cellStyle name="Notas 3 4 5 7" xfId="34577"/>
    <cellStyle name="Notas 3 4 5 7 2" xfId="34578"/>
    <cellStyle name="Notas 3 4 5 8" xfId="34579"/>
    <cellStyle name="Notas 3 4 5 8 2" xfId="34580"/>
    <cellStyle name="Notas 3 4 5 9" xfId="34581"/>
    <cellStyle name="Notas 3 4 5 9 2" xfId="34582"/>
    <cellStyle name="Notas 3 4 6" xfId="34583"/>
    <cellStyle name="Notas 3 4 6 2" xfId="34584"/>
    <cellStyle name="Notas 3 4 7" xfId="34585"/>
    <cellStyle name="Notas 3 4 7 2" xfId="34586"/>
    <cellStyle name="Notas 3 4 8" xfId="34587"/>
    <cellStyle name="Notas 3 4 8 2" xfId="34588"/>
    <cellStyle name="Notas 3 4 9" xfId="34589"/>
    <cellStyle name="Notas 3 4 9 2" xfId="34590"/>
    <cellStyle name="Notas 3 5" xfId="34591"/>
    <cellStyle name="Notas 3 5 10" xfId="34592"/>
    <cellStyle name="Notas 3 5 10 2" xfId="34593"/>
    <cellStyle name="Notas 3 5 11" xfId="34594"/>
    <cellStyle name="Notas 3 5 11 2" xfId="34595"/>
    <cellStyle name="Notas 3 5 12" xfId="34596"/>
    <cellStyle name="Notas 3 5 12 2" xfId="34597"/>
    <cellStyle name="Notas 3 5 13" xfId="34598"/>
    <cellStyle name="Notas 3 5 13 2" xfId="34599"/>
    <cellStyle name="Notas 3 5 14" xfId="34600"/>
    <cellStyle name="Notas 3 5 14 2" xfId="34601"/>
    <cellStyle name="Notas 3 5 15" xfId="34602"/>
    <cellStyle name="Notas 3 5 2" xfId="34603"/>
    <cellStyle name="Notas 3 5 2 10" xfId="34604"/>
    <cellStyle name="Notas 3 5 2 10 2" xfId="34605"/>
    <cellStyle name="Notas 3 5 2 11" xfId="34606"/>
    <cellStyle name="Notas 3 5 2 11 2" xfId="34607"/>
    <cellStyle name="Notas 3 5 2 12" xfId="34608"/>
    <cellStyle name="Notas 3 5 2 12 2" xfId="34609"/>
    <cellStyle name="Notas 3 5 2 13" xfId="34610"/>
    <cellStyle name="Notas 3 5 2 2" xfId="34611"/>
    <cellStyle name="Notas 3 5 2 2 10" xfId="34612"/>
    <cellStyle name="Notas 3 5 2 2 10 2" xfId="34613"/>
    <cellStyle name="Notas 3 5 2 2 11" xfId="34614"/>
    <cellStyle name="Notas 3 5 2 2 2" xfId="34615"/>
    <cellStyle name="Notas 3 5 2 2 2 2" xfId="34616"/>
    <cellStyle name="Notas 3 5 2 2 3" xfId="34617"/>
    <cellStyle name="Notas 3 5 2 2 3 2" xfId="34618"/>
    <cellStyle name="Notas 3 5 2 2 4" xfId="34619"/>
    <cellStyle name="Notas 3 5 2 2 4 2" xfId="34620"/>
    <cellStyle name="Notas 3 5 2 2 5" xfId="34621"/>
    <cellStyle name="Notas 3 5 2 2 5 2" xfId="34622"/>
    <cellStyle name="Notas 3 5 2 2 6" xfId="34623"/>
    <cellStyle name="Notas 3 5 2 2 6 2" xfId="34624"/>
    <cellStyle name="Notas 3 5 2 2 7" xfId="34625"/>
    <cellStyle name="Notas 3 5 2 2 7 2" xfId="34626"/>
    <cellStyle name="Notas 3 5 2 2 8" xfId="34627"/>
    <cellStyle name="Notas 3 5 2 2 8 2" xfId="34628"/>
    <cellStyle name="Notas 3 5 2 2 9" xfId="34629"/>
    <cellStyle name="Notas 3 5 2 2 9 2" xfId="34630"/>
    <cellStyle name="Notas 3 5 2 3" xfId="34631"/>
    <cellStyle name="Notas 3 5 2 3 10" xfId="34632"/>
    <cellStyle name="Notas 3 5 2 3 10 2" xfId="34633"/>
    <cellStyle name="Notas 3 5 2 3 11" xfId="34634"/>
    <cellStyle name="Notas 3 5 2 3 2" xfId="34635"/>
    <cellStyle name="Notas 3 5 2 3 2 2" xfId="34636"/>
    <cellStyle name="Notas 3 5 2 3 3" xfId="34637"/>
    <cellStyle name="Notas 3 5 2 3 3 2" xfId="34638"/>
    <cellStyle name="Notas 3 5 2 3 4" xfId="34639"/>
    <cellStyle name="Notas 3 5 2 3 4 2" xfId="34640"/>
    <cellStyle name="Notas 3 5 2 3 5" xfId="34641"/>
    <cellStyle name="Notas 3 5 2 3 5 2" xfId="34642"/>
    <cellStyle name="Notas 3 5 2 3 6" xfId="34643"/>
    <cellStyle name="Notas 3 5 2 3 6 2" xfId="34644"/>
    <cellStyle name="Notas 3 5 2 3 7" xfId="34645"/>
    <cellStyle name="Notas 3 5 2 3 7 2" xfId="34646"/>
    <cellStyle name="Notas 3 5 2 3 8" xfId="34647"/>
    <cellStyle name="Notas 3 5 2 3 8 2" xfId="34648"/>
    <cellStyle name="Notas 3 5 2 3 9" xfId="34649"/>
    <cellStyle name="Notas 3 5 2 3 9 2" xfId="34650"/>
    <cellStyle name="Notas 3 5 2 4" xfId="34651"/>
    <cellStyle name="Notas 3 5 2 4 2" xfId="34652"/>
    <cellStyle name="Notas 3 5 2 5" xfId="34653"/>
    <cellStyle name="Notas 3 5 2 5 2" xfId="34654"/>
    <cellStyle name="Notas 3 5 2 6" xfId="34655"/>
    <cellStyle name="Notas 3 5 2 6 2" xfId="34656"/>
    <cellStyle name="Notas 3 5 2 7" xfId="34657"/>
    <cellStyle name="Notas 3 5 2 7 2" xfId="34658"/>
    <cellStyle name="Notas 3 5 2 8" xfId="34659"/>
    <cellStyle name="Notas 3 5 2 8 2" xfId="34660"/>
    <cellStyle name="Notas 3 5 2 9" xfId="34661"/>
    <cellStyle name="Notas 3 5 2 9 2" xfId="34662"/>
    <cellStyle name="Notas 3 5 3" xfId="34663"/>
    <cellStyle name="Notas 3 5 3 10" xfId="34664"/>
    <cellStyle name="Notas 3 5 3 10 2" xfId="34665"/>
    <cellStyle name="Notas 3 5 3 11" xfId="34666"/>
    <cellStyle name="Notas 3 5 3 11 2" xfId="34667"/>
    <cellStyle name="Notas 3 5 3 12" xfId="34668"/>
    <cellStyle name="Notas 3 5 3 12 2" xfId="34669"/>
    <cellStyle name="Notas 3 5 3 13" xfId="34670"/>
    <cellStyle name="Notas 3 5 3 2" xfId="34671"/>
    <cellStyle name="Notas 3 5 3 2 10" xfId="34672"/>
    <cellStyle name="Notas 3 5 3 2 10 2" xfId="34673"/>
    <cellStyle name="Notas 3 5 3 2 11" xfId="34674"/>
    <cellStyle name="Notas 3 5 3 2 2" xfId="34675"/>
    <cellStyle name="Notas 3 5 3 2 2 2" xfId="34676"/>
    <cellStyle name="Notas 3 5 3 2 3" xfId="34677"/>
    <cellStyle name="Notas 3 5 3 2 3 2" xfId="34678"/>
    <cellStyle name="Notas 3 5 3 2 4" xfId="34679"/>
    <cellStyle name="Notas 3 5 3 2 4 2" xfId="34680"/>
    <cellStyle name="Notas 3 5 3 2 5" xfId="34681"/>
    <cellStyle name="Notas 3 5 3 2 5 2" xfId="34682"/>
    <cellStyle name="Notas 3 5 3 2 6" xfId="34683"/>
    <cellStyle name="Notas 3 5 3 2 6 2" xfId="34684"/>
    <cellStyle name="Notas 3 5 3 2 7" xfId="34685"/>
    <cellStyle name="Notas 3 5 3 2 7 2" xfId="34686"/>
    <cellStyle name="Notas 3 5 3 2 8" xfId="34687"/>
    <cellStyle name="Notas 3 5 3 2 8 2" xfId="34688"/>
    <cellStyle name="Notas 3 5 3 2 9" xfId="34689"/>
    <cellStyle name="Notas 3 5 3 2 9 2" xfId="34690"/>
    <cellStyle name="Notas 3 5 3 3" xfId="34691"/>
    <cellStyle name="Notas 3 5 3 3 10" xfId="34692"/>
    <cellStyle name="Notas 3 5 3 3 10 2" xfId="34693"/>
    <cellStyle name="Notas 3 5 3 3 11" xfId="34694"/>
    <cellStyle name="Notas 3 5 3 3 2" xfId="34695"/>
    <cellStyle name="Notas 3 5 3 3 2 2" xfId="34696"/>
    <cellStyle name="Notas 3 5 3 3 3" xfId="34697"/>
    <cellStyle name="Notas 3 5 3 3 3 2" xfId="34698"/>
    <cellStyle name="Notas 3 5 3 3 4" xfId="34699"/>
    <cellStyle name="Notas 3 5 3 3 4 2" xfId="34700"/>
    <cellStyle name="Notas 3 5 3 3 5" xfId="34701"/>
    <cellStyle name="Notas 3 5 3 3 5 2" xfId="34702"/>
    <cellStyle name="Notas 3 5 3 3 6" xfId="34703"/>
    <cellStyle name="Notas 3 5 3 3 6 2" xfId="34704"/>
    <cellStyle name="Notas 3 5 3 3 7" xfId="34705"/>
    <cellStyle name="Notas 3 5 3 3 7 2" xfId="34706"/>
    <cellStyle name="Notas 3 5 3 3 8" xfId="34707"/>
    <cellStyle name="Notas 3 5 3 3 8 2" xfId="34708"/>
    <cellStyle name="Notas 3 5 3 3 9" xfId="34709"/>
    <cellStyle name="Notas 3 5 3 3 9 2" xfId="34710"/>
    <cellStyle name="Notas 3 5 3 4" xfId="34711"/>
    <cellStyle name="Notas 3 5 3 4 2" xfId="34712"/>
    <cellStyle name="Notas 3 5 3 5" xfId="34713"/>
    <cellStyle name="Notas 3 5 3 5 2" xfId="34714"/>
    <cellStyle name="Notas 3 5 3 6" xfId="34715"/>
    <cellStyle name="Notas 3 5 3 6 2" xfId="34716"/>
    <cellStyle name="Notas 3 5 3 7" xfId="34717"/>
    <cellStyle name="Notas 3 5 3 7 2" xfId="34718"/>
    <cellStyle name="Notas 3 5 3 8" xfId="34719"/>
    <cellStyle name="Notas 3 5 3 8 2" xfId="34720"/>
    <cellStyle name="Notas 3 5 3 9" xfId="34721"/>
    <cellStyle name="Notas 3 5 3 9 2" xfId="34722"/>
    <cellStyle name="Notas 3 5 4" xfId="34723"/>
    <cellStyle name="Notas 3 5 4 10" xfId="34724"/>
    <cellStyle name="Notas 3 5 4 10 2" xfId="34725"/>
    <cellStyle name="Notas 3 5 4 11" xfId="34726"/>
    <cellStyle name="Notas 3 5 4 2" xfId="34727"/>
    <cellStyle name="Notas 3 5 4 2 2" xfId="34728"/>
    <cellStyle name="Notas 3 5 4 3" xfId="34729"/>
    <cellStyle name="Notas 3 5 4 3 2" xfId="34730"/>
    <cellStyle name="Notas 3 5 4 4" xfId="34731"/>
    <cellStyle name="Notas 3 5 4 4 2" xfId="34732"/>
    <cellStyle name="Notas 3 5 4 5" xfId="34733"/>
    <cellStyle name="Notas 3 5 4 5 2" xfId="34734"/>
    <cellStyle name="Notas 3 5 4 6" xfId="34735"/>
    <cellStyle name="Notas 3 5 4 6 2" xfId="34736"/>
    <cellStyle name="Notas 3 5 4 7" xfId="34737"/>
    <cellStyle name="Notas 3 5 4 7 2" xfId="34738"/>
    <cellStyle name="Notas 3 5 4 8" xfId="34739"/>
    <cellStyle name="Notas 3 5 4 8 2" xfId="34740"/>
    <cellStyle name="Notas 3 5 4 9" xfId="34741"/>
    <cellStyle name="Notas 3 5 4 9 2" xfId="34742"/>
    <cellStyle name="Notas 3 5 5" xfId="34743"/>
    <cellStyle name="Notas 3 5 5 10" xfId="34744"/>
    <cellStyle name="Notas 3 5 5 10 2" xfId="34745"/>
    <cellStyle name="Notas 3 5 5 11" xfId="34746"/>
    <cellStyle name="Notas 3 5 5 2" xfId="34747"/>
    <cellStyle name="Notas 3 5 5 2 2" xfId="34748"/>
    <cellStyle name="Notas 3 5 5 3" xfId="34749"/>
    <cellStyle name="Notas 3 5 5 3 2" xfId="34750"/>
    <cellStyle name="Notas 3 5 5 4" xfId="34751"/>
    <cellStyle name="Notas 3 5 5 4 2" xfId="34752"/>
    <cellStyle name="Notas 3 5 5 5" xfId="34753"/>
    <cellStyle name="Notas 3 5 5 5 2" xfId="34754"/>
    <cellStyle name="Notas 3 5 5 6" xfId="34755"/>
    <cellStyle name="Notas 3 5 5 6 2" xfId="34756"/>
    <cellStyle name="Notas 3 5 5 7" xfId="34757"/>
    <cellStyle name="Notas 3 5 5 7 2" xfId="34758"/>
    <cellStyle name="Notas 3 5 5 8" xfId="34759"/>
    <cellStyle name="Notas 3 5 5 8 2" xfId="34760"/>
    <cellStyle name="Notas 3 5 5 9" xfId="34761"/>
    <cellStyle name="Notas 3 5 5 9 2" xfId="34762"/>
    <cellStyle name="Notas 3 5 6" xfId="34763"/>
    <cellStyle name="Notas 3 5 6 2" xfId="34764"/>
    <cellStyle name="Notas 3 5 7" xfId="34765"/>
    <cellStyle name="Notas 3 5 7 2" xfId="34766"/>
    <cellStyle name="Notas 3 5 8" xfId="34767"/>
    <cellStyle name="Notas 3 5 8 2" xfId="34768"/>
    <cellStyle name="Notas 3 5 9" xfId="34769"/>
    <cellStyle name="Notas 3 5 9 2" xfId="34770"/>
    <cellStyle name="Notas 3 6" xfId="34771"/>
    <cellStyle name="Notas 3 6 10" xfId="34772"/>
    <cellStyle name="Notas 3 6 10 2" xfId="34773"/>
    <cellStyle name="Notas 3 6 11" xfId="34774"/>
    <cellStyle name="Notas 3 6 11 2" xfId="34775"/>
    <cellStyle name="Notas 3 6 12" xfId="34776"/>
    <cellStyle name="Notas 3 6 12 2" xfId="34777"/>
    <cellStyle name="Notas 3 6 13" xfId="34778"/>
    <cellStyle name="Notas 3 6 2" xfId="34779"/>
    <cellStyle name="Notas 3 6 2 10" xfId="34780"/>
    <cellStyle name="Notas 3 6 2 10 2" xfId="34781"/>
    <cellStyle name="Notas 3 6 2 11" xfId="34782"/>
    <cellStyle name="Notas 3 6 2 2" xfId="34783"/>
    <cellStyle name="Notas 3 6 2 2 2" xfId="34784"/>
    <cellStyle name="Notas 3 6 2 3" xfId="34785"/>
    <cellStyle name="Notas 3 6 2 3 2" xfId="34786"/>
    <cellStyle name="Notas 3 6 2 4" xfId="34787"/>
    <cellStyle name="Notas 3 6 2 4 2" xfId="34788"/>
    <cellStyle name="Notas 3 6 2 5" xfId="34789"/>
    <cellStyle name="Notas 3 6 2 5 2" xfId="34790"/>
    <cellStyle name="Notas 3 6 2 6" xfId="34791"/>
    <cellStyle name="Notas 3 6 2 6 2" xfId="34792"/>
    <cellStyle name="Notas 3 6 2 7" xfId="34793"/>
    <cellStyle name="Notas 3 6 2 7 2" xfId="34794"/>
    <cellStyle name="Notas 3 6 2 8" xfId="34795"/>
    <cellStyle name="Notas 3 6 2 8 2" xfId="34796"/>
    <cellStyle name="Notas 3 6 2 9" xfId="34797"/>
    <cellStyle name="Notas 3 6 2 9 2" xfId="34798"/>
    <cellStyle name="Notas 3 6 3" xfId="34799"/>
    <cellStyle name="Notas 3 6 3 10" xfId="34800"/>
    <cellStyle name="Notas 3 6 3 10 2" xfId="34801"/>
    <cellStyle name="Notas 3 6 3 11" xfId="34802"/>
    <cellStyle name="Notas 3 6 3 2" xfId="34803"/>
    <cellStyle name="Notas 3 6 3 2 2" xfId="34804"/>
    <cellStyle name="Notas 3 6 3 3" xfId="34805"/>
    <cellStyle name="Notas 3 6 3 3 2" xfId="34806"/>
    <cellStyle name="Notas 3 6 3 4" xfId="34807"/>
    <cellStyle name="Notas 3 6 3 4 2" xfId="34808"/>
    <cellStyle name="Notas 3 6 3 5" xfId="34809"/>
    <cellStyle name="Notas 3 6 3 5 2" xfId="34810"/>
    <cellStyle name="Notas 3 6 3 6" xfId="34811"/>
    <cellStyle name="Notas 3 6 3 6 2" xfId="34812"/>
    <cellStyle name="Notas 3 6 3 7" xfId="34813"/>
    <cellStyle name="Notas 3 6 3 7 2" xfId="34814"/>
    <cellStyle name="Notas 3 6 3 8" xfId="34815"/>
    <cellStyle name="Notas 3 6 3 8 2" xfId="34816"/>
    <cellStyle name="Notas 3 6 3 9" xfId="34817"/>
    <cellStyle name="Notas 3 6 3 9 2" xfId="34818"/>
    <cellStyle name="Notas 3 6 4" xfId="34819"/>
    <cellStyle name="Notas 3 6 4 2" xfId="34820"/>
    <cellStyle name="Notas 3 6 5" xfId="34821"/>
    <cellStyle name="Notas 3 6 5 2" xfId="34822"/>
    <cellStyle name="Notas 3 6 6" xfId="34823"/>
    <cellStyle name="Notas 3 6 6 2" xfId="34824"/>
    <cellStyle name="Notas 3 6 7" xfId="34825"/>
    <cellStyle name="Notas 3 6 7 2" xfId="34826"/>
    <cellStyle name="Notas 3 6 8" xfId="34827"/>
    <cellStyle name="Notas 3 6 8 2" xfId="34828"/>
    <cellStyle name="Notas 3 6 9" xfId="34829"/>
    <cellStyle name="Notas 3 6 9 2" xfId="34830"/>
    <cellStyle name="Notas 3 7" xfId="34831"/>
    <cellStyle name="Notas 3 7 10" xfId="34832"/>
    <cellStyle name="Notas 3 7 10 2" xfId="34833"/>
    <cellStyle name="Notas 3 7 11" xfId="34834"/>
    <cellStyle name="Notas 3 7 11 2" xfId="34835"/>
    <cellStyle name="Notas 3 7 12" xfId="34836"/>
    <cellStyle name="Notas 3 7 12 2" xfId="34837"/>
    <cellStyle name="Notas 3 7 13" xfId="34838"/>
    <cellStyle name="Notas 3 7 2" xfId="34839"/>
    <cellStyle name="Notas 3 7 2 10" xfId="34840"/>
    <cellStyle name="Notas 3 7 2 10 2" xfId="34841"/>
    <cellStyle name="Notas 3 7 2 11" xfId="34842"/>
    <cellStyle name="Notas 3 7 2 2" xfId="34843"/>
    <cellStyle name="Notas 3 7 2 2 2" xfId="34844"/>
    <cellStyle name="Notas 3 7 2 3" xfId="34845"/>
    <cellStyle name="Notas 3 7 2 3 2" xfId="34846"/>
    <cellStyle name="Notas 3 7 2 4" xfId="34847"/>
    <cellStyle name="Notas 3 7 2 4 2" xfId="34848"/>
    <cellStyle name="Notas 3 7 2 5" xfId="34849"/>
    <cellStyle name="Notas 3 7 2 5 2" xfId="34850"/>
    <cellStyle name="Notas 3 7 2 6" xfId="34851"/>
    <cellStyle name="Notas 3 7 2 6 2" xfId="34852"/>
    <cellStyle name="Notas 3 7 2 7" xfId="34853"/>
    <cellStyle name="Notas 3 7 2 7 2" xfId="34854"/>
    <cellStyle name="Notas 3 7 2 8" xfId="34855"/>
    <cellStyle name="Notas 3 7 2 8 2" xfId="34856"/>
    <cellStyle name="Notas 3 7 2 9" xfId="34857"/>
    <cellStyle name="Notas 3 7 2 9 2" xfId="34858"/>
    <cellStyle name="Notas 3 7 3" xfId="34859"/>
    <cellStyle name="Notas 3 7 3 10" xfId="34860"/>
    <cellStyle name="Notas 3 7 3 10 2" xfId="34861"/>
    <cellStyle name="Notas 3 7 3 11" xfId="34862"/>
    <cellStyle name="Notas 3 7 3 2" xfId="34863"/>
    <cellStyle name="Notas 3 7 3 2 2" xfId="34864"/>
    <cellStyle name="Notas 3 7 3 3" xfId="34865"/>
    <cellStyle name="Notas 3 7 3 3 2" xfId="34866"/>
    <cellStyle name="Notas 3 7 3 4" xfId="34867"/>
    <cellStyle name="Notas 3 7 3 4 2" xfId="34868"/>
    <cellStyle name="Notas 3 7 3 5" xfId="34869"/>
    <cellStyle name="Notas 3 7 3 5 2" xfId="34870"/>
    <cellStyle name="Notas 3 7 3 6" xfId="34871"/>
    <cellStyle name="Notas 3 7 3 6 2" xfId="34872"/>
    <cellStyle name="Notas 3 7 3 7" xfId="34873"/>
    <cellStyle name="Notas 3 7 3 7 2" xfId="34874"/>
    <cellStyle name="Notas 3 7 3 8" xfId="34875"/>
    <cellStyle name="Notas 3 7 3 8 2" xfId="34876"/>
    <cellStyle name="Notas 3 7 3 9" xfId="34877"/>
    <cellStyle name="Notas 3 7 3 9 2" xfId="34878"/>
    <cellStyle name="Notas 3 7 4" xfId="34879"/>
    <cellStyle name="Notas 3 7 4 2" xfId="34880"/>
    <cellStyle name="Notas 3 7 5" xfId="34881"/>
    <cellStyle name="Notas 3 7 5 2" xfId="34882"/>
    <cellStyle name="Notas 3 7 6" xfId="34883"/>
    <cellStyle name="Notas 3 7 6 2" xfId="34884"/>
    <cellStyle name="Notas 3 7 7" xfId="34885"/>
    <cellStyle name="Notas 3 7 7 2" xfId="34886"/>
    <cellStyle name="Notas 3 7 8" xfId="34887"/>
    <cellStyle name="Notas 3 7 8 2" xfId="34888"/>
    <cellStyle name="Notas 3 7 9" xfId="34889"/>
    <cellStyle name="Notas 3 7 9 2" xfId="34890"/>
    <cellStyle name="Notas 3 8" xfId="34891"/>
    <cellStyle name="Notas 3 8 2" xfId="34892"/>
    <cellStyle name="Notas 3 9" xfId="34893"/>
    <cellStyle name="Notas 3 9 2" xfId="34894"/>
    <cellStyle name="Notas 4" xfId="34895"/>
    <cellStyle name="Notas 4 10" xfId="34896"/>
    <cellStyle name="Notas 4 10 2" xfId="34897"/>
    <cellStyle name="Notas 4 11" xfId="34898"/>
    <cellStyle name="Notas 4 11 2" xfId="34899"/>
    <cellStyle name="Notas 4 12" xfId="34900"/>
    <cellStyle name="Notas 4 12 2" xfId="34901"/>
    <cellStyle name="Notas 4 13" xfId="34902"/>
    <cellStyle name="Notas 4 13 2" xfId="34903"/>
    <cellStyle name="Notas 4 14" xfId="34904"/>
    <cellStyle name="Notas 4 14 2" xfId="34905"/>
    <cellStyle name="Notas 4 15" xfId="34906"/>
    <cellStyle name="Notas 4 15 2" xfId="34907"/>
    <cellStyle name="Notas 4 16" xfId="34908"/>
    <cellStyle name="Notas 4 16 2" xfId="34909"/>
    <cellStyle name="Notas 4 17" xfId="34910"/>
    <cellStyle name="Notas 4 17 2" xfId="34911"/>
    <cellStyle name="Notas 4 18" xfId="34912"/>
    <cellStyle name="Notas 4 19" xfId="34913"/>
    <cellStyle name="Notas 4 2" xfId="34914"/>
    <cellStyle name="Notas 4 2 10" xfId="34915"/>
    <cellStyle name="Notas 4 2 10 2" xfId="34916"/>
    <cellStyle name="Notas 4 2 11" xfId="34917"/>
    <cellStyle name="Notas 4 2 11 2" xfId="34918"/>
    <cellStyle name="Notas 4 2 12" xfId="34919"/>
    <cellStyle name="Notas 4 2 12 2" xfId="34920"/>
    <cellStyle name="Notas 4 2 13" xfId="34921"/>
    <cellStyle name="Notas 4 2 13 2" xfId="34922"/>
    <cellStyle name="Notas 4 2 14" xfId="34923"/>
    <cellStyle name="Notas 4 2 14 2" xfId="34924"/>
    <cellStyle name="Notas 4 2 15" xfId="34925"/>
    <cellStyle name="Notas 4 2 16" xfId="34926"/>
    <cellStyle name="Notas 4 2 2" xfId="34927"/>
    <cellStyle name="Notas 4 2 2 10" xfId="34928"/>
    <cellStyle name="Notas 4 2 2 10 2" xfId="34929"/>
    <cellStyle name="Notas 4 2 2 11" xfId="34930"/>
    <cellStyle name="Notas 4 2 2 11 2" xfId="34931"/>
    <cellStyle name="Notas 4 2 2 12" xfId="34932"/>
    <cellStyle name="Notas 4 2 2 12 2" xfId="34933"/>
    <cellStyle name="Notas 4 2 2 13" xfId="34934"/>
    <cellStyle name="Notas 4 2 2 2" xfId="34935"/>
    <cellStyle name="Notas 4 2 2 2 10" xfId="34936"/>
    <cellStyle name="Notas 4 2 2 2 10 2" xfId="34937"/>
    <cellStyle name="Notas 4 2 2 2 11" xfId="34938"/>
    <cellStyle name="Notas 4 2 2 2 2" xfId="34939"/>
    <cellStyle name="Notas 4 2 2 2 2 2" xfId="34940"/>
    <cellStyle name="Notas 4 2 2 2 3" xfId="34941"/>
    <cellStyle name="Notas 4 2 2 2 3 2" xfId="34942"/>
    <cellStyle name="Notas 4 2 2 2 4" xfId="34943"/>
    <cellStyle name="Notas 4 2 2 2 4 2" xfId="34944"/>
    <cellStyle name="Notas 4 2 2 2 5" xfId="34945"/>
    <cellStyle name="Notas 4 2 2 2 5 2" xfId="34946"/>
    <cellStyle name="Notas 4 2 2 2 6" xfId="34947"/>
    <cellStyle name="Notas 4 2 2 2 6 2" xfId="34948"/>
    <cellStyle name="Notas 4 2 2 2 7" xfId="34949"/>
    <cellStyle name="Notas 4 2 2 2 7 2" xfId="34950"/>
    <cellStyle name="Notas 4 2 2 2 8" xfId="34951"/>
    <cellStyle name="Notas 4 2 2 2 8 2" xfId="34952"/>
    <cellStyle name="Notas 4 2 2 2 9" xfId="34953"/>
    <cellStyle name="Notas 4 2 2 2 9 2" xfId="34954"/>
    <cellStyle name="Notas 4 2 2 3" xfId="34955"/>
    <cellStyle name="Notas 4 2 2 3 10" xfId="34956"/>
    <cellStyle name="Notas 4 2 2 3 10 2" xfId="34957"/>
    <cellStyle name="Notas 4 2 2 3 11" xfId="34958"/>
    <cellStyle name="Notas 4 2 2 3 2" xfId="34959"/>
    <cellStyle name="Notas 4 2 2 3 2 2" xfId="34960"/>
    <cellStyle name="Notas 4 2 2 3 3" xfId="34961"/>
    <cellStyle name="Notas 4 2 2 3 3 2" xfId="34962"/>
    <cellStyle name="Notas 4 2 2 3 4" xfId="34963"/>
    <cellStyle name="Notas 4 2 2 3 4 2" xfId="34964"/>
    <cellStyle name="Notas 4 2 2 3 5" xfId="34965"/>
    <cellStyle name="Notas 4 2 2 3 5 2" xfId="34966"/>
    <cellStyle name="Notas 4 2 2 3 6" xfId="34967"/>
    <cellStyle name="Notas 4 2 2 3 6 2" xfId="34968"/>
    <cellStyle name="Notas 4 2 2 3 7" xfId="34969"/>
    <cellStyle name="Notas 4 2 2 3 7 2" xfId="34970"/>
    <cellStyle name="Notas 4 2 2 3 8" xfId="34971"/>
    <cellStyle name="Notas 4 2 2 3 8 2" xfId="34972"/>
    <cellStyle name="Notas 4 2 2 3 9" xfId="34973"/>
    <cellStyle name="Notas 4 2 2 3 9 2" xfId="34974"/>
    <cellStyle name="Notas 4 2 2 4" xfId="34975"/>
    <cellStyle name="Notas 4 2 2 4 2" xfId="34976"/>
    <cellStyle name="Notas 4 2 2 5" xfId="34977"/>
    <cellStyle name="Notas 4 2 2 5 2" xfId="34978"/>
    <cellStyle name="Notas 4 2 2 6" xfId="34979"/>
    <cellStyle name="Notas 4 2 2 6 2" xfId="34980"/>
    <cellStyle name="Notas 4 2 2 7" xfId="34981"/>
    <cellStyle name="Notas 4 2 2 7 2" xfId="34982"/>
    <cellStyle name="Notas 4 2 2 8" xfId="34983"/>
    <cellStyle name="Notas 4 2 2 8 2" xfId="34984"/>
    <cellStyle name="Notas 4 2 2 9" xfId="34985"/>
    <cellStyle name="Notas 4 2 2 9 2" xfId="34986"/>
    <cellStyle name="Notas 4 2 3" xfId="34987"/>
    <cellStyle name="Notas 4 2 3 10" xfId="34988"/>
    <cellStyle name="Notas 4 2 3 10 2" xfId="34989"/>
    <cellStyle name="Notas 4 2 3 11" xfId="34990"/>
    <cellStyle name="Notas 4 2 3 11 2" xfId="34991"/>
    <cellStyle name="Notas 4 2 3 12" xfId="34992"/>
    <cellStyle name="Notas 4 2 3 12 2" xfId="34993"/>
    <cellStyle name="Notas 4 2 3 13" xfId="34994"/>
    <cellStyle name="Notas 4 2 3 2" xfId="34995"/>
    <cellStyle name="Notas 4 2 3 2 10" xfId="34996"/>
    <cellStyle name="Notas 4 2 3 2 10 2" xfId="34997"/>
    <cellStyle name="Notas 4 2 3 2 11" xfId="34998"/>
    <cellStyle name="Notas 4 2 3 2 2" xfId="34999"/>
    <cellStyle name="Notas 4 2 3 2 2 2" xfId="35000"/>
    <cellStyle name="Notas 4 2 3 2 3" xfId="35001"/>
    <cellStyle name="Notas 4 2 3 2 3 2" xfId="35002"/>
    <cellStyle name="Notas 4 2 3 2 4" xfId="35003"/>
    <cellStyle name="Notas 4 2 3 2 4 2" xfId="35004"/>
    <cellStyle name="Notas 4 2 3 2 5" xfId="35005"/>
    <cellStyle name="Notas 4 2 3 2 5 2" xfId="35006"/>
    <cellStyle name="Notas 4 2 3 2 6" xfId="35007"/>
    <cellStyle name="Notas 4 2 3 2 6 2" xfId="35008"/>
    <cellStyle name="Notas 4 2 3 2 7" xfId="35009"/>
    <cellStyle name="Notas 4 2 3 2 7 2" xfId="35010"/>
    <cellStyle name="Notas 4 2 3 2 8" xfId="35011"/>
    <cellStyle name="Notas 4 2 3 2 8 2" xfId="35012"/>
    <cellStyle name="Notas 4 2 3 2 9" xfId="35013"/>
    <cellStyle name="Notas 4 2 3 2 9 2" xfId="35014"/>
    <cellStyle name="Notas 4 2 3 3" xfId="35015"/>
    <cellStyle name="Notas 4 2 3 3 10" xfId="35016"/>
    <cellStyle name="Notas 4 2 3 3 10 2" xfId="35017"/>
    <cellStyle name="Notas 4 2 3 3 11" xfId="35018"/>
    <cellStyle name="Notas 4 2 3 3 2" xfId="35019"/>
    <cellStyle name="Notas 4 2 3 3 2 2" xfId="35020"/>
    <cellStyle name="Notas 4 2 3 3 3" xfId="35021"/>
    <cellStyle name="Notas 4 2 3 3 3 2" xfId="35022"/>
    <cellStyle name="Notas 4 2 3 3 4" xfId="35023"/>
    <cellStyle name="Notas 4 2 3 3 4 2" xfId="35024"/>
    <cellStyle name="Notas 4 2 3 3 5" xfId="35025"/>
    <cellStyle name="Notas 4 2 3 3 5 2" xfId="35026"/>
    <cellStyle name="Notas 4 2 3 3 6" xfId="35027"/>
    <cellStyle name="Notas 4 2 3 3 6 2" xfId="35028"/>
    <cellStyle name="Notas 4 2 3 3 7" xfId="35029"/>
    <cellStyle name="Notas 4 2 3 3 7 2" xfId="35030"/>
    <cellStyle name="Notas 4 2 3 3 8" xfId="35031"/>
    <cellStyle name="Notas 4 2 3 3 8 2" xfId="35032"/>
    <cellStyle name="Notas 4 2 3 3 9" xfId="35033"/>
    <cellStyle name="Notas 4 2 3 3 9 2" xfId="35034"/>
    <cellStyle name="Notas 4 2 3 4" xfId="35035"/>
    <cellStyle name="Notas 4 2 3 4 2" xfId="35036"/>
    <cellStyle name="Notas 4 2 3 5" xfId="35037"/>
    <cellStyle name="Notas 4 2 3 5 2" xfId="35038"/>
    <cellStyle name="Notas 4 2 3 6" xfId="35039"/>
    <cellStyle name="Notas 4 2 3 6 2" xfId="35040"/>
    <cellStyle name="Notas 4 2 3 7" xfId="35041"/>
    <cellStyle name="Notas 4 2 3 7 2" xfId="35042"/>
    <cellStyle name="Notas 4 2 3 8" xfId="35043"/>
    <cellStyle name="Notas 4 2 3 8 2" xfId="35044"/>
    <cellStyle name="Notas 4 2 3 9" xfId="35045"/>
    <cellStyle name="Notas 4 2 3 9 2" xfId="35046"/>
    <cellStyle name="Notas 4 2 4" xfId="35047"/>
    <cellStyle name="Notas 4 2 4 10" xfId="35048"/>
    <cellStyle name="Notas 4 2 4 10 2" xfId="35049"/>
    <cellStyle name="Notas 4 2 4 11" xfId="35050"/>
    <cellStyle name="Notas 4 2 4 2" xfId="35051"/>
    <cellStyle name="Notas 4 2 4 2 2" xfId="35052"/>
    <cellStyle name="Notas 4 2 4 3" xfId="35053"/>
    <cellStyle name="Notas 4 2 4 3 2" xfId="35054"/>
    <cellStyle name="Notas 4 2 4 4" xfId="35055"/>
    <cellStyle name="Notas 4 2 4 4 2" xfId="35056"/>
    <cellStyle name="Notas 4 2 4 5" xfId="35057"/>
    <cellStyle name="Notas 4 2 4 5 2" xfId="35058"/>
    <cellStyle name="Notas 4 2 4 6" xfId="35059"/>
    <cellStyle name="Notas 4 2 4 6 2" xfId="35060"/>
    <cellStyle name="Notas 4 2 4 7" xfId="35061"/>
    <cellStyle name="Notas 4 2 4 7 2" xfId="35062"/>
    <cellStyle name="Notas 4 2 4 8" xfId="35063"/>
    <cellStyle name="Notas 4 2 4 8 2" xfId="35064"/>
    <cellStyle name="Notas 4 2 4 9" xfId="35065"/>
    <cellStyle name="Notas 4 2 4 9 2" xfId="35066"/>
    <cellStyle name="Notas 4 2 5" xfId="35067"/>
    <cellStyle name="Notas 4 2 5 10" xfId="35068"/>
    <cellStyle name="Notas 4 2 5 10 2" xfId="35069"/>
    <cellStyle name="Notas 4 2 5 11" xfId="35070"/>
    <cellStyle name="Notas 4 2 5 2" xfId="35071"/>
    <cellStyle name="Notas 4 2 5 2 2" xfId="35072"/>
    <cellStyle name="Notas 4 2 5 3" xfId="35073"/>
    <cellStyle name="Notas 4 2 5 3 2" xfId="35074"/>
    <cellStyle name="Notas 4 2 5 4" xfId="35075"/>
    <cellStyle name="Notas 4 2 5 4 2" xfId="35076"/>
    <cellStyle name="Notas 4 2 5 5" xfId="35077"/>
    <cellStyle name="Notas 4 2 5 5 2" xfId="35078"/>
    <cellStyle name="Notas 4 2 5 6" xfId="35079"/>
    <cellStyle name="Notas 4 2 5 6 2" xfId="35080"/>
    <cellStyle name="Notas 4 2 5 7" xfId="35081"/>
    <cellStyle name="Notas 4 2 5 7 2" xfId="35082"/>
    <cellStyle name="Notas 4 2 5 8" xfId="35083"/>
    <cellStyle name="Notas 4 2 5 8 2" xfId="35084"/>
    <cellStyle name="Notas 4 2 5 9" xfId="35085"/>
    <cellStyle name="Notas 4 2 5 9 2" xfId="35086"/>
    <cellStyle name="Notas 4 2 6" xfId="35087"/>
    <cellStyle name="Notas 4 2 6 2" xfId="35088"/>
    <cellStyle name="Notas 4 2 7" xfId="35089"/>
    <cellStyle name="Notas 4 2 7 2" xfId="35090"/>
    <cellStyle name="Notas 4 2 8" xfId="35091"/>
    <cellStyle name="Notas 4 2 8 2" xfId="35092"/>
    <cellStyle name="Notas 4 2 9" xfId="35093"/>
    <cellStyle name="Notas 4 2 9 2" xfId="35094"/>
    <cellStyle name="Notas 4 20" xfId="35095"/>
    <cellStyle name="Notas 4 3" xfId="35096"/>
    <cellStyle name="Notas 4 3 10" xfId="35097"/>
    <cellStyle name="Notas 4 3 10 2" xfId="35098"/>
    <cellStyle name="Notas 4 3 11" xfId="35099"/>
    <cellStyle name="Notas 4 3 11 2" xfId="35100"/>
    <cellStyle name="Notas 4 3 12" xfId="35101"/>
    <cellStyle name="Notas 4 3 12 2" xfId="35102"/>
    <cellStyle name="Notas 4 3 13" xfId="35103"/>
    <cellStyle name="Notas 4 3 13 2" xfId="35104"/>
    <cellStyle name="Notas 4 3 14" xfId="35105"/>
    <cellStyle name="Notas 4 3 14 2" xfId="35106"/>
    <cellStyle name="Notas 4 3 15" xfId="35107"/>
    <cellStyle name="Notas 4 3 2" xfId="35108"/>
    <cellStyle name="Notas 4 3 2 10" xfId="35109"/>
    <cellStyle name="Notas 4 3 2 10 2" xfId="35110"/>
    <cellStyle name="Notas 4 3 2 11" xfId="35111"/>
    <cellStyle name="Notas 4 3 2 11 2" xfId="35112"/>
    <cellStyle name="Notas 4 3 2 12" xfId="35113"/>
    <cellStyle name="Notas 4 3 2 12 2" xfId="35114"/>
    <cellStyle name="Notas 4 3 2 13" xfId="35115"/>
    <cellStyle name="Notas 4 3 2 2" xfId="35116"/>
    <cellStyle name="Notas 4 3 2 2 10" xfId="35117"/>
    <cellStyle name="Notas 4 3 2 2 10 2" xfId="35118"/>
    <cellStyle name="Notas 4 3 2 2 11" xfId="35119"/>
    <cellStyle name="Notas 4 3 2 2 2" xfId="35120"/>
    <cellStyle name="Notas 4 3 2 2 2 2" xfId="35121"/>
    <cellStyle name="Notas 4 3 2 2 3" xfId="35122"/>
    <cellStyle name="Notas 4 3 2 2 3 2" xfId="35123"/>
    <cellStyle name="Notas 4 3 2 2 4" xfId="35124"/>
    <cellStyle name="Notas 4 3 2 2 4 2" xfId="35125"/>
    <cellStyle name="Notas 4 3 2 2 5" xfId="35126"/>
    <cellStyle name="Notas 4 3 2 2 5 2" xfId="35127"/>
    <cellStyle name="Notas 4 3 2 2 6" xfId="35128"/>
    <cellStyle name="Notas 4 3 2 2 6 2" xfId="35129"/>
    <cellStyle name="Notas 4 3 2 2 7" xfId="35130"/>
    <cellStyle name="Notas 4 3 2 2 7 2" xfId="35131"/>
    <cellStyle name="Notas 4 3 2 2 8" xfId="35132"/>
    <cellStyle name="Notas 4 3 2 2 8 2" xfId="35133"/>
    <cellStyle name="Notas 4 3 2 2 9" xfId="35134"/>
    <cellStyle name="Notas 4 3 2 2 9 2" xfId="35135"/>
    <cellStyle name="Notas 4 3 2 3" xfId="35136"/>
    <cellStyle name="Notas 4 3 2 3 10" xfId="35137"/>
    <cellStyle name="Notas 4 3 2 3 10 2" xfId="35138"/>
    <cellStyle name="Notas 4 3 2 3 11" xfId="35139"/>
    <cellStyle name="Notas 4 3 2 3 2" xfId="35140"/>
    <cellStyle name="Notas 4 3 2 3 2 2" xfId="35141"/>
    <cellStyle name="Notas 4 3 2 3 3" xfId="35142"/>
    <cellStyle name="Notas 4 3 2 3 3 2" xfId="35143"/>
    <cellStyle name="Notas 4 3 2 3 4" xfId="35144"/>
    <cellStyle name="Notas 4 3 2 3 4 2" xfId="35145"/>
    <cellStyle name="Notas 4 3 2 3 5" xfId="35146"/>
    <cellStyle name="Notas 4 3 2 3 5 2" xfId="35147"/>
    <cellStyle name="Notas 4 3 2 3 6" xfId="35148"/>
    <cellStyle name="Notas 4 3 2 3 6 2" xfId="35149"/>
    <cellStyle name="Notas 4 3 2 3 7" xfId="35150"/>
    <cellStyle name="Notas 4 3 2 3 7 2" xfId="35151"/>
    <cellStyle name="Notas 4 3 2 3 8" xfId="35152"/>
    <cellStyle name="Notas 4 3 2 3 8 2" xfId="35153"/>
    <cellStyle name="Notas 4 3 2 3 9" xfId="35154"/>
    <cellStyle name="Notas 4 3 2 3 9 2" xfId="35155"/>
    <cellStyle name="Notas 4 3 2 4" xfId="35156"/>
    <cellStyle name="Notas 4 3 2 4 2" xfId="35157"/>
    <cellStyle name="Notas 4 3 2 5" xfId="35158"/>
    <cellStyle name="Notas 4 3 2 5 2" xfId="35159"/>
    <cellStyle name="Notas 4 3 2 6" xfId="35160"/>
    <cellStyle name="Notas 4 3 2 6 2" xfId="35161"/>
    <cellStyle name="Notas 4 3 2 7" xfId="35162"/>
    <cellStyle name="Notas 4 3 2 7 2" xfId="35163"/>
    <cellStyle name="Notas 4 3 2 8" xfId="35164"/>
    <cellStyle name="Notas 4 3 2 8 2" xfId="35165"/>
    <cellStyle name="Notas 4 3 2 9" xfId="35166"/>
    <cellStyle name="Notas 4 3 2 9 2" xfId="35167"/>
    <cellStyle name="Notas 4 3 3" xfId="35168"/>
    <cellStyle name="Notas 4 3 3 10" xfId="35169"/>
    <cellStyle name="Notas 4 3 3 10 2" xfId="35170"/>
    <cellStyle name="Notas 4 3 3 11" xfId="35171"/>
    <cellStyle name="Notas 4 3 3 11 2" xfId="35172"/>
    <cellStyle name="Notas 4 3 3 12" xfId="35173"/>
    <cellStyle name="Notas 4 3 3 12 2" xfId="35174"/>
    <cellStyle name="Notas 4 3 3 13" xfId="35175"/>
    <cellStyle name="Notas 4 3 3 2" xfId="35176"/>
    <cellStyle name="Notas 4 3 3 2 10" xfId="35177"/>
    <cellStyle name="Notas 4 3 3 2 10 2" xfId="35178"/>
    <cellStyle name="Notas 4 3 3 2 11" xfId="35179"/>
    <cellStyle name="Notas 4 3 3 2 2" xfId="35180"/>
    <cellStyle name="Notas 4 3 3 2 2 2" xfId="35181"/>
    <cellStyle name="Notas 4 3 3 2 3" xfId="35182"/>
    <cellStyle name="Notas 4 3 3 2 3 2" xfId="35183"/>
    <cellStyle name="Notas 4 3 3 2 4" xfId="35184"/>
    <cellStyle name="Notas 4 3 3 2 4 2" xfId="35185"/>
    <cellStyle name="Notas 4 3 3 2 5" xfId="35186"/>
    <cellStyle name="Notas 4 3 3 2 5 2" xfId="35187"/>
    <cellStyle name="Notas 4 3 3 2 6" xfId="35188"/>
    <cellStyle name="Notas 4 3 3 2 6 2" xfId="35189"/>
    <cellStyle name="Notas 4 3 3 2 7" xfId="35190"/>
    <cellStyle name="Notas 4 3 3 2 7 2" xfId="35191"/>
    <cellStyle name="Notas 4 3 3 2 8" xfId="35192"/>
    <cellStyle name="Notas 4 3 3 2 8 2" xfId="35193"/>
    <cellStyle name="Notas 4 3 3 2 9" xfId="35194"/>
    <cellStyle name="Notas 4 3 3 2 9 2" xfId="35195"/>
    <cellStyle name="Notas 4 3 3 3" xfId="35196"/>
    <cellStyle name="Notas 4 3 3 3 10" xfId="35197"/>
    <cellStyle name="Notas 4 3 3 3 10 2" xfId="35198"/>
    <cellStyle name="Notas 4 3 3 3 11" xfId="35199"/>
    <cellStyle name="Notas 4 3 3 3 2" xfId="35200"/>
    <cellStyle name="Notas 4 3 3 3 2 2" xfId="35201"/>
    <cellStyle name="Notas 4 3 3 3 3" xfId="35202"/>
    <cellStyle name="Notas 4 3 3 3 3 2" xfId="35203"/>
    <cellStyle name="Notas 4 3 3 3 4" xfId="35204"/>
    <cellStyle name="Notas 4 3 3 3 4 2" xfId="35205"/>
    <cellStyle name="Notas 4 3 3 3 5" xfId="35206"/>
    <cellStyle name="Notas 4 3 3 3 5 2" xfId="35207"/>
    <cellStyle name="Notas 4 3 3 3 6" xfId="35208"/>
    <cellStyle name="Notas 4 3 3 3 6 2" xfId="35209"/>
    <cellStyle name="Notas 4 3 3 3 7" xfId="35210"/>
    <cellStyle name="Notas 4 3 3 3 7 2" xfId="35211"/>
    <cellStyle name="Notas 4 3 3 3 8" xfId="35212"/>
    <cellStyle name="Notas 4 3 3 3 8 2" xfId="35213"/>
    <cellStyle name="Notas 4 3 3 3 9" xfId="35214"/>
    <cellStyle name="Notas 4 3 3 3 9 2" xfId="35215"/>
    <cellStyle name="Notas 4 3 3 4" xfId="35216"/>
    <cellStyle name="Notas 4 3 3 4 2" xfId="35217"/>
    <cellStyle name="Notas 4 3 3 5" xfId="35218"/>
    <cellStyle name="Notas 4 3 3 5 2" xfId="35219"/>
    <cellStyle name="Notas 4 3 3 6" xfId="35220"/>
    <cellStyle name="Notas 4 3 3 6 2" xfId="35221"/>
    <cellStyle name="Notas 4 3 3 7" xfId="35222"/>
    <cellStyle name="Notas 4 3 3 7 2" xfId="35223"/>
    <cellStyle name="Notas 4 3 3 8" xfId="35224"/>
    <cellStyle name="Notas 4 3 3 8 2" xfId="35225"/>
    <cellStyle name="Notas 4 3 3 9" xfId="35226"/>
    <cellStyle name="Notas 4 3 3 9 2" xfId="35227"/>
    <cellStyle name="Notas 4 3 4" xfId="35228"/>
    <cellStyle name="Notas 4 3 4 10" xfId="35229"/>
    <cellStyle name="Notas 4 3 4 10 2" xfId="35230"/>
    <cellStyle name="Notas 4 3 4 11" xfId="35231"/>
    <cellStyle name="Notas 4 3 4 2" xfId="35232"/>
    <cellStyle name="Notas 4 3 4 2 2" xfId="35233"/>
    <cellStyle name="Notas 4 3 4 3" xfId="35234"/>
    <cellStyle name="Notas 4 3 4 3 2" xfId="35235"/>
    <cellStyle name="Notas 4 3 4 4" xfId="35236"/>
    <cellStyle name="Notas 4 3 4 4 2" xfId="35237"/>
    <cellStyle name="Notas 4 3 4 5" xfId="35238"/>
    <cellStyle name="Notas 4 3 4 5 2" xfId="35239"/>
    <cellStyle name="Notas 4 3 4 6" xfId="35240"/>
    <cellStyle name="Notas 4 3 4 6 2" xfId="35241"/>
    <cellStyle name="Notas 4 3 4 7" xfId="35242"/>
    <cellStyle name="Notas 4 3 4 7 2" xfId="35243"/>
    <cellStyle name="Notas 4 3 4 8" xfId="35244"/>
    <cellStyle name="Notas 4 3 4 8 2" xfId="35245"/>
    <cellStyle name="Notas 4 3 4 9" xfId="35246"/>
    <cellStyle name="Notas 4 3 4 9 2" xfId="35247"/>
    <cellStyle name="Notas 4 3 5" xfId="35248"/>
    <cellStyle name="Notas 4 3 5 10" xfId="35249"/>
    <cellStyle name="Notas 4 3 5 10 2" xfId="35250"/>
    <cellStyle name="Notas 4 3 5 11" xfId="35251"/>
    <cellStyle name="Notas 4 3 5 2" xfId="35252"/>
    <cellStyle name="Notas 4 3 5 2 2" xfId="35253"/>
    <cellStyle name="Notas 4 3 5 3" xfId="35254"/>
    <cellStyle name="Notas 4 3 5 3 2" xfId="35255"/>
    <cellStyle name="Notas 4 3 5 4" xfId="35256"/>
    <cellStyle name="Notas 4 3 5 4 2" xfId="35257"/>
    <cellStyle name="Notas 4 3 5 5" xfId="35258"/>
    <cellStyle name="Notas 4 3 5 5 2" xfId="35259"/>
    <cellStyle name="Notas 4 3 5 6" xfId="35260"/>
    <cellStyle name="Notas 4 3 5 6 2" xfId="35261"/>
    <cellStyle name="Notas 4 3 5 7" xfId="35262"/>
    <cellStyle name="Notas 4 3 5 7 2" xfId="35263"/>
    <cellStyle name="Notas 4 3 5 8" xfId="35264"/>
    <cellStyle name="Notas 4 3 5 8 2" xfId="35265"/>
    <cellStyle name="Notas 4 3 5 9" xfId="35266"/>
    <cellStyle name="Notas 4 3 5 9 2" xfId="35267"/>
    <cellStyle name="Notas 4 3 6" xfId="35268"/>
    <cellStyle name="Notas 4 3 6 2" xfId="35269"/>
    <cellStyle name="Notas 4 3 7" xfId="35270"/>
    <cellStyle name="Notas 4 3 7 2" xfId="35271"/>
    <cellStyle name="Notas 4 3 8" xfId="35272"/>
    <cellStyle name="Notas 4 3 8 2" xfId="35273"/>
    <cellStyle name="Notas 4 3 9" xfId="35274"/>
    <cellStyle name="Notas 4 3 9 2" xfId="35275"/>
    <cellStyle name="Notas 4 4" xfId="35276"/>
    <cellStyle name="Notas 4 4 10" xfId="35277"/>
    <cellStyle name="Notas 4 4 10 2" xfId="35278"/>
    <cellStyle name="Notas 4 4 11" xfId="35279"/>
    <cellStyle name="Notas 4 4 11 2" xfId="35280"/>
    <cellStyle name="Notas 4 4 12" xfId="35281"/>
    <cellStyle name="Notas 4 4 12 2" xfId="35282"/>
    <cellStyle name="Notas 4 4 13" xfId="35283"/>
    <cellStyle name="Notas 4 4 13 2" xfId="35284"/>
    <cellStyle name="Notas 4 4 14" xfId="35285"/>
    <cellStyle name="Notas 4 4 14 2" xfId="35286"/>
    <cellStyle name="Notas 4 4 15" xfId="35287"/>
    <cellStyle name="Notas 4 4 2" xfId="35288"/>
    <cellStyle name="Notas 4 4 2 10" xfId="35289"/>
    <cellStyle name="Notas 4 4 2 10 2" xfId="35290"/>
    <cellStyle name="Notas 4 4 2 11" xfId="35291"/>
    <cellStyle name="Notas 4 4 2 11 2" xfId="35292"/>
    <cellStyle name="Notas 4 4 2 12" xfId="35293"/>
    <cellStyle name="Notas 4 4 2 12 2" xfId="35294"/>
    <cellStyle name="Notas 4 4 2 13" xfId="35295"/>
    <cellStyle name="Notas 4 4 2 2" xfId="35296"/>
    <cellStyle name="Notas 4 4 2 2 10" xfId="35297"/>
    <cellStyle name="Notas 4 4 2 2 10 2" xfId="35298"/>
    <cellStyle name="Notas 4 4 2 2 11" xfId="35299"/>
    <cellStyle name="Notas 4 4 2 2 2" xfId="35300"/>
    <cellStyle name="Notas 4 4 2 2 2 2" xfId="35301"/>
    <cellStyle name="Notas 4 4 2 2 3" xfId="35302"/>
    <cellStyle name="Notas 4 4 2 2 3 2" xfId="35303"/>
    <cellStyle name="Notas 4 4 2 2 4" xfId="35304"/>
    <cellStyle name="Notas 4 4 2 2 4 2" xfId="35305"/>
    <cellStyle name="Notas 4 4 2 2 5" xfId="35306"/>
    <cellStyle name="Notas 4 4 2 2 5 2" xfId="35307"/>
    <cellStyle name="Notas 4 4 2 2 6" xfId="35308"/>
    <cellStyle name="Notas 4 4 2 2 6 2" xfId="35309"/>
    <cellStyle name="Notas 4 4 2 2 7" xfId="35310"/>
    <cellStyle name="Notas 4 4 2 2 7 2" xfId="35311"/>
    <cellStyle name="Notas 4 4 2 2 8" xfId="35312"/>
    <cellStyle name="Notas 4 4 2 2 8 2" xfId="35313"/>
    <cellStyle name="Notas 4 4 2 2 9" xfId="35314"/>
    <cellStyle name="Notas 4 4 2 2 9 2" xfId="35315"/>
    <cellStyle name="Notas 4 4 2 3" xfId="35316"/>
    <cellStyle name="Notas 4 4 2 3 10" xfId="35317"/>
    <cellStyle name="Notas 4 4 2 3 10 2" xfId="35318"/>
    <cellStyle name="Notas 4 4 2 3 11" xfId="35319"/>
    <cellStyle name="Notas 4 4 2 3 2" xfId="35320"/>
    <cellStyle name="Notas 4 4 2 3 2 2" xfId="35321"/>
    <cellStyle name="Notas 4 4 2 3 3" xfId="35322"/>
    <cellStyle name="Notas 4 4 2 3 3 2" xfId="35323"/>
    <cellStyle name="Notas 4 4 2 3 4" xfId="35324"/>
    <cellStyle name="Notas 4 4 2 3 4 2" xfId="35325"/>
    <cellStyle name="Notas 4 4 2 3 5" xfId="35326"/>
    <cellStyle name="Notas 4 4 2 3 5 2" xfId="35327"/>
    <cellStyle name="Notas 4 4 2 3 6" xfId="35328"/>
    <cellStyle name="Notas 4 4 2 3 6 2" xfId="35329"/>
    <cellStyle name="Notas 4 4 2 3 7" xfId="35330"/>
    <cellStyle name="Notas 4 4 2 3 7 2" xfId="35331"/>
    <cellStyle name="Notas 4 4 2 3 8" xfId="35332"/>
    <cellStyle name="Notas 4 4 2 3 8 2" xfId="35333"/>
    <cellStyle name="Notas 4 4 2 3 9" xfId="35334"/>
    <cellStyle name="Notas 4 4 2 3 9 2" xfId="35335"/>
    <cellStyle name="Notas 4 4 2 4" xfId="35336"/>
    <cellStyle name="Notas 4 4 2 4 2" xfId="35337"/>
    <cellStyle name="Notas 4 4 2 5" xfId="35338"/>
    <cellStyle name="Notas 4 4 2 5 2" xfId="35339"/>
    <cellStyle name="Notas 4 4 2 6" xfId="35340"/>
    <cellStyle name="Notas 4 4 2 6 2" xfId="35341"/>
    <cellStyle name="Notas 4 4 2 7" xfId="35342"/>
    <cellStyle name="Notas 4 4 2 7 2" xfId="35343"/>
    <cellStyle name="Notas 4 4 2 8" xfId="35344"/>
    <cellStyle name="Notas 4 4 2 8 2" xfId="35345"/>
    <cellStyle name="Notas 4 4 2 9" xfId="35346"/>
    <cellStyle name="Notas 4 4 2 9 2" xfId="35347"/>
    <cellStyle name="Notas 4 4 3" xfId="35348"/>
    <cellStyle name="Notas 4 4 3 10" xfId="35349"/>
    <cellStyle name="Notas 4 4 3 10 2" xfId="35350"/>
    <cellStyle name="Notas 4 4 3 11" xfId="35351"/>
    <cellStyle name="Notas 4 4 3 11 2" xfId="35352"/>
    <cellStyle name="Notas 4 4 3 12" xfId="35353"/>
    <cellStyle name="Notas 4 4 3 12 2" xfId="35354"/>
    <cellStyle name="Notas 4 4 3 13" xfId="35355"/>
    <cellStyle name="Notas 4 4 3 2" xfId="35356"/>
    <cellStyle name="Notas 4 4 3 2 10" xfId="35357"/>
    <cellStyle name="Notas 4 4 3 2 10 2" xfId="35358"/>
    <cellStyle name="Notas 4 4 3 2 11" xfId="35359"/>
    <cellStyle name="Notas 4 4 3 2 2" xfId="35360"/>
    <cellStyle name="Notas 4 4 3 2 2 2" xfId="35361"/>
    <cellStyle name="Notas 4 4 3 2 3" xfId="35362"/>
    <cellStyle name="Notas 4 4 3 2 3 2" xfId="35363"/>
    <cellStyle name="Notas 4 4 3 2 4" xfId="35364"/>
    <cellStyle name="Notas 4 4 3 2 4 2" xfId="35365"/>
    <cellStyle name="Notas 4 4 3 2 5" xfId="35366"/>
    <cellStyle name="Notas 4 4 3 2 5 2" xfId="35367"/>
    <cellStyle name="Notas 4 4 3 2 6" xfId="35368"/>
    <cellStyle name="Notas 4 4 3 2 6 2" xfId="35369"/>
    <cellStyle name="Notas 4 4 3 2 7" xfId="35370"/>
    <cellStyle name="Notas 4 4 3 2 7 2" xfId="35371"/>
    <cellStyle name="Notas 4 4 3 2 8" xfId="35372"/>
    <cellStyle name="Notas 4 4 3 2 8 2" xfId="35373"/>
    <cellStyle name="Notas 4 4 3 2 9" xfId="35374"/>
    <cellStyle name="Notas 4 4 3 2 9 2" xfId="35375"/>
    <cellStyle name="Notas 4 4 3 3" xfId="35376"/>
    <cellStyle name="Notas 4 4 3 3 10" xfId="35377"/>
    <cellStyle name="Notas 4 4 3 3 10 2" xfId="35378"/>
    <cellStyle name="Notas 4 4 3 3 11" xfId="35379"/>
    <cellStyle name="Notas 4 4 3 3 2" xfId="35380"/>
    <cellStyle name="Notas 4 4 3 3 2 2" xfId="35381"/>
    <cellStyle name="Notas 4 4 3 3 3" xfId="35382"/>
    <cellStyle name="Notas 4 4 3 3 3 2" xfId="35383"/>
    <cellStyle name="Notas 4 4 3 3 4" xfId="35384"/>
    <cellStyle name="Notas 4 4 3 3 4 2" xfId="35385"/>
    <cellStyle name="Notas 4 4 3 3 5" xfId="35386"/>
    <cellStyle name="Notas 4 4 3 3 5 2" xfId="35387"/>
    <cellStyle name="Notas 4 4 3 3 6" xfId="35388"/>
    <cellStyle name="Notas 4 4 3 3 6 2" xfId="35389"/>
    <cellStyle name="Notas 4 4 3 3 7" xfId="35390"/>
    <cellStyle name="Notas 4 4 3 3 7 2" xfId="35391"/>
    <cellStyle name="Notas 4 4 3 3 8" xfId="35392"/>
    <cellStyle name="Notas 4 4 3 3 8 2" xfId="35393"/>
    <cellStyle name="Notas 4 4 3 3 9" xfId="35394"/>
    <cellStyle name="Notas 4 4 3 3 9 2" xfId="35395"/>
    <cellStyle name="Notas 4 4 3 4" xfId="35396"/>
    <cellStyle name="Notas 4 4 3 4 2" xfId="35397"/>
    <cellStyle name="Notas 4 4 3 5" xfId="35398"/>
    <cellStyle name="Notas 4 4 3 5 2" xfId="35399"/>
    <cellStyle name="Notas 4 4 3 6" xfId="35400"/>
    <cellStyle name="Notas 4 4 3 6 2" xfId="35401"/>
    <cellStyle name="Notas 4 4 3 7" xfId="35402"/>
    <cellStyle name="Notas 4 4 3 7 2" xfId="35403"/>
    <cellStyle name="Notas 4 4 3 8" xfId="35404"/>
    <cellStyle name="Notas 4 4 3 8 2" xfId="35405"/>
    <cellStyle name="Notas 4 4 3 9" xfId="35406"/>
    <cellStyle name="Notas 4 4 3 9 2" xfId="35407"/>
    <cellStyle name="Notas 4 4 4" xfId="35408"/>
    <cellStyle name="Notas 4 4 4 10" xfId="35409"/>
    <cellStyle name="Notas 4 4 4 10 2" xfId="35410"/>
    <cellStyle name="Notas 4 4 4 11" xfId="35411"/>
    <cellStyle name="Notas 4 4 4 2" xfId="35412"/>
    <cellStyle name="Notas 4 4 4 2 2" xfId="35413"/>
    <cellStyle name="Notas 4 4 4 3" xfId="35414"/>
    <cellStyle name="Notas 4 4 4 3 2" xfId="35415"/>
    <cellStyle name="Notas 4 4 4 4" xfId="35416"/>
    <cellStyle name="Notas 4 4 4 4 2" xfId="35417"/>
    <cellStyle name="Notas 4 4 4 5" xfId="35418"/>
    <cellStyle name="Notas 4 4 4 5 2" xfId="35419"/>
    <cellStyle name="Notas 4 4 4 6" xfId="35420"/>
    <cellStyle name="Notas 4 4 4 6 2" xfId="35421"/>
    <cellStyle name="Notas 4 4 4 7" xfId="35422"/>
    <cellStyle name="Notas 4 4 4 7 2" xfId="35423"/>
    <cellStyle name="Notas 4 4 4 8" xfId="35424"/>
    <cellStyle name="Notas 4 4 4 8 2" xfId="35425"/>
    <cellStyle name="Notas 4 4 4 9" xfId="35426"/>
    <cellStyle name="Notas 4 4 4 9 2" xfId="35427"/>
    <cellStyle name="Notas 4 4 5" xfId="35428"/>
    <cellStyle name="Notas 4 4 5 10" xfId="35429"/>
    <cellStyle name="Notas 4 4 5 10 2" xfId="35430"/>
    <cellStyle name="Notas 4 4 5 11" xfId="35431"/>
    <cellStyle name="Notas 4 4 5 2" xfId="35432"/>
    <cellStyle name="Notas 4 4 5 2 2" xfId="35433"/>
    <cellStyle name="Notas 4 4 5 3" xfId="35434"/>
    <cellStyle name="Notas 4 4 5 3 2" xfId="35435"/>
    <cellStyle name="Notas 4 4 5 4" xfId="35436"/>
    <cellStyle name="Notas 4 4 5 4 2" xfId="35437"/>
    <cellStyle name="Notas 4 4 5 5" xfId="35438"/>
    <cellStyle name="Notas 4 4 5 5 2" xfId="35439"/>
    <cellStyle name="Notas 4 4 5 6" xfId="35440"/>
    <cellStyle name="Notas 4 4 5 6 2" xfId="35441"/>
    <cellStyle name="Notas 4 4 5 7" xfId="35442"/>
    <cellStyle name="Notas 4 4 5 7 2" xfId="35443"/>
    <cellStyle name="Notas 4 4 5 8" xfId="35444"/>
    <cellStyle name="Notas 4 4 5 8 2" xfId="35445"/>
    <cellStyle name="Notas 4 4 5 9" xfId="35446"/>
    <cellStyle name="Notas 4 4 5 9 2" xfId="35447"/>
    <cellStyle name="Notas 4 4 6" xfId="35448"/>
    <cellStyle name="Notas 4 4 6 2" xfId="35449"/>
    <cellStyle name="Notas 4 4 7" xfId="35450"/>
    <cellStyle name="Notas 4 4 7 2" xfId="35451"/>
    <cellStyle name="Notas 4 4 8" xfId="35452"/>
    <cellStyle name="Notas 4 4 8 2" xfId="35453"/>
    <cellStyle name="Notas 4 4 9" xfId="35454"/>
    <cellStyle name="Notas 4 4 9 2" xfId="35455"/>
    <cellStyle name="Notas 4 5" xfId="35456"/>
    <cellStyle name="Notas 4 5 10" xfId="35457"/>
    <cellStyle name="Notas 4 5 10 2" xfId="35458"/>
    <cellStyle name="Notas 4 5 11" xfId="35459"/>
    <cellStyle name="Notas 4 5 11 2" xfId="35460"/>
    <cellStyle name="Notas 4 5 12" xfId="35461"/>
    <cellStyle name="Notas 4 5 12 2" xfId="35462"/>
    <cellStyle name="Notas 4 5 13" xfId="35463"/>
    <cellStyle name="Notas 4 5 2" xfId="35464"/>
    <cellStyle name="Notas 4 5 2 10" xfId="35465"/>
    <cellStyle name="Notas 4 5 2 10 2" xfId="35466"/>
    <cellStyle name="Notas 4 5 2 11" xfId="35467"/>
    <cellStyle name="Notas 4 5 2 2" xfId="35468"/>
    <cellStyle name="Notas 4 5 2 2 2" xfId="35469"/>
    <cellStyle name="Notas 4 5 2 3" xfId="35470"/>
    <cellStyle name="Notas 4 5 2 3 2" xfId="35471"/>
    <cellStyle name="Notas 4 5 2 4" xfId="35472"/>
    <cellStyle name="Notas 4 5 2 4 2" xfId="35473"/>
    <cellStyle name="Notas 4 5 2 5" xfId="35474"/>
    <cellStyle name="Notas 4 5 2 5 2" xfId="35475"/>
    <cellStyle name="Notas 4 5 2 6" xfId="35476"/>
    <cellStyle name="Notas 4 5 2 6 2" xfId="35477"/>
    <cellStyle name="Notas 4 5 2 7" xfId="35478"/>
    <cellStyle name="Notas 4 5 2 7 2" xfId="35479"/>
    <cellStyle name="Notas 4 5 2 8" xfId="35480"/>
    <cellStyle name="Notas 4 5 2 8 2" xfId="35481"/>
    <cellStyle name="Notas 4 5 2 9" xfId="35482"/>
    <cellStyle name="Notas 4 5 2 9 2" xfId="35483"/>
    <cellStyle name="Notas 4 5 3" xfId="35484"/>
    <cellStyle name="Notas 4 5 3 10" xfId="35485"/>
    <cellStyle name="Notas 4 5 3 10 2" xfId="35486"/>
    <cellStyle name="Notas 4 5 3 11" xfId="35487"/>
    <cellStyle name="Notas 4 5 3 2" xfId="35488"/>
    <cellStyle name="Notas 4 5 3 2 2" xfId="35489"/>
    <cellStyle name="Notas 4 5 3 3" xfId="35490"/>
    <cellStyle name="Notas 4 5 3 3 2" xfId="35491"/>
    <cellStyle name="Notas 4 5 3 4" xfId="35492"/>
    <cellStyle name="Notas 4 5 3 4 2" xfId="35493"/>
    <cellStyle name="Notas 4 5 3 5" xfId="35494"/>
    <cellStyle name="Notas 4 5 3 5 2" xfId="35495"/>
    <cellStyle name="Notas 4 5 3 6" xfId="35496"/>
    <cellStyle name="Notas 4 5 3 6 2" xfId="35497"/>
    <cellStyle name="Notas 4 5 3 7" xfId="35498"/>
    <cellStyle name="Notas 4 5 3 7 2" xfId="35499"/>
    <cellStyle name="Notas 4 5 3 8" xfId="35500"/>
    <cellStyle name="Notas 4 5 3 8 2" xfId="35501"/>
    <cellStyle name="Notas 4 5 3 9" xfId="35502"/>
    <cellStyle name="Notas 4 5 3 9 2" xfId="35503"/>
    <cellStyle name="Notas 4 5 4" xfId="35504"/>
    <cellStyle name="Notas 4 5 4 2" xfId="35505"/>
    <cellStyle name="Notas 4 5 5" xfId="35506"/>
    <cellStyle name="Notas 4 5 5 2" xfId="35507"/>
    <cellStyle name="Notas 4 5 6" xfId="35508"/>
    <cellStyle name="Notas 4 5 6 2" xfId="35509"/>
    <cellStyle name="Notas 4 5 7" xfId="35510"/>
    <cellStyle name="Notas 4 5 7 2" xfId="35511"/>
    <cellStyle name="Notas 4 5 8" xfId="35512"/>
    <cellStyle name="Notas 4 5 8 2" xfId="35513"/>
    <cellStyle name="Notas 4 5 9" xfId="35514"/>
    <cellStyle name="Notas 4 5 9 2" xfId="35515"/>
    <cellStyle name="Notas 4 6" xfId="35516"/>
    <cellStyle name="Notas 4 6 10" xfId="35517"/>
    <cellStyle name="Notas 4 6 10 2" xfId="35518"/>
    <cellStyle name="Notas 4 6 11" xfId="35519"/>
    <cellStyle name="Notas 4 6 11 2" xfId="35520"/>
    <cellStyle name="Notas 4 6 12" xfId="35521"/>
    <cellStyle name="Notas 4 6 12 2" xfId="35522"/>
    <cellStyle name="Notas 4 6 13" xfId="35523"/>
    <cellStyle name="Notas 4 6 2" xfId="35524"/>
    <cellStyle name="Notas 4 6 2 10" xfId="35525"/>
    <cellStyle name="Notas 4 6 2 10 2" xfId="35526"/>
    <cellStyle name="Notas 4 6 2 11" xfId="35527"/>
    <cellStyle name="Notas 4 6 2 2" xfId="35528"/>
    <cellStyle name="Notas 4 6 2 2 2" xfId="35529"/>
    <cellStyle name="Notas 4 6 2 3" xfId="35530"/>
    <cellStyle name="Notas 4 6 2 3 2" xfId="35531"/>
    <cellStyle name="Notas 4 6 2 4" xfId="35532"/>
    <cellStyle name="Notas 4 6 2 4 2" xfId="35533"/>
    <cellStyle name="Notas 4 6 2 5" xfId="35534"/>
    <cellStyle name="Notas 4 6 2 5 2" xfId="35535"/>
    <cellStyle name="Notas 4 6 2 6" xfId="35536"/>
    <cellStyle name="Notas 4 6 2 6 2" xfId="35537"/>
    <cellStyle name="Notas 4 6 2 7" xfId="35538"/>
    <cellStyle name="Notas 4 6 2 7 2" xfId="35539"/>
    <cellStyle name="Notas 4 6 2 8" xfId="35540"/>
    <cellStyle name="Notas 4 6 2 8 2" xfId="35541"/>
    <cellStyle name="Notas 4 6 2 9" xfId="35542"/>
    <cellStyle name="Notas 4 6 2 9 2" xfId="35543"/>
    <cellStyle name="Notas 4 6 3" xfId="35544"/>
    <cellStyle name="Notas 4 6 3 10" xfId="35545"/>
    <cellStyle name="Notas 4 6 3 10 2" xfId="35546"/>
    <cellStyle name="Notas 4 6 3 11" xfId="35547"/>
    <cellStyle name="Notas 4 6 3 2" xfId="35548"/>
    <cellStyle name="Notas 4 6 3 2 2" xfId="35549"/>
    <cellStyle name="Notas 4 6 3 3" xfId="35550"/>
    <cellStyle name="Notas 4 6 3 3 2" xfId="35551"/>
    <cellStyle name="Notas 4 6 3 4" xfId="35552"/>
    <cellStyle name="Notas 4 6 3 4 2" xfId="35553"/>
    <cellStyle name="Notas 4 6 3 5" xfId="35554"/>
    <cellStyle name="Notas 4 6 3 5 2" xfId="35555"/>
    <cellStyle name="Notas 4 6 3 6" xfId="35556"/>
    <cellStyle name="Notas 4 6 3 6 2" xfId="35557"/>
    <cellStyle name="Notas 4 6 3 7" xfId="35558"/>
    <cellStyle name="Notas 4 6 3 7 2" xfId="35559"/>
    <cellStyle name="Notas 4 6 3 8" xfId="35560"/>
    <cellStyle name="Notas 4 6 3 8 2" xfId="35561"/>
    <cellStyle name="Notas 4 6 3 9" xfId="35562"/>
    <cellStyle name="Notas 4 6 3 9 2" xfId="35563"/>
    <cellStyle name="Notas 4 6 4" xfId="35564"/>
    <cellStyle name="Notas 4 6 4 2" xfId="35565"/>
    <cellStyle name="Notas 4 6 5" xfId="35566"/>
    <cellStyle name="Notas 4 6 5 2" xfId="35567"/>
    <cellStyle name="Notas 4 6 6" xfId="35568"/>
    <cellStyle name="Notas 4 6 6 2" xfId="35569"/>
    <cellStyle name="Notas 4 6 7" xfId="35570"/>
    <cellStyle name="Notas 4 6 7 2" xfId="35571"/>
    <cellStyle name="Notas 4 6 8" xfId="35572"/>
    <cellStyle name="Notas 4 6 8 2" xfId="35573"/>
    <cellStyle name="Notas 4 6 9" xfId="35574"/>
    <cellStyle name="Notas 4 6 9 2" xfId="35575"/>
    <cellStyle name="Notas 4 7" xfId="35576"/>
    <cellStyle name="Notas 4 7 10" xfId="35577"/>
    <cellStyle name="Notas 4 7 10 2" xfId="35578"/>
    <cellStyle name="Notas 4 7 11" xfId="35579"/>
    <cellStyle name="Notas 4 7 2" xfId="35580"/>
    <cellStyle name="Notas 4 7 2 2" xfId="35581"/>
    <cellStyle name="Notas 4 7 3" xfId="35582"/>
    <cellStyle name="Notas 4 7 3 2" xfId="35583"/>
    <cellStyle name="Notas 4 7 4" xfId="35584"/>
    <cellStyle name="Notas 4 7 4 2" xfId="35585"/>
    <cellStyle name="Notas 4 7 5" xfId="35586"/>
    <cellStyle name="Notas 4 7 5 2" xfId="35587"/>
    <cellStyle name="Notas 4 7 6" xfId="35588"/>
    <cellStyle name="Notas 4 7 6 2" xfId="35589"/>
    <cellStyle name="Notas 4 7 7" xfId="35590"/>
    <cellStyle name="Notas 4 7 7 2" xfId="35591"/>
    <cellStyle name="Notas 4 7 8" xfId="35592"/>
    <cellStyle name="Notas 4 7 8 2" xfId="35593"/>
    <cellStyle name="Notas 4 7 9" xfId="35594"/>
    <cellStyle name="Notas 4 7 9 2" xfId="35595"/>
    <cellStyle name="Notas 4 8" xfId="35596"/>
    <cellStyle name="Notas 4 8 10" xfId="35597"/>
    <cellStyle name="Notas 4 8 10 2" xfId="35598"/>
    <cellStyle name="Notas 4 8 11" xfId="35599"/>
    <cellStyle name="Notas 4 8 2" xfId="35600"/>
    <cellStyle name="Notas 4 8 2 2" xfId="35601"/>
    <cellStyle name="Notas 4 8 3" xfId="35602"/>
    <cellStyle name="Notas 4 8 3 2" xfId="35603"/>
    <cellStyle name="Notas 4 8 4" xfId="35604"/>
    <cellStyle name="Notas 4 8 4 2" xfId="35605"/>
    <cellStyle name="Notas 4 8 5" xfId="35606"/>
    <cellStyle name="Notas 4 8 5 2" xfId="35607"/>
    <cellStyle name="Notas 4 8 6" xfId="35608"/>
    <cellStyle name="Notas 4 8 6 2" xfId="35609"/>
    <cellStyle name="Notas 4 8 7" xfId="35610"/>
    <cellStyle name="Notas 4 8 7 2" xfId="35611"/>
    <cellStyle name="Notas 4 8 8" xfId="35612"/>
    <cellStyle name="Notas 4 8 8 2" xfId="35613"/>
    <cellStyle name="Notas 4 8 9" xfId="35614"/>
    <cellStyle name="Notas 4 8 9 2" xfId="35615"/>
    <cellStyle name="Notas 4 9" xfId="35616"/>
    <cellStyle name="Notas 4 9 2" xfId="35617"/>
    <cellStyle name="Notas 5" xfId="35618"/>
    <cellStyle name="Notas 5 10" xfId="35619"/>
    <cellStyle name="Notas 5 10 2" xfId="35620"/>
    <cellStyle name="Notas 5 11" xfId="35621"/>
    <cellStyle name="Notas 5 11 2" xfId="35622"/>
    <cellStyle name="Notas 5 12" xfId="35623"/>
    <cellStyle name="Notas 5 12 2" xfId="35624"/>
    <cellStyle name="Notas 5 13" xfId="35625"/>
    <cellStyle name="Notas 5 2" xfId="35626"/>
    <cellStyle name="Notas 5 2 10" xfId="35627"/>
    <cellStyle name="Notas 5 2 10 2" xfId="35628"/>
    <cellStyle name="Notas 5 2 11" xfId="35629"/>
    <cellStyle name="Notas 5 2 2" xfId="35630"/>
    <cellStyle name="Notas 5 2 2 2" xfId="35631"/>
    <cellStyle name="Notas 5 2 3" xfId="35632"/>
    <cellStyle name="Notas 5 2 3 2" xfId="35633"/>
    <cellStyle name="Notas 5 2 4" xfId="35634"/>
    <cellStyle name="Notas 5 2 4 2" xfId="35635"/>
    <cellStyle name="Notas 5 2 5" xfId="35636"/>
    <cellStyle name="Notas 5 2 5 2" xfId="35637"/>
    <cellStyle name="Notas 5 2 6" xfId="35638"/>
    <cellStyle name="Notas 5 2 6 2" xfId="35639"/>
    <cellStyle name="Notas 5 2 7" xfId="35640"/>
    <cellStyle name="Notas 5 2 7 2" xfId="35641"/>
    <cellStyle name="Notas 5 2 8" xfId="35642"/>
    <cellStyle name="Notas 5 2 8 2" xfId="35643"/>
    <cellStyle name="Notas 5 2 9" xfId="35644"/>
    <cellStyle name="Notas 5 2 9 2" xfId="35645"/>
    <cellStyle name="Notas 5 3" xfId="35646"/>
    <cellStyle name="Notas 5 3 10" xfId="35647"/>
    <cellStyle name="Notas 5 3 10 2" xfId="35648"/>
    <cellStyle name="Notas 5 3 11" xfId="35649"/>
    <cellStyle name="Notas 5 3 2" xfId="35650"/>
    <cellStyle name="Notas 5 3 2 2" xfId="35651"/>
    <cellStyle name="Notas 5 3 3" xfId="35652"/>
    <cellStyle name="Notas 5 3 3 2" xfId="35653"/>
    <cellStyle name="Notas 5 3 4" xfId="35654"/>
    <cellStyle name="Notas 5 3 4 2" xfId="35655"/>
    <cellStyle name="Notas 5 3 5" xfId="35656"/>
    <cellStyle name="Notas 5 3 5 2" xfId="35657"/>
    <cellStyle name="Notas 5 3 6" xfId="35658"/>
    <cellStyle name="Notas 5 3 6 2" xfId="35659"/>
    <cellStyle name="Notas 5 3 7" xfId="35660"/>
    <cellStyle name="Notas 5 3 7 2" xfId="35661"/>
    <cellStyle name="Notas 5 3 8" xfId="35662"/>
    <cellStyle name="Notas 5 3 8 2" xfId="35663"/>
    <cellStyle name="Notas 5 3 9" xfId="35664"/>
    <cellStyle name="Notas 5 3 9 2" xfId="35665"/>
    <cellStyle name="Notas 5 4" xfId="35666"/>
    <cellStyle name="Notas 5 4 2" xfId="35667"/>
    <cellStyle name="Notas 5 5" xfId="35668"/>
    <cellStyle name="Notas 5 5 2" xfId="35669"/>
    <cellStyle name="Notas 5 6" xfId="35670"/>
    <cellStyle name="Notas 5 6 2" xfId="35671"/>
    <cellStyle name="Notas 5 7" xfId="35672"/>
    <cellStyle name="Notas 5 7 2" xfId="35673"/>
    <cellStyle name="Notas 5 8" xfId="35674"/>
    <cellStyle name="Notas 5 8 2" xfId="35675"/>
    <cellStyle name="Notas 5 9" xfId="35676"/>
    <cellStyle name="Notas 5 9 2" xfId="35677"/>
    <cellStyle name="Notas 6" xfId="35678"/>
    <cellStyle name="Notas 6 10" xfId="35679"/>
    <cellStyle name="Notas 6 10 2" xfId="35680"/>
    <cellStyle name="Notas 6 11" xfId="35681"/>
    <cellStyle name="Notas 6 11 2" xfId="35682"/>
    <cellStyle name="Notas 6 12" xfId="35683"/>
    <cellStyle name="Notas 6 12 2" xfId="35684"/>
    <cellStyle name="Notas 6 13" xfId="35685"/>
    <cellStyle name="Notas 6 2" xfId="35686"/>
    <cellStyle name="Notas 6 2 10" xfId="35687"/>
    <cellStyle name="Notas 6 2 10 2" xfId="35688"/>
    <cellStyle name="Notas 6 2 11" xfId="35689"/>
    <cellStyle name="Notas 6 2 2" xfId="35690"/>
    <cellStyle name="Notas 6 2 2 2" xfId="35691"/>
    <cellStyle name="Notas 6 2 3" xfId="35692"/>
    <cellStyle name="Notas 6 2 3 2" xfId="35693"/>
    <cellStyle name="Notas 6 2 4" xfId="35694"/>
    <cellStyle name="Notas 6 2 4 2" xfId="35695"/>
    <cellStyle name="Notas 6 2 5" xfId="35696"/>
    <cellStyle name="Notas 6 2 5 2" xfId="35697"/>
    <cellStyle name="Notas 6 2 6" xfId="35698"/>
    <cellStyle name="Notas 6 2 6 2" xfId="35699"/>
    <cellStyle name="Notas 6 2 7" xfId="35700"/>
    <cellStyle name="Notas 6 2 7 2" xfId="35701"/>
    <cellStyle name="Notas 6 2 8" xfId="35702"/>
    <cellStyle name="Notas 6 2 8 2" xfId="35703"/>
    <cellStyle name="Notas 6 2 9" xfId="35704"/>
    <cellStyle name="Notas 6 2 9 2" xfId="35705"/>
    <cellStyle name="Notas 6 3" xfId="35706"/>
    <cellStyle name="Notas 6 3 10" xfId="35707"/>
    <cellStyle name="Notas 6 3 10 2" xfId="35708"/>
    <cellStyle name="Notas 6 3 11" xfId="35709"/>
    <cellStyle name="Notas 6 3 2" xfId="35710"/>
    <cellStyle name="Notas 6 3 2 2" xfId="35711"/>
    <cellStyle name="Notas 6 3 3" xfId="35712"/>
    <cellStyle name="Notas 6 3 3 2" xfId="35713"/>
    <cellStyle name="Notas 6 3 4" xfId="35714"/>
    <cellStyle name="Notas 6 3 4 2" xfId="35715"/>
    <cellStyle name="Notas 6 3 5" xfId="35716"/>
    <cellStyle name="Notas 6 3 5 2" xfId="35717"/>
    <cellStyle name="Notas 6 3 6" xfId="35718"/>
    <cellStyle name="Notas 6 3 6 2" xfId="35719"/>
    <cellStyle name="Notas 6 3 7" xfId="35720"/>
    <cellStyle name="Notas 6 3 7 2" xfId="35721"/>
    <cellStyle name="Notas 6 3 8" xfId="35722"/>
    <cellStyle name="Notas 6 3 8 2" xfId="35723"/>
    <cellStyle name="Notas 6 3 9" xfId="35724"/>
    <cellStyle name="Notas 6 3 9 2" xfId="35725"/>
    <cellStyle name="Notas 6 4" xfId="35726"/>
    <cellStyle name="Notas 6 4 2" xfId="35727"/>
    <cellStyle name="Notas 6 5" xfId="35728"/>
    <cellStyle name="Notas 6 5 2" xfId="35729"/>
    <cellStyle name="Notas 6 6" xfId="35730"/>
    <cellStyle name="Notas 6 6 2" xfId="35731"/>
    <cellStyle name="Notas 6 7" xfId="35732"/>
    <cellStyle name="Notas 6 7 2" xfId="35733"/>
    <cellStyle name="Notas 6 8" xfId="35734"/>
    <cellStyle name="Notas 6 8 2" xfId="35735"/>
    <cellStyle name="Notas 6 9" xfId="35736"/>
    <cellStyle name="Notas 6 9 2" xfId="35737"/>
    <cellStyle name="Notas 7" xfId="35738"/>
    <cellStyle name="Notas 7 10" xfId="35739"/>
    <cellStyle name="Notas 7 10 2" xfId="35740"/>
    <cellStyle name="Notas 7 11" xfId="35741"/>
    <cellStyle name="Notas 7 11 2" xfId="35742"/>
    <cellStyle name="Notas 7 12" xfId="35743"/>
    <cellStyle name="Notas 7 12 2" xfId="35744"/>
    <cellStyle name="Notas 7 13" xfId="35745"/>
    <cellStyle name="Notas 7 2" xfId="35746"/>
    <cellStyle name="Notas 7 2 10" xfId="35747"/>
    <cellStyle name="Notas 7 2 10 2" xfId="35748"/>
    <cellStyle name="Notas 7 2 11" xfId="35749"/>
    <cellStyle name="Notas 7 2 2" xfId="35750"/>
    <cellStyle name="Notas 7 2 2 2" xfId="35751"/>
    <cellStyle name="Notas 7 2 3" xfId="35752"/>
    <cellStyle name="Notas 7 2 3 2" xfId="35753"/>
    <cellStyle name="Notas 7 2 4" xfId="35754"/>
    <cellStyle name="Notas 7 2 4 2" xfId="35755"/>
    <cellStyle name="Notas 7 2 5" xfId="35756"/>
    <cellStyle name="Notas 7 2 5 2" xfId="35757"/>
    <cellStyle name="Notas 7 2 6" xfId="35758"/>
    <cellStyle name="Notas 7 2 6 2" xfId="35759"/>
    <cellStyle name="Notas 7 2 7" xfId="35760"/>
    <cellStyle name="Notas 7 2 7 2" xfId="35761"/>
    <cellStyle name="Notas 7 2 8" xfId="35762"/>
    <cellStyle name="Notas 7 2 8 2" xfId="35763"/>
    <cellStyle name="Notas 7 2 9" xfId="35764"/>
    <cellStyle name="Notas 7 2 9 2" xfId="35765"/>
    <cellStyle name="Notas 7 3" xfId="35766"/>
    <cellStyle name="Notas 7 3 10" xfId="35767"/>
    <cellStyle name="Notas 7 3 10 2" xfId="35768"/>
    <cellStyle name="Notas 7 3 11" xfId="35769"/>
    <cellStyle name="Notas 7 3 2" xfId="35770"/>
    <cellStyle name="Notas 7 3 2 2" xfId="35771"/>
    <cellStyle name="Notas 7 3 3" xfId="35772"/>
    <cellStyle name="Notas 7 3 3 2" xfId="35773"/>
    <cellStyle name="Notas 7 3 4" xfId="35774"/>
    <cellStyle name="Notas 7 3 4 2" xfId="35775"/>
    <cellStyle name="Notas 7 3 5" xfId="35776"/>
    <cellStyle name="Notas 7 3 5 2" xfId="35777"/>
    <cellStyle name="Notas 7 3 6" xfId="35778"/>
    <cellStyle name="Notas 7 3 6 2" xfId="35779"/>
    <cellStyle name="Notas 7 3 7" xfId="35780"/>
    <cellStyle name="Notas 7 3 7 2" xfId="35781"/>
    <cellStyle name="Notas 7 3 8" xfId="35782"/>
    <cellStyle name="Notas 7 3 8 2" xfId="35783"/>
    <cellStyle name="Notas 7 3 9" xfId="35784"/>
    <cellStyle name="Notas 7 3 9 2" xfId="35785"/>
    <cellStyle name="Notas 7 4" xfId="35786"/>
    <cellStyle name="Notas 7 4 2" xfId="35787"/>
    <cellStyle name="Notas 7 5" xfId="35788"/>
    <cellStyle name="Notas 7 5 2" xfId="35789"/>
    <cellStyle name="Notas 7 6" xfId="35790"/>
    <cellStyle name="Notas 7 6 2" xfId="35791"/>
    <cellStyle name="Notas 7 7" xfId="35792"/>
    <cellStyle name="Notas 7 7 2" xfId="35793"/>
    <cellStyle name="Notas 7 8" xfId="35794"/>
    <cellStyle name="Notas 7 8 2" xfId="35795"/>
    <cellStyle name="Notas 7 9" xfId="35796"/>
    <cellStyle name="Notas 7 9 2" xfId="35797"/>
    <cellStyle name="Notas 8" xfId="35798"/>
    <cellStyle name="Notas 9" xfId="42081"/>
    <cellStyle name="Porcentaje 2" xfId="35799"/>
    <cellStyle name="Porcentaje 3" xfId="35800"/>
    <cellStyle name="Porcentual" xfId="1" builtinId="5"/>
    <cellStyle name="Porcentual 10" xfId="35801"/>
    <cellStyle name="Porcentual 10 10" xfId="35802"/>
    <cellStyle name="Porcentual 10 11" xfId="35803"/>
    <cellStyle name="Porcentual 10 12" xfId="35804"/>
    <cellStyle name="Porcentual 10 2" xfId="35805"/>
    <cellStyle name="Porcentual 10 3" xfId="35806"/>
    <cellStyle name="Porcentual 10 4" xfId="35807"/>
    <cellStyle name="Porcentual 10 5" xfId="35808"/>
    <cellStyle name="Porcentual 10 6" xfId="35809"/>
    <cellStyle name="Porcentual 10 7" xfId="35810"/>
    <cellStyle name="Porcentual 10 8" xfId="35811"/>
    <cellStyle name="Porcentual 10 9" xfId="35812"/>
    <cellStyle name="Porcentual 11" xfId="35813"/>
    <cellStyle name="Porcentual 11 10" xfId="35814"/>
    <cellStyle name="Porcentual 11 11" xfId="35815"/>
    <cellStyle name="Porcentual 11 12" xfId="35816"/>
    <cellStyle name="Porcentual 11 2" xfId="35817"/>
    <cellStyle name="Porcentual 11 3" xfId="35818"/>
    <cellStyle name="Porcentual 11 4" xfId="35819"/>
    <cellStyle name="Porcentual 11 5" xfId="35820"/>
    <cellStyle name="Porcentual 11 6" xfId="35821"/>
    <cellStyle name="Porcentual 11 7" xfId="35822"/>
    <cellStyle name="Porcentual 11 8" xfId="35823"/>
    <cellStyle name="Porcentual 11 9" xfId="35824"/>
    <cellStyle name="Porcentual 12" xfId="35825"/>
    <cellStyle name="Porcentual 13" xfId="35826"/>
    <cellStyle name="Porcentual 14" xfId="42082"/>
    <cellStyle name="Porcentual 2" xfId="35827"/>
    <cellStyle name="Porcentual 2 2" xfId="35828"/>
    <cellStyle name="Porcentual 2 2 10" xfId="35829"/>
    <cellStyle name="Porcentual 2 2 11" xfId="35830"/>
    <cellStyle name="Porcentual 2 2 12" xfId="35831"/>
    <cellStyle name="Porcentual 2 2 13" xfId="35832"/>
    <cellStyle name="Porcentual 2 2 14" xfId="35833"/>
    <cellStyle name="Porcentual 2 2 15" xfId="35834"/>
    <cellStyle name="Porcentual 2 2 16" xfId="35835"/>
    <cellStyle name="Porcentual 2 2 2" xfId="35836"/>
    <cellStyle name="Porcentual 2 2 3" xfId="35837"/>
    <cellStyle name="Porcentual 2 2 4" xfId="35838"/>
    <cellStyle name="Porcentual 2 2 5" xfId="35839"/>
    <cellStyle name="Porcentual 2 2 6" xfId="35840"/>
    <cellStyle name="Porcentual 2 2 7" xfId="35841"/>
    <cellStyle name="Porcentual 2 2 8" xfId="35842"/>
    <cellStyle name="Porcentual 2 2 9" xfId="35843"/>
    <cellStyle name="Porcentual 2 3" xfId="35844"/>
    <cellStyle name="Porcentual 2 3 10" xfId="35845"/>
    <cellStyle name="Porcentual 2 3 11" xfId="35846"/>
    <cellStyle name="Porcentual 2 3 12" xfId="35847"/>
    <cellStyle name="Porcentual 2 3 13" xfId="35848"/>
    <cellStyle name="Porcentual 2 3 14" xfId="35849"/>
    <cellStyle name="Porcentual 2 3 2" xfId="35850"/>
    <cellStyle name="Porcentual 2 3 3" xfId="35851"/>
    <cellStyle name="Porcentual 2 3 4" xfId="35852"/>
    <cellStyle name="Porcentual 2 3 5" xfId="35853"/>
    <cellStyle name="Porcentual 2 3 6" xfId="35854"/>
    <cellStyle name="Porcentual 2 3 7" xfId="35855"/>
    <cellStyle name="Porcentual 2 3 8" xfId="35856"/>
    <cellStyle name="Porcentual 2 3 9" xfId="35857"/>
    <cellStyle name="Porcentual 2 4" xfId="35858"/>
    <cellStyle name="Porcentual 2 5" xfId="35859"/>
    <cellStyle name="Porcentual 2 6" xfId="35860"/>
    <cellStyle name="Porcentual 2 7" xfId="35861"/>
    <cellStyle name="Porcentual 3" xfId="35862"/>
    <cellStyle name="Porcentual 3 10" xfId="35863"/>
    <cellStyle name="Porcentual 3 11" xfId="35864"/>
    <cellStyle name="Porcentual 3 12" xfId="35865"/>
    <cellStyle name="Porcentual 3 13" xfId="35866"/>
    <cellStyle name="Porcentual 3 14" xfId="35867"/>
    <cellStyle name="Porcentual 3 15" xfId="35868"/>
    <cellStyle name="Porcentual 3 16" xfId="35869"/>
    <cellStyle name="Porcentual 3 17" xfId="42083"/>
    <cellStyle name="Porcentual 3 2" xfId="35870"/>
    <cellStyle name="Porcentual 3 2 2" xfId="42084"/>
    <cellStyle name="Porcentual 3 3" xfId="35871"/>
    <cellStyle name="Porcentual 3 4" xfId="35872"/>
    <cellStyle name="Porcentual 3 5" xfId="35873"/>
    <cellStyle name="Porcentual 3 6" xfId="35874"/>
    <cellStyle name="Porcentual 3 7" xfId="35875"/>
    <cellStyle name="Porcentual 3 8" xfId="35876"/>
    <cellStyle name="Porcentual 3 9" xfId="35877"/>
    <cellStyle name="Porcentual 4" xfId="35878"/>
    <cellStyle name="Porcentual 4 10" xfId="35879"/>
    <cellStyle name="Porcentual 4 11" xfId="35880"/>
    <cellStyle name="Porcentual 4 12" xfId="35881"/>
    <cellStyle name="Porcentual 4 13" xfId="35882"/>
    <cellStyle name="Porcentual 4 14" xfId="35883"/>
    <cellStyle name="Porcentual 4 15" xfId="35884"/>
    <cellStyle name="Porcentual 4 16" xfId="35885"/>
    <cellStyle name="Porcentual 4 17" xfId="42085"/>
    <cellStyle name="Porcentual 4 2" xfId="35886"/>
    <cellStyle name="Porcentual 4 3" xfId="35887"/>
    <cellStyle name="Porcentual 4 4" xfId="35888"/>
    <cellStyle name="Porcentual 4 5" xfId="35889"/>
    <cellStyle name="Porcentual 4 6" xfId="35890"/>
    <cellStyle name="Porcentual 4 7" xfId="35891"/>
    <cellStyle name="Porcentual 4 8" xfId="35892"/>
    <cellStyle name="Porcentual 4 9" xfId="35893"/>
    <cellStyle name="Porcentual 5" xfId="35894"/>
    <cellStyle name="Porcentual 5 10" xfId="35895"/>
    <cellStyle name="Porcentual 5 11" xfId="35896"/>
    <cellStyle name="Porcentual 5 12" xfId="35897"/>
    <cellStyle name="Porcentual 5 13" xfId="35898"/>
    <cellStyle name="Porcentual 5 14" xfId="35899"/>
    <cellStyle name="Porcentual 5 15" xfId="35900"/>
    <cellStyle name="Porcentual 5 16" xfId="35901"/>
    <cellStyle name="Porcentual 5 17" xfId="42086"/>
    <cellStyle name="Porcentual 5 2" xfId="35902"/>
    <cellStyle name="Porcentual 5 3" xfId="35903"/>
    <cellStyle name="Porcentual 5 4" xfId="35904"/>
    <cellStyle name="Porcentual 5 5" xfId="35905"/>
    <cellStyle name="Porcentual 5 6" xfId="35906"/>
    <cellStyle name="Porcentual 5 7" xfId="35907"/>
    <cellStyle name="Porcentual 5 8" xfId="35908"/>
    <cellStyle name="Porcentual 5 9" xfId="35909"/>
    <cellStyle name="Porcentual 6" xfId="35910"/>
    <cellStyle name="Porcentual 6 10" xfId="35911"/>
    <cellStyle name="Porcentual 6 11" xfId="35912"/>
    <cellStyle name="Porcentual 6 12" xfId="35913"/>
    <cellStyle name="Porcentual 6 13" xfId="35914"/>
    <cellStyle name="Porcentual 6 14" xfId="35915"/>
    <cellStyle name="Porcentual 6 15" xfId="35916"/>
    <cellStyle name="Porcentual 6 16" xfId="35917"/>
    <cellStyle name="Porcentual 6 17" xfId="42087"/>
    <cellStyle name="Porcentual 6 2" xfId="35918"/>
    <cellStyle name="Porcentual 6 3" xfId="35919"/>
    <cellStyle name="Porcentual 6 4" xfId="35920"/>
    <cellStyle name="Porcentual 6 5" xfId="35921"/>
    <cellStyle name="Porcentual 6 6" xfId="35922"/>
    <cellStyle name="Porcentual 6 7" xfId="35923"/>
    <cellStyle name="Porcentual 6 8" xfId="35924"/>
    <cellStyle name="Porcentual 6 9" xfId="35925"/>
    <cellStyle name="Porcentual 7" xfId="35926"/>
    <cellStyle name="Porcentual 7 2" xfId="35927"/>
    <cellStyle name="Porcentual 7 2 10" xfId="35928"/>
    <cellStyle name="Porcentual 7 2 11" xfId="35929"/>
    <cellStyle name="Porcentual 7 2 12" xfId="35930"/>
    <cellStyle name="Porcentual 7 2 13" xfId="35931"/>
    <cellStyle name="Porcentual 7 2 14" xfId="35932"/>
    <cellStyle name="Porcentual 7 2 15" xfId="35933"/>
    <cellStyle name="Porcentual 7 2 2" xfId="35934"/>
    <cellStyle name="Porcentual 7 2 3" xfId="35935"/>
    <cellStyle name="Porcentual 7 2 4" xfId="35936"/>
    <cellStyle name="Porcentual 7 2 5" xfId="35937"/>
    <cellStyle name="Porcentual 7 2 6" xfId="35938"/>
    <cellStyle name="Porcentual 7 2 7" xfId="35939"/>
    <cellStyle name="Porcentual 7 2 8" xfId="35940"/>
    <cellStyle name="Porcentual 7 2 9" xfId="35941"/>
    <cellStyle name="Porcentual 7 3" xfId="35942"/>
    <cellStyle name="Porcentual 7 3 10" xfId="35943"/>
    <cellStyle name="Porcentual 7 3 11" xfId="35944"/>
    <cellStyle name="Porcentual 7 3 12" xfId="35945"/>
    <cellStyle name="Porcentual 7 3 13" xfId="35946"/>
    <cellStyle name="Porcentual 7 3 14" xfId="35947"/>
    <cellStyle name="Porcentual 7 3 2" xfId="35948"/>
    <cellStyle name="Porcentual 7 3 3" xfId="35949"/>
    <cellStyle name="Porcentual 7 3 4" xfId="35950"/>
    <cellStyle name="Porcentual 7 3 5" xfId="35951"/>
    <cellStyle name="Porcentual 7 3 6" xfId="35952"/>
    <cellStyle name="Porcentual 7 3 7" xfId="35953"/>
    <cellStyle name="Porcentual 7 3 8" xfId="35954"/>
    <cellStyle name="Porcentual 7 3 9" xfId="35955"/>
    <cellStyle name="Porcentual 8" xfId="35956"/>
    <cellStyle name="Porcentual 9" xfId="35957"/>
    <cellStyle name="Porcentual 9 10" xfId="35958"/>
    <cellStyle name="Porcentual 9 10 2" xfId="35959"/>
    <cellStyle name="Porcentual 9 11" xfId="35960"/>
    <cellStyle name="Porcentual 9 11 2" xfId="35961"/>
    <cellStyle name="Porcentual 9 12" xfId="35962"/>
    <cellStyle name="Porcentual 9 12 2" xfId="35963"/>
    <cellStyle name="Porcentual 9 13" xfId="35964"/>
    <cellStyle name="Porcentual 9 2" xfId="35965"/>
    <cellStyle name="Porcentual 9 2 10" xfId="35966"/>
    <cellStyle name="Porcentual 9 2 10 2" xfId="35967"/>
    <cellStyle name="Porcentual 9 2 11" xfId="35968"/>
    <cellStyle name="Porcentual 9 2 11 2" xfId="35969"/>
    <cellStyle name="Porcentual 9 2 12" xfId="35970"/>
    <cellStyle name="Porcentual 9 2 2" xfId="35971"/>
    <cellStyle name="Porcentual 9 2 2 10" xfId="35972"/>
    <cellStyle name="Porcentual 9 2 2 10 2" xfId="35973"/>
    <cellStyle name="Porcentual 9 2 2 11" xfId="35974"/>
    <cellStyle name="Porcentual 9 2 2 2" xfId="35975"/>
    <cellStyle name="Porcentual 9 2 2 2 2" xfId="35976"/>
    <cellStyle name="Porcentual 9 2 2 3" xfId="35977"/>
    <cellStyle name="Porcentual 9 2 2 3 2" xfId="35978"/>
    <cellStyle name="Porcentual 9 2 2 4" xfId="35979"/>
    <cellStyle name="Porcentual 9 2 2 4 2" xfId="35980"/>
    <cellStyle name="Porcentual 9 2 2 5" xfId="35981"/>
    <cellStyle name="Porcentual 9 2 2 5 2" xfId="35982"/>
    <cellStyle name="Porcentual 9 2 2 6" xfId="35983"/>
    <cellStyle name="Porcentual 9 2 2 6 2" xfId="35984"/>
    <cellStyle name="Porcentual 9 2 2 7" xfId="35985"/>
    <cellStyle name="Porcentual 9 2 2 7 2" xfId="35986"/>
    <cellStyle name="Porcentual 9 2 2 8" xfId="35987"/>
    <cellStyle name="Porcentual 9 2 2 8 2" xfId="35988"/>
    <cellStyle name="Porcentual 9 2 2 9" xfId="35989"/>
    <cellStyle name="Porcentual 9 2 2 9 2" xfId="35990"/>
    <cellStyle name="Porcentual 9 2 3" xfId="35991"/>
    <cellStyle name="Porcentual 9 2 3 2" xfId="35992"/>
    <cellStyle name="Porcentual 9 2 4" xfId="35993"/>
    <cellStyle name="Porcentual 9 2 4 2" xfId="35994"/>
    <cellStyle name="Porcentual 9 2 5" xfId="35995"/>
    <cellStyle name="Porcentual 9 2 5 2" xfId="35996"/>
    <cellStyle name="Porcentual 9 2 6" xfId="35997"/>
    <cellStyle name="Porcentual 9 2 6 2" xfId="35998"/>
    <cellStyle name="Porcentual 9 2 7" xfId="35999"/>
    <cellStyle name="Porcentual 9 2 7 2" xfId="36000"/>
    <cellStyle name="Porcentual 9 2 8" xfId="36001"/>
    <cellStyle name="Porcentual 9 2 8 2" xfId="36002"/>
    <cellStyle name="Porcentual 9 2 9" xfId="36003"/>
    <cellStyle name="Porcentual 9 2 9 2" xfId="36004"/>
    <cellStyle name="Porcentual 9 3" xfId="36005"/>
    <cellStyle name="Porcentual 9 3 10" xfId="36006"/>
    <cellStyle name="Porcentual 9 3 10 2" xfId="36007"/>
    <cellStyle name="Porcentual 9 3 11" xfId="36008"/>
    <cellStyle name="Porcentual 9 3 2" xfId="36009"/>
    <cellStyle name="Porcentual 9 3 2 2" xfId="36010"/>
    <cellStyle name="Porcentual 9 3 3" xfId="36011"/>
    <cellStyle name="Porcentual 9 3 3 2" xfId="36012"/>
    <cellStyle name="Porcentual 9 3 4" xfId="36013"/>
    <cellStyle name="Porcentual 9 3 4 2" xfId="36014"/>
    <cellStyle name="Porcentual 9 3 5" xfId="36015"/>
    <cellStyle name="Porcentual 9 3 5 2" xfId="36016"/>
    <cellStyle name="Porcentual 9 3 6" xfId="36017"/>
    <cellStyle name="Porcentual 9 3 6 2" xfId="36018"/>
    <cellStyle name="Porcentual 9 3 7" xfId="36019"/>
    <cellStyle name="Porcentual 9 3 7 2" xfId="36020"/>
    <cellStyle name="Porcentual 9 3 8" xfId="36021"/>
    <cellStyle name="Porcentual 9 3 8 2" xfId="36022"/>
    <cellStyle name="Porcentual 9 3 9" xfId="36023"/>
    <cellStyle name="Porcentual 9 3 9 2" xfId="36024"/>
    <cellStyle name="Porcentual 9 4" xfId="36025"/>
    <cellStyle name="Porcentual 9 4 2" xfId="36026"/>
    <cellStyle name="Porcentual 9 5" xfId="36027"/>
    <cellStyle name="Porcentual 9 5 2" xfId="36028"/>
    <cellStyle name="Porcentual 9 6" xfId="36029"/>
    <cellStyle name="Porcentual 9 6 2" xfId="36030"/>
    <cellStyle name="Porcentual 9 7" xfId="36031"/>
    <cellStyle name="Porcentual 9 7 2" xfId="36032"/>
    <cellStyle name="Porcentual 9 8" xfId="36033"/>
    <cellStyle name="Porcentual 9 8 2" xfId="36034"/>
    <cellStyle name="Porcentual 9 9" xfId="36035"/>
    <cellStyle name="Porcentual 9 9 2" xfId="36036"/>
    <cellStyle name="Salida 2" xfId="36037"/>
    <cellStyle name="Salida 2 10" xfId="36038"/>
    <cellStyle name="Salida 2 10 2" xfId="36039"/>
    <cellStyle name="Salida 2 11" xfId="36040"/>
    <cellStyle name="Salida 2 11 2" xfId="36041"/>
    <cellStyle name="Salida 2 12" xfId="36042"/>
    <cellStyle name="Salida 2 12 2" xfId="36043"/>
    <cellStyle name="Salida 2 13" xfId="36044"/>
    <cellStyle name="Salida 2 13 2" xfId="36045"/>
    <cellStyle name="Salida 2 14" xfId="36046"/>
    <cellStyle name="Salida 2 14 2" xfId="36047"/>
    <cellStyle name="Salida 2 15" xfId="36048"/>
    <cellStyle name="Salida 2 15 2" xfId="36049"/>
    <cellStyle name="Salida 2 16" xfId="36050"/>
    <cellStyle name="Salida 2 16 2" xfId="36051"/>
    <cellStyle name="Salida 2 17" xfId="36052"/>
    <cellStyle name="Salida 2 17 2" xfId="36053"/>
    <cellStyle name="Salida 2 18" xfId="36054"/>
    <cellStyle name="Salida 2 18 2" xfId="36055"/>
    <cellStyle name="Salida 2 19" xfId="36056"/>
    <cellStyle name="Salida 2 2" xfId="36057"/>
    <cellStyle name="Salida 2 2 10" xfId="36058"/>
    <cellStyle name="Salida 2 2 10 2" xfId="36059"/>
    <cellStyle name="Salida 2 2 11" xfId="36060"/>
    <cellStyle name="Salida 2 2 11 2" xfId="36061"/>
    <cellStyle name="Salida 2 2 12" xfId="36062"/>
    <cellStyle name="Salida 2 2 12 2" xfId="36063"/>
    <cellStyle name="Salida 2 2 13" xfId="36064"/>
    <cellStyle name="Salida 2 2 13 2" xfId="36065"/>
    <cellStyle name="Salida 2 2 14" xfId="36066"/>
    <cellStyle name="Salida 2 2 14 2" xfId="36067"/>
    <cellStyle name="Salida 2 2 15" xfId="36068"/>
    <cellStyle name="Salida 2 2 15 2" xfId="36069"/>
    <cellStyle name="Salida 2 2 16" xfId="36070"/>
    <cellStyle name="Salida 2 2 17" xfId="36071"/>
    <cellStyle name="Salida 2 2 18" xfId="36072"/>
    <cellStyle name="Salida 2 2 2" xfId="36073"/>
    <cellStyle name="Salida 2 2 2 10" xfId="36074"/>
    <cellStyle name="Salida 2 2 2 10 2" xfId="36075"/>
    <cellStyle name="Salida 2 2 2 11" xfId="36076"/>
    <cellStyle name="Salida 2 2 2 11 2" xfId="36077"/>
    <cellStyle name="Salida 2 2 2 12" xfId="36078"/>
    <cellStyle name="Salida 2 2 2 12 2" xfId="36079"/>
    <cellStyle name="Salida 2 2 2 13" xfId="36080"/>
    <cellStyle name="Salida 2 2 2 13 2" xfId="36081"/>
    <cellStyle name="Salida 2 2 2 14" xfId="36082"/>
    <cellStyle name="Salida 2 2 2 14 2" xfId="36083"/>
    <cellStyle name="Salida 2 2 2 15" xfId="36084"/>
    <cellStyle name="Salida 2 2 2 16" xfId="36085"/>
    <cellStyle name="Salida 2 2 2 2" xfId="36086"/>
    <cellStyle name="Salida 2 2 2 2 10" xfId="36087"/>
    <cellStyle name="Salida 2 2 2 2 10 2" xfId="36088"/>
    <cellStyle name="Salida 2 2 2 2 11" xfId="36089"/>
    <cellStyle name="Salida 2 2 2 2 11 2" xfId="36090"/>
    <cellStyle name="Salida 2 2 2 2 12" xfId="36091"/>
    <cellStyle name="Salida 2 2 2 2 12 2" xfId="36092"/>
    <cellStyle name="Salida 2 2 2 2 13" xfId="36093"/>
    <cellStyle name="Salida 2 2 2 2 2" xfId="36094"/>
    <cellStyle name="Salida 2 2 2 2 2 10" xfId="36095"/>
    <cellStyle name="Salida 2 2 2 2 2 10 2" xfId="36096"/>
    <cellStyle name="Salida 2 2 2 2 2 11" xfId="36097"/>
    <cellStyle name="Salida 2 2 2 2 2 2" xfId="36098"/>
    <cellStyle name="Salida 2 2 2 2 2 2 2" xfId="36099"/>
    <cellStyle name="Salida 2 2 2 2 2 3" xfId="36100"/>
    <cellStyle name="Salida 2 2 2 2 2 3 2" xfId="36101"/>
    <cellStyle name="Salida 2 2 2 2 2 4" xfId="36102"/>
    <cellStyle name="Salida 2 2 2 2 2 4 2" xfId="36103"/>
    <cellStyle name="Salida 2 2 2 2 2 5" xfId="36104"/>
    <cellStyle name="Salida 2 2 2 2 2 5 2" xfId="36105"/>
    <cellStyle name="Salida 2 2 2 2 2 6" xfId="36106"/>
    <cellStyle name="Salida 2 2 2 2 2 6 2" xfId="36107"/>
    <cellStyle name="Salida 2 2 2 2 2 7" xfId="36108"/>
    <cellStyle name="Salida 2 2 2 2 2 7 2" xfId="36109"/>
    <cellStyle name="Salida 2 2 2 2 2 8" xfId="36110"/>
    <cellStyle name="Salida 2 2 2 2 2 8 2" xfId="36111"/>
    <cellStyle name="Salida 2 2 2 2 2 9" xfId="36112"/>
    <cellStyle name="Salida 2 2 2 2 2 9 2" xfId="36113"/>
    <cellStyle name="Salida 2 2 2 2 3" xfId="36114"/>
    <cellStyle name="Salida 2 2 2 2 3 10" xfId="36115"/>
    <cellStyle name="Salida 2 2 2 2 3 10 2" xfId="36116"/>
    <cellStyle name="Salida 2 2 2 2 3 11" xfId="36117"/>
    <cellStyle name="Salida 2 2 2 2 3 2" xfId="36118"/>
    <cellStyle name="Salida 2 2 2 2 3 2 2" xfId="36119"/>
    <cellStyle name="Salida 2 2 2 2 3 3" xfId="36120"/>
    <cellStyle name="Salida 2 2 2 2 3 3 2" xfId="36121"/>
    <cellStyle name="Salida 2 2 2 2 3 4" xfId="36122"/>
    <cellStyle name="Salida 2 2 2 2 3 4 2" xfId="36123"/>
    <cellStyle name="Salida 2 2 2 2 3 5" xfId="36124"/>
    <cellStyle name="Salida 2 2 2 2 3 5 2" xfId="36125"/>
    <cellStyle name="Salida 2 2 2 2 3 6" xfId="36126"/>
    <cellStyle name="Salida 2 2 2 2 3 6 2" xfId="36127"/>
    <cellStyle name="Salida 2 2 2 2 3 7" xfId="36128"/>
    <cellStyle name="Salida 2 2 2 2 3 7 2" xfId="36129"/>
    <cellStyle name="Salida 2 2 2 2 3 8" xfId="36130"/>
    <cellStyle name="Salida 2 2 2 2 3 8 2" xfId="36131"/>
    <cellStyle name="Salida 2 2 2 2 3 9" xfId="36132"/>
    <cellStyle name="Salida 2 2 2 2 3 9 2" xfId="36133"/>
    <cellStyle name="Salida 2 2 2 2 4" xfId="36134"/>
    <cellStyle name="Salida 2 2 2 2 4 2" xfId="36135"/>
    <cellStyle name="Salida 2 2 2 2 5" xfId="36136"/>
    <cellStyle name="Salida 2 2 2 2 5 2" xfId="36137"/>
    <cellStyle name="Salida 2 2 2 2 6" xfId="36138"/>
    <cellStyle name="Salida 2 2 2 2 6 2" xfId="36139"/>
    <cellStyle name="Salida 2 2 2 2 7" xfId="36140"/>
    <cellStyle name="Salida 2 2 2 2 7 2" xfId="36141"/>
    <cellStyle name="Salida 2 2 2 2 8" xfId="36142"/>
    <cellStyle name="Salida 2 2 2 2 8 2" xfId="36143"/>
    <cellStyle name="Salida 2 2 2 2 9" xfId="36144"/>
    <cellStyle name="Salida 2 2 2 2 9 2" xfId="36145"/>
    <cellStyle name="Salida 2 2 2 3" xfId="36146"/>
    <cellStyle name="Salida 2 2 2 3 10" xfId="36147"/>
    <cellStyle name="Salida 2 2 2 3 10 2" xfId="36148"/>
    <cellStyle name="Salida 2 2 2 3 11" xfId="36149"/>
    <cellStyle name="Salida 2 2 2 3 11 2" xfId="36150"/>
    <cellStyle name="Salida 2 2 2 3 12" xfId="36151"/>
    <cellStyle name="Salida 2 2 2 3 12 2" xfId="36152"/>
    <cellStyle name="Salida 2 2 2 3 13" xfId="36153"/>
    <cellStyle name="Salida 2 2 2 3 2" xfId="36154"/>
    <cellStyle name="Salida 2 2 2 3 2 10" xfId="36155"/>
    <cellStyle name="Salida 2 2 2 3 2 10 2" xfId="36156"/>
    <cellStyle name="Salida 2 2 2 3 2 11" xfId="36157"/>
    <cellStyle name="Salida 2 2 2 3 2 2" xfId="36158"/>
    <cellStyle name="Salida 2 2 2 3 2 2 2" xfId="36159"/>
    <cellStyle name="Salida 2 2 2 3 2 3" xfId="36160"/>
    <cellStyle name="Salida 2 2 2 3 2 3 2" xfId="36161"/>
    <cellStyle name="Salida 2 2 2 3 2 4" xfId="36162"/>
    <cellStyle name="Salida 2 2 2 3 2 4 2" xfId="36163"/>
    <cellStyle name="Salida 2 2 2 3 2 5" xfId="36164"/>
    <cellStyle name="Salida 2 2 2 3 2 5 2" xfId="36165"/>
    <cellStyle name="Salida 2 2 2 3 2 6" xfId="36166"/>
    <cellStyle name="Salida 2 2 2 3 2 6 2" xfId="36167"/>
    <cellStyle name="Salida 2 2 2 3 2 7" xfId="36168"/>
    <cellStyle name="Salida 2 2 2 3 2 7 2" xfId="36169"/>
    <cellStyle name="Salida 2 2 2 3 2 8" xfId="36170"/>
    <cellStyle name="Salida 2 2 2 3 2 8 2" xfId="36171"/>
    <cellStyle name="Salida 2 2 2 3 2 9" xfId="36172"/>
    <cellStyle name="Salida 2 2 2 3 2 9 2" xfId="36173"/>
    <cellStyle name="Salida 2 2 2 3 3" xfId="36174"/>
    <cellStyle name="Salida 2 2 2 3 3 10" xfId="36175"/>
    <cellStyle name="Salida 2 2 2 3 3 10 2" xfId="36176"/>
    <cellStyle name="Salida 2 2 2 3 3 11" xfId="36177"/>
    <cellStyle name="Salida 2 2 2 3 3 2" xfId="36178"/>
    <cellStyle name="Salida 2 2 2 3 3 2 2" xfId="36179"/>
    <cellStyle name="Salida 2 2 2 3 3 3" xfId="36180"/>
    <cellStyle name="Salida 2 2 2 3 3 3 2" xfId="36181"/>
    <cellStyle name="Salida 2 2 2 3 3 4" xfId="36182"/>
    <cellStyle name="Salida 2 2 2 3 3 4 2" xfId="36183"/>
    <cellStyle name="Salida 2 2 2 3 3 5" xfId="36184"/>
    <cellStyle name="Salida 2 2 2 3 3 5 2" xfId="36185"/>
    <cellStyle name="Salida 2 2 2 3 3 6" xfId="36186"/>
    <cellStyle name="Salida 2 2 2 3 3 6 2" xfId="36187"/>
    <cellStyle name="Salida 2 2 2 3 3 7" xfId="36188"/>
    <cellStyle name="Salida 2 2 2 3 3 7 2" xfId="36189"/>
    <cellStyle name="Salida 2 2 2 3 3 8" xfId="36190"/>
    <cellStyle name="Salida 2 2 2 3 3 8 2" xfId="36191"/>
    <cellStyle name="Salida 2 2 2 3 3 9" xfId="36192"/>
    <cellStyle name="Salida 2 2 2 3 3 9 2" xfId="36193"/>
    <cellStyle name="Salida 2 2 2 3 4" xfId="36194"/>
    <cellStyle name="Salida 2 2 2 3 4 2" xfId="36195"/>
    <cellStyle name="Salida 2 2 2 3 5" xfId="36196"/>
    <cellStyle name="Salida 2 2 2 3 5 2" xfId="36197"/>
    <cellStyle name="Salida 2 2 2 3 6" xfId="36198"/>
    <cellStyle name="Salida 2 2 2 3 6 2" xfId="36199"/>
    <cellStyle name="Salida 2 2 2 3 7" xfId="36200"/>
    <cellStyle name="Salida 2 2 2 3 7 2" xfId="36201"/>
    <cellStyle name="Salida 2 2 2 3 8" xfId="36202"/>
    <cellStyle name="Salida 2 2 2 3 8 2" xfId="36203"/>
    <cellStyle name="Salida 2 2 2 3 9" xfId="36204"/>
    <cellStyle name="Salida 2 2 2 3 9 2" xfId="36205"/>
    <cellStyle name="Salida 2 2 2 4" xfId="36206"/>
    <cellStyle name="Salida 2 2 2 4 10" xfId="36207"/>
    <cellStyle name="Salida 2 2 2 4 10 2" xfId="36208"/>
    <cellStyle name="Salida 2 2 2 4 11" xfId="36209"/>
    <cellStyle name="Salida 2 2 2 4 2" xfId="36210"/>
    <cellStyle name="Salida 2 2 2 4 2 2" xfId="36211"/>
    <cellStyle name="Salida 2 2 2 4 3" xfId="36212"/>
    <cellStyle name="Salida 2 2 2 4 3 2" xfId="36213"/>
    <cellStyle name="Salida 2 2 2 4 4" xfId="36214"/>
    <cellStyle name="Salida 2 2 2 4 4 2" xfId="36215"/>
    <cellStyle name="Salida 2 2 2 4 5" xfId="36216"/>
    <cellStyle name="Salida 2 2 2 4 5 2" xfId="36217"/>
    <cellStyle name="Salida 2 2 2 4 6" xfId="36218"/>
    <cellStyle name="Salida 2 2 2 4 6 2" xfId="36219"/>
    <cellStyle name="Salida 2 2 2 4 7" xfId="36220"/>
    <cellStyle name="Salida 2 2 2 4 7 2" xfId="36221"/>
    <cellStyle name="Salida 2 2 2 4 8" xfId="36222"/>
    <cellStyle name="Salida 2 2 2 4 8 2" xfId="36223"/>
    <cellStyle name="Salida 2 2 2 4 9" xfId="36224"/>
    <cellStyle name="Salida 2 2 2 4 9 2" xfId="36225"/>
    <cellStyle name="Salida 2 2 2 5" xfId="36226"/>
    <cellStyle name="Salida 2 2 2 5 10" xfId="36227"/>
    <cellStyle name="Salida 2 2 2 5 10 2" xfId="36228"/>
    <cellStyle name="Salida 2 2 2 5 11" xfId="36229"/>
    <cellStyle name="Salida 2 2 2 5 2" xfId="36230"/>
    <cellStyle name="Salida 2 2 2 5 2 2" xfId="36231"/>
    <cellStyle name="Salida 2 2 2 5 3" xfId="36232"/>
    <cellStyle name="Salida 2 2 2 5 3 2" xfId="36233"/>
    <cellStyle name="Salida 2 2 2 5 4" xfId="36234"/>
    <cellStyle name="Salida 2 2 2 5 4 2" xfId="36235"/>
    <cellStyle name="Salida 2 2 2 5 5" xfId="36236"/>
    <cellStyle name="Salida 2 2 2 5 5 2" xfId="36237"/>
    <cellStyle name="Salida 2 2 2 5 6" xfId="36238"/>
    <cellStyle name="Salida 2 2 2 5 6 2" xfId="36239"/>
    <cellStyle name="Salida 2 2 2 5 7" xfId="36240"/>
    <cellStyle name="Salida 2 2 2 5 7 2" xfId="36241"/>
    <cellStyle name="Salida 2 2 2 5 8" xfId="36242"/>
    <cellStyle name="Salida 2 2 2 5 8 2" xfId="36243"/>
    <cellStyle name="Salida 2 2 2 5 9" xfId="36244"/>
    <cellStyle name="Salida 2 2 2 5 9 2" xfId="36245"/>
    <cellStyle name="Salida 2 2 2 6" xfId="36246"/>
    <cellStyle name="Salida 2 2 2 6 2" xfId="36247"/>
    <cellStyle name="Salida 2 2 2 7" xfId="36248"/>
    <cellStyle name="Salida 2 2 2 7 2" xfId="36249"/>
    <cellStyle name="Salida 2 2 2 8" xfId="36250"/>
    <cellStyle name="Salida 2 2 2 8 2" xfId="36251"/>
    <cellStyle name="Salida 2 2 2 9" xfId="36252"/>
    <cellStyle name="Salida 2 2 2 9 2" xfId="36253"/>
    <cellStyle name="Salida 2 2 3" xfId="36254"/>
    <cellStyle name="Salida 2 2 3 10" xfId="36255"/>
    <cellStyle name="Salida 2 2 3 10 2" xfId="36256"/>
    <cellStyle name="Salida 2 2 3 11" xfId="36257"/>
    <cellStyle name="Salida 2 2 3 11 2" xfId="36258"/>
    <cellStyle name="Salida 2 2 3 12" xfId="36259"/>
    <cellStyle name="Salida 2 2 3 12 2" xfId="36260"/>
    <cellStyle name="Salida 2 2 3 13" xfId="36261"/>
    <cellStyle name="Salida 2 2 3 13 2" xfId="36262"/>
    <cellStyle name="Salida 2 2 3 14" xfId="36263"/>
    <cellStyle name="Salida 2 2 3 14 2" xfId="36264"/>
    <cellStyle name="Salida 2 2 3 15" xfId="36265"/>
    <cellStyle name="Salida 2 2 3 2" xfId="36266"/>
    <cellStyle name="Salida 2 2 3 2 10" xfId="36267"/>
    <cellStyle name="Salida 2 2 3 2 10 2" xfId="36268"/>
    <cellStyle name="Salida 2 2 3 2 11" xfId="36269"/>
    <cellStyle name="Salida 2 2 3 2 11 2" xfId="36270"/>
    <cellStyle name="Salida 2 2 3 2 12" xfId="36271"/>
    <cellStyle name="Salida 2 2 3 2 12 2" xfId="36272"/>
    <cellStyle name="Salida 2 2 3 2 13" xfId="36273"/>
    <cellStyle name="Salida 2 2 3 2 2" xfId="36274"/>
    <cellStyle name="Salida 2 2 3 2 2 10" xfId="36275"/>
    <cellStyle name="Salida 2 2 3 2 2 10 2" xfId="36276"/>
    <cellStyle name="Salida 2 2 3 2 2 11" xfId="36277"/>
    <cellStyle name="Salida 2 2 3 2 2 2" xfId="36278"/>
    <cellStyle name="Salida 2 2 3 2 2 2 2" xfId="36279"/>
    <cellStyle name="Salida 2 2 3 2 2 3" xfId="36280"/>
    <cellStyle name="Salida 2 2 3 2 2 3 2" xfId="36281"/>
    <cellStyle name="Salida 2 2 3 2 2 4" xfId="36282"/>
    <cellStyle name="Salida 2 2 3 2 2 4 2" xfId="36283"/>
    <cellStyle name="Salida 2 2 3 2 2 5" xfId="36284"/>
    <cellStyle name="Salida 2 2 3 2 2 5 2" xfId="36285"/>
    <cellStyle name="Salida 2 2 3 2 2 6" xfId="36286"/>
    <cellStyle name="Salida 2 2 3 2 2 6 2" xfId="36287"/>
    <cellStyle name="Salida 2 2 3 2 2 7" xfId="36288"/>
    <cellStyle name="Salida 2 2 3 2 2 7 2" xfId="36289"/>
    <cellStyle name="Salida 2 2 3 2 2 8" xfId="36290"/>
    <cellStyle name="Salida 2 2 3 2 2 8 2" xfId="36291"/>
    <cellStyle name="Salida 2 2 3 2 2 9" xfId="36292"/>
    <cellStyle name="Salida 2 2 3 2 2 9 2" xfId="36293"/>
    <cellStyle name="Salida 2 2 3 2 3" xfId="36294"/>
    <cellStyle name="Salida 2 2 3 2 3 10" xfId="36295"/>
    <cellStyle name="Salida 2 2 3 2 3 10 2" xfId="36296"/>
    <cellStyle name="Salida 2 2 3 2 3 11" xfId="36297"/>
    <cellStyle name="Salida 2 2 3 2 3 2" xfId="36298"/>
    <cellStyle name="Salida 2 2 3 2 3 2 2" xfId="36299"/>
    <cellStyle name="Salida 2 2 3 2 3 3" xfId="36300"/>
    <cellStyle name="Salida 2 2 3 2 3 3 2" xfId="36301"/>
    <cellStyle name="Salida 2 2 3 2 3 4" xfId="36302"/>
    <cellStyle name="Salida 2 2 3 2 3 4 2" xfId="36303"/>
    <cellStyle name="Salida 2 2 3 2 3 5" xfId="36304"/>
    <cellStyle name="Salida 2 2 3 2 3 5 2" xfId="36305"/>
    <cellStyle name="Salida 2 2 3 2 3 6" xfId="36306"/>
    <cellStyle name="Salida 2 2 3 2 3 6 2" xfId="36307"/>
    <cellStyle name="Salida 2 2 3 2 3 7" xfId="36308"/>
    <cellStyle name="Salida 2 2 3 2 3 7 2" xfId="36309"/>
    <cellStyle name="Salida 2 2 3 2 3 8" xfId="36310"/>
    <cellStyle name="Salida 2 2 3 2 3 8 2" xfId="36311"/>
    <cellStyle name="Salida 2 2 3 2 3 9" xfId="36312"/>
    <cellStyle name="Salida 2 2 3 2 3 9 2" xfId="36313"/>
    <cellStyle name="Salida 2 2 3 2 4" xfId="36314"/>
    <cellStyle name="Salida 2 2 3 2 4 2" xfId="36315"/>
    <cellStyle name="Salida 2 2 3 2 5" xfId="36316"/>
    <cellStyle name="Salida 2 2 3 2 5 2" xfId="36317"/>
    <cellStyle name="Salida 2 2 3 2 6" xfId="36318"/>
    <cellStyle name="Salida 2 2 3 2 6 2" xfId="36319"/>
    <cellStyle name="Salida 2 2 3 2 7" xfId="36320"/>
    <cellStyle name="Salida 2 2 3 2 7 2" xfId="36321"/>
    <cellStyle name="Salida 2 2 3 2 8" xfId="36322"/>
    <cellStyle name="Salida 2 2 3 2 8 2" xfId="36323"/>
    <cellStyle name="Salida 2 2 3 2 9" xfId="36324"/>
    <cellStyle name="Salida 2 2 3 2 9 2" xfId="36325"/>
    <cellStyle name="Salida 2 2 3 3" xfId="36326"/>
    <cellStyle name="Salida 2 2 3 3 10" xfId="36327"/>
    <cellStyle name="Salida 2 2 3 3 10 2" xfId="36328"/>
    <cellStyle name="Salida 2 2 3 3 11" xfId="36329"/>
    <cellStyle name="Salida 2 2 3 3 11 2" xfId="36330"/>
    <cellStyle name="Salida 2 2 3 3 12" xfId="36331"/>
    <cellStyle name="Salida 2 2 3 3 12 2" xfId="36332"/>
    <cellStyle name="Salida 2 2 3 3 13" xfId="36333"/>
    <cellStyle name="Salida 2 2 3 3 2" xfId="36334"/>
    <cellStyle name="Salida 2 2 3 3 2 10" xfId="36335"/>
    <cellStyle name="Salida 2 2 3 3 2 10 2" xfId="36336"/>
    <cellStyle name="Salida 2 2 3 3 2 11" xfId="36337"/>
    <cellStyle name="Salida 2 2 3 3 2 2" xfId="36338"/>
    <cellStyle name="Salida 2 2 3 3 2 2 2" xfId="36339"/>
    <cellStyle name="Salida 2 2 3 3 2 3" xfId="36340"/>
    <cellStyle name="Salida 2 2 3 3 2 3 2" xfId="36341"/>
    <cellStyle name="Salida 2 2 3 3 2 4" xfId="36342"/>
    <cellStyle name="Salida 2 2 3 3 2 4 2" xfId="36343"/>
    <cellStyle name="Salida 2 2 3 3 2 5" xfId="36344"/>
    <cellStyle name="Salida 2 2 3 3 2 5 2" xfId="36345"/>
    <cellStyle name="Salida 2 2 3 3 2 6" xfId="36346"/>
    <cellStyle name="Salida 2 2 3 3 2 6 2" xfId="36347"/>
    <cellStyle name="Salida 2 2 3 3 2 7" xfId="36348"/>
    <cellStyle name="Salida 2 2 3 3 2 7 2" xfId="36349"/>
    <cellStyle name="Salida 2 2 3 3 2 8" xfId="36350"/>
    <cellStyle name="Salida 2 2 3 3 2 8 2" xfId="36351"/>
    <cellStyle name="Salida 2 2 3 3 2 9" xfId="36352"/>
    <cellStyle name="Salida 2 2 3 3 2 9 2" xfId="36353"/>
    <cellStyle name="Salida 2 2 3 3 3" xfId="36354"/>
    <cellStyle name="Salida 2 2 3 3 3 10" xfId="36355"/>
    <cellStyle name="Salida 2 2 3 3 3 10 2" xfId="36356"/>
    <cellStyle name="Salida 2 2 3 3 3 11" xfId="36357"/>
    <cellStyle name="Salida 2 2 3 3 3 2" xfId="36358"/>
    <cellStyle name="Salida 2 2 3 3 3 2 2" xfId="36359"/>
    <cellStyle name="Salida 2 2 3 3 3 3" xfId="36360"/>
    <cellStyle name="Salida 2 2 3 3 3 3 2" xfId="36361"/>
    <cellStyle name="Salida 2 2 3 3 3 4" xfId="36362"/>
    <cellStyle name="Salida 2 2 3 3 3 4 2" xfId="36363"/>
    <cellStyle name="Salida 2 2 3 3 3 5" xfId="36364"/>
    <cellStyle name="Salida 2 2 3 3 3 5 2" xfId="36365"/>
    <cellStyle name="Salida 2 2 3 3 3 6" xfId="36366"/>
    <cellStyle name="Salida 2 2 3 3 3 6 2" xfId="36367"/>
    <cellStyle name="Salida 2 2 3 3 3 7" xfId="36368"/>
    <cellStyle name="Salida 2 2 3 3 3 7 2" xfId="36369"/>
    <cellStyle name="Salida 2 2 3 3 3 8" xfId="36370"/>
    <cellStyle name="Salida 2 2 3 3 3 8 2" xfId="36371"/>
    <cellStyle name="Salida 2 2 3 3 3 9" xfId="36372"/>
    <cellStyle name="Salida 2 2 3 3 3 9 2" xfId="36373"/>
    <cellStyle name="Salida 2 2 3 3 4" xfId="36374"/>
    <cellStyle name="Salida 2 2 3 3 4 2" xfId="36375"/>
    <cellStyle name="Salida 2 2 3 3 5" xfId="36376"/>
    <cellStyle name="Salida 2 2 3 3 5 2" xfId="36377"/>
    <cellStyle name="Salida 2 2 3 3 6" xfId="36378"/>
    <cellStyle name="Salida 2 2 3 3 6 2" xfId="36379"/>
    <cellStyle name="Salida 2 2 3 3 7" xfId="36380"/>
    <cellStyle name="Salida 2 2 3 3 7 2" xfId="36381"/>
    <cellStyle name="Salida 2 2 3 3 8" xfId="36382"/>
    <cellStyle name="Salida 2 2 3 3 8 2" xfId="36383"/>
    <cellStyle name="Salida 2 2 3 3 9" xfId="36384"/>
    <cellStyle name="Salida 2 2 3 3 9 2" xfId="36385"/>
    <cellStyle name="Salida 2 2 3 4" xfId="36386"/>
    <cellStyle name="Salida 2 2 3 4 10" xfId="36387"/>
    <cellStyle name="Salida 2 2 3 4 10 2" xfId="36388"/>
    <cellStyle name="Salida 2 2 3 4 11" xfId="36389"/>
    <cellStyle name="Salida 2 2 3 4 2" xfId="36390"/>
    <cellStyle name="Salida 2 2 3 4 2 2" xfId="36391"/>
    <cellStyle name="Salida 2 2 3 4 3" xfId="36392"/>
    <cellStyle name="Salida 2 2 3 4 3 2" xfId="36393"/>
    <cellStyle name="Salida 2 2 3 4 4" xfId="36394"/>
    <cellStyle name="Salida 2 2 3 4 4 2" xfId="36395"/>
    <cellStyle name="Salida 2 2 3 4 5" xfId="36396"/>
    <cellStyle name="Salida 2 2 3 4 5 2" xfId="36397"/>
    <cellStyle name="Salida 2 2 3 4 6" xfId="36398"/>
    <cellStyle name="Salida 2 2 3 4 6 2" xfId="36399"/>
    <cellStyle name="Salida 2 2 3 4 7" xfId="36400"/>
    <cellStyle name="Salida 2 2 3 4 7 2" xfId="36401"/>
    <cellStyle name="Salida 2 2 3 4 8" xfId="36402"/>
    <cellStyle name="Salida 2 2 3 4 8 2" xfId="36403"/>
    <cellStyle name="Salida 2 2 3 4 9" xfId="36404"/>
    <cellStyle name="Salida 2 2 3 4 9 2" xfId="36405"/>
    <cellStyle name="Salida 2 2 3 5" xfId="36406"/>
    <cellStyle name="Salida 2 2 3 5 10" xfId="36407"/>
    <cellStyle name="Salida 2 2 3 5 10 2" xfId="36408"/>
    <cellStyle name="Salida 2 2 3 5 11" xfId="36409"/>
    <cellStyle name="Salida 2 2 3 5 2" xfId="36410"/>
    <cellStyle name="Salida 2 2 3 5 2 2" xfId="36411"/>
    <cellStyle name="Salida 2 2 3 5 3" xfId="36412"/>
    <cellStyle name="Salida 2 2 3 5 3 2" xfId="36413"/>
    <cellStyle name="Salida 2 2 3 5 4" xfId="36414"/>
    <cellStyle name="Salida 2 2 3 5 4 2" xfId="36415"/>
    <cellStyle name="Salida 2 2 3 5 5" xfId="36416"/>
    <cellStyle name="Salida 2 2 3 5 5 2" xfId="36417"/>
    <cellStyle name="Salida 2 2 3 5 6" xfId="36418"/>
    <cellStyle name="Salida 2 2 3 5 6 2" xfId="36419"/>
    <cellStyle name="Salida 2 2 3 5 7" xfId="36420"/>
    <cellStyle name="Salida 2 2 3 5 7 2" xfId="36421"/>
    <cellStyle name="Salida 2 2 3 5 8" xfId="36422"/>
    <cellStyle name="Salida 2 2 3 5 8 2" xfId="36423"/>
    <cellStyle name="Salida 2 2 3 5 9" xfId="36424"/>
    <cellStyle name="Salida 2 2 3 5 9 2" xfId="36425"/>
    <cellStyle name="Salida 2 2 3 6" xfId="36426"/>
    <cellStyle name="Salida 2 2 3 6 2" xfId="36427"/>
    <cellStyle name="Salida 2 2 3 7" xfId="36428"/>
    <cellStyle name="Salida 2 2 3 7 2" xfId="36429"/>
    <cellStyle name="Salida 2 2 3 8" xfId="36430"/>
    <cellStyle name="Salida 2 2 3 8 2" xfId="36431"/>
    <cellStyle name="Salida 2 2 3 9" xfId="36432"/>
    <cellStyle name="Salida 2 2 3 9 2" xfId="36433"/>
    <cellStyle name="Salida 2 2 4" xfId="36434"/>
    <cellStyle name="Salida 2 2 4 10" xfId="36435"/>
    <cellStyle name="Salida 2 2 4 10 2" xfId="36436"/>
    <cellStyle name="Salida 2 2 4 11" xfId="36437"/>
    <cellStyle name="Salida 2 2 4 11 2" xfId="36438"/>
    <cellStyle name="Salida 2 2 4 12" xfId="36439"/>
    <cellStyle name="Salida 2 2 4 12 2" xfId="36440"/>
    <cellStyle name="Salida 2 2 4 13" xfId="36441"/>
    <cellStyle name="Salida 2 2 4 2" xfId="36442"/>
    <cellStyle name="Salida 2 2 4 2 10" xfId="36443"/>
    <cellStyle name="Salida 2 2 4 2 10 2" xfId="36444"/>
    <cellStyle name="Salida 2 2 4 2 11" xfId="36445"/>
    <cellStyle name="Salida 2 2 4 2 2" xfId="36446"/>
    <cellStyle name="Salida 2 2 4 2 2 2" xfId="36447"/>
    <cellStyle name="Salida 2 2 4 2 3" xfId="36448"/>
    <cellStyle name="Salida 2 2 4 2 3 2" xfId="36449"/>
    <cellStyle name="Salida 2 2 4 2 4" xfId="36450"/>
    <cellStyle name="Salida 2 2 4 2 4 2" xfId="36451"/>
    <cellStyle name="Salida 2 2 4 2 5" xfId="36452"/>
    <cellStyle name="Salida 2 2 4 2 5 2" xfId="36453"/>
    <cellStyle name="Salida 2 2 4 2 6" xfId="36454"/>
    <cellStyle name="Salida 2 2 4 2 6 2" xfId="36455"/>
    <cellStyle name="Salida 2 2 4 2 7" xfId="36456"/>
    <cellStyle name="Salida 2 2 4 2 7 2" xfId="36457"/>
    <cellStyle name="Salida 2 2 4 2 8" xfId="36458"/>
    <cellStyle name="Salida 2 2 4 2 8 2" xfId="36459"/>
    <cellStyle name="Salida 2 2 4 2 9" xfId="36460"/>
    <cellStyle name="Salida 2 2 4 2 9 2" xfId="36461"/>
    <cellStyle name="Salida 2 2 4 3" xfId="36462"/>
    <cellStyle name="Salida 2 2 4 3 10" xfId="36463"/>
    <cellStyle name="Salida 2 2 4 3 10 2" xfId="36464"/>
    <cellStyle name="Salida 2 2 4 3 11" xfId="36465"/>
    <cellStyle name="Salida 2 2 4 3 2" xfId="36466"/>
    <cellStyle name="Salida 2 2 4 3 2 2" xfId="36467"/>
    <cellStyle name="Salida 2 2 4 3 3" xfId="36468"/>
    <cellStyle name="Salida 2 2 4 3 3 2" xfId="36469"/>
    <cellStyle name="Salida 2 2 4 3 4" xfId="36470"/>
    <cellStyle name="Salida 2 2 4 3 4 2" xfId="36471"/>
    <cellStyle name="Salida 2 2 4 3 5" xfId="36472"/>
    <cellStyle name="Salida 2 2 4 3 5 2" xfId="36473"/>
    <cellStyle name="Salida 2 2 4 3 6" xfId="36474"/>
    <cellStyle name="Salida 2 2 4 3 6 2" xfId="36475"/>
    <cellStyle name="Salida 2 2 4 3 7" xfId="36476"/>
    <cellStyle name="Salida 2 2 4 3 7 2" xfId="36477"/>
    <cellStyle name="Salida 2 2 4 3 8" xfId="36478"/>
    <cellStyle name="Salida 2 2 4 3 8 2" xfId="36479"/>
    <cellStyle name="Salida 2 2 4 3 9" xfId="36480"/>
    <cellStyle name="Salida 2 2 4 3 9 2" xfId="36481"/>
    <cellStyle name="Salida 2 2 4 4" xfId="36482"/>
    <cellStyle name="Salida 2 2 4 4 2" xfId="36483"/>
    <cellStyle name="Salida 2 2 4 5" xfId="36484"/>
    <cellStyle name="Salida 2 2 4 5 2" xfId="36485"/>
    <cellStyle name="Salida 2 2 4 6" xfId="36486"/>
    <cellStyle name="Salida 2 2 4 6 2" xfId="36487"/>
    <cellStyle name="Salida 2 2 4 7" xfId="36488"/>
    <cellStyle name="Salida 2 2 4 7 2" xfId="36489"/>
    <cellStyle name="Salida 2 2 4 8" xfId="36490"/>
    <cellStyle name="Salida 2 2 4 8 2" xfId="36491"/>
    <cellStyle name="Salida 2 2 4 9" xfId="36492"/>
    <cellStyle name="Salida 2 2 4 9 2" xfId="36493"/>
    <cellStyle name="Salida 2 2 5" xfId="36494"/>
    <cellStyle name="Salida 2 2 5 10" xfId="36495"/>
    <cellStyle name="Salida 2 2 5 10 2" xfId="36496"/>
    <cellStyle name="Salida 2 2 5 11" xfId="36497"/>
    <cellStyle name="Salida 2 2 5 11 2" xfId="36498"/>
    <cellStyle name="Salida 2 2 5 12" xfId="36499"/>
    <cellStyle name="Salida 2 2 5 12 2" xfId="36500"/>
    <cellStyle name="Salida 2 2 5 13" xfId="36501"/>
    <cellStyle name="Salida 2 2 5 2" xfId="36502"/>
    <cellStyle name="Salida 2 2 5 2 10" xfId="36503"/>
    <cellStyle name="Salida 2 2 5 2 10 2" xfId="36504"/>
    <cellStyle name="Salida 2 2 5 2 11" xfId="36505"/>
    <cellStyle name="Salida 2 2 5 2 2" xfId="36506"/>
    <cellStyle name="Salida 2 2 5 2 2 2" xfId="36507"/>
    <cellStyle name="Salida 2 2 5 2 3" xfId="36508"/>
    <cellStyle name="Salida 2 2 5 2 3 2" xfId="36509"/>
    <cellStyle name="Salida 2 2 5 2 4" xfId="36510"/>
    <cellStyle name="Salida 2 2 5 2 4 2" xfId="36511"/>
    <cellStyle name="Salida 2 2 5 2 5" xfId="36512"/>
    <cellStyle name="Salida 2 2 5 2 5 2" xfId="36513"/>
    <cellStyle name="Salida 2 2 5 2 6" xfId="36514"/>
    <cellStyle name="Salida 2 2 5 2 6 2" xfId="36515"/>
    <cellStyle name="Salida 2 2 5 2 7" xfId="36516"/>
    <cellStyle name="Salida 2 2 5 2 7 2" xfId="36517"/>
    <cellStyle name="Salida 2 2 5 2 8" xfId="36518"/>
    <cellStyle name="Salida 2 2 5 2 8 2" xfId="36519"/>
    <cellStyle name="Salida 2 2 5 2 9" xfId="36520"/>
    <cellStyle name="Salida 2 2 5 2 9 2" xfId="36521"/>
    <cellStyle name="Salida 2 2 5 3" xfId="36522"/>
    <cellStyle name="Salida 2 2 5 3 10" xfId="36523"/>
    <cellStyle name="Salida 2 2 5 3 10 2" xfId="36524"/>
    <cellStyle name="Salida 2 2 5 3 11" xfId="36525"/>
    <cellStyle name="Salida 2 2 5 3 2" xfId="36526"/>
    <cellStyle name="Salida 2 2 5 3 2 2" xfId="36527"/>
    <cellStyle name="Salida 2 2 5 3 3" xfId="36528"/>
    <cellStyle name="Salida 2 2 5 3 3 2" xfId="36529"/>
    <cellStyle name="Salida 2 2 5 3 4" xfId="36530"/>
    <cellStyle name="Salida 2 2 5 3 4 2" xfId="36531"/>
    <cellStyle name="Salida 2 2 5 3 5" xfId="36532"/>
    <cellStyle name="Salida 2 2 5 3 5 2" xfId="36533"/>
    <cellStyle name="Salida 2 2 5 3 6" xfId="36534"/>
    <cellStyle name="Salida 2 2 5 3 6 2" xfId="36535"/>
    <cellStyle name="Salida 2 2 5 3 7" xfId="36536"/>
    <cellStyle name="Salida 2 2 5 3 7 2" xfId="36537"/>
    <cellStyle name="Salida 2 2 5 3 8" xfId="36538"/>
    <cellStyle name="Salida 2 2 5 3 8 2" xfId="36539"/>
    <cellStyle name="Salida 2 2 5 3 9" xfId="36540"/>
    <cellStyle name="Salida 2 2 5 3 9 2" xfId="36541"/>
    <cellStyle name="Salida 2 2 5 4" xfId="36542"/>
    <cellStyle name="Salida 2 2 5 4 2" xfId="36543"/>
    <cellStyle name="Salida 2 2 5 5" xfId="36544"/>
    <cellStyle name="Salida 2 2 5 5 2" xfId="36545"/>
    <cellStyle name="Salida 2 2 5 6" xfId="36546"/>
    <cellStyle name="Salida 2 2 5 6 2" xfId="36547"/>
    <cellStyle name="Salida 2 2 5 7" xfId="36548"/>
    <cellStyle name="Salida 2 2 5 7 2" xfId="36549"/>
    <cellStyle name="Salida 2 2 5 8" xfId="36550"/>
    <cellStyle name="Salida 2 2 5 8 2" xfId="36551"/>
    <cellStyle name="Salida 2 2 5 9" xfId="36552"/>
    <cellStyle name="Salida 2 2 5 9 2" xfId="36553"/>
    <cellStyle name="Salida 2 2 6" xfId="36554"/>
    <cellStyle name="Salida 2 2 6 2" xfId="36555"/>
    <cellStyle name="Salida 2 2 7" xfId="36556"/>
    <cellStyle name="Salida 2 2 7 2" xfId="36557"/>
    <cellStyle name="Salida 2 2 8" xfId="36558"/>
    <cellStyle name="Salida 2 2 8 2" xfId="36559"/>
    <cellStyle name="Salida 2 2 9" xfId="36560"/>
    <cellStyle name="Salida 2 2 9 2" xfId="36561"/>
    <cellStyle name="Salida 2 20" xfId="36562"/>
    <cellStyle name="Salida 2 21" xfId="36563"/>
    <cellStyle name="Salida 2 3" xfId="36564"/>
    <cellStyle name="Salida 2 3 10" xfId="36565"/>
    <cellStyle name="Salida 2 3 10 2" xfId="36566"/>
    <cellStyle name="Salida 2 3 11" xfId="36567"/>
    <cellStyle name="Salida 2 3 11 2" xfId="36568"/>
    <cellStyle name="Salida 2 3 12" xfId="36569"/>
    <cellStyle name="Salida 2 3 12 2" xfId="36570"/>
    <cellStyle name="Salida 2 3 13" xfId="36571"/>
    <cellStyle name="Salida 2 3 13 2" xfId="36572"/>
    <cellStyle name="Salida 2 3 14" xfId="36573"/>
    <cellStyle name="Salida 2 3 14 2" xfId="36574"/>
    <cellStyle name="Salida 2 3 15" xfId="36575"/>
    <cellStyle name="Salida 2 3 16" xfId="36576"/>
    <cellStyle name="Salida 2 3 17" xfId="36577"/>
    <cellStyle name="Salida 2 3 2" xfId="36578"/>
    <cellStyle name="Salida 2 3 2 10" xfId="36579"/>
    <cellStyle name="Salida 2 3 2 10 2" xfId="36580"/>
    <cellStyle name="Salida 2 3 2 11" xfId="36581"/>
    <cellStyle name="Salida 2 3 2 11 2" xfId="36582"/>
    <cellStyle name="Salida 2 3 2 12" xfId="36583"/>
    <cellStyle name="Salida 2 3 2 12 2" xfId="36584"/>
    <cellStyle name="Salida 2 3 2 13" xfId="36585"/>
    <cellStyle name="Salida 2 3 2 13 2" xfId="36586"/>
    <cellStyle name="Salida 2 3 2 14" xfId="36587"/>
    <cellStyle name="Salida 2 3 2 14 2" xfId="36588"/>
    <cellStyle name="Salida 2 3 2 15" xfId="36589"/>
    <cellStyle name="Salida 2 3 2 16" xfId="36590"/>
    <cellStyle name="Salida 2 3 2 2" xfId="36591"/>
    <cellStyle name="Salida 2 3 2 2 10" xfId="36592"/>
    <cellStyle name="Salida 2 3 2 2 10 2" xfId="36593"/>
    <cellStyle name="Salida 2 3 2 2 11" xfId="36594"/>
    <cellStyle name="Salida 2 3 2 2 11 2" xfId="36595"/>
    <cellStyle name="Salida 2 3 2 2 12" xfId="36596"/>
    <cellStyle name="Salida 2 3 2 2 12 2" xfId="36597"/>
    <cellStyle name="Salida 2 3 2 2 13" xfId="36598"/>
    <cellStyle name="Salida 2 3 2 2 2" xfId="36599"/>
    <cellStyle name="Salida 2 3 2 2 2 10" xfId="36600"/>
    <cellStyle name="Salida 2 3 2 2 2 10 2" xfId="36601"/>
    <cellStyle name="Salida 2 3 2 2 2 11" xfId="36602"/>
    <cellStyle name="Salida 2 3 2 2 2 2" xfId="36603"/>
    <cellStyle name="Salida 2 3 2 2 2 2 2" xfId="36604"/>
    <cellStyle name="Salida 2 3 2 2 2 3" xfId="36605"/>
    <cellStyle name="Salida 2 3 2 2 2 3 2" xfId="36606"/>
    <cellStyle name="Salida 2 3 2 2 2 4" xfId="36607"/>
    <cellStyle name="Salida 2 3 2 2 2 4 2" xfId="36608"/>
    <cellStyle name="Salida 2 3 2 2 2 5" xfId="36609"/>
    <cellStyle name="Salida 2 3 2 2 2 5 2" xfId="36610"/>
    <cellStyle name="Salida 2 3 2 2 2 6" xfId="36611"/>
    <cellStyle name="Salida 2 3 2 2 2 6 2" xfId="36612"/>
    <cellStyle name="Salida 2 3 2 2 2 7" xfId="36613"/>
    <cellStyle name="Salida 2 3 2 2 2 7 2" xfId="36614"/>
    <cellStyle name="Salida 2 3 2 2 2 8" xfId="36615"/>
    <cellStyle name="Salida 2 3 2 2 2 8 2" xfId="36616"/>
    <cellStyle name="Salida 2 3 2 2 2 9" xfId="36617"/>
    <cellStyle name="Salida 2 3 2 2 2 9 2" xfId="36618"/>
    <cellStyle name="Salida 2 3 2 2 3" xfId="36619"/>
    <cellStyle name="Salida 2 3 2 2 3 10" xfId="36620"/>
    <cellStyle name="Salida 2 3 2 2 3 10 2" xfId="36621"/>
    <cellStyle name="Salida 2 3 2 2 3 11" xfId="36622"/>
    <cellStyle name="Salida 2 3 2 2 3 2" xfId="36623"/>
    <cellStyle name="Salida 2 3 2 2 3 2 2" xfId="36624"/>
    <cellStyle name="Salida 2 3 2 2 3 3" xfId="36625"/>
    <cellStyle name="Salida 2 3 2 2 3 3 2" xfId="36626"/>
    <cellStyle name="Salida 2 3 2 2 3 4" xfId="36627"/>
    <cellStyle name="Salida 2 3 2 2 3 4 2" xfId="36628"/>
    <cellStyle name="Salida 2 3 2 2 3 5" xfId="36629"/>
    <cellStyle name="Salida 2 3 2 2 3 5 2" xfId="36630"/>
    <cellStyle name="Salida 2 3 2 2 3 6" xfId="36631"/>
    <cellStyle name="Salida 2 3 2 2 3 6 2" xfId="36632"/>
    <cellStyle name="Salida 2 3 2 2 3 7" xfId="36633"/>
    <cellStyle name="Salida 2 3 2 2 3 7 2" xfId="36634"/>
    <cellStyle name="Salida 2 3 2 2 3 8" xfId="36635"/>
    <cellStyle name="Salida 2 3 2 2 3 8 2" xfId="36636"/>
    <cellStyle name="Salida 2 3 2 2 3 9" xfId="36637"/>
    <cellStyle name="Salida 2 3 2 2 3 9 2" xfId="36638"/>
    <cellStyle name="Salida 2 3 2 2 4" xfId="36639"/>
    <cellStyle name="Salida 2 3 2 2 4 2" xfId="36640"/>
    <cellStyle name="Salida 2 3 2 2 5" xfId="36641"/>
    <cellStyle name="Salida 2 3 2 2 5 2" xfId="36642"/>
    <cellStyle name="Salida 2 3 2 2 6" xfId="36643"/>
    <cellStyle name="Salida 2 3 2 2 6 2" xfId="36644"/>
    <cellStyle name="Salida 2 3 2 2 7" xfId="36645"/>
    <cellStyle name="Salida 2 3 2 2 7 2" xfId="36646"/>
    <cellStyle name="Salida 2 3 2 2 8" xfId="36647"/>
    <cellStyle name="Salida 2 3 2 2 8 2" xfId="36648"/>
    <cellStyle name="Salida 2 3 2 2 9" xfId="36649"/>
    <cellStyle name="Salida 2 3 2 2 9 2" xfId="36650"/>
    <cellStyle name="Salida 2 3 2 3" xfId="36651"/>
    <cellStyle name="Salida 2 3 2 3 10" xfId="36652"/>
    <cellStyle name="Salida 2 3 2 3 10 2" xfId="36653"/>
    <cellStyle name="Salida 2 3 2 3 11" xfId="36654"/>
    <cellStyle name="Salida 2 3 2 3 11 2" xfId="36655"/>
    <cellStyle name="Salida 2 3 2 3 12" xfId="36656"/>
    <cellStyle name="Salida 2 3 2 3 12 2" xfId="36657"/>
    <cellStyle name="Salida 2 3 2 3 13" xfId="36658"/>
    <cellStyle name="Salida 2 3 2 3 2" xfId="36659"/>
    <cellStyle name="Salida 2 3 2 3 2 10" xfId="36660"/>
    <cellStyle name="Salida 2 3 2 3 2 10 2" xfId="36661"/>
    <cellStyle name="Salida 2 3 2 3 2 11" xfId="36662"/>
    <cellStyle name="Salida 2 3 2 3 2 2" xfId="36663"/>
    <cellStyle name="Salida 2 3 2 3 2 2 2" xfId="36664"/>
    <cellStyle name="Salida 2 3 2 3 2 3" xfId="36665"/>
    <cellStyle name="Salida 2 3 2 3 2 3 2" xfId="36666"/>
    <cellStyle name="Salida 2 3 2 3 2 4" xfId="36667"/>
    <cellStyle name="Salida 2 3 2 3 2 4 2" xfId="36668"/>
    <cellStyle name="Salida 2 3 2 3 2 5" xfId="36669"/>
    <cellStyle name="Salida 2 3 2 3 2 5 2" xfId="36670"/>
    <cellStyle name="Salida 2 3 2 3 2 6" xfId="36671"/>
    <cellStyle name="Salida 2 3 2 3 2 6 2" xfId="36672"/>
    <cellStyle name="Salida 2 3 2 3 2 7" xfId="36673"/>
    <cellStyle name="Salida 2 3 2 3 2 7 2" xfId="36674"/>
    <cellStyle name="Salida 2 3 2 3 2 8" xfId="36675"/>
    <cellStyle name="Salida 2 3 2 3 2 8 2" xfId="36676"/>
    <cellStyle name="Salida 2 3 2 3 2 9" xfId="36677"/>
    <cellStyle name="Salida 2 3 2 3 2 9 2" xfId="36678"/>
    <cellStyle name="Salida 2 3 2 3 3" xfId="36679"/>
    <cellStyle name="Salida 2 3 2 3 3 10" xfId="36680"/>
    <cellStyle name="Salida 2 3 2 3 3 10 2" xfId="36681"/>
    <cellStyle name="Salida 2 3 2 3 3 11" xfId="36682"/>
    <cellStyle name="Salida 2 3 2 3 3 2" xfId="36683"/>
    <cellStyle name="Salida 2 3 2 3 3 2 2" xfId="36684"/>
    <cellStyle name="Salida 2 3 2 3 3 3" xfId="36685"/>
    <cellStyle name="Salida 2 3 2 3 3 3 2" xfId="36686"/>
    <cellStyle name="Salida 2 3 2 3 3 4" xfId="36687"/>
    <cellStyle name="Salida 2 3 2 3 3 4 2" xfId="36688"/>
    <cellStyle name="Salida 2 3 2 3 3 5" xfId="36689"/>
    <cellStyle name="Salida 2 3 2 3 3 5 2" xfId="36690"/>
    <cellStyle name="Salida 2 3 2 3 3 6" xfId="36691"/>
    <cellStyle name="Salida 2 3 2 3 3 6 2" xfId="36692"/>
    <cellStyle name="Salida 2 3 2 3 3 7" xfId="36693"/>
    <cellStyle name="Salida 2 3 2 3 3 7 2" xfId="36694"/>
    <cellStyle name="Salida 2 3 2 3 3 8" xfId="36695"/>
    <cellStyle name="Salida 2 3 2 3 3 8 2" xfId="36696"/>
    <cellStyle name="Salida 2 3 2 3 3 9" xfId="36697"/>
    <cellStyle name="Salida 2 3 2 3 3 9 2" xfId="36698"/>
    <cellStyle name="Salida 2 3 2 3 4" xfId="36699"/>
    <cellStyle name="Salida 2 3 2 3 4 2" xfId="36700"/>
    <cellStyle name="Salida 2 3 2 3 5" xfId="36701"/>
    <cellStyle name="Salida 2 3 2 3 5 2" xfId="36702"/>
    <cellStyle name="Salida 2 3 2 3 6" xfId="36703"/>
    <cellStyle name="Salida 2 3 2 3 6 2" xfId="36704"/>
    <cellStyle name="Salida 2 3 2 3 7" xfId="36705"/>
    <cellStyle name="Salida 2 3 2 3 7 2" xfId="36706"/>
    <cellStyle name="Salida 2 3 2 3 8" xfId="36707"/>
    <cellStyle name="Salida 2 3 2 3 8 2" xfId="36708"/>
    <cellStyle name="Salida 2 3 2 3 9" xfId="36709"/>
    <cellStyle name="Salida 2 3 2 3 9 2" xfId="36710"/>
    <cellStyle name="Salida 2 3 2 4" xfId="36711"/>
    <cellStyle name="Salida 2 3 2 4 10" xfId="36712"/>
    <cellStyle name="Salida 2 3 2 4 10 2" xfId="36713"/>
    <cellStyle name="Salida 2 3 2 4 11" xfId="36714"/>
    <cellStyle name="Salida 2 3 2 4 2" xfId="36715"/>
    <cellStyle name="Salida 2 3 2 4 2 2" xfId="36716"/>
    <cellStyle name="Salida 2 3 2 4 3" xfId="36717"/>
    <cellStyle name="Salida 2 3 2 4 3 2" xfId="36718"/>
    <cellStyle name="Salida 2 3 2 4 4" xfId="36719"/>
    <cellStyle name="Salida 2 3 2 4 4 2" xfId="36720"/>
    <cellStyle name="Salida 2 3 2 4 5" xfId="36721"/>
    <cellStyle name="Salida 2 3 2 4 5 2" xfId="36722"/>
    <cellStyle name="Salida 2 3 2 4 6" xfId="36723"/>
    <cellStyle name="Salida 2 3 2 4 6 2" xfId="36724"/>
    <cellStyle name="Salida 2 3 2 4 7" xfId="36725"/>
    <cellStyle name="Salida 2 3 2 4 7 2" xfId="36726"/>
    <cellStyle name="Salida 2 3 2 4 8" xfId="36727"/>
    <cellStyle name="Salida 2 3 2 4 8 2" xfId="36728"/>
    <cellStyle name="Salida 2 3 2 4 9" xfId="36729"/>
    <cellStyle name="Salida 2 3 2 4 9 2" xfId="36730"/>
    <cellStyle name="Salida 2 3 2 5" xfId="36731"/>
    <cellStyle name="Salida 2 3 2 5 10" xfId="36732"/>
    <cellStyle name="Salida 2 3 2 5 10 2" xfId="36733"/>
    <cellStyle name="Salida 2 3 2 5 11" xfId="36734"/>
    <cellStyle name="Salida 2 3 2 5 2" xfId="36735"/>
    <cellStyle name="Salida 2 3 2 5 2 2" xfId="36736"/>
    <cellStyle name="Salida 2 3 2 5 3" xfId="36737"/>
    <cellStyle name="Salida 2 3 2 5 3 2" xfId="36738"/>
    <cellStyle name="Salida 2 3 2 5 4" xfId="36739"/>
    <cellStyle name="Salida 2 3 2 5 4 2" xfId="36740"/>
    <cellStyle name="Salida 2 3 2 5 5" xfId="36741"/>
    <cellStyle name="Salida 2 3 2 5 5 2" xfId="36742"/>
    <cellStyle name="Salida 2 3 2 5 6" xfId="36743"/>
    <cellStyle name="Salida 2 3 2 5 6 2" xfId="36744"/>
    <cellStyle name="Salida 2 3 2 5 7" xfId="36745"/>
    <cellStyle name="Salida 2 3 2 5 7 2" xfId="36746"/>
    <cellStyle name="Salida 2 3 2 5 8" xfId="36747"/>
    <cellStyle name="Salida 2 3 2 5 8 2" xfId="36748"/>
    <cellStyle name="Salida 2 3 2 5 9" xfId="36749"/>
    <cellStyle name="Salida 2 3 2 5 9 2" xfId="36750"/>
    <cellStyle name="Salida 2 3 2 6" xfId="36751"/>
    <cellStyle name="Salida 2 3 2 6 2" xfId="36752"/>
    <cellStyle name="Salida 2 3 2 7" xfId="36753"/>
    <cellStyle name="Salida 2 3 2 7 2" xfId="36754"/>
    <cellStyle name="Salida 2 3 2 8" xfId="36755"/>
    <cellStyle name="Salida 2 3 2 8 2" xfId="36756"/>
    <cellStyle name="Salida 2 3 2 9" xfId="36757"/>
    <cellStyle name="Salida 2 3 2 9 2" xfId="36758"/>
    <cellStyle name="Salida 2 3 3" xfId="36759"/>
    <cellStyle name="Salida 2 3 3 10" xfId="36760"/>
    <cellStyle name="Salida 2 3 3 10 2" xfId="36761"/>
    <cellStyle name="Salida 2 3 3 11" xfId="36762"/>
    <cellStyle name="Salida 2 3 3 11 2" xfId="36763"/>
    <cellStyle name="Salida 2 3 3 12" xfId="36764"/>
    <cellStyle name="Salida 2 3 3 12 2" xfId="36765"/>
    <cellStyle name="Salida 2 3 3 13" xfId="36766"/>
    <cellStyle name="Salida 2 3 3 13 2" xfId="36767"/>
    <cellStyle name="Salida 2 3 3 14" xfId="36768"/>
    <cellStyle name="Salida 2 3 3 14 2" xfId="36769"/>
    <cellStyle name="Salida 2 3 3 15" xfId="36770"/>
    <cellStyle name="Salida 2 3 3 2" xfId="36771"/>
    <cellStyle name="Salida 2 3 3 2 10" xfId="36772"/>
    <cellStyle name="Salida 2 3 3 2 10 2" xfId="36773"/>
    <cellStyle name="Salida 2 3 3 2 11" xfId="36774"/>
    <cellStyle name="Salida 2 3 3 2 11 2" xfId="36775"/>
    <cellStyle name="Salida 2 3 3 2 12" xfId="36776"/>
    <cellStyle name="Salida 2 3 3 2 12 2" xfId="36777"/>
    <cellStyle name="Salida 2 3 3 2 13" xfId="36778"/>
    <cellStyle name="Salida 2 3 3 2 2" xfId="36779"/>
    <cellStyle name="Salida 2 3 3 2 2 10" xfId="36780"/>
    <cellStyle name="Salida 2 3 3 2 2 10 2" xfId="36781"/>
    <cellStyle name="Salida 2 3 3 2 2 11" xfId="36782"/>
    <cellStyle name="Salida 2 3 3 2 2 2" xfId="36783"/>
    <cellStyle name="Salida 2 3 3 2 2 2 2" xfId="36784"/>
    <cellStyle name="Salida 2 3 3 2 2 3" xfId="36785"/>
    <cellStyle name="Salida 2 3 3 2 2 3 2" xfId="36786"/>
    <cellStyle name="Salida 2 3 3 2 2 4" xfId="36787"/>
    <cellStyle name="Salida 2 3 3 2 2 4 2" xfId="36788"/>
    <cellStyle name="Salida 2 3 3 2 2 5" xfId="36789"/>
    <cellStyle name="Salida 2 3 3 2 2 5 2" xfId="36790"/>
    <cellStyle name="Salida 2 3 3 2 2 6" xfId="36791"/>
    <cellStyle name="Salida 2 3 3 2 2 6 2" xfId="36792"/>
    <cellStyle name="Salida 2 3 3 2 2 7" xfId="36793"/>
    <cellStyle name="Salida 2 3 3 2 2 7 2" xfId="36794"/>
    <cellStyle name="Salida 2 3 3 2 2 8" xfId="36795"/>
    <cellStyle name="Salida 2 3 3 2 2 8 2" xfId="36796"/>
    <cellStyle name="Salida 2 3 3 2 2 9" xfId="36797"/>
    <cellStyle name="Salida 2 3 3 2 2 9 2" xfId="36798"/>
    <cellStyle name="Salida 2 3 3 2 3" xfId="36799"/>
    <cellStyle name="Salida 2 3 3 2 3 10" xfId="36800"/>
    <cellStyle name="Salida 2 3 3 2 3 10 2" xfId="36801"/>
    <cellStyle name="Salida 2 3 3 2 3 11" xfId="36802"/>
    <cellStyle name="Salida 2 3 3 2 3 2" xfId="36803"/>
    <cellStyle name="Salida 2 3 3 2 3 2 2" xfId="36804"/>
    <cellStyle name="Salida 2 3 3 2 3 3" xfId="36805"/>
    <cellStyle name="Salida 2 3 3 2 3 3 2" xfId="36806"/>
    <cellStyle name="Salida 2 3 3 2 3 4" xfId="36807"/>
    <cellStyle name="Salida 2 3 3 2 3 4 2" xfId="36808"/>
    <cellStyle name="Salida 2 3 3 2 3 5" xfId="36809"/>
    <cellStyle name="Salida 2 3 3 2 3 5 2" xfId="36810"/>
    <cellStyle name="Salida 2 3 3 2 3 6" xfId="36811"/>
    <cellStyle name="Salida 2 3 3 2 3 6 2" xfId="36812"/>
    <cellStyle name="Salida 2 3 3 2 3 7" xfId="36813"/>
    <cellStyle name="Salida 2 3 3 2 3 7 2" xfId="36814"/>
    <cellStyle name="Salida 2 3 3 2 3 8" xfId="36815"/>
    <cellStyle name="Salida 2 3 3 2 3 8 2" xfId="36816"/>
    <cellStyle name="Salida 2 3 3 2 3 9" xfId="36817"/>
    <cellStyle name="Salida 2 3 3 2 3 9 2" xfId="36818"/>
    <cellStyle name="Salida 2 3 3 2 4" xfId="36819"/>
    <cellStyle name="Salida 2 3 3 2 4 2" xfId="36820"/>
    <cellStyle name="Salida 2 3 3 2 5" xfId="36821"/>
    <cellStyle name="Salida 2 3 3 2 5 2" xfId="36822"/>
    <cellStyle name="Salida 2 3 3 2 6" xfId="36823"/>
    <cellStyle name="Salida 2 3 3 2 6 2" xfId="36824"/>
    <cellStyle name="Salida 2 3 3 2 7" xfId="36825"/>
    <cellStyle name="Salida 2 3 3 2 7 2" xfId="36826"/>
    <cellStyle name="Salida 2 3 3 2 8" xfId="36827"/>
    <cellStyle name="Salida 2 3 3 2 8 2" xfId="36828"/>
    <cellStyle name="Salida 2 3 3 2 9" xfId="36829"/>
    <cellStyle name="Salida 2 3 3 2 9 2" xfId="36830"/>
    <cellStyle name="Salida 2 3 3 3" xfId="36831"/>
    <cellStyle name="Salida 2 3 3 3 10" xfId="36832"/>
    <cellStyle name="Salida 2 3 3 3 10 2" xfId="36833"/>
    <cellStyle name="Salida 2 3 3 3 11" xfId="36834"/>
    <cellStyle name="Salida 2 3 3 3 11 2" xfId="36835"/>
    <cellStyle name="Salida 2 3 3 3 12" xfId="36836"/>
    <cellStyle name="Salida 2 3 3 3 12 2" xfId="36837"/>
    <cellStyle name="Salida 2 3 3 3 13" xfId="36838"/>
    <cellStyle name="Salida 2 3 3 3 2" xfId="36839"/>
    <cellStyle name="Salida 2 3 3 3 2 10" xfId="36840"/>
    <cellStyle name="Salida 2 3 3 3 2 10 2" xfId="36841"/>
    <cellStyle name="Salida 2 3 3 3 2 11" xfId="36842"/>
    <cellStyle name="Salida 2 3 3 3 2 2" xfId="36843"/>
    <cellStyle name="Salida 2 3 3 3 2 2 2" xfId="36844"/>
    <cellStyle name="Salida 2 3 3 3 2 3" xfId="36845"/>
    <cellStyle name="Salida 2 3 3 3 2 3 2" xfId="36846"/>
    <cellStyle name="Salida 2 3 3 3 2 4" xfId="36847"/>
    <cellStyle name="Salida 2 3 3 3 2 4 2" xfId="36848"/>
    <cellStyle name="Salida 2 3 3 3 2 5" xfId="36849"/>
    <cellStyle name="Salida 2 3 3 3 2 5 2" xfId="36850"/>
    <cellStyle name="Salida 2 3 3 3 2 6" xfId="36851"/>
    <cellStyle name="Salida 2 3 3 3 2 6 2" xfId="36852"/>
    <cellStyle name="Salida 2 3 3 3 2 7" xfId="36853"/>
    <cellStyle name="Salida 2 3 3 3 2 7 2" xfId="36854"/>
    <cellStyle name="Salida 2 3 3 3 2 8" xfId="36855"/>
    <cellStyle name="Salida 2 3 3 3 2 8 2" xfId="36856"/>
    <cellStyle name="Salida 2 3 3 3 2 9" xfId="36857"/>
    <cellStyle name="Salida 2 3 3 3 2 9 2" xfId="36858"/>
    <cellStyle name="Salida 2 3 3 3 3" xfId="36859"/>
    <cellStyle name="Salida 2 3 3 3 3 10" xfId="36860"/>
    <cellStyle name="Salida 2 3 3 3 3 10 2" xfId="36861"/>
    <cellStyle name="Salida 2 3 3 3 3 11" xfId="36862"/>
    <cellStyle name="Salida 2 3 3 3 3 2" xfId="36863"/>
    <cellStyle name="Salida 2 3 3 3 3 2 2" xfId="36864"/>
    <cellStyle name="Salida 2 3 3 3 3 3" xfId="36865"/>
    <cellStyle name="Salida 2 3 3 3 3 3 2" xfId="36866"/>
    <cellStyle name="Salida 2 3 3 3 3 4" xfId="36867"/>
    <cellStyle name="Salida 2 3 3 3 3 4 2" xfId="36868"/>
    <cellStyle name="Salida 2 3 3 3 3 5" xfId="36869"/>
    <cellStyle name="Salida 2 3 3 3 3 5 2" xfId="36870"/>
    <cellStyle name="Salida 2 3 3 3 3 6" xfId="36871"/>
    <cellStyle name="Salida 2 3 3 3 3 6 2" xfId="36872"/>
    <cellStyle name="Salida 2 3 3 3 3 7" xfId="36873"/>
    <cellStyle name="Salida 2 3 3 3 3 7 2" xfId="36874"/>
    <cellStyle name="Salida 2 3 3 3 3 8" xfId="36875"/>
    <cellStyle name="Salida 2 3 3 3 3 8 2" xfId="36876"/>
    <cellStyle name="Salida 2 3 3 3 3 9" xfId="36877"/>
    <cellStyle name="Salida 2 3 3 3 3 9 2" xfId="36878"/>
    <cellStyle name="Salida 2 3 3 3 4" xfId="36879"/>
    <cellStyle name="Salida 2 3 3 3 4 2" xfId="36880"/>
    <cellStyle name="Salida 2 3 3 3 5" xfId="36881"/>
    <cellStyle name="Salida 2 3 3 3 5 2" xfId="36882"/>
    <cellStyle name="Salida 2 3 3 3 6" xfId="36883"/>
    <cellStyle name="Salida 2 3 3 3 6 2" xfId="36884"/>
    <cellStyle name="Salida 2 3 3 3 7" xfId="36885"/>
    <cellStyle name="Salida 2 3 3 3 7 2" xfId="36886"/>
    <cellStyle name="Salida 2 3 3 3 8" xfId="36887"/>
    <cellStyle name="Salida 2 3 3 3 8 2" xfId="36888"/>
    <cellStyle name="Salida 2 3 3 3 9" xfId="36889"/>
    <cellStyle name="Salida 2 3 3 3 9 2" xfId="36890"/>
    <cellStyle name="Salida 2 3 3 4" xfId="36891"/>
    <cellStyle name="Salida 2 3 3 4 10" xfId="36892"/>
    <cellStyle name="Salida 2 3 3 4 10 2" xfId="36893"/>
    <cellStyle name="Salida 2 3 3 4 11" xfId="36894"/>
    <cellStyle name="Salida 2 3 3 4 2" xfId="36895"/>
    <cellStyle name="Salida 2 3 3 4 2 2" xfId="36896"/>
    <cellStyle name="Salida 2 3 3 4 3" xfId="36897"/>
    <cellStyle name="Salida 2 3 3 4 3 2" xfId="36898"/>
    <cellStyle name="Salida 2 3 3 4 4" xfId="36899"/>
    <cellStyle name="Salida 2 3 3 4 4 2" xfId="36900"/>
    <cellStyle name="Salida 2 3 3 4 5" xfId="36901"/>
    <cellStyle name="Salida 2 3 3 4 5 2" xfId="36902"/>
    <cellStyle name="Salida 2 3 3 4 6" xfId="36903"/>
    <cellStyle name="Salida 2 3 3 4 6 2" xfId="36904"/>
    <cellStyle name="Salida 2 3 3 4 7" xfId="36905"/>
    <cellStyle name="Salida 2 3 3 4 7 2" xfId="36906"/>
    <cellStyle name="Salida 2 3 3 4 8" xfId="36907"/>
    <cellStyle name="Salida 2 3 3 4 8 2" xfId="36908"/>
    <cellStyle name="Salida 2 3 3 4 9" xfId="36909"/>
    <cellStyle name="Salida 2 3 3 4 9 2" xfId="36910"/>
    <cellStyle name="Salida 2 3 3 5" xfId="36911"/>
    <cellStyle name="Salida 2 3 3 5 10" xfId="36912"/>
    <cellStyle name="Salida 2 3 3 5 10 2" xfId="36913"/>
    <cellStyle name="Salida 2 3 3 5 11" xfId="36914"/>
    <cellStyle name="Salida 2 3 3 5 2" xfId="36915"/>
    <cellStyle name="Salida 2 3 3 5 2 2" xfId="36916"/>
    <cellStyle name="Salida 2 3 3 5 3" xfId="36917"/>
    <cellStyle name="Salida 2 3 3 5 3 2" xfId="36918"/>
    <cellStyle name="Salida 2 3 3 5 4" xfId="36919"/>
    <cellStyle name="Salida 2 3 3 5 4 2" xfId="36920"/>
    <cellStyle name="Salida 2 3 3 5 5" xfId="36921"/>
    <cellStyle name="Salida 2 3 3 5 5 2" xfId="36922"/>
    <cellStyle name="Salida 2 3 3 5 6" xfId="36923"/>
    <cellStyle name="Salida 2 3 3 5 6 2" xfId="36924"/>
    <cellStyle name="Salida 2 3 3 5 7" xfId="36925"/>
    <cellStyle name="Salida 2 3 3 5 7 2" xfId="36926"/>
    <cellStyle name="Salida 2 3 3 5 8" xfId="36927"/>
    <cellStyle name="Salida 2 3 3 5 8 2" xfId="36928"/>
    <cellStyle name="Salida 2 3 3 5 9" xfId="36929"/>
    <cellStyle name="Salida 2 3 3 5 9 2" xfId="36930"/>
    <cellStyle name="Salida 2 3 3 6" xfId="36931"/>
    <cellStyle name="Salida 2 3 3 6 2" xfId="36932"/>
    <cellStyle name="Salida 2 3 3 7" xfId="36933"/>
    <cellStyle name="Salida 2 3 3 7 2" xfId="36934"/>
    <cellStyle name="Salida 2 3 3 8" xfId="36935"/>
    <cellStyle name="Salida 2 3 3 8 2" xfId="36936"/>
    <cellStyle name="Salida 2 3 3 9" xfId="36937"/>
    <cellStyle name="Salida 2 3 3 9 2" xfId="36938"/>
    <cellStyle name="Salida 2 3 4" xfId="36939"/>
    <cellStyle name="Salida 2 3 4 10" xfId="36940"/>
    <cellStyle name="Salida 2 3 4 10 2" xfId="36941"/>
    <cellStyle name="Salida 2 3 4 11" xfId="36942"/>
    <cellStyle name="Salida 2 3 4 11 2" xfId="36943"/>
    <cellStyle name="Salida 2 3 4 12" xfId="36944"/>
    <cellStyle name="Salida 2 3 4 12 2" xfId="36945"/>
    <cellStyle name="Salida 2 3 4 13" xfId="36946"/>
    <cellStyle name="Salida 2 3 4 2" xfId="36947"/>
    <cellStyle name="Salida 2 3 4 2 10" xfId="36948"/>
    <cellStyle name="Salida 2 3 4 2 10 2" xfId="36949"/>
    <cellStyle name="Salida 2 3 4 2 11" xfId="36950"/>
    <cellStyle name="Salida 2 3 4 2 2" xfId="36951"/>
    <cellStyle name="Salida 2 3 4 2 2 2" xfId="36952"/>
    <cellStyle name="Salida 2 3 4 2 3" xfId="36953"/>
    <cellStyle name="Salida 2 3 4 2 3 2" xfId="36954"/>
    <cellStyle name="Salida 2 3 4 2 4" xfId="36955"/>
    <cellStyle name="Salida 2 3 4 2 4 2" xfId="36956"/>
    <cellStyle name="Salida 2 3 4 2 5" xfId="36957"/>
    <cellStyle name="Salida 2 3 4 2 5 2" xfId="36958"/>
    <cellStyle name="Salida 2 3 4 2 6" xfId="36959"/>
    <cellStyle name="Salida 2 3 4 2 6 2" xfId="36960"/>
    <cellStyle name="Salida 2 3 4 2 7" xfId="36961"/>
    <cellStyle name="Salida 2 3 4 2 7 2" xfId="36962"/>
    <cellStyle name="Salida 2 3 4 2 8" xfId="36963"/>
    <cellStyle name="Salida 2 3 4 2 8 2" xfId="36964"/>
    <cellStyle name="Salida 2 3 4 2 9" xfId="36965"/>
    <cellStyle name="Salida 2 3 4 2 9 2" xfId="36966"/>
    <cellStyle name="Salida 2 3 4 3" xfId="36967"/>
    <cellStyle name="Salida 2 3 4 3 10" xfId="36968"/>
    <cellStyle name="Salida 2 3 4 3 10 2" xfId="36969"/>
    <cellStyle name="Salida 2 3 4 3 11" xfId="36970"/>
    <cellStyle name="Salida 2 3 4 3 2" xfId="36971"/>
    <cellStyle name="Salida 2 3 4 3 2 2" xfId="36972"/>
    <cellStyle name="Salida 2 3 4 3 3" xfId="36973"/>
    <cellStyle name="Salida 2 3 4 3 3 2" xfId="36974"/>
    <cellStyle name="Salida 2 3 4 3 4" xfId="36975"/>
    <cellStyle name="Salida 2 3 4 3 4 2" xfId="36976"/>
    <cellStyle name="Salida 2 3 4 3 5" xfId="36977"/>
    <cellStyle name="Salida 2 3 4 3 5 2" xfId="36978"/>
    <cellStyle name="Salida 2 3 4 3 6" xfId="36979"/>
    <cellStyle name="Salida 2 3 4 3 6 2" xfId="36980"/>
    <cellStyle name="Salida 2 3 4 3 7" xfId="36981"/>
    <cellStyle name="Salida 2 3 4 3 7 2" xfId="36982"/>
    <cellStyle name="Salida 2 3 4 3 8" xfId="36983"/>
    <cellStyle name="Salida 2 3 4 3 8 2" xfId="36984"/>
    <cellStyle name="Salida 2 3 4 3 9" xfId="36985"/>
    <cellStyle name="Salida 2 3 4 3 9 2" xfId="36986"/>
    <cellStyle name="Salida 2 3 4 4" xfId="36987"/>
    <cellStyle name="Salida 2 3 4 4 2" xfId="36988"/>
    <cellStyle name="Salida 2 3 4 5" xfId="36989"/>
    <cellStyle name="Salida 2 3 4 5 2" xfId="36990"/>
    <cellStyle name="Salida 2 3 4 6" xfId="36991"/>
    <cellStyle name="Salida 2 3 4 6 2" xfId="36992"/>
    <cellStyle name="Salida 2 3 4 7" xfId="36993"/>
    <cellStyle name="Salida 2 3 4 7 2" xfId="36994"/>
    <cellStyle name="Salida 2 3 4 8" xfId="36995"/>
    <cellStyle name="Salida 2 3 4 8 2" xfId="36996"/>
    <cellStyle name="Salida 2 3 4 9" xfId="36997"/>
    <cellStyle name="Salida 2 3 4 9 2" xfId="36998"/>
    <cellStyle name="Salida 2 3 5" xfId="36999"/>
    <cellStyle name="Salida 2 3 5 10" xfId="37000"/>
    <cellStyle name="Salida 2 3 5 10 2" xfId="37001"/>
    <cellStyle name="Salida 2 3 5 11" xfId="37002"/>
    <cellStyle name="Salida 2 3 5 11 2" xfId="37003"/>
    <cellStyle name="Salida 2 3 5 12" xfId="37004"/>
    <cellStyle name="Salida 2 3 5 12 2" xfId="37005"/>
    <cellStyle name="Salida 2 3 5 13" xfId="37006"/>
    <cellStyle name="Salida 2 3 5 2" xfId="37007"/>
    <cellStyle name="Salida 2 3 5 2 10" xfId="37008"/>
    <cellStyle name="Salida 2 3 5 2 10 2" xfId="37009"/>
    <cellStyle name="Salida 2 3 5 2 11" xfId="37010"/>
    <cellStyle name="Salida 2 3 5 2 2" xfId="37011"/>
    <cellStyle name="Salida 2 3 5 2 2 2" xfId="37012"/>
    <cellStyle name="Salida 2 3 5 2 3" xfId="37013"/>
    <cellStyle name="Salida 2 3 5 2 3 2" xfId="37014"/>
    <cellStyle name="Salida 2 3 5 2 4" xfId="37015"/>
    <cellStyle name="Salida 2 3 5 2 4 2" xfId="37016"/>
    <cellStyle name="Salida 2 3 5 2 5" xfId="37017"/>
    <cellStyle name="Salida 2 3 5 2 5 2" xfId="37018"/>
    <cellStyle name="Salida 2 3 5 2 6" xfId="37019"/>
    <cellStyle name="Salida 2 3 5 2 6 2" xfId="37020"/>
    <cellStyle name="Salida 2 3 5 2 7" xfId="37021"/>
    <cellStyle name="Salida 2 3 5 2 7 2" xfId="37022"/>
    <cellStyle name="Salida 2 3 5 2 8" xfId="37023"/>
    <cellStyle name="Salida 2 3 5 2 8 2" xfId="37024"/>
    <cellStyle name="Salida 2 3 5 2 9" xfId="37025"/>
    <cellStyle name="Salida 2 3 5 2 9 2" xfId="37026"/>
    <cellStyle name="Salida 2 3 5 3" xfId="37027"/>
    <cellStyle name="Salida 2 3 5 3 10" xfId="37028"/>
    <cellStyle name="Salida 2 3 5 3 10 2" xfId="37029"/>
    <cellStyle name="Salida 2 3 5 3 11" xfId="37030"/>
    <cellStyle name="Salida 2 3 5 3 2" xfId="37031"/>
    <cellStyle name="Salida 2 3 5 3 2 2" xfId="37032"/>
    <cellStyle name="Salida 2 3 5 3 3" xfId="37033"/>
    <cellStyle name="Salida 2 3 5 3 3 2" xfId="37034"/>
    <cellStyle name="Salida 2 3 5 3 4" xfId="37035"/>
    <cellStyle name="Salida 2 3 5 3 4 2" xfId="37036"/>
    <cellStyle name="Salida 2 3 5 3 5" xfId="37037"/>
    <cellStyle name="Salida 2 3 5 3 5 2" xfId="37038"/>
    <cellStyle name="Salida 2 3 5 3 6" xfId="37039"/>
    <cellStyle name="Salida 2 3 5 3 6 2" xfId="37040"/>
    <cellStyle name="Salida 2 3 5 3 7" xfId="37041"/>
    <cellStyle name="Salida 2 3 5 3 7 2" xfId="37042"/>
    <cellStyle name="Salida 2 3 5 3 8" xfId="37043"/>
    <cellStyle name="Salida 2 3 5 3 8 2" xfId="37044"/>
    <cellStyle name="Salida 2 3 5 3 9" xfId="37045"/>
    <cellStyle name="Salida 2 3 5 3 9 2" xfId="37046"/>
    <cellStyle name="Salida 2 3 5 4" xfId="37047"/>
    <cellStyle name="Salida 2 3 5 4 2" xfId="37048"/>
    <cellStyle name="Salida 2 3 5 5" xfId="37049"/>
    <cellStyle name="Salida 2 3 5 5 2" xfId="37050"/>
    <cellStyle name="Salida 2 3 5 6" xfId="37051"/>
    <cellStyle name="Salida 2 3 5 6 2" xfId="37052"/>
    <cellStyle name="Salida 2 3 5 7" xfId="37053"/>
    <cellStyle name="Salida 2 3 5 7 2" xfId="37054"/>
    <cellStyle name="Salida 2 3 5 8" xfId="37055"/>
    <cellStyle name="Salida 2 3 5 8 2" xfId="37056"/>
    <cellStyle name="Salida 2 3 5 9" xfId="37057"/>
    <cellStyle name="Salida 2 3 5 9 2" xfId="37058"/>
    <cellStyle name="Salida 2 3 6" xfId="37059"/>
    <cellStyle name="Salida 2 3 6 2" xfId="37060"/>
    <cellStyle name="Salida 2 3 7" xfId="37061"/>
    <cellStyle name="Salida 2 3 7 2" xfId="37062"/>
    <cellStyle name="Salida 2 3 8" xfId="37063"/>
    <cellStyle name="Salida 2 3 8 2" xfId="37064"/>
    <cellStyle name="Salida 2 3 9" xfId="37065"/>
    <cellStyle name="Salida 2 3 9 2" xfId="37066"/>
    <cellStyle name="Salida 2 4" xfId="37067"/>
    <cellStyle name="Salida 2 4 10" xfId="37068"/>
    <cellStyle name="Salida 2 4 10 2" xfId="37069"/>
    <cellStyle name="Salida 2 4 11" xfId="37070"/>
    <cellStyle name="Salida 2 4 11 2" xfId="37071"/>
    <cellStyle name="Salida 2 4 12" xfId="37072"/>
    <cellStyle name="Salida 2 4 12 2" xfId="37073"/>
    <cellStyle name="Salida 2 4 13" xfId="37074"/>
    <cellStyle name="Salida 2 4 13 2" xfId="37075"/>
    <cellStyle name="Salida 2 4 14" xfId="37076"/>
    <cellStyle name="Salida 2 4 14 2" xfId="37077"/>
    <cellStyle name="Salida 2 4 15" xfId="37078"/>
    <cellStyle name="Salida 2 4 16" xfId="37079"/>
    <cellStyle name="Salida 2 4 2" xfId="37080"/>
    <cellStyle name="Salida 2 4 2 10" xfId="37081"/>
    <cellStyle name="Salida 2 4 2 10 2" xfId="37082"/>
    <cellStyle name="Salida 2 4 2 11" xfId="37083"/>
    <cellStyle name="Salida 2 4 2 11 2" xfId="37084"/>
    <cellStyle name="Salida 2 4 2 12" xfId="37085"/>
    <cellStyle name="Salida 2 4 2 12 2" xfId="37086"/>
    <cellStyle name="Salida 2 4 2 13" xfId="37087"/>
    <cellStyle name="Salida 2 4 2 2" xfId="37088"/>
    <cellStyle name="Salida 2 4 2 2 10" xfId="37089"/>
    <cellStyle name="Salida 2 4 2 2 10 2" xfId="37090"/>
    <cellStyle name="Salida 2 4 2 2 11" xfId="37091"/>
    <cellStyle name="Salida 2 4 2 2 2" xfId="37092"/>
    <cellStyle name="Salida 2 4 2 2 2 2" xfId="37093"/>
    <cellStyle name="Salida 2 4 2 2 3" xfId="37094"/>
    <cellStyle name="Salida 2 4 2 2 3 2" xfId="37095"/>
    <cellStyle name="Salida 2 4 2 2 4" xfId="37096"/>
    <cellStyle name="Salida 2 4 2 2 4 2" xfId="37097"/>
    <cellStyle name="Salida 2 4 2 2 5" xfId="37098"/>
    <cellStyle name="Salida 2 4 2 2 5 2" xfId="37099"/>
    <cellStyle name="Salida 2 4 2 2 6" xfId="37100"/>
    <cellStyle name="Salida 2 4 2 2 6 2" xfId="37101"/>
    <cellStyle name="Salida 2 4 2 2 7" xfId="37102"/>
    <cellStyle name="Salida 2 4 2 2 7 2" xfId="37103"/>
    <cellStyle name="Salida 2 4 2 2 8" xfId="37104"/>
    <cellStyle name="Salida 2 4 2 2 8 2" xfId="37105"/>
    <cellStyle name="Salida 2 4 2 2 9" xfId="37106"/>
    <cellStyle name="Salida 2 4 2 2 9 2" xfId="37107"/>
    <cellStyle name="Salida 2 4 2 3" xfId="37108"/>
    <cellStyle name="Salida 2 4 2 3 10" xfId="37109"/>
    <cellStyle name="Salida 2 4 2 3 10 2" xfId="37110"/>
    <cellStyle name="Salida 2 4 2 3 11" xfId="37111"/>
    <cellStyle name="Salida 2 4 2 3 2" xfId="37112"/>
    <cellStyle name="Salida 2 4 2 3 2 2" xfId="37113"/>
    <cellStyle name="Salida 2 4 2 3 3" xfId="37114"/>
    <cellStyle name="Salida 2 4 2 3 3 2" xfId="37115"/>
    <cellStyle name="Salida 2 4 2 3 4" xfId="37116"/>
    <cellStyle name="Salida 2 4 2 3 4 2" xfId="37117"/>
    <cellStyle name="Salida 2 4 2 3 5" xfId="37118"/>
    <cellStyle name="Salida 2 4 2 3 5 2" xfId="37119"/>
    <cellStyle name="Salida 2 4 2 3 6" xfId="37120"/>
    <cellStyle name="Salida 2 4 2 3 6 2" xfId="37121"/>
    <cellStyle name="Salida 2 4 2 3 7" xfId="37122"/>
    <cellStyle name="Salida 2 4 2 3 7 2" xfId="37123"/>
    <cellStyle name="Salida 2 4 2 3 8" xfId="37124"/>
    <cellStyle name="Salida 2 4 2 3 8 2" xfId="37125"/>
    <cellStyle name="Salida 2 4 2 3 9" xfId="37126"/>
    <cellStyle name="Salida 2 4 2 3 9 2" xfId="37127"/>
    <cellStyle name="Salida 2 4 2 4" xfId="37128"/>
    <cellStyle name="Salida 2 4 2 4 2" xfId="37129"/>
    <cellStyle name="Salida 2 4 2 5" xfId="37130"/>
    <cellStyle name="Salida 2 4 2 5 2" xfId="37131"/>
    <cellStyle name="Salida 2 4 2 6" xfId="37132"/>
    <cellStyle name="Salida 2 4 2 6 2" xfId="37133"/>
    <cellStyle name="Salida 2 4 2 7" xfId="37134"/>
    <cellStyle name="Salida 2 4 2 7 2" xfId="37135"/>
    <cellStyle name="Salida 2 4 2 8" xfId="37136"/>
    <cellStyle name="Salida 2 4 2 8 2" xfId="37137"/>
    <cellStyle name="Salida 2 4 2 9" xfId="37138"/>
    <cellStyle name="Salida 2 4 2 9 2" xfId="37139"/>
    <cellStyle name="Salida 2 4 3" xfId="37140"/>
    <cellStyle name="Salida 2 4 3 10" xfId="37141"/>
    <cellStyle name="Salida 2 4 3 10 2" xfId="37142"/>
    <cellStyle name="Salida 2 4 3 11" xfId="37143"/>
    <cellStyle name="Salida 2 4 3 11 2" xfId="37144"/>
    <cellStyle name="Salida 2 4 3 12" xfId="37145"/>
    <cellStyle name="Salida 2 4 3 12 2" xfId="37146"/>
    <cellStyle name="Salida 2 4 3 13" xfId="37147"/>
    <cellStyle name="Salida 2 4 3 2" xfId="37148"/>
    <cellStyle name="Salida 2 4 3 2 10" xfId="37149"/>
    <cellStyle name="Salida 2 4 3 2 10 2" xfId="37150"/>
    <cellStyle name="Salida 2 4 3 2 11" xfId="37151"/>
    <cellStyle name="Salida 2 4 3 2 2" xfId="37152"/>
    <cellStyle name="Salida 2 4 3 2 2 2" xfId="37153"/>
    <cellStyle name="Salida 2 4 3 2 3" xfId="37154"/>
    <cellStyle name="Salida 2 4 3 2 3 2" xfId="37155"/>
    <cellStyle name="Salida 2 4 3 2 4" xfId="37156"/>
    <cellStyle name="Salida 2 4 3 2 4 2" xfId="37157"/>
    <cellStyle name="Salida 2 4 3 2 5" xfId="37158"/>
    <cellStyle name="Salida 2 4 3 2 5 2" xfId="37159"/>
    <cellStyle name="Salida 2 4 3 2 6" xfId="37160"/>
    <cellStyle name="Salida 2 4 3 2 6 2" xfId="37161"/>
    <cellStyle name="Salida 2 4 3 2 7" xfId="37162"/>
    <cellStyle name="Salida 2 4 3 2 7 2" xfId="37163"/>
    <cellStyle name="Salida 2 4 3 2 8" xfId="37164"/>
    <cellStyle name="Salida 2 4 3 2 8 2" xfId="37165"/>
    <cellStyle name="Salida 2 4 3 2 9" xfId="37166"/>
    <cellStyle name="Salida 2 4 3 2 9 2" xfId="37167"/>
    <cellStyle name="Salida 2 4 3 3" xfId="37168"/>
    <cellStyle name="Salida 2 4 3 3 10" xfId="37169"/>
    <cellStyle name="Salida 2 4 3 3 10 2" xfId="37170"/>
    <cellStyle name="Salida 2 4 3 3 11" xfId="37171"/>
    <cellStyle name="Salida 2 4 3 3 2" xfId="37172"/>
    <cellStyle name="Salida 2 4 3 3 2 2" xfId="37173"/>
    <cellStyle name="Salida 2 4 3 3 3" xfId="37174"/>
    <cellStyle name="Salida 2 4 3 3 3 2" xfId="37175"/>
    <cellStyle name="Salida 2 4 3 3 4" xfId="37176"/>
    <cellStyle name="Salida 2 4 3 3 4 2" xfId="37177"/>
    <cellStyle name="Salida 2 4 3 3 5" xfId="37178"/>
    <cellStyle name="Salida 2 4 3 3 5 2" xfId="37179"/>
    <cellStyle name="Salida 2 4 3 3 6" xfId="37180"/>
    <cellStyle name="Salida 2 4 3 3 6 2" xfId="37181"/>
    <cellStyle name="Salida 2 4 3 3 7" xfId="37182"/>
    <cellStyle name="Salida 2 4 3 3 7 2" xfId="37183"/>
    <cellStyle name="Salida 2 4 3 3 8" xfId="37184"/>
    <cellStyle name="Salida 2 4 3 3 8 2" xfId="37185"/>
    <cellStyle name="Salida 2 4 3 3 9" xfId="37186"/>
    <cellStyle name="Salida 2 4 3 3 9 2" xfId="37187"/>
    <cellStyle name="Salida 2 4 3 4" xfId="37188"/>
    <cellStyle name="Salida 2 4 3 4 2" xfId="37189"/>
    <cellStyle name="Salida 2 4 3 5" xfId="37190"/>
    <cellStyle name="Salida 2 4 3 5 2" xfId="37191"/>
    <cellStyle name="Salida 2 4 3 6" xfId="37192"/>
    <cellStyle name="Salida 2 4 3 6 2" xfId="37193"/>
    <cellStyle name="Salida 2 4 3 7" xfId="37194"/>
    <cellStyle name="Salida 2 4 3 7 2" xfId="37195"/>
    <cellStyle name="Salida 2 4 3 8" xfId="37196"/>
    <cellStyle name="Salida 2 4 3 8 2" xfId="37197"/>
    <cellStyle name="Salida 2 4 3 9" xfId="37198"/>
    <cellStyle name="Salida 2 4 3 9 2" xfId="37199"/>
    <cellStyle name="Salida 2 4 4" xfId="37200"/>
    <cellStyle name="Salida 2 4 4 10" xfId="37201"/>
    <cellStyle name="Salida 2 4 4 10 2" xfId="37202"/>
    <cellStyle name="Salida 2 4 4 11" xfId="37203"/>
    <cellStyle name="Salida 2 4 4 2" xfId="37204"/>
    <cellStyle name="Salida 2 4 4 2 2" xfId="37205"/>
    <cellStyle name="Salida 2 4 4 3" xfId="37206"/>
    <cellStyle name="Salida 2 4 4 3 2" xfId="37207"/>
    <cellStyle name="Salida 2 4 4 4" xfId="37208"/>
    <cellStyle name="Salida 2 4 4 4 2" xfId="37209"/>
    <cellStyle name="Salida 2 4 4 5" xfId="37210"/>
    <cellStyle name="Salida 2 4 4 5 2" xfId="37211"/>
    <cellStyle name="Salida 2 4 4 6" xfId="37212"/>
    <cellStyle name="Salida 2 4 4 6 2" xfId="37213"/>
    <cellStyle name="Salida 2 4 4 7" xfId="37214"/>
    <cellStyle name="Salida 2 4 4 7 2" xfId="37215"/>
    <cellStyle name="Salida 2 4 4 8" xfId="37216"/>
    <cellStyle name="Salida 2 4 4 8 2" xfId="37217"/>
    <cellStyle name="Salida 2 4 4 9" xfId="37218"/>
    <cellStyle name="Salida 2 4 4 9 2" xfId="37219"/>
    <cellStyle name="Salida 2 4 5" xfId="37220"/>
    <cellStyle name="Salida 2 4 5 10" xfId="37221"/>
    <cellStyle name="Salida 2 4 5 10 2" xfId="37222"/>
    <cellStyle name="Salida 2 4 5 11" xfId="37223"/>
    <cellStyle name="Salida 2 4 5 2" xfId="37224"/>
    <cellStyle name="Salida 2 4 5 2 2" xfId="37225"/>
    <cellStyle name="Salida 2 4 5 3" xfId="37226"/>
    <cellStyle name="Salida 2 4 5 3 2" xfId="37227"/>
    <cellStyle name="Salida 2 4 5 4" xfId="37228"/>
    <cellStyle name="Salida 2 4 5 4 2" xfId="37229"/>
    <cellStyle name="Salida 2 4 5 5" xfId="37230"/>
    <cellStyle name="Salida 2 4 5 5 2" xfId="37231"/>
    <cellStyle name="Salida 2 4 5 6" xfId="37232"/>
    <cellStyle name="Salida 2 4 5 6 2" xfId="37233"/>
    <cellStyle name="Salida 2 4 5 7" xfId="37234"/>
    <cellStyle name="Salida 2 4 5 7 2" xfId="37235"/>
    <cellStyle name="Salida 2 4 5 8" xfId="37236"/>
    <cellStyle name="Salida 2 4 5 8 2" xfId="37237"/>
    <cellStyle name="Salida 2 4 5 9" xfId="37238"/>
    <cellStyle name="Salida 2 4 5 9 2" xfId="37239"/>
    <cellStyle name="Salida 2 4 6" xfId="37240"/>
    <cellStyle name="Salida 2 4 6 2" xfId="37241"/>
    <cellStyle name="Salida 2 4 7" xfId="37242"/>
    <cellStyle name="Salida 2 4 7 2" xfId="37243"/>
    <cellStyle name="Salida 2 4 8" xfId="37244"/>
    <cellStyle name="Salida 2 4 8 2" xfId="37245"/>
    <cellStyle name="Salida 2 4 9" xfId="37246"/>
    <cellStyle name="Salida 2 4 9 2" xfId="37247"/>
    <cellStyle name="Salida 2 5" xfId="37248"/>
    <cellStyle name="Salida 2 5 10" xfId="37249"/>
    <cellStyle name="Salida 2 5 10 2" xfId="37250"/>
    <cellStyle name="Salida 2 5 11" xfId="37251"/>
    <cellStyle name="Salida 2 5 11 2" xfId="37252"/>
    <cellStyle name="Salida 2 5 12" xfId="37253"/>
    <cellStyle name="Salida 2 5 12 2" xfId="37254"/>
    <cellStyle name="Salida 2 5 13" xfId="37255"/>
    <cellStyle name="Salida 2 5 13 2" xfId="37256"/>
    <cellStyle name="Salida 2 5 14" xfId="37257"/>
    <cellStyle name="Salida 2 5 14 2" xfId="37258"/>
    <cellStyle name="Salida 2 5 15" xfId="37259"/>
    <cellStyle name="Salida 2 5 2" xfId="37260"/>
    <cellStyle name="Salida 2 5 2 10" xfId="37261"/>
    <cellStyle name="Salida 2 5 2 10 2" xfId="37262"/>
    <cellStyle name="Salida 2 5 2 11" xfId="37263"/>
    <cellStyle name="Salida 2 5 2 11 2" xfId="37264"/>
    <cellStyle name="Salida 2 5 2 12" xfId="37265"/>
    <cellStyle name="Salida 2 5 2 12 2" xfId="37266"/>
    <cellStyle name="Salida 2 5 2 13" xfId="37267"/>
    <cellStyle name="Salida 2 5 2 2" xfId="37268"/>
    <cellStyle name="Salida 2 5 2 2 10" xfId="37269"/>
    <cellStyle name="Salida 2 5 2 2 10 2" xfId="37270"/>
    <cellStyle name="Salida 2 5 2 2 11" xfId="37271"/>
    <cellStyle name="Salida 2 5 2 2 2" xfId="37272"/>
    <cellStyle name="Salida 2 5 2 2 2 2" xfId="37273"/>
    <cellStyle name="Salida 2 5 2 2 3" xfId="37274"/>
    <cellStyle name="Salida 2 5 2 2 3 2" xfId="37275"/>
    <cellStyle name="Salida 2 5 2 2 4" xfId="37276"/>
    <cellStyle name="Salida 2 5 2 2 4 2" xfId="37277"/>
    <cellStyle name="Salida 2 5 2 2 5" xfId="37278"/>
    <cellStyle name="Salida 2 5 2 2 5 2" xfId="37279"/>
    <cellStyle name="Salida 2 5 2 2 6" xfId="37280"/>
    <cellStyle name="Salida 2 5 2 2 6 2" xfId="37281"/>
    <cellStyle name="Salida 2 5 2 2 7" xfId="37282"/>
    <cellStyle name="Salida 2 5 2 2 7 2" xfId="37283"/>
    <cellStyle name="Salida 2 5 2 2 8" xfId="37284"/>
    <cellStyle name="Salida 2 5 2 2 8 2" xfId="37285"/>
    <cellStyle name="Salida 2 5 2 2 9" xfId="37286"/>
    <cellStyle name="Salida 2 5 2 2 9 2" xfId="37287"/>
    <cellStyle name="Salida 2 5 2 3" xfId="37288"/>
    <cellStyle name="Salida 2 5 2 3 10" xfId="37289"/>
    <cellStyle name="Salida 2 5 2 3 10 2" xfId="37290"/>
    <cellStyle name="Salida 2 5 2 3 11" xfId="37291"/>
    <cellStyle name="Salida 2 5 2 3 2" xfId="37292"/>
    <cellStyle name="Salida 2 5 2 3 2 2" xfId="37293"/>
    <cellStyle name="Salida 2 5 2 3 3" xfId="37294"/>
    <cellStyle name="Salida 2 5 2 3 3 2" xfId="37295"/>
    <cellStyle name="Salida 2 5 2 3 4" xfId="37296"/>
    <cellStyle name="Salida 2 5 2 3 4 2" xfId="37297"/>
    <cellStyle name="Salida 2 5 2 3 5" xfId="37298"/>
    <cellStyle name="Salida 2 5 2 3 5 2" xfId="37299"/>
    <cellStyle name="Salida 2 5 2 3 6" xfId="37300"/>
    <cellStyle name="Salida 2 5 2 3 6 2" xfId="37301"/>
    <cellStyle name="Salida 2 5 2 3 7" xfId="37302"/>
    <cellStyle name="Salida 2 5 2 3 7 2" xfId="37303"/>
    <cellStyle name="Salida 2 5 2 3 8" xfId="37304"/>
    <cellStyle name="Salida 2 5 2 3 8 2" xfId="37305"/>
    <cellStyle name="Salida 2 5 2 3 9" xfId="37306"/>
    <cellStyle name="Salida 2 5 2 3 9 2" xfId="37307"/>
    <cellStyle name="Salida 2 5 2 4" xfId="37308"/>
    <cellStyle name="Salida 2 5 2 4 2" xfId="37309"/>
    <cellStyle name="Salida 2 5 2 5" xfId="37310"/>
    <cellStyle name="Salida 2 5 2 5 2" xfId="37311"/>
    <cellStyle name="Salida 2 5 2 6" xfId="37312"/>
    <cellStyle name="Salida 2 5 2 6 2" xfId="37313"/>
    <cellStyle name="Salida 2 5 2 7" xfId="37314"/>
    <cellStyle name="Salida 2 5 2 7 2" xfId="37315"/>
    <cellStyle name="Salida 2 5 2 8" xfId="37316"/>
    <cellStyle name="Salida 2 5 2 8 2" xfId="37317"/>
    <cellStyle name="Salida 2 5 2 9" xfId="37318"/>
    <cellStyle name="Salida 2 5 2 9 2" xfId="37319"/>
    <cellStyle name="Salida 2 5 3" xfId="37320"/>
    <cellStyle name="Salida 2 5 3 10" xfId="37321"/>
    <cellStyle name="Salida 2 5 3 10 2" xfId="37322"/>
    <cellStyle name="Salida 2 5 3 11" xfId="37323"/>
    <cellStyle name="Salida 2 5 3 11 2" xfId="37324"/>
    <cellStyle name="Salida 2 5 3 12" xfId="37325"/>
    <cellStyle name="Salida 2 5 3 12 2" xfId="37326"/>
    <cellStyle name="Salida 2 5 3 13" xfId="37327"/>
    <cellStyle name="Salida 2 5 3 2" xfId="37328"/>
    <cellStyle name="Salida 2 5 3 2 10" xfId="37329"/>
    <cellStyle name="Salida 2 5 3 2 10 2" xfId="37330"/>
    <cellStyle name="Salida 2 5 3 2 11" xfId="37331"/>
    <cellStyle name="Salida 2 5 3 2 2" xfId="37332"/>
    <cellStyle name="Salida 2 5 3 2 2 2" xfId="37333"/>
    <cellStyle name="Salida 2 5 3 2 3" xfId="37334"/>
    <cellStyle name="Salida 2 5 3 2 3 2" xfId="37335"/>
    <cellStyle name="Salida 2 5 3 2 4" xfId="37336"/>
    <cellStyle name="Salida 2 5 3 2 4 2" xfId="37337"/>
    <cellStyle name="Salida 2 5 3 2 5" xfId="37338"/>
    <cellStyle name="Salida 2 5 3 2 5 2" xfId="37339"/>
    <cellStyle name="Salida 2 5 3 2 6" xfId="37340"/>
    <cellStyle name="Salida 2 5 3 2 6 2" xfId="37341"/>
    <cellStyle name="Salida 2 5 3 2 7" xfId="37342"/>
    <cellStyle name="Salida 2 5 3 2 7 2" xfId="37343"/>
    <cellStyle name="Salida 2 5 3 2 8" xfId="37344"/>
    <cellStyle name="Salida 2 5 3 2 8 2" xfId="37345"/>
    <cellStyle name="Salida 2 5 3 2 9" xfId="37346"/>
    <cellStyle name="Salida 2 5 3 2 9 2" xfId="37347"/>
    <cellStyle name="Salida 2 5 3 3" xfId="37348"/>
    <cellStyle name="Salida 2 5 3 3 10" xfId="37349"/>
    <cellStyle name="Salida 2 5 3 3 10 2" xfId="37350"/>
    <cellStyle name="Salida 2 5 3 3 11" xfId="37351"/>
    <cellStyle name="Salida 2 5 3 3 2" xfId="37352"/>
    <cellStyle name="Salida 2 5 3 3 2 2" xfId="37353"/>
    <cellStyle name="Salida 2 5 3 3 3" xfId="37354"/>
    <cellStyle name="Salida 2 5 3 3 3 2" xfId="37355"/>
    <cellStyle name="Salida 2 5 3 3 4" xfId="37356"/>
    <cellStyle name="Salida 2 5 3 3 4 2" xfId="37357"/>
    <cellStyle name="Salida 2 5 3 3 5" xfId="37358"/>
    <cellStyle name="Salida 2 5 3 3 5 2" xfId="37359"/>
    <cellStyle name="Salida 2 5 3 3 6" xfId="37360"/>
    <cellStyle name="Salida 2 5 3 3 6 2" xfId="37361"/>
    <cellStyle name="Salida 2 5 3 3 7" xfId="37362"/>
    <cellStyle name="Salida 2 5 3 3 7 2" xfId="37363"/>
    <cellStyle name="Salida 2 5 3 3 8" xfId="37364"/>
    <cellStyle name="Salida 2 5 3 3 8 2" xfId="37365"/>
    <cellStyle name="Salida 2 5 3 3 9" xfId="37366"/>
    <cellStyle name="Salida 2 5 3 3 9 2" xfId="37367"/>
    <cellStyle name="Salida 2 5 3 4" xfId="37368"/>
    <cellStyle name="Salida 2 5 3 4 2" xfId="37369"/>
    <cellStyle name="Salida 2 5 3 5" xfId="37370"/>
    <cellStyle name="Salida 2 5 3 5 2" xfId="37371"/>
    <cellStyle name="Salida 2 5 3 6" xfId="37372"/>
    <cellStyle name="Salida 2 5 3 6 2" xfId="37373"/>
    <cellStyle name="Salida 2 5 3 7" xfId="37374"/>
    <cellStyle name="Salida 2 5 3 7 2" xfId="37375"/>
    <cellStyle name="Salida 2 5 3 8" xfId="37376"/>
    <cellStyle name="Salida 2 5 3 8 2" xfId="37377"/>
    <cellStyle name="Salida 2 5 3 9" xfId="37378"/>
    <cellStyle name="Salida 2 5 3 9 2" xfId="37379"/>
    <cellStyle name="Salida 2 5 4" xfId="37380"/>
    <cellStyle name="Salida 2 5 4 10" xfId="37381"/>
    <cellStyle name="Salida 2 5 4 10 2" xfId="37382"/>
    <cellStyle name="Salida 2 5 4 11" xfId="37383"/>
    <cellStyle name="Salida 2 5 4 2" xfId="37384"/>
    <cellStyle name="Salida 2 5 4 2 2" xfId="37385"/>
    <cellStyle name="Salida 2 5 4 3" xfId="37386"/>
    <cellStyle name="Salida 2 5 4 3 2" xfId="37387"/>
    <cellStyle name="Salida 2 5 4 4" xfId="37388"/>
    <cellStyle name="Salida 2 5 4 4 2" xfId="37389"/>
    <cellStyle name="Salida 2 5 4 5" xfId="37390"/>
    <cellStyle name="Salida 2 5 4 5 2" xfId="37391"/>
    <cellStyle name="Salida 2 5 4 6" xfId="37392"/>
    <cellStyle name="Salida 2 5 4 6 2" xfId="37393"/>
    <cellStyle name="Salida 2 5 4 7" xfId="37394"/>
    <cellStyle name="Salida 2 5 4 7 2" xfId="37395"/>
    <cellStyle name="Salida 2 5 4 8" xfId="37396"/>
    <cellStyle name="Salida 2 5 4 8 2" xfId="37397"/>
    <cellStyle name="Salida 2 5 4 9" xfId="37398"/>
    <cellStyle name="Salida 2 5 4 9 2" xfId="37399"/>
    <cellStyle name="Salida 2 5 5" xfId="37400"/>
    <cellStyle name="Salida 2 5 5 10" xfId="37401"/>
    <cellStyle name="Salida 2 5 5 10 2" xfId="37402"/>
    <cellStyle name="Salida 2 5 5 11" xfId="37403"/>
    <cellStyle name="Salida 2 5 5 2" xfId="37404"/>
    <cellStyle name="Salida 2 5 5 2 2" xfId="37405"/>
    <cellStyle name="Salida 2 5 5 3" xfId="37406"/>
    <cellStyle name="Salida 2 5 5 3 2" xfId="37407"/>
    <cellStyle name="Salida 2 5 5 4" xfId="37408"/>
    <cellStyle name="Salida 2 5 5 4 2" xfId="37409"/>
    <cellStyle name="Salida 2 5 5 5" xfId="37410"/>
    <cellStyle name="Salida 2 5 5 5 2" xfId="37411"/>
    <cellStyle name="Salida 2 5 5 6" xfId="37412"/>
    <cellStyle name="Salida 2 5 5 6 2" xfId="37413"/>
    <cellStyle name="Salida 2 5 5 7" xfId="37414"/>
    <cellStyle name="Salida 2 5 5 7 2" xfId="37415"/>
    <cellStyle name="Salida 2 5 5 8" xfId="37416"/>
    <cellStyle name="Salida 2 5 5 8 2" xfId="37417"/>
    <cellStyle name="Salida 2 5 5 9" xfId="37418"/>
    <cellStyle name="Salida 2 5 5 9 2" xfId="37419"/>
    <cellStyle name="Salida 2 5 6" xfId="37420"/>
    <cellStyle name="Salida 2 5 6 2" xfId="37421"/>
    <cellStyle name="Salida 2 5 7" xfId="37422"/>
    <cellStyle name="Salida 2 5 7 2" xfId="37423"/>
    <cellStyle name="Salida 2 5 8" xfId="37424"/>
    <cellStyle name="Salida 2 5 8 2" xfId="37425"/>
    <cellStyle name="Salida 2 5 9" xfId="37426"/>
    <cellStyle name="Salida 2 5 9 2" xfId="37427"/>
    <cellStyle name="Salida 2 6" xfId="37428"/>
    <cellStyle name="Salida 2 6 10" xfId="37429"/>
    <cellStyle name="Salida 2 6 10 2" xfId="37430"/>
    <cellStyle name="Salida 2 6 11" xfId="37431"/>
    <cellStyle name="Salida 2 6 11 2" xfId="37432"/>
    <cellStyle name="Salida 2 6 12" xfId="37433"/>
    <cellStyle name="Salida 2 6 12 2" xfId="37434"/>
    <cellStyle name="Salida 2 6 13" xfId="37435"/>
    <cellStyle name="Salida 2 6 13 2" xfId="37436"/>
    <cellStyle name="Salida 2 6 14" xfId="37437"/>
    <cellStyle name="Salida 2 6 14 2" xfId="37438"/>
    <cellStyle name="Salida 2 6 15" xfId="37439"/>
    <cellStyle name="Salida 2 6 2" xfId="37440"/>
    <cellStyle name="Salida 2 6 2 10" xfId="37441"/>
    <cellStyle name="Salida 2 6 2 10 2" xfId="37442"/>
    <cellStyle name="Salida 2 6 2 11" xfId="37443"/>
    <cellStyle name="Salida 2 6 2 11 2" xfId="37444"/>
    <cellStyle name="Salida 2 6 2 12" xfId="37445"/>
    <cellStyle name="Salida 2 6 2 12 2" xfId="37446"/>
    <cellStyle name="Salida 2 6 2 13" xfId="37447"/>
    <cellStyle name="Salida 2 6 2 2" xfId="37448"/>
    <cellStyle name="Salida 2 6 2 2 10" xfId="37449"/>
    <cellStyle name="Salida 2 6 2 2 10 2" xfId="37450"/>
    <cellStyle name="Salida 2 6 2 2 11" xfId="37451"/>
    <cellStyle name="Salida 2 6 2 2 2" xfId="37452"/>
    <cellStyle name="Salida 2 6 2 2 2 2" xfId="37453"/>
    <cellStyle name="Salida 2 6 2 2 3" xfId="37454"/>
    <cellStyle name="Salida 2 6 2 2 3 2" xfId="37455"/>
    <cellStyle name="Salida 2 6 2 2 4" xfId="37456"/>
    <cellStyle name="Salida 2 6 2 2 4 2" xfId="37457"/>
    <cellStyle name="Salida 2 6 2 2 5" xfId="37458"/>
    <cellStyle name="Salida 2 6 2 2 5 2" xfId="37459"/>
    <cellStyle name="Salida 2 6 2 2 6" xfId="37460"/>
    <cellStyle name="Salida 2 6 2 2 6 2" xfId="37461"/>
    <cellStyle name="Salida 2 6 2 2 7" xfId="37462"/>
    <cellStyle name="Salida 2 6 2 2 7 2" xfId="37463"/>
    <cellStyle name="Salida 2 6 2 2 8" xfId="37464"/>
    <cellStyle name="Salida 2 6 2 2 8 2" xfId="37465"/>
    <cellStyle name="Salida 2 6 2 2 9" xfId="37466"/>
    <cellStyle name="Salida 2 6 2 2 9 2" xfId="37467"/>
    <cellStyle name="Salida 2 6 2 3" xfId="37468"/>
    <cellStyle name="Salida 2 6 2 3 10" xfId="37469"/>
    <cellStyle name="Salida 2 6 2 3 10 2" xfId="37470"/>
    <cellStyle name="Salida 2 6 2 3 11" xfId="37471"/>
    <cellStyle name="Salida 2 6 2 3 2" xfId="37472"/>
    <cellStyle name="Salida 2 6 2 3 2 2" xfId="37473"/>
    <cellStyle name="Salida 2 6 2 3 3" xfId="37474"/>
    <cellStyle name="Salida 2 6 2 3 3 2" xfId="37475"/>
    <cellStyle name="Salida 2 6 2 3 4" xfId="37476"/>
    <cellStyle name="Salida 2 6 2 3 4 2" xfId="37477"/>
    <cellStyle name="Salida 2 6 2 3 5" xfId="37478"/>
    <cellStyle name="Salida 2 6 2 3 5 2" xfId="37479"/>
    <cellStyle name="Salida 2 6 2 3 6" xfId="37480"/>
    <cellStyle name="Salida 2 6 2 3 6 2" xfId="37481"/>
    <cellStyle name="Salida 2 6 2 3 7" xfId="37482"/>
    <cellStyle name="Salida 2 6 2 3 7 2" xfId="37483"/>
    <cellStyle name="Salida 2 6 2 3 8" xfId="37484"/>
    <cellStyle name="Salida 2 6 2 3 8 2" xfId="37485"/>
    <cellStyle name="Salida 2 6 2 3 9" xfId="37486"/>
    <cellStyle name="Salida 2 6 2 3 9 2" xfId="37487"/>
    <cellStyle name="Salida 2 6 2 4" xfId="37488"/>
    <cellStyle name="Salida 2 6 2 4 2" xfId="37489"/>
    <cellStyle name="Salida 2 6 2 5" xfId="37490"/>
    <cellStyle name="Salida 2 6 2 5 2" xfId="37491"/>
    <cellStyle name="Salida 2 6 2 6" xfId="37492"/>
    <cellStyle name="Salida 2 6 2 6 2" xfId="37493"/>
    <cellStyle name="Salida 2 6 2 7" xfId="37494"/>
    <cellStyle name="Salida 2 6 2 7 2" xfId="37495"/>
    <cellStyle name="Salida 2 6 2 8" xfId="37496"/>
    <cellStyle name="Salida 2 6 2 8 2" xfId="37497"/>
    <cellStyle name="Salida 2 6 2 9" xfId="37498"/>
    <cellStyle name="Salida 2 6 2 9 2" xfId="37499"/>
    <cellStyle name="Salida 2 6 3" xfId="37500"/>
    <cellStyle name="Salida 2 6 3 10" xfId="37501"/>
    <cellStyle name="Salida 2 6 3 10 2" xfId="37502"/>
    <cellStyle name="Salida 2 6 3 11" xfId="37503"/>
    <cellStyle name="Salida 2 6 3 11 2" xfId="37504"/>
    <cellStyle name="Salida 2 6 3 12" xfId="37505"/>
    <cellStyle name="Salida 2 6 3 12 2" xfId="37506"/>
    <cellStyle name="Salida 2 6 3 13" xfId="37507"/>
    <cellStyle name="Salida 2 6 3 2" xfId="37508"/>
    <cellStyle name="Salida 2 6 3 2 10" xfId="37509"/>
    <cellStyle name="Salida 2 6 3 2 10 2" xfId="37510"/>
    <cellStyle name="Salida 2 6 3 2 11" xfId="37511"/>
    <cellStyle name="Salida 2 6 3 2 2" xfId="37512"/>
    <cellStyle name="Salida 2 6 3 2 2 2" xfId="37513"/>
    <cellStyle name="Salida 2 6 3 2 3" xfId="37514"/>
    <cellStyle name="Salida 2 6 3 2 3 2" xfId="37515"/>
    <cellStyle name="Salida 2 6 3 2 4" xfId="37516"/>
    <cellStyle name="Salida 2 6 3 2 4 2" xfId="37517"/>
    <cellStyle name="Salida 2 6 3 2 5" xfId="37518"/>
    <cellStyle name="Salida 2 6 3 2 5 2" xfId="37519"/>
    <cellStyle name="Salida 2 6 3 2 6" xfId="37520"/>
    <cellStyle name="Salida 2 6 3 2 6 2" xfId="37521"/>
    <cellStyle name="Salida 2 6 3 2 7" xfId="37522"/>
    <cellStyle name="Salida 2 6 3 2 7 2" xfId="37523"/>
    <cellStyle name="Salida 2 6 3 2 8" xfId="37524"/>
    <cellStyle name="Salida 2 6 3 2 8 2" xfId="37525"/>
    <cellStyle name="Salida 2 6 3 2 9" xfId="37526"/>
    <cellStyle name="Salida 2 6 3 2 9 2" xfId="37527"/>
    <cellStyle name="Salida 2 6 3 3" xfId="37528"/>
    <cellStyle name="Salida 2 6 3 3 10" xfId="37529"/>
    <cellStyle name="Salida 2 6 3 3 10 2" xfId="37530"/>
    <cellStyle name="Salida 2 6 3 3 11" xfId="37531"/>
    <cellStyle name="Salida 2 6 3 3 2" xfId="37532"/>
    <cellStyle name="Salida 2 6 3 3 2 2" xfId="37533"/>
    <cellStyle name="Salida 2 6 3 3 3" xfId="37534"/>
    <cellStyle name="Salida 2 6 3 3 3 2" xfId="37535"/>
    <cellStyle name="Salida 2 6 3 3 4" xfId="37536"/>
    <cellStyle name="Salida 2 6 3 3 4 2" xfId="37537"/>
    <cellStyle name="Salida 2 6 3 3 5" xfId="37538"/>
    <cellStyle name="Salida 2 6 3 3 5 2" xfId="37539"/>
    <cellStyle name="Salida 2 6 3 3 6" xfId="37540"/>
    <cellStyle name="Salida 2 6 3 3 6 2" xfId="37541"/>
    <cellStyle name="Salida 2 6 3 3 7" xfId="37542"/>
    <cellStyle name="Salida 2 6 3 3 7 2" xfId="37543"/>
    <cellStyle name="Salida 2 6 3 3 8" xfId="37544"/>
    <cellStyle name="Salida 2 6 3 3 8 2" xfId="37545"/>
    <cellStyle name="Salida 2 6 3 3 9" xfId="37546"/>
    <cellStyle name="Salida 2 6 3 3 9 2" xfId="37547"/>
    <cellStyle name="Salida 2 6 3 4" xfId="37548"/>
    <cellStyle name="Salida 2 6 3 4 2" xfId="37549"/>
    <cellStyle name="Salida 2 6 3 5" xfId="37550"/>
    <cellStyle name="Salida 2 6 3 5 2" xfId="37551"/>
    <cellStyle name="Salida 2 6 3 6" xfId="37552"/>
    <cellStyle name="Salida 2 6 3 6 2" xfId="37553"/>
    <cellStyle name="Salida 2 6 3 7" xfId="37554"/>
    <cellStyle name="Salida 2 6 3 7 2" xfId="37555"/>
    <cellStyle name="Salida 2 6 3 8" xfId="37556"/>
    <cellStyle name="Salida 2 6 3 8 2" xfId="37557"/>
    <cellStyle name="Salida 2 6 3 9" xfId="37558"/>
    <cellStyle name="Salida 2 6 3 9 2" xfId="37559"/>
    <cellStyle name="Salida 2 6 4" xfId="37560"/>
    <cellStyle name="Salida 2 6 4 10" xfId="37561"/>
    <cellStyle name="Salida 2 6 4 10 2" xfId="37562"/>
    <cellStyle name="Salida 2 6 4 11" xfId="37563"/>
    <cellStyle name="Salida 2 6 4 2" xfId="37564"/>
    <cellStyle name="Salida 2 6 4 2 2" xfId="37565"/>
    <cellStyle name="Salida 2 6 4 3" xfId="37566"/>
    <cellStyle name="Salida 2 6 4 3 2" xfId="37567"/>
    <cellStyle name="Salida 2 6 4 4" xfId="37568"/>
    <cellStyle name="Salida 2 6 4 4 2" xfId="37569"/>
    <cellStyle name="Salida 2 6 4 5" xfId="37570"/>
    <cellStyle name="Salida 2 6 4 5 2" xfId="37571"/>
    <cellStyle name="Salida 2 6 4 6" xfId="37572"/>
    <cellStyle name="Salida 2 6 4 6 2" xfId="37573"/>
    <cellStyle name="Salida 2 6 4 7" xfId="37574"/>
    <cellStyle name="Salida 2 6 4 7 2" xfId="37575"/>
    <cellStyle name="Salida 2 6 4 8" xfId="37576"/>
    <cellStyle name="Salida 2 6 4 8 2" xfId="37577"/>
    <cellStyle name="Salida 2 6 4 9" xfId="37578"/>
    <cellStyle name="Salida 2 6 4 9 2" xfId="37579"/>
    <cellStyle name="Salida 2 6 5" xfId="37580"/>
    <cellStyle name="Salida 2 6 5 10" xfId="37581"/>
    <cellStyle name="Salida 2 6 5 10 2" xfId="37582"/>
    <cellStyle name="Salida 2 6 5 11" xfId="37583"/>
    <cellStyle name="Salida 2 6 5 2" xfId="37584"/>
    <cellStyle name="Salida 2 6 5 2 2" xfId="37585"/>
    <cellStyle name="Salida 2 6 5 3" xfId="37586"/>
    <cellStyle name="Salida 2 6 5 3 2" xfId="37587"/>
    <cellStyle name="Salida 2 6 5 4" xfId="37588"/>
    <cellStyle name="Salida 2 6 5 4 2" xfId="37589"/>
    <cellStyle name="Salida 2 6 5 5" xfId="37590"/>
    <cellStyle name="Salida 2 6 5 5 2" xfId="37591"/>
    <cellStyle name="Salida 2 6 5 6" xfId="37592"/>
    <cellStyle name="Salida 2 6 5 6 2" xfId="37593"/>
    <cellStyle name="Salida 2 6 5 7" xfId="37594"/>
    <cellStyle name="Salida 2 6 5 7 2" xfId="37595"/>
    <cellStyle name="Salida 2 6 5 8" xfId="37596"/>
    <cellStyle name="Salida 2 6 5 8 2" xfId="37597"/>
    <cellStyle name="Salida 2 6 5 9" xfId="37598"/>
    <cellStyle name="Salida 2 6 5 9 2" xfId="37599"/>
    <cellStyle name="Salida 2 6 6" xfId="37600"/>
    <cellStyle name="Salida 2 6 6 2" xfId="37601"/>
    <cellStyle name="Salida 2 6 7" xfId="37602"/>
    <cellStyle name="Salida 2 6 7 2" xfId="37603"/>
    <cellStyle name="Salida 2 6 8" xfId="37604"/>
    <cellStyle name="Salida 2 6 8 2" xfId="37605"/>
    <cellStyle name="Salida 2 6 9" xfId="37606"/>
    <cellStyle name="Salida 2 6 9 2" xfId="37607"/>
    <cellStyle name="Salida 2 7" xfId="37608"/>
    <cellStyle name="Salida 2 7 10" xfId="37609"/>
    <cellStyle name="Salida 2 7 10 2" xfId="37610"/>
    <cellStyle name="Salida 2 7 11" xfId="37611"/>
    <cellStyle name="Salida 2 7 11 2" xfId="37612"/>
    <cellStyle name="Salida 2 7 12" xfId="37613"/>
    <cellStyle name="Salida 2 7 12 2" xfId="37614"/>
    <cellStyle name="Salida 2 7 13" xfId="37615"/>
    <cellStyle name="Salida 2 7 2" xfId="37616"/>
    <cellStyle name="Salida 2 7 2 10" xfId="37617"/>
    <cellStyle name="Salida 2 7 2 10 2" xfId="37618"/>
    <cellStyle name="Salida 2 7 2 11" xfId="37619"/>
    <cellStyle name="Salida 2 7 2 2" xfId="37620"/>
    <cellStyle name="Salida 2 7 2 2 2" xfId="37621"/>
    <cellStyle name="Salida 2 7 2 3" xfId="37622"/>
    <cellStyle name="Salida 2 7 2 3 2" xfId="37623"/>
    <cellStyle name="Salida 2 7 2 4" xfId="37624"/>
    <cellStyle name="Salida 2 7 2 4 2" xfId="37625"/>
    <cellStyle name="Salida 2 7 2 5" xfId="37626"/>
    <cellStyle name="Salida 2 7 2 5 2" xfId="37627"/>
    <cellStyle name="Salida 2 7 2 6" xfId="37628"/>
    <cellStyle name="Salida 2 7 2 6 2" xfId="37629"/>
    <cellStyle name="Salida 2 7 2 7" xfId="37630"/>
    <cellStyle name="Salida 2 7 2 7 2" xfId="37631"/>
    <cellStyle name="Salida 2 7 2 8" xfId="37632"/>
    <cellStyle name="Salida 2 7 2 8 2" xfId="37633"/>
    <cellStyle name="Salida 2 7 2 9" xfId="37634"/>
    <cellStyle name="Salida 2 7 2 9 2" xfId="37635"/>
    <cellStyle name="Salida 2 7 3" xfId="37636"/>
    <cellStyle name="Salida 2 7 3 10" xfId="37637"/>
    <cellStyle name="Salida 2 7 3 10 2" xfId="37638"/>
    <cellStyle name="Salida 2 7 3 11" xfId="37639"/>
    <cellStyle name="Salida 2 7 3 2" xfId="37640"/>
    <cellStyle name="Salida 2 7 3 2 2" xfId="37641"/>
    <cellStyle name="Salida 2 7 3 3" xfId="37642"/>
    <cellStyle name="Salida 2 7 3 3 2" xfId="37643"/>
    <cellStyle name="Salida 2 7 3 4" xfId="37644"/>
    <cellStyle name="Salida 2 7 3 4 2" xfId="37645"/>
    <cellStyle name="Salida 2 7 3 5" xfId="37646"/>
    <cellStyle name="Salida 2 7 3 5 2" xfId="37647"/>
    <cellStyle name="Salida 2 7 3 6" xfId="37648"/>
    <cellStyle name="Salida 2 7 3 6 2" xfId="37649"/>
    <cellStyle name="Salida 2 7 3 7" xfId="37650"/>
    <cellStyle name="Salida 2 7 3 7 2" xfId="37651"/>
    <cellStyle name="Salida 2 7 3 8" xfId="37652"/>
    <cellStyle name="Salida 2 7 3 8 2" xfId="37653"/>
    <cellStyle name="Salida 2 7 3 9" xfId="37654"/>
    <cellStyle name="Salida 2 7 3 9 2" xfId="37655"/>
    <cellStyle name="Salida 2 7 4" xfId="37656"/>
    <cellStyle name="Salida 2 7 4 2" xfId="37657"/>
    <cellStyle name="Salida 2 7 5" xfId="37658"/>
    <cellStyle name="Salida 2 7 5 2" xfId="37659"/>
    <cellStyle name="Salida 2 7 6" xfId="37660"/>
    <cellStyle name="Salida 2 7 6 2" xfId="37661"/>
    <cellStyle name="Salida 2 7 7" xfId="37662"/>
    <cellStyle name="Salida 2 7 7 2" xfId="37663"/>
    <cellStyle name="Salida 2 7 8" xfId="37664"/>
    <cellStyle name="Salida 2 7 8 2" xfId="37665"/>
    <cellStyle name="Salida 2 7 9" xfId="37666"/>
    <cellStyle name="Salida 2 7 9 2" xfId="37667"/>
    <cellStyle name="Salida 2 8" xfId="37668"/>
    <cellStyle name="Salida 2 8 10" xfId="37669"/>
    <cellStyle name="Salida 2 8 10 2" xfId="37670"/>
    <cellStyle name="Salida 2 8 11" xfId="37671"/>
    <cellStyle name="Salida 2 8 11 2" xfId="37672"/>
    <cellStyle name="Salida 2 8 12" xfId="37673"/>
    <cellStyle name="Salida 2 8 12 2" xfId="37674"/>
    <cellStyle name="Salida 2 8 13" xfId="37675"/>
    <cellStyle name="Salida 2 8 2" xfId="37676"/>
    <cellStyle name="Salida 2 8 2 10" xfId="37677"/>
    <cellStyle name="Salida 2 8 2 10 2" xfId="37678"/>
    <cellStyle name="Salida 2 8 2 11" xfId="37679"/>
    <cellStyle name="Salida 2 8 2 2" xfId="37680"/>
    <cellStyle name="Salida 2 8 2 2 2" xfId="37681"/>
    <cellStyle name="Salida 2 8 2 3" xfId="37682"/>
    <cellStyle name="Salida 2 8 2 3 2" xfId="37683"/>
    <cellStyle name="Salida 2 8 2 4" xfId="37684"/>
    <cellStyle name="Salida 2 8 2 4 2" xfId="37685"/>
    <cellStyle name="Salida 2 8 2 5" xfId="37686"/>
    <cellStyle name="Salida 2 8 2 5 2" xfId="37687"/>
    <cellStyle name="Salida 2 8 2 6" xfId="37688"/>
    <cellStyle name="Salida 2 8 2 6 2" xfId="37689"/>
    <cellStyle name="Salida 2 8 2 7" xfId="37690"/>
    <cellStyle name="Salida 2 8 2 7 2" xfId="37691"/>
    <cellStyle name="Salida 2 8 2 8" xfId="37692"/>
    <cellStyle name="Salida 2 8 2 8 2" xfId="37693"/>
    <cellStyle name="Salida 2 8 2 9" xfId="37694"/>
    <cellStyle name="Salida 2 8 2 9 2" xfId="37695"/>
    <cellStyle name="Salida 2 8 3" xfId="37696"/>
    <cellStyle name="Salida 2 8 3 10" xfId="37697"/>
    <cellStyle name="Salida 2 8 3 10 2" xfId="37698"/>
    <cellStyle name="Salida 2 8 3 11" xfId="37699"/>
    <cellStyle name="Salida 2 8 3 2" xfId="37700"/>
    <cellStyle name="Salida 2 8 3 2 2" xfId="37701"/>
    <cellStyle name="Salida 2 8 3 3" xfId="37702"/>
    <cellStyle name="Salida 2 8 3 3 2" xfId="37703"/>
    <cellStyle name="Salida 2 8 3 4" xfId="37704"/>
    <cellStyle name="Salida 2 8 3 4 2" xfId="37705"/>
    <cellStyle name="Salida 2 8 3 5" xfId="37706"/>
    <cellStyle name="Salida 2 8 3 5 2" xfId="37707"/>
    <cellStyle name="Salida 2 8 3 6" xfId="37708"/>
    <cellStyle name="Salida 2 8 3 6 2" xfId="37709"/>
    <cellStyle name="Salida 2 8 3 7" xfId="37710"/>
    <cellStyle name="Salida 2 8 3 7 2" xfId="37711"/>
    <cellStyle name="Salida 2 8 3 8" xfId="37712"/>
    <cellStyle name="Salida 2 8 3 8 2" xfId="37713"/>
    <cellStyle name="Salida 2 8 3 9" xfId="37714"/>
    <cellStyle name="Salida 2 8 3 9 2" xfId="37715"/>
    <cellStyle name="Salida 2 8 4" xfId="37716"/>
    <cellStyle name="Salida 2 8 4 2" xfId="37717"/>
    <cellStyle name="Salida 2 8 5" xfId="37718"/>
    <cellStyle name="Salida 2 8 5 2" xfId="37719"/>
    <cellStyle name="Salida 2 8 6" xfId="37720"/>
    <cellStyle name="Salida 2 8 6 2" xfId="37721"/>
    <cellStyle name="Salida 2 8 7" xfId="37722"/>
    <cellStyle name="Salida 2 8 7 2" xfId="37723"/>
    <cellStyle name="Salida 2 8 8" xfId="37724"/>
    <cellStyle name="Salida 2 8 8 2" xfId="37725"/>
    <cellStyle name="Salida 2 8 9" xfId="37726"/>
    <cellStyle name="Salida 2 8 9 2" xfId="37727"/>
    <cellStyle name="Salida 2 9" xfId="37728"/>
    <cellStyle name="Salida 2 9 2" xfId="37729"/>
    <cellStyle name="Salida 3" xfId="37730"/>
    <cellStyle name="Salida 3 10" xfId="37731"/>
    <cellStyle name="Salida 3 10 2" xfId="37732"/>
    <cellStyle name="Salida 3 11" xfId="37733"/>
    <cellStyle name="Salida 3 11 2" xfId="37734"/>
    <cellStyle name="Salida 3 12" xfId="37735"/>
    <cellStyle name="Salida 3 12 2" xfId="37736"/>
    <cellStyle name="Salida 3 13" xfId="37737"/>
    <cellStyle name="Salida 3 13 2" xfId="37738"/>
    <cellStyle name="Salida 3 14" xfId="37739"/>
    <cellStyle name="Salida 3 14 2" xfId="37740"/>
    <cellStyle name="Salida 3 15" xfId="37741"/>
    <cellStyle name="Salida 3 16" xfId="37742"/>
    <cellStyle name="Salida 3 17" xfId="37743"/>
    <cellStyle name="Salida 3 2" xfId="37744"/>
    <cellStyle name="Salida 3 2 10" xfId="37745"/>
    <cellStyle name="Salida 3 2 10 2" xfId="37746"/>
    <cellStyle name="Salida 3 2 11" xfId="37747"/>
    <cellStyle name="Salida 3 2 11 2" xfId="37748"/>
    <cellStyle name="Salida 3 2 12" xfId="37749"/>
    <cellStyle name="Salida 3 2 12 2" xfId="37750"/>
    <cellStyle name="Salida 3 2 13" xfId="37751"/>
    <cellStyle name="Salida 3 2 13 2" xfId="37752"/>
    <cellStyle name="Salida 3 2 14" xfId="37753"/>
    <cellStyle name="Salida 3 2 14 2" xfId="37754"/>
    <cellStyle name="Salida 3 2 15" xfId="37755"/>
    <cellStyle name="Salida 3 2 16" xfId="37756"/>
    <cellStyle name="Salida 3 2 2" xfId="37757"/>
    <cellStyle name="Salida 3 2 2 10" xfId="37758"/>
    <cellStyle name="Salida 3 2 2 10 2" xfId="37759"/>
    <cellStyle name="Salida 3 2 2 11" xfId="37760"/>
    <cellStyle name="Salida 3 2 2 11 2" xfId="37761"/>
    <cellStyle name="Salida 3 2 2 12" xfId="37762"/>
    <cellStyle name="Salida 3 2 2 12 2" xfId="37763"/>
    <cellStyle name="Salida 3 2 2 13" xfId="37764"/>
    <cellStyle name="Salida 3 2 2 2" xfId="37765"/>
    <cellStyle name="Salida 3 2 2 2 10" xfId="37766"/>
    <cellStyle name="Salida 3 2 2 2 10 2" xfId="37767"/>
    <cellStyle name="Salida 3 2 2 2 11" xfId="37768"/>
    <cellStyle name="Salida 3 2 2 2 2" xfId="37769"/>
    <cellStyle name="Salida 3 2 2 2 2 2" xfId="37770"/>
    <cellStyle name="Salida 3 2 2 2 3" xfId="37771"/>
    <cellStyle name="Salida 3 2 2 2 3 2" xfId="37772"/>
    <cellStyle name="Salida 3 2 2 2 4" xfId="37773"/>
    <cellStyle name="Salida 3 2 2 2 4 2" xfId="37774"/>
    <cellStyle name="Salida 3 2 2 2 5" xfId="37775"/>
    <cellStyle name="Salida 3 2 2 2 5 2" xfId="37776"/>
    <cellStyle name="Salida 3 2 2 2 6" xfId="37777"/>
    <cellStyle name="Salida 3 2 2 2 6 2" xfId="37778"/>
    <cellStyle name="Salida 3 2 2 2 7" xfId="37779"/>
    <cellStyle name="Salida 3 2 2 2 7 2" xfId="37780"/>
    <cellStyle name="Salida 3 2 2 2 8" xfId="37781"/>
    <cellStyle name="Salida 3 2 2 2 8 2" xfId="37782"/>
    <cellStyle name="Salida 3 2 2 2 9" xfId="37783"/>
    <cellStyle name="Salida 3 2 2 2 9 2" xfId="37784"/>
    <cellStyle name="Salida 3 2 2 3" xfId="37785"/>
    <cellStyle name="Salida 3 2 2 3 10" xfId="37786"/>
    <cellStyle name="Salida 3 2 2 3 10 2" xfId="37787"/>
    <cellStyle name="Salida 3 2 2 3 11" xfId="37788"/>
    <cellStyle name="Salida 3 2 2 3 2" xfId="37789"/>
    <cellStyle name="Salida 3 2 2 3 2 2" xfId="37790"/>
    <cellStyle name="Salida 3 2 2 3 3" xfId="37791"/>
    <cellStyle name="Salida 3 2 2 3 3 2" xfId="37792"/>
    <cellStyle name="Salida 3 2 2 3 4" xfId="37793"/>
    <cellStyle name="Salida 3 2 2 3 4 2" xfId="37794"/>
    <cellStyle name="Salida 3 2 2 3 5" xfId="37795"/>
    <cellStyle name="Salida 3 2 2 3 5 2" xfId="37796"/>
    <cellStyle name="Salida 3 2 2 3 6" xfId="37797"/>
    <cellStyle name="Salida 3 2 2 3 6 2" xfId="37798"/>
    <cellStyle name="Salida 3 2 2 3 7" xfId="37799"/>
    <cellStyle name="Salida 3 2 2 3 7 2" xfId="37800"/>
    <cellStyle name="Salida 3 2 2 3 8" xfId="37801"/>
    <cellStyle name="Salida 3 2 2 3 8 2" xfId="37802"/>
    <cellStyle name="Salida 3 2 2 3 9" xfId="37803"/>
    <cellStyle name="Salida 3 2 2 3 9 2" xfId="37804"/>
    <cellStyle name="Salida 3 2 2 4" xfId="37805"/>
    <cellStyle name="Salida 3 2 2 4 2" xfId="37806"/>
    <cellStyle name="Salida 3 2 2 5" xfId="37807"/>
    <cellStyle name="Salida 3 2 2 5 2" xfId="37808"/>
    <cellStyle name="Salida 3 2 2 6" xfId="37809"/>
    <cellStyle name="Salida 3 2 2 6 2" xfId="37810"/>
    <cellStyle name="Salida 3 2 2 7" xfId="37811"/>
    <cellStyle name="Salida 3 2 2 7 2" xfId="37812"/>
    <cellStyle name="Salida 3 2 2 8" xfId="37813"/>
    <cellStyle name="Salida 3 2 2 8 2" xfId="37814"/>
    <cellStyle name="Salida 3 2 2 9" xfId="37815"/>
    <cellStyle name="Salida 3 2 2 9 2" xfId="37816"/>
    <cellStyle name="Salida 3 2 3" xfId="37817"/>
    <cellStyle name="Salida 3 2 3 10" xfId="37818"/>
    <cellStyle name="Salida 3 2 3 10 2" xfId="37819"/>
    <cellStyle name="Salida 3 2 3 11" xfId="37820"/>
    <cellStyle name="Salida 3 2 3 11 2" xfId="37821"/>
    <cellStyle name="Salida 3 2 3 12" xfId="37822"/>
    <cellStyle name="Salida 3 2 3 12 2" xfId="37823"/>
    <cellStyle name="Salida 3 2 3 13" xfId="37824"/>
    <cellStyle name="Salida 3 2 3 2" xfId="37825"/>
    <cellStyle name="Salida 3 2 3 2 10" xfId="37826"/>
    <cellStyle name="Salida 3 2 3 2 10 2" xfId="37827"/>
    <cellStyle name="Salida 3 2 3 2 11" xfId="37828"/>
    <cellStyle name="Salida 3 2 3 2 2" xfId="37829"/>
    <cellStyle name="Salida 3 2 3 2 2 2" xfId="37830"/>
    <cellStyle name="Salida 3 2 3 2 3" xfId="37831"/>
    <cellStyle name="Salida 3 2 3 2 3 2" xfId="37832"/>
    <cellStyle name="Salida 3 2 3 2 4" xfId="37833"/>
    <cellStyle name="Salida 3 2 3 2 4 2" xfId="37834"/>
    <cellStyle name="Salida 3 2 3 2 5" xfId="37835"/>
    <cellStyle name="Salida 3 2 3 2 5 2" xfId="37836"/>
    <cellStyle name="Salida 3 2 3 2 6" xfId="37837"/>
    <cellStyle name="Salida 3 2 3 2 6 2" xfId="37838"/>
    <cellStyle name="Salida 3 2 3 2 7" xfId="37839"/>
    <cellStyle name="Salida 3 2 3 2 7 2" xfId="37840"/>
    <cellStyle name="Salida 3 2 3 2 8" xfId="37841"/>
    <cellStyle name="Salida 3 2 3 2 8 2" xfId="37842"/>
    <cellStyle name="Salida 3 2 3 2 9" xfId="37843"/>
    <cellStyle name="Salida 3 2 3 2 9 2" xfId="37844"/>
    <cellStyle name="Salida 3 2 3 3" xfId="37845"/>
    <cellStyle name="Salida 3 2 3 3 10" xfId="37846"/>
    <cellStyle name="Salida 3 2 3 3 10 2" xfId="37847"/>
    <cellStyle name="Salida 3 2 3 3 11" xfId="37848"/>
    <cellStyle name="Salida 3 2 3 3 2" xfId="37849"/>
    <cellStyle name="Salida 3 2 3 3 2 2" xfId="37850"/>
    <cellStyle name="Salida 3 2 3 3 3" xfId="37851"/>
    <cellStyle name="Salida 3 2 3 3 3 2" xfId="37852"/>
    <cellStyle name="Salida 3 2 3 3 4" xfId="37853"/>
    <cellStyle name="Salida 3 2 3 3 4 2" xfId="37854"/>
    <cellStyle name="Salida 3 2 3 3 5" xfId="37855"/>
    <cellStyle name="Salida 3 2 3 3 5 2" xfId="37856"/>
    <cellStyle name="Salida 3 2 3 3 6" xfId="37857"/>
    <cellStyle name="Salida 3 2 3 3 6 2" xfId="37858"/>
    <cellStyle name="Salida 3 2 3 3 7" xfId="37859"/>
    <cellStyle name="Salida 3 2 3 3 7 2" xfId="37860"/>
    <cellStyle name="Salida 3 2 3 3 8" xfId="37861"/>
    <cellStyle name="Salida 3 2 3 3 8 2" xfId="37862"/>
    <cellStyle name="Salida 3 2 3 3 9" xfId="37863"/>
    <cellStyle name="Salida 3 2 3 3 9 2" xfId="37864"/>
    <cellStyle name="Salida 3 2 3 4" xfId="37865"/>
    <cellStyle name="Salida 3 2 3 4 2" xfId="37866"/>
    <cellStyle name="Salida 3 2 3 5" xfId="37867"/>
    <cellStyle name="Salida 3 2 3 5 2" xfId="37868"/>
    <cellStyle name="Salida 3 2 3 6" xfId="37869"/>
    <cellStyle name="Salida 3 2 3 6 2" xfId="37870"/>
    <cellStyle name="Salida 3 2 3 7" xfId="37871"/>
    <cellStyle name="Salida 3 2 3 7 2" xfId="37872"/>
    <cellStyle name="Salida 3 2 3 8" xfId="37873"/>
    <cellStyle name="Salida 3 2 3 8 2" xfId="37874"/>
    <cellStyle name="Salida 3 2 3 9" xfId="37875"/>
    <cellStyle name="Salida 3 2 3 9 2" xfId="37876"/>
    <cellStyle name="Salida 3 2 4" xfId="37877"/>
    <cellStyle name="Salida 3 2 4 10" xfId="37878"/>
    <cellStyle name="Salida 3 2 4 10 2" xfId="37879"/>
    <cellStyle name="Salida 3 2 4 11" xfId="37880"/>
    <cellStyle name="Salida 3 2 4 2" xfId="37881"/>
    <cellStyle name="Salida 3 2 4 2 2" xfId="37882"/>
    <cellStyle name="Salida 3 2 4 3" xfId="37883"/>
    <cellStyle name="Salida 3 2 4 3 2" xfId="37884"/>
    <cellStyle name="Salida 3 2 4 4" xfId="37885"/>
    <cellStyle name="Salida 3 2 4 4 2" xfId="37886"/>
    <cellStyle name="Salida 3 2 4 5" xfId="37887"/>
    <cellStyle name="Salida 3 2 4 5 2" xfId="37888"/>
    <cellStyle name="Salida 3 2 4 6" xfId="37889"/>
    <cellStyle name="Salida 3 2 4 6 2" xfId="37890"/>
    <cellStyle name="Salida 3 2 4 7" xfId="37891"/>
    <cellStyle name="Salida 3 2 4 7 2" xfId="37892"/>
    <cellStyle name="Salida 3 2 4 8" xfId="37893"/>
    <cellStyle name="Salida 3 2 4 8 2" xfId="37894"/>
    <cellStyle name="Salida 3 2 4 9" xfId="37895"/>
    <cellStyle name="Salida 3 2 4 9 2" xfId="37896"/>
    <cellStyle name="Salida 3 2 5" xfId="37897"/>
    <cellStyle name="Salida 3 2 5 10" xfId="37898"/>
    <cellStyle name="Salida 3 2 5 10 2" xfId="37899"/>
    <cellStyle name="Salida 3 2 5 11" xfId="37900"/>
    <cellStyle name="Salida 3 2 5 2" xfId="37901"/>
    <cellStyle name="Salida 3 2 5 2 2" xfId="37902"/>
    <cellStyle name="Salida 3 2 5 3" xfId="37903"/>
    <cellStyle name="Salida 3 2 5 3 2" xfId="37904"/>
    <cellStyle name="Salida 3 2 5 4" xfId="37905"/>
    <cellStyle name="Salida 3 2 5 4 2" xfId="37906"/>
    <cellStyle name="Salida 3 2 5 5" xfId="37907"/>
    <cellStyle name="Salida 3 2 5 5 2" xfId="37908"/>
    <cellStyle name="Salida 3 2 5 6" xfId="37909"/>
    <cellStyle name="Salida 3 2 5 6 2" xfId="37910"/>
    <cellStyle name="Salida 3 2 5 7" xfId="37911"/>
    <cellStyle name="Salida 3 2 5 7 2" xfId="37912"/>
    <cellStyle name="Salida 3 2 5 8" xfId="37913"/>
    <cellStyle name="Salida 3 2 5 8 2" xfId="37914"/>
    <cellStyle name="Salida 3 2 5 9" xfId="37915"/>
    <cellStyle name="Salida 3 2 5 9 2" xfId="37916"/>
    <cellStyle name="Salida 3 2 6" xfId="37917"/>
    <cellStyle name="Salida 3 2 6 2" xfId="37918"/>
    <cellStyle name="Salida 3 2 7" xfId="37919"/>
    <cellStyle name="Salida 3 2 7 2" xfId="37920"/>
    <cellStyle name="Salida 3 2 8" xfId="37921"/>
    <cellStyle name="Salida 3 2 8 2" xfId="37922"/>
    <cellStyle name="Salida 3 2 9" xfId="37923"/>
    <cellStyle name="Salida 3 2 9 2" xfId="37924"/>
    <cellStyle name="Salida 3 3" xfId="37925"/>
    <cellStyle name="Salida 3 3 10" xfId="37926"/>
    <cellStyle name="Salida 3 3 10 2" xfId="37927"/>
    <cellStyle name="Salida 3 3 11" xfId="37928"/>
    <cellStyle name="Salida 3 3 11 2" xfId="37929"/>
    <cellStyle name="Salida 3 3 12" xfId="37930"/>
    <cellStyle name="Salida 3 3 12 2" xfId="37931"/>
    <cellStyle name="Salida 3 3 13" xfId="37932"/>
    <cellStyle name="Salida 3 3 13 2" xfId="37933"/>
    <cellStyle name="Salida 3 3 14" xfId="37934"/>
    <cellStyle name="Salida 3 3 14 2" xfId="37935"/>
    <cellStyle name="Salida 3 3 15" xfId="37936"/>
    <cellStyle name="Salida 3 3 2" xfId="37937"/>
    <cellStyle name="Salida 3 3 2 10" xfId="37938"/>
    <cellStyle name="Salida 3 3 2 10 2" xfId="37939"/>
    <cellStyle name="Salida 3 3 2 11" xfId="37940"/>
    <cellStyle name="Salida 3 3 2 11 2" xfId="37941"/>
    <cellStyle name="Salida 3 3 2 12" xfId="37942"/>
    <cellStyle name="Salida 3 3 2 12 2" xfId="37943"/>
    <cellStyle name="Salida 3 3 2 13" xfId="37944"/>
    <cellStyle name="Salida 3 3 2 2" xfId="37945"/>
    <cellStyle name="Salida 3 3 2 2 10" xfId="37946"/>
    <cellStyle name="Salida 3 3 2 2 10 2" xfId="37947"/>
    <cellStyle name="Salida 3 3 2 2 11" xfId="37948"/>
    <cellStyle name="Salida 3 3 2 2 2" xfId="37949"/>
    <cellStyle name="Salida 3 3 2 2 2 2" xfId="37950"/>
    <cellStyle name="Salida 3 3 2 2 3" xfId="37951"/>
    <cellStyle name="Salida 3 3 2 2 3 2" xfId="37952"/>
    <cellStyle name="Salida 3 3 2 2 4" xfId="37953"/>
    <cellStyle name="Salida 3 3 2 2 4 2" xfId="37954"/>
    <cellStyle name="Salida 3 3 2 2 5" xfId="37955"/>
    <cellStyle name="Salida 3 3 2 2 5 2" xfId="37956"/>
    <cellStyle name="Salida 3 3 2 2 6" xfId="37957"/>
    <cellStyle name="Salida 3 3 2 2 6 2" xfId="37958"/>
    <cellStyle name="Salida 3 3 2 2 7" xfId="37959"/>
    <cellStyle name="Salida 3 3 2 2 7 2" xfId="37960"/>
    <cellStyle name="Salida 3 3 2 2 8" xfId="37961"/>
    <cellStyle name="Salida 3 3 2 2 8 2" xfId="37962"/>
    <cellStyle name="Salida 3 3 2 2 9" xfId="37963"/>
    <cellStyle name="Salida 3 3 2 2 9 2" xfId="37964"/>
    <cellStyle name="Salida 3 3 2 3" xfId="37965"/>
    <cellStyle name="Salida 3 3 2 3 10" xfId="37966"/>
    <cellStyle name="Salida 3 3 2 3 10 2" xfId="37967"/>
    <cellStyle name="Salida 3 3 2 3 11" xfId="37968"/>
    <cellStyle name="Salida 3 3 2 3 2" xfId="37969"/>
    <cellStyle name="Salida 3 3 2 3 2 2" xfId="37970"/>
    <cellStyle name="Salida 3 3 2 3 3" xfId="37971"/>
    <cellStyle name="Salida 3 3 2 3 3 2" xfId="37972"/>
    <cellStyle name="Salida 3 3 2 3 4" xfId="37973"/>
    <cellStyle name="Salida 3 3 2 3 4 2" xfId="37974"/>
    <cellStyle name="Salida 3 3 2 3 5" xfId="37975"/>
    <cellStyle name="Salida 3 3 2 3 5 2" xfId="37976"/>
    <cellStyle name="Salida 3 3 2 3 6" xfId="37977"/>
    <cellStyle name="Salida 3 3 2 3 6 2" xfId="37978"/>
    <cellStyle name="Salida 3 3 2 3 7" xfId="37979"/>
    <cellStyle name="Salida 3 3 2 3 7 2" xfId="37980"/>
    <cellStyle name="Salida 3 3 2 3 8" xfId="37981"/>
    <cellStyle name="Salida 3 3 2 3 8 2" xfId="37982"/>
    <cellStyle name="Salida 3 3 2 3 9" xfId="37983"/>
    <cellStyle name="Salida 3 3 2 3 9 2" xfId="37984"/>
    <cellStyle name="Salida 3 3 2 4" xfId="37985"/>
    <cellStyle name="Salida 3 3 2 4 2" xfId="37986"/>
    <cellStyle name="Salida 3 3 2 5" xfId="37987"/>
    <cellStyle name="Salida 3 3 2 5 2" xfId="37988"/>
    <cellStyle name="Salida 3 3 2 6" xfId="37989"/>
    <cellStyle name="Salida 3 3 2 6 2" xfId="37990"/>
    <cellStyle name="Salida 3 3 2 7" xfId="37991"/>
    <cellStyle name="Salida 3 3 2 7 2" xfId="37992"/>
    <cellStyle name="Salida 3 3 2 8" xfId="37993"/>
    <cellStyle name="Salida 3 3 2 8 2" xfId="37994"/>
    <cellStyle name="Salida 3 3 2 9" xfId="37995"/>
    <cellStyle name="Salida 3 3 2 9 2" xfId="37996"/>
    <cellStyle name="Salida 3 3 3" xfId="37997"/>
    <cellStyle name="Salida 3 3 3 10" xfId="37998"/>
    <cellStyle name="Salida 3 3 3 10 2" xfId="37999"/>
    <cellStyle name="Salida 3 3 3 11" xfId="38000"/>
    <cellStyle name="Salida 3 3 3 11 2" xfId="38001"/>
    <cellStyle name="Salida 3 3 3 12" xfId="38002"/>
    <cellStyle name="Salida 3 3 3 12 2" xfId="38003"/>
    <cellStyle name="Salida 3 3 3 13" xfId="38004"/>
    <cellStyle name="Salida 3 3 3 2" xfId="38005"/>
    <cellStyle name="Salida 3 3 3 2 10" xfId="38006"/>
    <cellStyle name="Salida 3 3 3 2 10 2" xfId="38007"/>
    <cellStyle name="Salida 3 3 3 2 11" xfId="38008"/>
    <cellStyle name="Salida 3 3 3 2 2" xfId="38009"/>
    <cellStyle name="Salida 3 3 3 2 2 2" xfId="38010"/>
    <cellStyle name="Salida 3 3 3 2 3" xfId="38011"/>
    <cellStyle name="Salida 3 3 3 2 3 2" xfId="38012"/>
    <cellStyle name="Salida 3 3 3 2 4" xfId="38013"/>
    <cellStyle name="Salida 3 3 3 2 4 2" xfId="38014"/>
    <cellStyle name="Salida 3 3 3 2 5" xfId="38015"/>
    <cellStyle name="Salida 3 3 3 2 5 2" xfId="38016"/>
    <cellStyle name="Salida 3 3 3 2 6" xfId="38017"/>
    <cellStyle name="Salida 3 3 3 2 6 2" xfId="38018"/>
    <cellStyle name="Salida 3 3 3 2 7" xfId="38019"/>
    <cellStyle name="Salida 3 3 3 2 7 2" xfId="38020"/>
    <cellStyle name="Salida 3 3 3 2 8" xfId="38021"/>
    <cellStyle name="Salida 3 3 3 2 8 2" xfId="38022"/>
    <cellStyle name="Salida 3 3 3 2 9" xfId="38023"/>
    <cellStyle name="Salida 3 3 3 2 9 2" xfId="38024"/>
    <cellStyle name="Salida 3 3 3 3" xfId="38025"/>
    <cellStyle name="Salida 3 3 3 3 10" xfId="38026"/>
    <cellStyle name="Salida 3 3 3 3 10 2" xfId="38027"/>
    <cellStyle name="Salida 3 3 3 3 11" xfId="38028"/>
    <cellStyle name="Salida 3 3 3 3 2" xfId="38029"/>
    <cellStyle name="Salida 3 3 3 3 2 2" xfId="38030"/>
    <cellStyle name="Salida 3 3 3 3 3" xfId="38031"/>
    <cellStyle name="Salida 3 3 3 3 3 2" xfId="38032"/>
    <cellStyle name="Salida 3 3 3 3 4" xfId="38033"/>
    <cellStyle name="Salida 3 3 3 3 4 2" xfId="38034"/>
    <cellStyle name="Salida 3 3 3 3 5" xfId="38035"/>
    <cellStyle name="Salida 3 3 3 3 5 2" xfId="38036"/>
    <cellStyle name="Salida 3 3 3 3 6" xfId="38037"/>
    <cellStyle name="Salida 3 3 3 3 6 2" xfId="38038"/>
    <cellStyle name="Salida 3 3 3 3 7" xfId="38039"/>
    <cellStyle name="Salida 3 3 3 3 7 2" xfId="38040"/>
    <cellStyle name="Salida 3 3 3 3 8" xfId="38041"/>
    <cellStyle name="Salida 3 3 3 3 8 2" xfId="38042"/>
    <cellStyle name="Salida 3 3 3 3 9" xfId="38043"/>
    <cellStyle name="Salida 3 3 3 3 9 2" xfId="38044"/>
    <cellStyle name="Salida 3 3 3 4" xfId="38045"/>
    <cellStyle name="Salida 3 3 3 4 2" xfId="38046"/>
    <cellStyle name="Salida 3 3 3 5" xfId="38047"/>
    <cellStyle name="Salida 3 3 3 5 2" xfId="38048"/>
    <cellStyle name="Salida 3 3 3 6" xfId="38049"/>
    <cellStyle name="Salida 3 3 3 6 2" xfId="38050"/>
    <cellStyle name="Salida 3 3 3 7" xfId="38051"/>
    <cellStyle name="Salida 3 3 3 7 2" xfId="38052"/>
    <cellStyle name="Salida 3 3 3 8" xfId="38053"/>
    <cellStyle name="Salida 3 3 3 8 2" xfId="38054"/>
    <cellStyle name="Salida 3 3 3 9" xfId="38055"/>
    <cellStyle name="Salida 3 3 3 9 2" xfId="38056"/>
    <cellStyle name="Salida 3 3 4" xfId="38057"/>
    <cellStyle name="Salida 3 3 4 10" xfId="38058"/>
    <cellStyle name="Salida 3 3 4 10 2" xfId="38059"/>
    <cellStyle name="Salida 3 3 4 11" xfId="38060"/>
    <cellStyle name="Salida 3 3 4 2" xfId="38061"/>
    <cellStyle name="Salida 3 3 4 2 2" xfId="38062"/>
    <cellStyle name="Salida 3 3 4 3" xfId="38063"/>
    <cellStyle name="Salida 3 3 4 3 2" xfId="38064"/>
    <cellStyle name="Salida 3 3 4 4" xfId="38065"/>
    <cellStyle name="Salida 3 3 4 4 2" xfId="38066"/>
    <cellStyle name="Salida 3 3 4 5" xfId="38067"/>
    <cellStyle name="Salida 3 3 4 5 2" xfId="38068"/>
    <cellStyle name="Salida 3 3 4 6" xfId="38069"/>
    <cellStyle name="Salida 3 3 4 6 2" xfId="38070"/>
    <cellStyle name="Salida 3 3 4 7" xfId="38071"/>
    <cellStyle name="Salida 3 3 4 7 2" xfId="38072"/>
    <cellStyle name="Salida 3 3 4 8" xfId="38073"/>
    <cellStyle name="Salida 3 3 4 8 2" xfId="38074"/>
    <cellStyle name="Salida 3 3 4 9" xfId="38075"/>
    <cellStyle name="Salida 3 3 4 9 2" xfId="38076"/>
    <cellStyle name="Salida 3 3 5" xfId="38077"/>
    <cellStyle name="Salida 3 3 5 10" xfId="38078"/>
    <cellStyle name="Salida 3 3 5 10 2" xfId="38079"/>
    <cellStyle name="Salida 3 3 5 11" xfId="38080"/>
    <cellStyle name="Salida 3 3 5 2" xfId="38081"/>
    <cellStyle name="Salida 3 3 5 2 2" xfId="38082"/>
    <cellStyle name="Salida 3 3 5 3" xfId="38083"/>
    <cellStyle name="Salida 3 3 5 3 2" xfId="38084"/>
    <cellStyle name="Salida 3 3 5 4" xfId="38085"/>
    <cellStyle name="Salida 3 3 5 4 2" xfId="38086"/>
    <cellStyle name="Salida 3 3 5 5" xfId="38087"/>
    <cellStyle name="Salida 3 3 5 5 2" xfId="38088"/>
    <cellStyle name="Salida 3 3 5 6" xfId="38089"/>
    <cellStyle name="Salida 3 3 5 6 2" xfId="38090"/>
    <cellStyle name="Salida 3 3 5 7" xfId="38091"/>
    <cellStyle name="Salida 3 3 5 7 2" xfId="38092"/>
    <cellStyle name="Salida 3 3 5 8" xfId="38093"/>
    <cellStyle name="Salida 3 3 5 8 2" xfId="38094"/>
    <cellStyle name="Salida 3 3 5 9" xfId="38095"/>
    <cellStyle name="Salida 3 3 5 9 2" xfId="38096"/>
    <cellStyle name="Salida 3 3 6" xfId="38097"/>
    <cellStyle name="Salida 3 3 6 2" xfId="38098"/>
    <cellStyle name="Salida 3 3 7" xfId="38099"/>
    <cellStyle name="Salida 3 3 7 2" xfId="38100"/>
    <cellStyle name="Salida 3 3 8" xfId="38101"/>
    <cellStyle name="Salida 3 3 8 2" xfId="38102"/>
    <cellStyle name="Salida 3 3 9" xfId="38103"/>
    <cellStyle name="Salida 3 3 9 2" xfId="38104"/>
    <cellStyle name="Salida 3 4" xfId="38105"/>
    <cellStyle name="Salida 3 4 10" xfId="38106"/>
    <cellStyle name="Salida 3 4 10 2" xfId="38107"/>
    <cellStyle name="Salida 3 4 11" xfId="38108"/>
    <cellStyle name="Salida 3 4 11 2" xfId="38109"/>
    <cellStyle name="Salida 3 4 12" xfId="38110"/>
    <cellStyle name="Salida 3 4 12 2" xfId="38111"/>
    <cellStyle name="Salida 3 4 13" xfId="38112"/>
    <cellStyle name="Salida 3 4 2" xfId="38113"/>
    <cellStyle name="Salida 3 4 2 10" xfId="38114"/>
    <cellStyle name="Salida 3 4 2 10 2" xfId="38115"/>
    <cellStyle name="Salida 3 4 2 11" xfId="38116"/>
    <cellStyle name="Salida 3 4 2 2" xfId="38117"/>
    <cellStyle name="Salida 3 4 2 2 2" xfId="38118"/>
    <cellStyle name="Salida 3 4 2 3" xfId="38119"/>
    <cellStyle name="Salida 3 4 2 3 2" xfId="38120"/>
    <cellStyle name="Salida 3 4 2 4" xfId="38121"/>
    <cellStyle name="Salida 3 4 2 4 2" xfId="38122"/>
    <cellStyle name="Salida 3 4 2 5" xfId="38123"/>
    <cellStyle name="Salida 3 4 2 5 2" xfId="38124"/>
    <cellStyle name="Salida 3 4 2 6" xfId="38125"/>
    <cellStyle name="Salida 3 4 2 6 2" xfId="38126"/>
    <cellStyle name="Salida 3 4 2 7" xfId="38127"/>
    <cellStyle name="Salida 3 4 2 7 2" xfId="38128"/>
    <cellStyle name="Salida 3 4 2 8" xfId="38129"/>
    <cellStyle name="Salida 3 4 2 8 2" xfId="38130"/>
    <cellStyle name="Salida 3 4 2 9" xfId="38131"/>
    <cellStyle name="Salida 3 4 2 9 2" xfId="38132"/>
    <cellStyle name="Salida 3 4 3" xfId="38133"/>
    <cellStyle name="Salida 3 4 3 10" xfId="38134"/>
    <cellStyle name="Salida 3 4 3 10 2" xfId="38135"/>
    <cellStyle name="Salida 3 4 3 11" xfId="38136"/>
    <cellStyle name="Salida 3 4 3 2" xfId="38137"/>
    <cellStyle name="Salida 3 4 3 2 2" xfId="38138"/>
    <cellStyle name="Salida 3 4 3 3" xfId="38139"/>
    <cellStyle name="Salida 3 4 3 3 2" xfId="38140"/>
    <cellStyle name="Salida 3 4 3 4" xfId="38141"/>
    <cellStyle name="Salida 3 4 3 4 2" xfId="38142"/>
    <cellStyle name="Salida 3 4 3 5" xfId="38143"/>
    <cellStyle name="Salida 3 4 3 5 2" xfId="38144"/>
    <cellStyle name="Salida 3 4 3 6" xfId="38145"/>
    <cellStyle name="Salida 3 4 3 6 2" xfId="38146"/>
    <cellStyle name="Salida 3 4 3 7" xfId="38147"/>
    <cellStyle name="Salida 3 4 3 7 2" xfId="38148"/>
    <cellStyle name="Salida 3 4 3 8" xfId="38149"/>
    <cellStyle name="Salida 3 4 3 8 2" xfId="38150"/>
    <cellStyle name="Salida 3 4 3 9" xfId="38151"/>
    <cellStyle name="Salida 3 4 3 9 2" xfId="38152"/>
    <cellStyle name="Salida 3 4 4" xfId="38153"/>
    <cellStyle name="Salida 3 4 4 2" xfId="38154"/>
    <cellStyle name="Salida 3 4 5" xfId="38155"/>
    <cellStyle name="Salida 3 4 5 2" xfId="38156"/>
    <cellStyle name="Salida 3 4 6" xfId="38157"/>
    <cellStyle name="Salida 3 4 6 2" xfId="38158"/>
    <cellStyle name="Salida 3 4 7" xfId="38159"/>
    <cellStyle name="Salida 3 4 7 2" xfId="38160"/>
    <cellStyle name="Salida 3 4 8" xfId="38161"/>
    <cellStyle name="Salida 3 4 8 2" xfId="38162"/>
    <cellStyle name="Salida 3 4 9" xfId="38163"/>
    <cellStyle name="Salida 3 4 9 2" xfId="38164"/>
    <cellStyle name="Salida 3 5" xfId="38165"/>
    <cellStyle name="Salida 3 5 10" xfId="38166"/>
    <cellStyle name="Salida 3 5 10 2" xfId="38167"/>
    <cellStyle name="Salida 3 5 11" xfId="38168"/>
    <cellStyle name="Salida 3 5 11 2" xfId="38169"/>
    <cellStyle name="Salida 3 5 12" xfId="38170"/>
    <cellStyle name="Salida 3 5 12 2" xfId="38171"/>
    <cellStyle name="Salida 3 5 13" xfId="38172"/>
    <cellStyle name="Salida 3 5 2" xfId="38173"/>
    <cellStyle name="Salida 3 5 2 10" xfId="38174"/>
    <cellStyle name="Salida 3 5 2 10 2" xfId="38175"/>
    <cellStyle name="Salida 3 5 2 11" xfId="38176"/>
    <cellStyle name="Salida 3 5 2 2" xfId="38177"/>
    <cellStyle name="Salida 3 5 2 2 2" xfId="38178"/>
    <cellStyle name="Salida 3 5 2 3" xfId="38179"/>
    <cellStyle name="Salida 3 5 2 3 2" xfId="38180"/>
    <cellStyle name="Salida 3 5 2 4" xfId="38181"/>
    <cellStyle name="Salida 3 5 2 4 2" xfId="38182"/>
    <cellStyle name="Salida 3 5 2 5" xfId="38183"/>
    <cellStyle name="Salida 3 5 2 5 2" xfId="38184"/>
    <cellStyle name="Salida 3 5 2 6" xfId="38185"/>
    <cellStyle name="Salida 3 5 2 6 2" xfId="38186"/>
    <cellStyle name="Salida 3 5 2 7" xfId="38187"/>
    <cellStyle name="Salida 3 5 2 7 2" xfId="38188"/>
    <cellStyle name="Salida 3 5 2 8" xfId="38189"/>
    <cellStyle name="Salida 3 5 2 8 2" xfId="38190"/>
    <cellStyle name="Salida 3 5 2 9" xfId="38191"/>
    <cellStyle name="Salida 3 5 2 9 2" xfId="38192"/>
    <cellStyle name="Salida 3 5 3" xfId="38193"/>
    <cellStyle name="Salida 3 5 3 10" xfId="38194"/>
    <cellStyle name="Salida 3 5 3 10 2" xfId="38195"/>
    <cellStyle name="Salida 3 5 3 11" xfId="38196"/>
    <cellStyle name="Salida 3 5 3 2" xfId="38197"/>
    <cellStyle name="Salida 3 5 3 2 2" xfId="38198"/>
    <cellStyle name="Salida 3 5 3 3" xfId="38199"/>
    <cellStyle name="Salida 3 5 3 3 2" xfId="38200"/>
    <cellStyle name="Salida 3 5 3 4" xfId="38201"/>
    <cellStyle name="Salida 3 5 3 4 2" xfId="38202"/>
    <cellStyle name="Salida 3 5 3 5" xfId="38203"/>
    <cellStyle name="Salida 3 5 3 5 2" xfId="38204"/>
    <cellStyle name="Salida 3 5 3 6" xfId="38205"/>
    <cellStyle name="Salida 3 5 3 6 2" xfId="38206"/>
    <cellStyle name="Salida 3 5 3 7" xfId="38207"/>
    <cellStyle name="Salida 3 5 3 7 2" xfId="38208"/>
    <cellStyle name="Salida 3 5 3 8" xfId="38209"/>
    <cellStyle name="Salida 3 5 3 8 2" xfId="38210"/>
    <cellStyle name="Salida 3 5 3 9" xfId="38211"/>
    <cellStyle name="Salida 3 5 3 9 2" xfId="38212"/>
    <cellStyle name="Salida 3 5 4" xfId="38213"/>
    <cellStyle name="Salida 3 5 4 2" xfId="38214"/>
    <cellStyle name="Salida 3 5 5" xfId="38215"/>
    <cellStyle name="Salida 3 5 5 2" xfId="38216"/>
    <cellStyle name="Salida 3 5 6" xfId="38217"/>
    <cellStyle name="Salida 3 5 6 2" xfId="38218"/>
    <cellStyle name="Salida 3 5 7" xfId="38219"/>
    <cellStyle name="Salida 3 5 7 2" xfId="38220"/>
    <cellStyle name="Salida 3 5 8" xfId="38221"/>
    <cellStyle name="Salida 3 5 8 2" xfId="38222"/>
    <cellStyle name="Salida 3 5 9" xfId="38223"/>
    <cellStyle name="Salida 3 5 9 2" xfId="38224"/>
    <cellStyle name="Salida 3 6" xfId="38225"/>
    <cellStyle name="Salida 3 6 2" xfId="38226"/>
    <cellStyle name="Salida 3 7" xfId="38227"/>
    <cellStyle name="Salida 3 7 2" xfId="38228"/>
    <cellStyle name="Salida 3 8" xfId="38229"/>
    <cellStyle name="Salida 3 8 2" xfId="38230"/>
    <cellStyle name="Salida 3 9" xfId="38231"/>
    <cellStyle name="Salida 3 9 2" xfId="38232"/>
    <cellStyle name="Salida 4" xfId="38233"/>
    <cellStyle name="Salida 4 10" xfId="38234"/>
    <cellStyle name="Salida 4 10 2" xfId="38235"/>
    <cellStyle name="Salida 4 11" xfId="38236"/>
    <cellStyle name="Salida 4 11 2" xfId="38237"/>
    <cellStyle name="Salida 4 12" xfId="38238"/>
    <cellStyle name="Salida 4 12 2" xfId="38239"/>
    <cellStyle name="Salida 4 13" xfId="38240"/>
    <cellStyle name="Salida 4 13 2" xfId="38241"/>
    <cellStyle name="Salida 4 14" xfId="38242"/>
    <cellStyle name="Salida 4 14 2" xfId="38243"/>
    <cellStyle name="Salida 4 15" xfId="38244"/>
    <cellStyle name="Salida 4 15 2" xfId="38245"/>
    <cellStyle name="Salida 4 16" xfId="38246"/>
    <cellStyle name="Salida 4 17" xfId="38247"/>
    <cellStyle name="Salida 4 18" xfId="38248"/>
    <cellStyle name="Salida 4 2" xfId="38249"/>
    <cellStyle name="Salida 4 2 10" xfId="38250"/>
    <cellStyle name="Salida 4 2 10 2" xfId="38251"/>
    <cellStyle name="Salida 4 2 11" xfId="38252"/>
    <cellStyle name="Salida 4 2 11 2" xfId="38253"/>
    <cellStyle name="Salida 4 2 12" xfId="38254"/>
    <cellStyle name="Salida 4 2 12 2" xfId="38255"/>
    <cellStyle name="Salida 4 2 13" xfId="38256"/>
    <cellStyle name="Salida 4 2 13 2" xfId="38257"/>
    <cellStyle name="Salida 4 2 14" xfId="38258"/>
    <cellStyle name="Salida 4 2 14 2" xfId="38259"/>
    <cellStyle name="Salida 4 2 15" xfId="38260"/>
    <cellStyle name="Salida 4 2 16" xfId="38261"/>
    <cellStyle name="Salida 4 2 2" xfId="38262"/>
    <cellStyle name="Salida 4 2 2 10" xfId="38263"/>
    <cellStyle name="Salida 4 2 2 10 2" xfId="38264"/>
    <cellStyle name="Salida 4 2 2 11" xfId="38265"/>
    <cellStyle name="Salida 4 2 2 11 2" xfId="38266"/>
    <cellStyle name="Salida 4 2 2 12" xfId="38267"/>
    <cellStyle name="Salida 4 2 2 12 2" xfId="38268"/>
    <cellStyle name="Salida 4 2 2 13" xfId="38269"/>
    <cellStyle name="Salida 4 2 2 2" xfId="38270"/>
    <cellStyle name="Salida 4 2 2 2 10" xfId="38271"/>
    <cellStyle name="Salida 4 2 2 2 10 2" xfId="38272"/>
    <cellStyle name="Salida 4 2 2 2 11" xfId="38273"/>
    <cellStyle name="Salida 4 2 2 2 2" xfId="38274"/>
    <cellStyle name="Salida 4 2 2 2 2 2" xfId="38275"/>
    <cellStyle name="Salida 4 2 2 2 3" xfId="38276"/>
    <cellStyle name="Salida 4 2 2 2 3 2" xfId="38277"/>
    <cellStyle name="Salida 4 2 2 2 4" xfId="38278"/>
    <cellStyle name="Salida 4 2 2 2 4 2" xfId="38279"/>
    <cellStyle name="Salida 4 2 2 2 5" xfId="38280"/>
    <cellStyle name="Salida 4 2 2 2 5 2" xfId="38281"/>
    <cellStyle name="Salida 4 2 2 2 6" xfId="38282"/>
    <cellStyle name="Salida 4 2 2 2 6 2" xfId="38283"/>
    <cellStyle name="Salida 4 2 2 2 7" xfId="38284"/>
    <cellStyle name="Salida 4 2 2 2 7 2" xfId="38285"/>
    <cellStyle name="Salida 4 2 2 2 8" xfId="38286"/>
    <cellStyle name="Salida 4 2 2 2 8 2" xfId="38287"/>
    <cellStyle name="Salida 4 2 2 2 9" xfId="38288"/>
    <cellStyle name="Salida 4 2 2 2 9 2" xfId="38289"/>
    <cellStyle name="Salida 4 2 2 3" xfId="38290"/>
    <cellStyle name="Salida 4 2 2 3 10" xfId="38291"/>
    <cellStyle name="Salida 4 2 2 3 10 2" xfId="38292"/>
    <cellStyle name="Salida 4 2 2 3 11" xfId="38293"/>
    <cellStyle name="Salida 4 2 2 3 2" xfId="38294"/>
    <cellStyle name="Salida 4 2 2 3 2 2" xfId="38295"/>
    <cellStyle name="Salida 4 2 2 3 3" xfId="38296"/>
    <cellStyle name="Salida 4 2 2 3 3 2" xfId="38297"/>
    <cellStyle name="Salida 4 2 2 3 4" xfId="38298"/>
    <cellStyle name="Salida 4 2 2 3 4 2" xfId="38299"/>
    <cellStyle name="Salida 4 2 2 3 5" xfId="38300"/>
    <cellStyle name="Salida 4 2 2 3 5 2" xfId="38301"/>
    <cellStyle name="Salida 4 2 2 3 6" xfId="38302"/>
    <cellStyle name="Salida 4 2 2 3 6 2" xfId="38303"/>
    <cellStyle name="Salida 4 2 2 3 7" xfId="38304"/>
    <cellStyle name="Salida 4 2 2 3 7 2" xfId="38305"/>
    <cellStyle name="Salida 4 2 2 3 8" xfId="38306"/>
    <cellStyle name="Salida 4 2 2 3 8 2" xfId="38307"/>
    <cellStyle name="Salida 4 2 2 3 9" xfId="38308"/>
    <cellStyle name="Salida 4 2 2 3 9 2" xfId="38309"/>
    <cellStyle name="Salida 4 2 2 4" xfId="38310"/>
    <cellStyle name="Salida 4 2 2 4 2" xfId="38311"/>
    <cellStyle name="Salida 4 2 2 5" xfId="38312"/>
    <cellStyle name="Salida 4 2 2 5 2" xfId="38313"/>
    <cellStyle name="Salida 4 2 2 6" xfId="38314"/>
    <cellStyle name="Salida 4 2 2 6 2" xfId="38315"/>
    <cellStyle name="Salida 4 2 2 7" xfId="38316"/>
    <cellStyle name="Salida 4 2 2 7 2" xfId="38317"/>
    <cellStyle name="Salida 4 2 2 8" xfId="38318"/>
    <cellStyle name="Salida 4 2 2 8 2" xfId="38319"/>
    <cellStyle name="Salida 4 2 2 9" xfId="38320"/>
    <cellStyle name="Salida 4 2 2 9 2" xfId="38321"/>
    <cellStyle name="Salida 4 2 3" xfId="38322"/>
    <cellStyle name="Salida 4 2 3 10" xfId="38323"/>
    <cellStyle name="Salida 4 2 3 10 2" xfId="38324"/>
    <cellStyle name="Salida 4 2 3 11" xfId="38325"/>
    <cellStyle name="Salida 4 2 3 11 2" xfId="38326"/>
    <cellStyle name="Salida 4 2 3 12" xfId="38327"/>
    <cellStyle name="Salida 4 2 3 12 2" xfId="38328"/>
    <cellStyle name="Salida 4 2 3 13" xfId="38329"/>
    <cellStyle name="Salida 4 2 3 2" xfId="38330"/>
    <cellStyle name="Salida 4 2 3 2 10" xfId="38331"/>
    <cellStyle name="Salida 4 2 3 2 10 2" xfId="38332"/>
    <cellStyle name="Salida 4 2 3 2 11" xfId="38333"/>
    <cellStyle name="Salida 4 2 3 2 2" xfId="38334"/>
    <cellStyle name="Salida 4 2 3 2 2 2" xfId="38335"/>
    <cellStyle name="Salida 4 2 3 2 3" xfId="38336"/>
    <cellStyle name="Salida 4 2 3 2 3 2" xfId="38337"/>
    <cellStyle name="Salida 4 2 3 2 4" xfId="38338"/>
    <cellStyle name="Salida 4 2 3 2 4 2" xfId="38339"/>
    <cellStyle name="Salida 4 2 3 2 5" xfId="38340"/>
    <cellStyle name="Salida 4 2 3 2 5 2" xfId="38341"/>
    <cellStyle name="Salida 4 2 3 2 6" xfId="38342"/>
    <cellStyle name="Salida 4 2 3 2 6 2" xfId="38343"/>
    <cellStyle name="Salida 4 2 3 2 7" xfId="38344"/>
    <cellStyle name="Salida 4 2 3 2 7 2" xfId="38345"/>
    <cellStyle name="Salida 4 2 3 2 8" xfId="38346"/>
    <cellStyle name="Salida 4 2 3 2 8 2" xfId="38347"/>
    <cellStyle name="Salida 4 2 3 2 9" xfId="38348"/>
    <cellStyle name="Salida 4 2 3 2 9 2" xfId="38349"/>
    <cellStyle name="Salida 4 2 3 3" xfId="38350"/>
    <cellStyle name="Salida 4 2 3 3 10" xfId="38351"/>
    <cellStyle name="Salida 4 2 3 3 10 2" xfId="38352"/>
    <cellStyle name="Salida 4 2 3 3 11" xfId="38353"/>
    <cellStyle name="Salida 4 2 3 3 2" xfId="38354"/>
    <cellStyle name="Salida 4 2 3 3 2 2" xfId="38355"/>
    <cellStyle name="Salida 4 2 3 3 3" xfId="38356"/>
    <cellStyle name="Salida 4 2 3 3 3 2" xfId="38357"/>
    <cellStyle name="Salida 4 2 3 3 4" xfId="38358"/>
    <cellStyle name="Salida 4 2 3 3 4 2" xfId="38359"/>
    <cellStyle name="Salida 4 2 3 3 5" xfId="38360"/>
    <cellStyle name="Salida 4 2 3 3 5 2" xfId="38361"/>
    <cellStyle name="Salida 4 2 3 3 6" xfId="38362"/>
    <cellStyle name="Salida 4 2 3 3 6 2" xfId="38363"/>
    <cellStyle name="Salida 4 2 3 3 7" xfId="38364"/>
    <cellStyle name="Salida 4 2 3 3 7 2" xfId="38365"/>
    <cellStyle name="Salida 4 2 3 3 8" xfId="38366"/>
    <cellStyle name="Salida 4 2 3 3 8 2" xfId="38367"/>
    <cellStyle name="Salida 4 2 3 3 9" xfId="38368"/>
    <cellStyle name="Salida 4 2 3 3 9 2" xfId="38369"/>
    <cellStyle name="Salida 4 2 3 4" xfId="38370"/>
    <cellStyle name="Salida 4 2 3 4 2" xfId="38371"/>
    <cellStyle name="Salida 4 2 3 5" xfId="38372"/>
    <cellStyle name="Salida 4 2 3 5 2" xfId="38373"/>
    <cellStyle name="Salida 4 2 3 6" xfId="38374"/>
    <cellStyle name="Salida 4 2 3 6 2" xfId="38375"/>
    <cellStyle name="Salida 4 2 3 7" xfId="38376"/>
    <cellStyle name="Salida 4 2 3 7 2" xfId="38377"/>
    <cellStyle name="Salida 4 2 3 8" xfId="38378"/>
    <cellStyle name="Salida 4 2 3 8 2" xfId="38379"/>
    <cellStyle name="Salida 4 2 3 9" xfId="38380"/>
    <cellStyle name="Salida 4 2 3 9 2" xfId="38381"/>
    <cellStyle name="Salida 4 2 4" xfId="38382"/>
    <cellStyle name="Salida 4 2 4 10" xfId="38383"/>
    <cellStyle name="Salida 4 2 4 10 2" xfId="38384"/>
    <cellStyle name="Salida 4 2 4 11" xfId="38385"/>
    <cellStyle name="Salida 4 2 4 2" xfId="38386"/>
    <cellStyle name="Salida 4 2 4 2 2" xfId="38387"/>
    <cellStyle name="Salida 4 2 4 3" xfId="38388"/>
    <cellStyle name="Salida 4 2 4 3 2" xfId="38389"/>
    <cellStyle name="Salida 4 2 4 4" xfId="38390"/>
    <cellStyle name="Salida 4 2 4 4 2" xfId="38391"/>
    <cellStyle name="Salida 4 2 4 5" xfId="38392"/>
    <cellStyle name="Salida 4 2 4 5 2" xfId="38393"/>
    <cellStyle name="Salida 4 2 4 6" xfId="38394"/>
    <cellStyle name="Salida 4 2 4 6 2" xfId="38395"/>
    <cellStyle name="Salida 4 2 4 7" xfId="38396"/>
    <cellStyle name="Salida 4 2 4 7 2" xfId="38397"/>
    <cellStyle name="Salida 4 2 4 8" xfId="38398"/>
    <cellStyle name="Salida 4 2 4 8 2" xfId="38399"/>
    <cellStyle name="Salida 4 2 4 9" xfId="38400"/>
    <cellStyle name="Salida 4 2 4 9 2" xfId="38401"/>
    <cellStyle name="Salida 4 2 5" xfId="38402"/>
    <cellStyle name="Salida 4 2 5 10" xfId="38403"/>
    <cellStyle name="Salida 4 2 5 10 2" xfId="38404"/>
    <cellStyle name="Salida 4 2 5 11" xfId="38405"/>
    <cellStyle name="Salida 4 2 5 2" xfId="38406"/>
    <cellStyle name="Salida 4 2 5 2 2" xfId="38407"/>
    <cellStyle name="Salida 4 2 5 3" xfId="38408"/>
    <cellStyle name="Salida 4 2 5 3 2" xfId="38409"/>
    <cellStyle name="Salida 4 2 5 4" xfId="38410"/>
    <cellStyle name="Salida 4 2 5 4 2" xfId="38411"/>
    <cellStyle name="Salida 4 2 5 5" xfId="38412"/>
    <cellStyle name="Salida 4 2 5 5 2" xfId="38413"/>
    <cellStyle name="Salida 4 2 5 6" xfId="38414"/>
    <cellStyle name="Salida 4 2 5 6 2" xfId="38415"/>
    <cellStyle name="Salida 4 2 5 7" xfId="38416"/>
    <cellStyle name="Salida 4 2 5 7 2" xfId="38417"/>
    <cellStyle name="Salida 4 2 5 8" xfId="38418"/>
    <cellStyle name="Salida 4 2 5 8 2" xfId="38419"/>
    <cellStyle name="Salida 4 2 5 9" xfId="38420"/>
    <cellStyle name="Salida 4 2 5 9 2" xfId="38421"/>
    <cellStyle name="Salida 4 2 6" xfId="38422"/>
    <cellStyle name="Salida 4 2 6 2" xfId="38423"/>
    <cellStyle name="Salida 4 2 7" xfId="38424"/>
    <cellStyle name="Salida 4 2 7 2" xfId="38425"/>
    <cellStyle name="Salida 4 2 8" xfId="38426"/>
    <cellStyle name="Salida 4 2 8 2" xfId="38427"/>
    <cellStyle name="Salida 4 2 9" xfId="38428"/>
    <cellStyle name="Salida 4 2 9 2" xfId="38429"/>
    <cellStyle name="Salida 4 3" xfId="38430"/>
    <cellStyle name="Salida 4 3 10" xfId="38431"/>
    <cellStyle name="Salida 4 3 10 2" xfId="38432"/>
    <cellStyle name="Salida 4 3 11" xfId="38433"/>
    <cellStyle name="Salida 4 3 11 2" xfId="38434"/>
    <cellStyle name="Salida 4 3 12" xfId="38435"/>
    <cellStyle name="Salida 4 3 12 2" xfId="38436"/>
    <cellStyle name="Salida 4 3 13" xfId="38437"/>
    <cellStyle name="Salida 4 3 2" xfId="38438"/>
    <cellStyle name="Salida 4 3 2 10" xfId="38439"/>
    <cellStyle name="Salida 4 3 2 10 2" xfId="38440"/>
    <cellStyle name="Salida 4 3 2 11" xfId="38441"/>
    <cellStyle name="Salida 4 3 2 2" xfId="38442"/>
    <cellStyle name="Salida 4 3 2 2 2" xfId="38443"/>
    <cellStyle name="Salida 4 3 2 3" xfId="38444"/>
    <cellStyle name="Salida 4 3 2 3 2" xfId="38445"/>
    <cellStyle name="Salida 4 3 2 4" xfId="38446"/>
    <cellStyle name="Salida 4 3 2 4 2" xfId="38447"/>
    <cellStyle name="Salida 4 3 2 5" xfId="38448"/>
    <cellStyle name="Salida 4 3 2 5 2" xfId="38449"/>
    <cellStyle name="Salida 4 3 2 6" xfId="38450"/>
    <cellStyle name="Salida 4 3 2 6 2" xfId="38451"/>
    <cellStyle name="Salida 4 3 2 7" xfId="38452"/>
    <cellStyle name="Salida 4 3 2 7 2" xfId="38453"/>
    <cellStyle name="Salida 4 3 2 8" xfId="38454"/>
    <cellStyle name="Salida 4 3 2 8 2" xfId="38455"/>
    <cellStyle name="Salida 4 3 2 9" xfId="38456"/>
    <cellStyle name="Salida 4 3 2 9 2" xfId="38457"/>
    <cellStyle name="Salida 4 3 3" xfId="38458"/>
    <cellStyle name="Salida 4 3 3 10" xfId="38459"/>
    <cellStyle name="Salida 4 3 3 10 2" xfId="38460"/>
    <cellStyle name="Salida 4 3 3 11" xfId="38461"/>
    <cellStyle name="Salida 4 3 3 2" xfId="38462"/>
    <cellStyle name="Salida 4 3 3 2 2" xfId="38463"/>
    <cellStyle name="Salida 4 3 3 3" xfId="38464"/>
    <cellStyle name="Salida 4 3 3 3 2" xfId="38465"/>
    <cellStyle name="Salida 4 3 3 4" xfId="38466"/>
    <cellStyle name="Salida 4 3 3 4 2" xfId="38467"/>
    <cellStyle name="Salida 4 3 3 5" xfId="38468"/>
    <cellStyle name="Salida 4 3 3 5 2" xfId="38469"/>
    <cellStyle name="Salida 4 3 3 6" xfId="38470"/>
    <cellStyle name="Salida 4 3 3 6 2" xfId="38471"/>
    <cellStyle name="Salida 4 3 3 7" xfId="38472"/>
    <cellStyle name="Salida 4 3 3 7 2" xfId="38473"/>
    <cellStyle name="Salida 4 3 3 8" xfId="38474"/>
    <cellStyle name="Salida 4 3 3 8 2" xfId="38475"/>
    <cellStyle name="Salida 4 3 3 9" xfId="38476"/>
    <cellStyle name="Salida 4 3 3 9 2" xfId="38477"/>
    <cellStyle name="Salida 4 3 4" xfId="38478"/>
    <cellStyle name="Salida 4 3 4 2" xfId="38479"/>
    <cellStyle name="Salida 4 3 5" xfId="38480"/>
    <cellStyle name="Salida 4 3 5 2" xfId="38481"/>
    <cellStyle name="Salida 4 3 6" xfId="38482"/>
    <cellStyle name="Salida 4 3 6 2" xfId="38483"/>
    <cellStyle name="Salida 4 3 7" xfId="38484"/>
    <cellStyle name="Salida 4 3 7 2" xfId="38485"/>
    <cellStyle name="Salida 4 3 8" xfId="38486"/>
    <cellStyle name="Salida 4 3 8 2" xfId="38487"/>
    <cellStyle name="Salida 4 3 9" xfId="38488"/>
    <cellStyle name="Salida 4 3 9 2" xfId="38489"/>
    <cellStyle name="Salida 4 4" xfId="38490"/>
    <cellStyle name="Salida 4 4 10" xfId="38491"/>
    <cellStyle name="Salida 4 4 10 2" xfId="38492"/>
    <cellStyle name="Salida 4 4 11" xfId="38493"/>
    <cellStyle name="Salida 4 4 11 2" xfId="38494"/>
    <cellStyle name="Salida 4 4 12" xfId="38495"/>
    <cellStyle name="Salida 4 4 12 2" xfId="38496"/>
    <cellStyle name="Salida 4 4 13" xfId="38497"/>
    <cellStyle name="Salida 4 4 2" xfId="38498"/>
    <cellStyle name="Salida 4 4 2 10" xfId="38499"/>
    <cellStyle name="Salida 4 4 2 10 2" xfId="38500"/>
    <cellStyle name="Salida 4 4 2 11" xfId="38501"/>
    <cellStyle name="Salida 4 4 2 2" xfId="38502"/>
    <cellStyle name="Salida 4 4 2 2 2" xfId="38503"/>
    <cellStyle name="Salida 4 4 2 3" xfId="38504"/>
    <cellStyle name="Salida 4 4 2 3 2" xfId="38505"/>
    <cellStyle name="Salida 4 4 2 4" xfId="38506"/>
    <cellStyle name="Salida 4 4 2 4 2" xfId="38507"/>
    <cellStyle name="Salida 4 4 2 5" xfId="38508"/>
    <cellStyle name="Salida 4 4 2 5 2" xfId="38509"/>
    <cellStyle name="Salida 4 4 2 6" xfId="38510"/>
    <cellStyle name="Salida 4 4 2 6 2" xfId="38511"/>
    <cellStyle name="Salida 4 4 2 7" xfId="38512"/>
    <cellStyle name="Salida 4 4 2 7 2" xfId="38513"/>
    <cellStyle name="Salida 4 4 2 8" xfId="38514"/>
    <cellStyle name="Salida 4 4 2 8 2" xfId="38515"/>
    <cellStyle name="Salida 4 4 2 9" xfId="38516"/>
    <cellStyle name="Salida 4 4 2 9 2" xfId="38517"/>
    <cellStyle name="Salida 4 4 3" xfId="38518"/>
    <cellStyle name="Salida 4 4 3 10" xfId="38519"/>
    <cellStyle name="Salida 4 4 3 10 2" xfId="38520"/>
    <cellStyle name="Salida 4 4 3 11" xfId="38521"/>
    <cellStyle name="Salida 4 4 3 2" xfId="38522"/>
    <cellStyle name="Salida 4 4 3 2 2" xfId="38523"/>
    <cellStyle name="Salida 4 4 3 3" xfId="38524"/>
    <cellStyle name="Salida 4 4 3 3 2" xfId="38525"/>
    <cellStyle name="Salida 4 4 3 4" xfId="38526"/>
    <cellStyle name="Salida 4 4 3 4 2" xfId="38527"/>
    <cellStyle name="Salida 4 4 3 5" xfId="38528"/>
    <cellStyle name="Salida 4 4 3 5 2" xfId="38529"/>
    <cellStyle name="Salida 4 4 3 6" xfId="38530"/>
    <cellStyle name="Salida 4 4 3 6 2" xfId="38531"/>
    <cellStyle name="Salida 4 4 3 7" xfId="38532"/>
    <cellStyle name="Salida 4 4 3 7 2" xfId="38533"/>
    <cellStyle name="Salida 4 4 3 8" xfId="38534"/>
    <cellStyle name="Salida 4 4 3 8 2" xfId="38535"/>
    <cellStyle name="Salida 4 4 3 9" xfId="38536"/>
    <cellStyle name="Salida 4 4 3 9 2" xfId="38537"/>
    <cellStyle name="Salida 4 4 4" xfId="38538"/>
    <cellStyle name="Salida 4 4 4 2" xfId="38539"/>
    <cellStyle name="Salida 4 4 5" xfId="38540"/>
    <cellStyle name="Salida 4 4 5 2" xfId="38541"/>
    <cellStyle name="Salida 4 4 6" xfId="38542"/>
    <cellStyle name="Salida 4 4 6 2" xfId="38543"/>
    <cellStyle name="Salida 4 4 7" xfId="38544"/>
    <cellStyle name="Salida 4 4 7 2" xfId="38545"/>
    <cellStyle name="Salida 4 4 8" xfId="38546"/>
    <cellStyle name="Salida 4 4 8 2" xfId="38547"/>
    <cellStyle name="Salida 4 4 9" xfId="38548"/>
    <cellStyle name="Salida 4 4 9 2" xfId="38549"/>
    <cellStyle name="Salida 4 5" xfId="38550"/>
    <cellStyle name="Salida 4 5 10" xfId="38551"/>
    <cellStyle name="Salida 4 5 10 2" xfId="38552"/>
    <cellStyle name="Salida 4 5 11" xfId="38553"/>
    <cellStyle name="Salida 4 5 2" xfId="38554"/>
    <cellStyle name="Salida 4 5 2 2" xfId="38555"/>
    <cellStyle name="Salida 4 5 3" xfId="38556"/>
    <cellStyle name="Salida 4 5 3 2" xfId="38557"/>
    <cellStyle name="Salida 4 5 4" xfId="38558"/>
    <cellStyle name="Salida 4 5 4 2" xfId="38559"/>
    <cellStyle name="Salida 4 5 5" xfId="38560"/>
    <cellStyle name="Salida 4 5 5 2" xfId="38561"/>
    <cellStyle name="Salida 4 5 6" xfId="38562"/>
    <cellStyle name="Salida 4 5 6 2" xfId="38563"/>
    <cellStyle name="Salida 4 5 7" xfId="38564"/>
    <cellStyle name="Salida 4 5 7 2" xfId="38565"/>
    <cellStyle name="Salida 4 5 8" xfId="38566"/>
    <cellStyle name="Salida 4 5 8 2" xfId="38567"/>
    <cellStyle name="Salida 4 5 9" xfId="38568"/>
    <cellStyle name="Salida 4 5 9 2" xfId="38569"/>
    <cellStyle name="Salida 4 6" xfId="38570"/>
    <cellStyle name="Salida 4 6 10" xfId="38571"/>
    <cellStyle name="Salida 4 6 10 2" xfId="38572"/>
    <cellStyle name="Salida 4 6 11" xfId="38573"/>
    <cellStyle name="Salida 4 6 2" xfId="38574"/>
    <cellStyle name="Salida 4 6 2 2" xfId="38575"/>
    <cellStyle name="Salida 4 6 3" xfId="38576"/>
    <cellStyle name="Salida 4 6 3 2" xfId="38577"/>
    <cellStyle name="Salida 4 6 4" xfId="38578"/>
    <cellStyle name="Salida 4 6 4 2" xfId="38579"/>
    <cellStyle name="Salida 4 6 5" xfId="38580"/>
    <cellStyle name="Salida 4 6 5 2" xfId="38581"/>
    <cellStyle name="Salida 4 6 6" xfId="38582"/>
    <cellStyle name="Salida 4 6 6 2" xfId="38583"/>
    <cellStyle name="Salida 4 6 7" xfId="38584"/>
    <cellStyle name="Salida 4 6 7 2" xfId="38585"/>
    <cellStyle name="Salida 4 6 8" xfId="38586"/>
    <cellStyle name="Salida 4 6 8 2" xfId="38587"/>
    <cellStyle name="Salida 4 6 9" xfId="38588"/>
    <cellStyle name="Salida 4 6 9 2" xfId="38589"/>
    <cellStyle name="Salida 4 7" xfId="38590"/>
    <cellStyle name="Salida 4 7 2" xfId="38591"/>
    <cellStyle name="Salida 4 8" xfId="38592"/>
    <cellStyle name="Salida 4 8 2" xfId="38593"/>
    <cellStyle name="Salida 4 9" xfId="38594"/>
    <cellStyle name="Salida 4 9 2" xfId="38595"/>
    <cellStyle name="Salida 5" xfId="38596"/>
    <cellStyle name="Salida 5 10" xfId="38597"/>
    <cellStyle name="Salida 5 10 2" xfId="38598"/>
    <cellStyle name="Salida 5 11" xfId="38599"/>
    <cellStyle name="Salida 5 11 2" xfId="38600"/>
    <cellStyle name="Salida 5 12" xfId="38601"/>
    <cellStyle name="Salida 5 12 2" xfId="38602"/>
    <cellStyle name="Salida 5 13" xfId="38603"/>
    <cellStyle name="Salida 5 2" xfId="38604"/>
    <cellStyle name="Salida 5 2 10" xfId="38605"/>
    <cellStyle name="Salida 5 2 10 2" xfId="38606"/>
    <cellStyle name="Salida 5 2 11" xfId="38607"/>
    <cellStyle name="Salida 5 2 2" xfId="38608"/>
    <cellStyle name="Salida 5 2 2 2" xfId="38609"/>
    <cellStyle name="Salida 5 2 3" xfId="38610"/>
    <cellStyle name="Salida 5 2 3 2" xfId="38611"/>
    <cellStyle name="Salida 5 2 4" xfId="38612"/>
    <cellStyle name="Salida 5 2 4 2" xfId="38613"/>
    <cellStyle name="Salida 5 2 5" xfId="38614"/>
    <cellStyle name="Salida 5 2 5 2" xfId="38615"/>
    <cellStyle name="Salida 5 2 6" xfId="38616"/>
    <cellStyle name="Salida 5 2 6 2" xfId="38617"/>
    <cellStyle name="Salida 5 2 7" xfId="38618"/>
    <cellStyle name="Salida 5 2 7 2" xfId="38619"/>
    <cellStyle name="Salida 5 2 8" xfId="38620"/>
    <cellStyle name="Salida 5 2 8 2" xfId="38621"/>
    <cellStyle name="Salida 5 2 9" xfId="38622"/>
    <cellStyle name="Salida 5 2 9 2" xfId="38623"/>
    <cellStyle name="Salida 5 3" xfId="38624"/>
    <cellStyle name="Salida 5 3 10" xfId="38625"/>
    <cellStyle name="Salida 5 3 10 2" xfId="38626"/>
    <cellStyle name="Salida 5 3 11" xfId="38627"/>
    <cellStyle name="Salida 5 3 2" xfId="38628"/>
    <cellStyle name="Salida 5 3 2 2" xfId="38629"/>
    <cellStyle name="Salida 5 3 3" xfId="38630"/>
    <cellStyle name="Salida 5 3 3 2" xfId="38631"/>
    <cellStyle name="Salida 5 3 4" xfId="38632"/>
    <cellStyle name="Salida 5 3 4 2" xfId="38633"/>
    <cellStyle name="Salida 5 3 5" xfId="38634"/>
    <cellStyle name="Salida 5 3 5 2" xfId="38635"/>
    <cellStyle name="Salida 5 3 6" xfId="38636"/>
    <cellStyle name="Salida 5 3 6 2" xfId="38637"/>
    <cellStyle name="Salida 5 3 7" xfId="38638"/>
    <cellStyle name="Salida 5 3 7 2" xfId="38639"/>
    <cellStyle name="Salida 5 3 8" xfId="38640"/>
    <cellStyle name="Salida 5 3 8 2" xfId="38641"/>
    <cellStyle name="Salida 5 3 9" xfId="38642"/>
    <cellStyle name="Salida 5 3 9 2" xfId="38643"/>
    <cellStyle name="Salida 5 4" xfId="38644"/>
    <cellStyle name="Salida 5 4 2" xfId="38645"/>
    <cellStyle name="Salida 5 5" xfId="38646"/>
    <cellStyle name="Salida 5 5 2" xfId="38647"/>
    <cellStyle name="Salida 5 6" xfId="38648"/>
    <cellStyle name="Salida 5 6 2" xfId="38649"/>
    <cellStyle name="Salida 5 7" xfId="38650"/>
    <cellStyle name="Salida 5 7 2" xfId="38651"/>
    <cellStyle name="Salida 5 8" xfId="38652"/>
    <cellStyle name="Salida 5 8 2" xfId="38653"/>
    <cellStyle name="Salida 5 9" xfId="38654"/>
    <cellStyle name="Salida 5 9 2" xfId="38655"/>
    <cellStyle name="Salida 6" xfId="38656"/>
    <cellStyle name="Salida 6 10" xfId="38657"/>
    <cellStyle name="Salida 6 10 2" xfId="38658"/>
    <cellStyle name="Salida 6 11" xfId="38659"/>
    <cellStyle name="Salida 6 11 2" xfId="38660"/>
    <cellStyle name="Salida 6 12" xfId="38661"/>
    <cellStyle name="Salida 6 12 2" xfId="38662"/>
    <cellStyle name="Salida 6 13" xfId="38663"/>
    <cellStyle name="Salida 6 2" xfId="38664"/>
    <cellStyle name="Salida 6 2 10" xfId="38665"/>
    <cellStyle name="Salida 6 2 10 2" xfId="38666"/>
    <cellStyle name="Salida 6 2 11" xfId="38667"/>
    <cellStyle name="Salida 6 2 2" xfId="38668"/>
    <cellStyle name="Salida 6 2 2 2" xfId="38669"/>
    <cellStyle name="Salida 6 2 3" xfId="38670"/>
    <cellStyle name="Salida 6 2 3 2" xfId="38671"/>
    <cellStyle name="Salida 6 2 4" xfId="38672"/>
    <cellStyle name="Salida 6 2 4 2" xfId="38673"/>
    <cellStyle name="Salida 6 2 5" xfId="38674"/>
    <cellStyle name="Salida 6 2 5 2" xfId="38675"/>
    <cellStyle name="Salida 6 2 6" xfId="38676"/>
    <cellStyle name="Salida 6 2 6 2" xfId="38677"/>
    <cellStyle name="Salida 6 2 7" xfId="38678"/>
    <cellStyle name="Salida 6 2 7 2" xfId="38679"/>
    <cellStyle name="Salida 6 2 8" xfId="38680"/>
    <cellStyle name="Salida 6 2 8 2" xfId="38681"/>
    <cellStyle name="Salida 6 2 9" xfId="38682"/>
    <cellStyle name="Salida 6 2 9 2" xfId="38683"/>
    <cellStyle name="Salida 6 3" xfId="38684"/>
    <cellStyle name="Salida 6 3 10" xfId="38685"/>
    <cellStyle name="Salida 6 3 10 2" xfId="38686"/>
    <cellStyle name="Salida 6 3 11" xfId="38687"/>
    <cellStyle name="Salida 6 3 2" xfId="38688"/>
    <cellStyle name="Salida 6 3 2 2" xfId="38689"/>
    <cellStyle name="Salida 6 3 3" xfId="38690"/>
    <cellStyle name="Salida 6 3 3 2" xfId="38691"/>
    <cellStyle name="Salida 6 3 4" xfId="38692"/>
    <cellStyle name="Salida 6 3 4 2" xfId="38693"/>
    <cellStyle name="Salida 6 3 5" xfId="38694"/>
    <cellStyle name="Salida 6 3 5 2" xfId="38695"/>
    <cellStyle name="Salida 6 3 6" xfId="38696"/>
    <cellStyle name="Salida 6 3 6 2" xfId="38697"/>
    <cellStyle name="Salida 6 3 7" xfId="38698"/>
    <cellStyle name="Salida 6 3 7 2" xfId="38699"/>
    <cellStyle name="Salida 6 3 8" xfId="38700"/>
    <cellStyle name="Salida 6 3 8 2" xfId="38701"/>
    <cellStyle name="Salida 6 3 9" xfId="38702"/>
    <cellStyle name="Salida 6 3 9 2" xfId="38703"/>
    <cellStyle name="Salida 6 4" xfId="38704"/>
    <cellStyle name="Salida 6 4 2" xfId="38705"/>
    <cellStyle name="Salida 6 5" xfId="38706"/>
    <cellStyle name="Salida 6 5 2" xfId="38707"/>
    <cellStyle name="Salida 6 6" xfId="38708"/>
    <cellStyle name="Salida 6 6 2" xfId="38709"/>
    <cellStyle name="Salida 6 7" xfId="38710"/>
    <cellStyle name="Salida 6 7 2" xfId="38711"/>
    <cellStyle name="Salida 6 8" xfId="38712"/>
    <cellStyle name="Salida 6 8 2" xfId="38713"/>
    <cellStyle name="Salida 6 9" xfId="38714"/>
    <cellStyle name="Salida 6 9 2" xfId="38715"/>
    <cellStyle name="Salida 7" xfId="38716"/>
    <cellStyle name="Salida 7 10" xfId="38717"/>
    <cellStyle name="Salida 7 10 2" xfId="38718"/>
    <cellStyle name="Salida 7 11" xfId="38719"/>
    <cellStyle name="Salida 7 11 2" xfId="38720"/>
    <cellStyle name="Salida 7 12" xfId="38721"/>
    <cellStyle name="Salida 7 12 2" xfId="38722"/>
    <cellStyle name="Salida 7 13" xfId="38723"/>
    <cellStyle name="Salida 7 2" xfId="38724"/>
    <cellStyle name="Salida 7 2 10" xfId="38725"/>
    <cellStyle name="Salida 7 2 10 2" xfId="38726"/>
    <cellStyle name="Salida 7 2 11" xfId="38727"/>
    <cellStyle name="Salida 7 2 2" xfId="38728"/>
    <cellStyle name="Salida 7 2 2 2" xfId="38729"/>
    <cellStyle name="Salida 7 2 3" xfId="38730"/>
    <cellStyle name="Salida 7 2 3 2" xfId="38731"/>
    <cellStyle name="Salida 7 2 4" xfId="38732"/>
    <cellStyle name="Salida 7 2 4 2" xfId="38733"/>
    <cellStyle name="Salida 7 2 5" xfId="38734"/>
    <cellStyle name="Salida 7 2 5 2" xfId="38735"/>
    <cellStyle name="Salida 7 2 6" xfId="38736"/>
    <cellStyle name="Salida 7 2 6 2" xfId="38737"/>
    <cellStyle name="Salida 7 2 7" xfId="38738"/>
    <cellStyle name="Salida 7 2 7 2" xfId="38739"/>
    <cellStyle name="Salida 7 2 8" xfId="38740"/>
    <cellStyle name="Salida 7 2 8 2" xfId="38741"/>
    <cellStyle name="Salida 7 2 9" xfId="38742"/>
    <cellStyle name="Salida 7 2 9 2" xfId="38743"/>
    <cellStyle name="Salida 7 3" xfId="38744"/>
    <cellStyle name="Salida 7 3 10" xfId="38745"/>
    <cellStyle name="Salida 7 3 10 2" xfId="38746"/>
    <cellStyle name="Salida 7 3 11" xfId="38747"/>
    <cellStyle name="Salida 7 3 2" xfId="38748"/>
    <cellStyle name="Salida 7 3 2 2" xfId="38749"/>
    <cellStyle name="Salida 7 3 3" xfId="38750"/>
    <cellStyle name="Salida 7 3 3 2" xfId="38751"/>
    <cellStyle name="Salida 7 3 4" xfId="38752"/>
    <cellStyle name="Salida 7 3 4 2" xfId="38753"/>
    <cellStyle name="Salida 7 3 5" xfId="38754"/>
    <cellStyle name="Salida 7 3 5 2" xfId="38755"/>
    <cellStyle name="Salida 7 3 6" xfId="38756"/>
    <cellStyle name="Salida 7 3 6 2" xfId="38757"/>
    <cellStyle name="Salida 7 3 7" xfId="38758"/>
    <cellStyle name="Salida 7 3 7 2" xfId="38759"/>
    <cellStyle name="Salida 7 3 8" xfId="38760"/>
    <cellStyle name="Salida 7 3 8 2" xfId="38761"/>
    <cellStyle name="Salida 7 3 9" xfId="38762"/>
    <cellStyle name="Salida 7 3 9 2" xfId="38763"/>
    <cellStyle name="Salida 7 4" xfId="38764"/>
    <cellStyle name="Salida 7 4 2" xfId="38765"/>
    <cellStyle name="Salida 7 5" xfId="38766"/>
    <cellStyle name="Salida 7 5 2" xfId="38767"/>
    <cellStyle name="Salida 7 6" xfId="38768"/>
    <cellStyle name="Salida 7 6 2" xfId="38769"/>
    <cellStyle name="Salida 7 7" xfId="38770"/>
    <cellStyle name="Salida 7 7 2" xfId="38771"/>
    <cellStyle name="Salida 7 8" xfId="38772"/>
    <cellStyle name="Salida 7 8 2" xfId="38773"/>
    <cellStyle name="Salida 7 9" xfId="38774"/>
    <cellStyle name="Salida 7 9 2" xfId="38775"/>
    <cellStyle name="Salida 8" xfId="38776"/>
    <cellStyle name="Salida 9" xfId="42088"/>
    <cellStyle name="Texto de advertencia 2" xfId="38777"/>
    <cellStyle name="Texto de advertencia 2 2" xfId="38778"/>
    <cellStyle name="Texto de advertencia 2 3" xfId="38779"/>
    <cellStyle name="Texto de advertencia 2 4" xfId="38780"/>
    <cellStyle name="Texto de advertencia 3" xfId="38781"/>
    <cellStyle name="Texto de advertencia 4" xfId="38782"/>
    <cellStyle name="Texto de advertencia 5" xfId="38783"/>
    <cellStyle name="Texto de advertencia 6" xfId="38784"/>
    <cellStyle name="Texto de advertencia 7" xfId="38785"/>
    <cellStyle name="Texto de advertencia 8" xfId="42089"/>
    <cellStyle name="Texto explicativo 2" xfId="38786"/>
    <cellStyle name="Texto explicativo 2 2" xfId="38787"/>
    <cellStyle name="Texto explicativo 2 3" xfId="38788"/>
    <cellStyle name="Texto explicativo 2 4" xfId="38789"/>
    <cellStyle name="Texto explicativo 3" xfId="38790"/>
    <cellStyle name="Texto explicativo 4" xfId="38791"/>
    <cellStyle name="Texto explicativo 5" xfId="38792"/>
    <cellStyle name="Texto explicativo 6" xfId="38793"/>
    <cellStyle name="Texto explicativo 7" xfId="38794"/>
    <cellStyle name="Texto explicativo 8" xfId="42090"/>
    <cellStyle name="Título 1 2" xfId="38795"/>
    <cellStyle name="Título 1 2 2" xfId="38796"/>
    <cellStyle name="Título 1 2 3" xfId="38797"/>
    <cellStyle name="Título 1 2 4" xfId="38798"/>
    <cellStyle name="Título 1 3" xfId="38799"/>
    <cellStyle name="Título 1 4" xfId="38800"/>
    <cellStyle name="Título 1 5" xfId="38801"/>
    <cellStyle name="Título 1 6" xfId="38802"/>
    <cellStyle name="Título 1 7" xfId="38803"/>
    <cellStyle name="Título 1 8" xfId="42091"/>
    <cellStyle name="Título 10" xfId="42092"/>
    <cellStyle name="Título 2 2" xfId="38804"/>
    <cellStyle name="Título 2 2 2" xfId="38805"/>
    <cellStyle name="Título 2 2 3" xfId="38806"/>
    <cellStyle name="Título 2 2 4" xfId="38807"/>
    <cellStyle name="Título 2 3" xfId="38808"/>
    <cellStyle name="Título 2 4" xfId="38809"/>
    <cellStyle name="Título 2 5" xfId="38810"/>
    <cellStyle name="Título 2 6" xfId="38811"/>
    <cellStyle name="Título 2 7" xfId="38812"/>
    <cellStyle name="Título 2 8" xfId="42093"/>
    <cellStyle name="Título 3 2" xfId="38813"/>
    <cellStyle name="Título 3 2 10" xfId="38814"/>
    <cellStyle name="Título 3 2 10 2" xfId="38815"/>
    <cellStyle name="Título 3 2 11" xfId="38816"/>
    <cellStyle name="Título 3 2 11 2" xfId="38817"/>
    <cellStyle name="Título 3 2 12" xfId="38818"/>
    <cellStyle name="Título 3 2 12 2" xfId="38819"/>
    <cellStyle name="Título 3 2 13" xfId="38820"/>
    <cellStyle name="Título 3 2 13 2" xfId="38821"/>
    <cellStyle name="Título 3 2 14" xfId="38822"/>
    <cellStyle name="Título 3 2 14 2" xfId="38823"/>
    <cellStyle name="Título 3 2 15" xfId="38824"/>
    <cellStyle name="Título 3 2 15 2" xfId="38825"/>
    <cellStyle name="Título 3 2 16" xfId="38826"/>
    <cellStyle name="Título 3 2 17" xfId="38827"/>
    <cellStyle name="Título 3 2 18" xfId="38828"/>
    <cellStyle name="Título 3 2 2" xfId="38829"/>
    <cellStyle name="Título 3 2 2 10" xfId="38830"/>
    <cellStyle name="Título 3 2 2 10 2" xfId="38831"/>
    <cellStyle name="Título 3 2 2 11" xfId="38832"/>
    <cellStyle name="Título 3 2 2 11 2" xfId="38833"/>
    <cellStyle name="Título 3 2 2 12" xfId="38834"/>
    <cellStyle name="Título 3 2 2 12 2" xfId="38835"/>
    <cellStyle name="Título 3 2 2 13" xfId="38836"/>
    <cellStyle name="Título 3 2 2 14" xfId="38837"/>
    <cellStyle name="Título 3 2 2 15" xfId="38838"/>
    <cellStyle name="Título 3 2 2 2" xfId="38839"/>
    <cellStyle name="Título 3 2 2 2 2" xfId="38840"/>
    <cellStyle name="Título 3 2 2 2 2 2" xfId="38841"/>
    <cellStyle name="Título 3 2 2 2 2 2 2" xfId="38842"/>
    <cellStyle name="Título 3 2 2 2 2 3" xfId="38843"/>
    <cellStyle name="Título 3 2 2 2 3" xfId="38844"/>
    <cellStyle name="Título 3 2 2 2 3 2" xfId="38845"/>
    <cellStyle name="Título 3 2 2 2 4" xfId="38846"/>
    <cellStyle name="Título 3 2 2 3" xfId="38847"/>
    <cellStyle name="Título 3 2 2 3 2" xfId="38848"/>
    <cellStyle name="Título 3 2 2 4" xfId="38849"/>
    <cellStyle name="Título 3 2 2 4 2" xfId="38850"/>
    <cellStyle name="Título 3 2 2 5" xfId="38851"/>
    <cellStyle name="Título 3 2 2 5 2" xfId="38852"/>
    <cellStyle name="Título 3 2 2 6" xfId="38853"/>
    <cellStyle name="Título 3 2 2 6 2" xfId="38854"/>
    <cellStyle name="Título 3 2 2 7" xfId="38855"/>
    <cellStyle name="Título 3 2 2 7 2" xfId="38856"/>
    <cellStyle name="Título 3 2 2 8" xfId="38857"/>
    <cellStyle name="Título 3 2 2 8 2" xfId="38858"/>
    <cellStyle name="Título 3 2 2 9" xfId="38859"/>
    <cellStyle name="Título 3 2 2 9 2" xfId="38860"/>
    <cellStyle name="Título 3 2 3" xfId="38861"/>
    <cellStyle name="Título 3 2 3 10" xfId="38862"/>
    <cellStyle name="Título 3 2 3 10 2" xfId="38863"/>
    <cellStyle name="Título 3 2 3 11" xfId="38864"/>
    <cellStyle name="Título 3 2 3 11 2" xfId="38865"/>
    <cellStyle name="Título 3 2 3 12" xfId="38866"/>
    <cellStyle name="Título 3 2 3 13" xfId="38867"/>
    <cellStyle name="Título 3 2 3 14" xfId="38868"/>
    <cellStyle name="Título 3 2 3 2" xfId="38869"/>
    <cellStyle name="Título 3 2 3 2 2" xfId="38870"/>
    <cellStyle name="Título 3 2 3 2 2 2" xfId="38871"/>
    <cellStyle name="Título 3 2 3 2 2 2 2" xfId="38872"/>
    <cellStyle name="Título 3 2 3 2 2 3" xfId="38873"/>
    <cellStyle name="Título 3 2 3 2 3" xfId="38874"/>
    <cellStyle name="Título 3 2 3 2 3 2" xfId="38875"/>
    <cellStyle name="Título 3 2 3 2 4" xfId="38876"/>
    <cellStyle name="Título 3 2 3 3" xfId="38877"/>
    <cellStyle name="Título 3 2 3 3 2" xfId="38878"/>
    <cellStyle name="Título 3 2 3 4" xfId="38879"/>
    <cellStyle name="Título 3 2 3 4 2" xfId="38880"/>
    <cellStyle name="Título 3 2 3 5" xfId="38881"/>
    <cellStyle name="Título 3 2 3 5 2" xfId="38882"/>
    <cellStyle name="Título 3 2 3 6" xfId="38883"/>
    <cellStyle name="Título 3 2 3 6 2" xfId="38884"/>
    <cellStyle name="Título 3 2 3 7" xfId="38885"/>
    <cellStyle name="Título 3 2 3 7 2" xfId="38886"/>
    <cellStyle name="Título 3 2 3 8" xfId="38887"/>
    <cellStyle name="Título 3 2 3 8 2" xfId="38888"/>
    <cellStyle name="Título 3 2 3 9" xfId="38889"/>
    <cellStyle name="Título 3 2 3 9 2" xfId="38890"/>
    <cellStyle name="Título 3 2 4" xfId="38891"/>
    <cellStyle name="Título 3 2 4 2" xfId="38892"/>
    <cellStyle name="Título 3 2 4 2 2" xfId="38893"/>
    <cellStyle name="Título 3 2 4 2 2 2" xfId="38894"/>
    <cellStyle name="Título 3 2 4 2 3" xfId="38895"/>
    <cellStyle name="Título 3 2 4 3" xfId="38896"/>
    <cellStyle name="Título 3 2 4 3 2" xfId="38897"/>
    <cellStyle name="Título 3 2 4 4" xfId="38898"/>
    <cellStyle name="Título 3 2 5" xfId="38899"/>
    <cellStyle name="Título 3 2 5 2" xfId="38900"/>
    <cellStyle name="Título 3 2 5 2 2" xfId="38901"/>
    <cellStyle name="Título 3 2 5 2 2 2" xfId="38902"/>
    <cellStyle name="Título 3 2 5 2 3" xfId="38903"/>
    <cellStyle name="Título 3 2 5 3" xfId="38904"/>
    <cellStyle name="Título 3 2 5 3 2" xfId="38905"/>
    <cellStyle name="Título 3 2 5 4" xfId="38906"/>
    <cellStyle name="Título 3 2 6" xfId="38907"/>
    <cellStyle name="Título 3 2 6 2" xfId="38908"/>
    <cellStyle name="Título 3 2 7" xfId="38909"/>
    <cellStyle name="Título 3 2 7 2" xfId="38910"/>
    <cellStyle name="Título 3 2 8" xfId="38911"/>
    <cellStyle name="Título 3 2 8 2" xfId="38912"/>
    <cellStyle name="Título 3 2 9" xfId="38913"/>
    <cellStyle name="Título 3 2 9 2" xfId="38914"/>
    <cellStyle name="Título 3 3" xfId="38915"/>
    <cellStyle name="Título 3 3 10" xfId="38916"/>
    <cellStyle name="Título 3 3 10 2" xfId="38917"/>
    <cellStyle name="Título 3 3 11" xfId="38918"/>
    <cellStyle name="Título 3 3 11 2" xfId="38919"/>
    <cellStyle name="Título 3 3 12" xfId="38920"/>
    <cellStyle name="Título 3 3 13" xfId="38921"/>
    <cellStyle name="Título 3 3 14" xfId="38922"/>
    <cellStyle name="Título 3 3 2" xfId="38923"/>
    <cellStyle name="Título 3 3 2 2" xfId="38924"/>
    <cellStyle name="Título 3 3 2 2 2" xfId="38925"/>
    <cellStyle name="Título 3 3 2 2 2 2" xfId="38926"/>
    <cellStyle name="Título 3 3 2 2 3" xfId="38927"/>
    <cellStyle name="Título 3 3 2 3" xfId="38928"/>
    <cellStyle name="Título 3 3 2 3 2" xfId="38929"/>
    <cellStyle name="Título 3 3 2 4" xfId="38930"/>
    <cellStyle name="Título 3 3 3" xfId="38931"/>
    <cellStyle name="Título 3 3 3 2" xfId="38932"/>
    <cellStyle name="Título 3 3 4" xfId="38933"/>
    <cellStyle name="Título 3 3 4 2" xfId="38934"/>
    <cellStyle name="Título 3 3 5" xfId="38935"/>
    <cellStyle name="Título 3 3 5 2" xfId="38936"/>
    <cellStyle name="Título 3 3 6" xfId="38937"/>
    <cellStyle name="Título 3 3 6 2" xfId="38938"/>
    <cellStyle name="Título 3 3 7" xfId="38939"/>
    <cellStyle name="Título 3 3 7 2" xfId="38940"/>
    <cellStyle name="Título 3 3 8" xfId="38941"/>
    <cellStyle name="Título 3 3 8 2" xfId="38942"/>
    <cellStyle name="Título 3 3 9" xfId="38943"/>
    <cellStyle name="Título 3 3 9 2" xfId="38944"/>
    <cellStyle name="Título 3 4" xfId="38945"/>
    <cellStyle name="Título 3 4 2" xfId="38946"/>
    <cellStyle name="Título 3 4 2 2" xfId="38947"/>
    <cellStyle name="Título 3 4 2 2 2" xfId="38948"/>
    <cellStyle name="Título 3 4 2 3" xfId="38949"/>
    <cellStyle name="Título 3 4 3" xfId="38950"/>
    <cellStyle name="Título 3 4 3 2" xfId="38951"/>
    <cellStyle name="Título 3 4 4" xfId="38952"/>
    <cellStyle name="Título 3 5" xfId="38953"/>
    <cellStyle name="Título 3 5 2" xfId="38954"/>
    <cellStyle name="Título 3 5 2 2" xfId="38955"/>
    <cellStyle name="Título 3 5 3" xfId="38956"/>
    <cellStyle name="Título 3 6" xfId="38957"/>
    <cellStyle name="Título 3 6 2" xfId="38958"/>
    <cellStyle name="Título 3 7" xfId="38959"/>
    <cellStyle name="Título 3 8" xfId="42094"/>
    <cellStyle name="Título 4" xfId="38960"/>
    <cellStyle name="Título 4 2" xfId="38961"/>
    <cellStyle name="Título 4 3" xfId="38962"/>
    <cellStyle name="Título 4 4" xfId="38963"/>
    <cellStyle name="Título 5" xfId="38964"/>
    <cellStyle name="Título 6" xfId="38965"/>
    <cellStyle name="Título 7" xfId="38966"/>
    <cellStyle name="Título 8" xfId="38967"/>
    <cellStyle name="Título 9" xfId="38968"/>
    <cellStyle name="Total 2" xfId="38969"/>
    <cellStyle name="Total 2 10" xfId="38970"/>
    <cellStyle name="Total 2 10 2" xfId="38971"/>
    <cellStyle name="Total 2 11" xfId="38972"/>
    <cellStyle name="Total 2 11 2" xfId="38973"/>
    <cellStyle name="Total 2 12" xfId="38974"/>
    <cellStyle name="Total 2 12 2" xfId="38975"/>
    <cellStyle name="Total 2 13" xfId="38976"/>
    <cellStyle name="Total 2 13 2" xfId="38977"/>
    <cellStyle name="Total 2 14" xfId="38978"/>
    <cellStyle name="Total 2 14 2" xfId="38979"/>
    <cellStyle name="Total 2 15" xfId="38980"/>
    <cellStyle name="Total 2 15 2" xfId="38981"/>
    <cellStyle name="Total 2 16" xfId="38982"/>
    <cellStyle name="Total 2 16 2" xfId="38983"/>
    <cellStyle name="Total 2 17" xfId="38984"/>
    <cellStyle name="Total 2 17 2" xfId="38985"/>
    <cellStyle name="Total 2 18" xfId="38986"/>
    <cellStyle name="Total 2 18 2" xfId="38987"/>
    <cellStyle name="Total 2 19" xfId="38988"/>
    <cellStyle name="Total 2 2" xfId="38989"/>
    <cellStyle name="Total 2 2 10" xfId="38990"/>
    <cellStyle name="Total 2 2 10 2" xfId="38991"/>
    <cellStyle name="Total 2 2 11" xfId="38992"/>
    <cellStyle name="Total 2 2 11 2" xfId="38993"/>
    <cellStyle name="Total 2 2 12" xfId="38994"/>
    <cellStyle name="Total 2 2 12 2" xfId="38995"/>
    <cellStyle name="Total 2 2 13" xfId="38996"/>
    <cellStyle name="Total 2 2 13 2" xfId="38997"/>
    <cellStyle name="Total 2 2 14" xfId="38998"/>
    <cellStyle name="Total 2 2 14 2" xfId="38999"/>
    <cellStyle name="Total 2 2 15" xfId="39000"/>
    <cellStyle name="Total 2 2 15 2" xfId="39001"/>
    <cellStyle name="Total 2 2 16" xfId="39002"/>
    <cellStyle name="Total 2 2 17" xfId="39003"/>
    <cellStyle name="Total 2 2 18" xfId="39004"/>
    <cellStyle name="Total 2 2 2" xfId="39005"/>
    <cellStyle name="Total 2 2 2 10" xfId="39006"/>
    <cellStyle name="Total 2 2 2 10 2" xfId="39007"/>
    <cellStyle name="Total 2 2 2 11" xfId="39008"/>
    <cellStyle name="Total 2 2 2 11 2" xfId="39009"/>
    <cellStyle name="Total 2 2 2 12" xfId="39010"/>
    <cellStyle name="Total 2 2 2 12 2" xfId="39011"/>
    <cellStyle name="Total 2 2 2 13" xfId="39012"/>
    <cellStyle name="Total 2 2 2 13 2" xfId="39013"/>
    <cellStyle name="Total 2 2 2 14" xfId="39014"/>
    <cellStyle name="Total 2 2 2 14 2" xfId="39015"/>
    <cellStyle name="Total 2 2 2 15" xfId="39016"/>
    <cellStyle name="Total 2 2 2 16" xfId="39017"/>
    <cellStyle name="Total 2 2 2 2" xfId="39018"/>
    <cellStyle name="Total 2 2 2 2 10" xfId="39019"/>
    <cellStyle name="Total 2 2 2 2 10 2" xfId="39020"/>
    <cellStyle name="Total 2 2 2 2 11" xfId="39021"/>
    <cellStyle name="Total 2 2 2 2 11 2" xfId="39022"/>
    <cellStyle name="Total 2 2 2 2 12" xfId="39023"/>
    <cellStyle name="Total 2 2 2 2 12 2" xfId="39024"/>
    <cellStyle name="Total 2 2 2 2 13" xfId="39025"/>
    <cellStyle name="Total 2 2 2 2 2" xfId="39026"/>
    <cellStyle name="Total 2 2 2 2 2 10" xfId="39027"/>
    <cellStyle name="Total 2 2 2 2 2 10 2" xfId="39028"/>
    <cellStyle name="Total 2 2 2 2 2 11" xfId="39029"/>
    <cellStyle name="Total 2 2 2 2 2 2" xfId="39030"/>
    <cellStyle name="Total 2 2 2 2 2 2 2" xfId="39031"/>
    <cellStyle name="Total 2 2 2 2 2 3" xfId="39032"/>
    <cellStyle name="Total 2 2 2 2 2 3 2" xfId="39033"/>
    <cellStyle name="Total 2 2 2 2 2 4" xfId="39034"/>
    <cellStyle name="Total 2 2 2 2 2 4 2" xfId="39035"/>
    <cellStyle name="Total 2 2 2 2 2 5" xfId="39036"/>
    <cellStyle name="Total 2 2 2 2 2 5 2" xfId="39037"/>
    <cellStyle name="Total 2 2 2 2 2 6" xfId="39038"/>
    <cellStyle name="Total 2 2 2 2 2 6 2" xfId="39039"/>
    <cellStyle name="Total 2 2 2 2 2 7" xfId="39040"/>
    <cellStyle name="Total 2 2 2 2 2 7 2" xfId="39041"/>
    <cellStyle name="Total 2 2 2 2 2 8" xfId="39042"/>
    <cellStyle name="Total 2 2 2 2 2 8 2" xfId="39043"/>
    <cellStyle name="Total 2 2 2 2 2 9" xfId="39044"/>
    <cellStyle name="Total 2 2 2 2 2 9 2" xfId="39045"/>
    <cellStyle name="Total 2 2 2 2 3" xfId="39046"/>
    <cellStyle name="Total 2 2 2 2 3 10" xfId="39047"/>
    <cellStyle name="Total 2 2 2 2 3 10 2" xfId="39048"/>
    <cellStyle name="Total 2 2 2 2 3 11" xfId="39049"/>
    <cellStyle name="Total 2 2 2 2 3 2" xfId="39050"/>
    <cellStyle name="Total 2 2 2 2 3 2 2" xfId="39051"/>
    <cellStyle name="Total 2 2 2 2 3 3" xfId="39052"/>
    <cellStyle name="Total 2 2 2 2 3 3 2" xfId="39053"/>
    <cellStyle name="Total 2 2 2 2 3 4" xfId="39054"/>
    <cellStyle name="Total 2 2 2 2 3 4 2" xfId="39055"/>
    <cellStyle name="Total 2 2 2 2 3 5" xfId="39056"/>
    <cellStyle name="Total 2 2 2 2 3 5 2" xfId="39057"/>
    <cellStyle name="Total 2 2 2 2 3 6" xfId="39058"/>
    <cellStyle name="Total 2 2 2 2 3 6 2" xfId="39059"/>
    <cellStyle name="Total 2 2 2 2 3 7" xfId="39060"/>
    <cellStyle name="Total 2 2 2 2 3 7 2" xfId="39061"/>
    <cellStyle name="Total 2 2 2 2 3 8" xfId="39062"/>
    <cellStyle name="Total 2 2 2 2 3 8 2" xfId="39063"/>
    <cellStyle name="Total 2 2 2 2 3 9" xfId="39064"/>
    <cellStyle name="Total 2 2 2 2 3 9 2" xfId="39065"/>
    <cellStyle name="Total 2 2 2 2 4" xfId="39066"/>
    <cellStyle name="Total 2 2 2 2 4 2" xfId="39067"/>
    <cellStyle name="Total 2 2 2 2 5" xfId="39068"/>
    <cellStyle name="Total 2 2 2 2 5 2" xfId="39069"/>
    <cellStyle name="Total 2 2 2 2 6" xfId="39070"/>
    <cellStyle name="Total 2 2 2 2 6 2" xfId="39071"/>
    <cellStyle name="Total 2 2 2 2 7" xfId="39072"/>
    <cellStyle name="Total 2 2 2 2 7 2" xfId="39073"/>
    <cellStyle name="Total 2 2 2 2 8" xfId="39074"/>
    <cellStyle name="Total 2 2 2 2 8 2" xfId="39075"/>
    <cellStyle name="Total 2 2 2 2 9" xfId="39076"/>
    <cellStyle name="Total 2 2 2 2 9 2" xfId="39077"/>
    <cellStyle name="Total 2 2 2 3" xfId="39078"/>
    <cellStyle name="Total 2 2 2 3 10" xfId="39079"/>
    <cellStyle name="Total 2 2 2 3 10 2" xfId="39080"/>
    <cellStyle name="Total 2 2 2 3 11" xfId="39081"/>
    <cellStyle name="Total 2 2 2 3 11 2" xfId="39082"/>
    <cellStyle name="Total 2 2 2 3 12" xfId="39083"/>
    <cellStyle name="Total 2 2 2 3 12 2" xfId="39084"/>
    <cellStyle name="Total 2 2 2 3 13" xfId="39085"/>
    <cellStyle name="Total 2 2 2 3 2" xfId="39086"/>
    <cellStyle name="Total 2 2 2 3 2 10" xfId="39087"/>
    <cellStyle name="Total 2 2 2 3 2 10 2" xfId="39088"/>
    <cellStyle name="Total 2 2 2 3 2 11" xfId="39089"/>
    <cellStyle name="Total 2 2 2 3 2 2" xfId="39090"/>
    <cellStyle name="Total 2 2 2 3 2 2 2" xfId="39091"/>
    <cellStyle name="Total 2 2 2 3 2 3" xfId="39092"/>
    <cellStyle name="Total 2 2 2 3 2 3 2" xfId="39093"/>
    <cellStyle name="Total 2 2 2 3 2 4" xfId="39094"/>
    <cellStyle name="Total 2 2 2 3 2 4 2" xfId="39095"/>
    <cellStyle name="Total 2 2 2 3 2 5" xfId="39096"/>
    <cellStyle name="Total 2 2 2 3 2 5 2" xfId="39097"/>
    <cellStyle name="Total 2 2 2 3 2 6" xfId="39098"/>
    <cellStyle name="Total 2 2 2 3 2 6 2" xfId="39099"/>
    <cellStyle name="Total 2 2 2 3 2 7" xfId="39100"/>
    <cellStyle name="Total 2 2 2 3 2 7 2" xfId="39101"/>
    <cellStyle name="Total 2 2 2 3 2 8" xfId="39102"/>
    <cellStyle name="Total 2 2 2 3 2 8 2" xfId="39103"/>
    <cellStyle name="Total 2 2 2 3 2 9" xfId="39104"/>
    <cellStyle name="Total 2 2 2 3 2 9 2" xfId="39105"/>
    <cellStyle name="Total 2 2 2 3 3" xfId="39106"/>
    <cellStyle name="Total 2 2 2 3 3 10" xfId="39107"/>
    <cellStyle name="Total 2 2 2 3 3 10 2" xfId="39108"/>
    <cellStyle name="Total 2 2 2 3 3 11" xfId="39109"/>
    <cellStyle name="Total 2 2 2 3 3 2" xfId="39110"/>
    <cellStyle name="Total 2 2 2 3 3 2 2" xfId="39111"/>
    <cellStyle name="Total 2 2 2 3 3 3" xfId="39112"/>
    <cellStyle name="Total 2 2 2 3 3 3 2" xfId="39113"/>
    <cellStyle name="Total 2 2 2 3 3 4" xfId="39114"/>
    <cellStyle name="Total 2 2 2 3 3 4 2" xfId="39115"/>
    <cellStyle name="Total 2 2 2 3 3 5" xfId="39116"/>
    <cellStyle name="Total 2 2 2 3 3 5 2" xfId="39117"/>
    <cellStyle name="Total 2 2 2 3 3 6" xfId="39118"/>
    <cellStyle name="Total 2 2 2 3 3 6 2" xfId="39119"/>
    <cellStyle name="Total 2 2 2 3 3 7" xfId="39120"/>
    <cellStyle name="Total 2 2 2 3 3 7 2" xfId="39121"/>
    <cellStyle name="Total 2 2 2 3 3 8" xfId="39122"/>
    <cellStyle name="Total 2 2 2 3 3 8 2" xfId="39123"/>
    <cellStyle name="Total 2 2 2 3 3 9" xfId="39124"/>
    <cellStyle name="Total 2 2 2 3 3 9 2" xfId="39125"/>
    <cellStyle name="Total 2 2 2 3 4" xfId="39126"/>
    <cellStyle name="Total 2 2 2 3 4 2" xfId="39127"/>
    <cellStyle name="Total 2 2 2 3 5" xfId="39128"/>
    <cellStyle name="Total 2 2 2 3 5 2" xfId="39129"/>
    <cellStyle name="Total 2 2 2 3 6" xfId="39130"/>
    <cellStyle name="Total 2 2 2 3 6 2" xfId="39131"/>
    <cellStyle name="Total 2 2 2 3 7" xfId="39132"/>
    <cellStyle name="Total 2 2 2 3 7 2" xfId="39133"/>
    <cellStyle name="Total 2 2 2 3 8" xfId="39134"/>
    <cellStyle name="Total 2 2 2 3 8 2" xfId="39135"/>
    <cellStyle name="Total 2 2 2 3 9" xfId="39136"/>
    <cellStyle name="Total 2 2 2 3 9 2" xfId="39137"/>
    <cellStyle name="Total 2 2 2 4" xfId="39138"/>
    <cellStyle name="Total 2 2 2 4 10" xfId="39139"/>
    <cellStyle name="Total 2 2 2 4 10 2" xfId="39140"/>
    <cellStyle name="Total 2 2 2 4 11" xfId="39141"/>
    <cellStyle name="Total 2 2 2 4 2" xfId="39142"/>
    <cellStyle name="Total 2 2 2 4 2 2" xfId="39143"/>
    <cellStyle name="Total 2 2 2 4 3" xfId="39144"/>
    <cellStyle name="Total 2 2 2 4 3 2" xfId="39145"/>
    <cellStyle name="Total 2 2 2 4 4" xfId="39146"/>
    <cellStyle name="Total 2 2 2 4 4 2" xfId="39147"/>
    <cellStyle name="Total 2 2 2 4 5" xfId="39148"/>
    <cellStyle name="Total 2 2 2 4 5 2" xfId="39149"/>
    <cellStyle name="Total 2 2 2 4 6" xfId="39150"/>
    <cellStyle name="Total 2 2 2 4 6 2" xfId="39151"/>
    <cellStyle name="Total 2 2 2 4 7" xfId="39152"/>
    <cellStyle name="Total 2 2 2 4 7 2" xfId="39153"/>
    <cellStyle name="Total 2 2 2 4 8" xfId="39154"/>
    <cellStyle name="Total 2 2 2 4 8 2" xfId="39155"/>
    <cellStyle name="Total 2 2 2 4 9" xfId="39156"/>
    <cellStyle name="Total 2 2 2 4 9 2" xfId="39157"/>
    <cellStyle name="Total 2 2 2 5" xfId="39158"/>
    <cellStyle name="Total 2 2 2 5 10" xfId="39159"/>
    <cellStyle name="Total 2 2 2 5 10 2" xfId="39160"/>
    <cellStyle name="Total 2 2 2 5 11" xfId="39161"/>
    <cellStyle name="Total 2 2 2 5 2" xfId="39162"/>
    <cellStyle name="Total 2 2 2 5 2 2" xfId="39163"/>
    <cellStyle name="Total 2 2 2 5 3" xfId="39164"/>
    <cellStyle name="Total 2 2 2 5 3 2" xfId="39165"/>
    <cellStyle name="Total 2 2 2 5 4" xfId="39166"/>
    <cellStyle name="Total 2 2 2 5 4 2" xfId="39167"/>
    <cellStyle name="Total 2 2 2 5 5" xfId="39168"/>
    <cellStyle name="Total 2 2 2 5 5 2" xfId="39169"/>
    <cellStyle name="Total 2 2 2 5 6" xfId="39170"/>
    <cellStyle name="Total 2 2 2 5 6 2" xfId="39171"/>
    <cellStyle name="Total 2 2 2 5 7" xfId="39172"/>
    <cellStyle name="Total 2 2 2 5 7 2" xfId="39173"/>
    <cellStyle name="Total 2 2 2 5 8" xfId="39174"/>
    <cellStyle name="Total 2 2 2 5 8 2" xfId="39175"/>
    <cellStyle name="Total 2 2 2 5 9" xfId="39176"/>
    <cellStyle name="Total 2 2 2 5 9 2" xfId="39177"/>
    <cellStyle name="Total 2 2 2 6" xfId="39178"/>
    <cellStyle name="Total 2 2 2 6 2" xfId="39179"/>
    <cellStyle name="Total 2 2 2 7" xfId="39180"/>
    <cellStyle name="Total 2 2 2 7 2" xfId="39181"/>
    <cellStyle name="Total 2 2 2 8" xfId="39182"/>
    <cellStyle name="Total 2 2 2 8 2" xfId="39183"/>
    <cellStyle name="Total 2 2 2 9" xfId="39184"/>
    <cellStyle name="Total 2 2 2 9 2" xfId="39185"/>
    <cellStyle name="Total 2 2 3" xfId="39186"/>
    <cellStyle name="Total 2 2 3 10" xfId="39187"/>
    <cellStyle name="Total 2 2 3 10 2" xfId="39188"/>
    <cellStyle name="Total 2 2 3 11" xfId="39189"/>
    <cellStyle name="Total 2 2 3 11 2" xfId="39190"/>
    <cellStyle name="Total 2 2 3 12" xfId="39191"/>
    <cellStyle name="Total 2 2 3 12 2" xfId="39192"/>
    <cellStyle name="Total 2 2 3 13" xfId="39193"/>
    <cellStyle name="Total 2 2 3 13 2" xfId="39194"/>
    <cellStyle name="Total 2 2 3 14" xfId="39195"/>
    <cellStyle name="Total 2 2 3 14 2" xfId="39196"/>
    <cellStyle name="Total 2 2 3 15" xfId="39197"/>
    <cellStyle name="Total 2 2 3 2" xfId="39198"/>
    <cellStyle name="Total 2 2 3 2 10" xfId="39199"/>
    <cellStyle name="Total 2 2 3 2 10 2" xfId="39200"/>
    <cellStyle name="Total 2 2 3 2 11" xfId="39201"/>
    <cellStyle name="Total 2 2 3 2 11 2" xfId="39202"/>
    <cellStyle name="Total 2 2 3 2 12" xfId="39203"/>
    <cellStyle name="Total 2 2 3 2 12 2" xfId="39204"/>
    <cellStyle name="Total 2 2 3 2 13" xfId="39205"/>
    <cellStyle name="Total 2 2 3 2 2" xfId="39206"/>
    <cellStyle name="Total 2 2 3 2 2 10" xfId="39207"/>
    <cellStyle name="Total 2 2 3 2 2 10 2" xfId="39208"/>
    <cellStyle name="Total 2 2 3 2 2 11" xfId="39209"/>
    <cellStyle name="Total 2 2 3 2 2 2" xfId="39210"/>
    <cellStyle name="Total 2 2 3 2 2 2 2" xfId="39211"/>
    <cellStyle name="Total 2 2 3 2 2 3" xfId="39212"/>
    <cellStyle name="Total 2 2 3 2 2 3 2" xfId="39213"/>
    <cellStyle name="Total 2 2 3 2 2 4" xfId="39214"/>
    <cellStyle name="Total 2 2 3 2 2 4 2" xfId="39215"/>
    <cellStyle name="Total 2 2 3 2 2 5" xfId="39216"/>
    <cellStyle name="Total 2 2 3 2 2 5 2" xfId="39217"/>
    <cellStyle name="Total 2 2 3 2 2 6" xfId="39218"/>
    <cellStyle name="Total 2 2 3 2 2 6 2" xfId="39219"/>
    <cellStyle name="Total 2 2 3 2 2 7" xfId="39220"/>
    <cellStyle name="Total 2 2 3 2 2 7 2" xfId="39221"/>
    <cellStyle name="Total 2 2 3 2 2 8" xfId="39222"/>
    <cellStyle name="Total 2 2 3 2 2 8 2" xfId="39223"/>
    <cellStyle name="Total 2 2 3 2 2 9" xfId="39224"/>
    <cellStyle name="Total 2 2 3 2 2 9 2" xfId="39225"/>
    <cellStyle name="Total 2 2 3 2 3" xfId="39226"/>
    <cellStyle name="Total 2 2 3 2 3 10" xfId="39227"/>
    <cellStyle name="Total 2 2 3 2 3 10 2" xfId="39228"/>
    <cellStyle name="Total 2 2 3 2 3 11" xfId="39229"/>
    <cellStyle name="Total 2 2 3 2 3 2" xfId="39230"/>
    <cellStyle name="Total 2 2 3 2 3 2 2" xfId="39231"/>
    <cellStyle name="Total 2 2 3 2 3 3" xfId="39232"/>
    <cellStyle name="Total 2 2 3 2 3 3 2" xfId="39233"/>
    <cellStyle name="Total 2 2 3 2 3 4" xfId="39234"/>
    <cellStyle name="Total 2 2 3 2 3 4 2" xfId="39235"/>
    <cellStyle name="Total 2 2 3 2 3 5" xfId="39236"/>
    <cellStyle name="Total 2 2 3 2 3 5 2" xfId="39237"/>
    <cellStyle name="Total 2 2 3 2 3 6" xfId="39238"/>
    <cellStyle name="Total 2 2 3 2 3 6 2" xfId="39239"/>
    <cellStyle name="Total 2 2 3 2 3 7" xfId="39240"/>
    <cellStyle name="Total 2 2 3 2 3 7 2" xfId="39241"/>
    <cellStyle name="Total 2 2 3 2 3 8" xfId="39242"/>
    <cellStyle name="Total 2 2 3 2 3 8 2" xfId="39243"/>
    <cellStyle name="Total 2 2 3 2 3 9" xfId="39244"/>
    <cellStyle name="Total 2 2 3 2 3 9 2" xfId="39245"/>
    <cellStyle name="Total 2 2 3 2 4" xfId="39246"/>
    <cellStyle name="Total 2 2 3 2 4 2" xfId="39247"/>
    <cellStyle name="Total 2 2 3 2 5" xfId="39248"/>
    <cellStyle name="Total 2 2 3 2 5 2" xfId="39249"/>
    <cellStyle name="Total 2 2 3 2 6" xfId="39250"/>
    <cellStyle name="Total 2 2 3 2 6 2" xfId="39251"/>
    <cellStyle name="Total 2 2 3 2 7" xfId="39252"/>
    <cellStyle name="Total 2 2 3 2 7 2" xfId="39253"/>
    <cellStyle name="Total 2 2 3 2 8" xfId="39254"/>
    <cellStyle name="Total 2 2 3 2 8 2" xfId="39255"/>
    <cellStyle name="Total 2 2 3 2 9" xfId="39256"/>
    <cellStyle name="Total 2 2 3 2 9 2" xfId="39257"/>
    <cellStyle name="Total 2 2 3 3" xfId="39258"/>
    <cellStyle name="Total 2 2 3 3 10" xfId="39259"/>
    <cellStyle name="Total 2 2 3 3 10 2" xfId="39260"/>
    <cellStyle name="Total 2 2 3 3 11" xfId="39261"/>
    <cellStyle name="Total 2 2 3 3 11 2" xfId="39262"/>
    <cellStyle name="Total 2 2 3 3 12" xfId="39263"/>
    <cellStyle name="Total 2 2 3 3 12 2" xfId="39264"/>
    <cellStyle name="Total 2 2 3 3 13" xfId="39265"/>
    <cellStyle name="Total 2 2 3 3 2" xfId="39266"/>
    <cellStyle name="Total 2 2 3 3 2 10" xfId="39267"/>
    <cellStyle name="Total 2 2 3 3 2 10 2" xfId="39268"/>
    <cellStyle name="Total 2 2 3 3 2 11" xfId="39269"/>
    <cellStyle name="Total 2 2 3 3 2 2" xfId="39270"/>
    <cellStyle name="Total 2 2 3 3 2 2 2" xfId="39271"/>
    <cellStyle name="Total 2 2 3 3 2 3" xfId="39272"/>
    <cellStyle name="Total 2 2 3 3 2 3 2" xfId="39273"/>
    <cellStyle name="Total 2 2 3 3 2 4" xfId="39274"/>
    <cellStyle name="Total 2 2 3 3 2 4 2" xfId="39275"/>
    <cellStyle name="Total 2 2 3 3 2 5" xfId="39276"/>
    <cellStyle name="Total 2 2 3 3 2 5 2" xfId="39277"/>
    <cellStyle name="Total 2 2 3 3 2 6" xfId="39278"/>
    <cellStyle name="Total 2 2 3 3 2 6 2" xfId="39279"/>
    <cellStyle name="Total 2 2 3 3 2 7" xfId="39280"/>
    <cellStyle name="Total 2 2 3 3 2 7 2" xfId="39281"/>
    <cellStyle name="Total 2 2 3 3 2 8" xfId="39282"/>
    <cellStyle name="Total 2 2 3 3 2 8 2" xfId="39283"/>
    <cellStyle name="Total 2 2 3 3 2 9" xfId="39284"/>
    <cellStyle name="Total 2 2 3 3 2 9 2" xfId="39285"/>
    <cellStyle name="Total 2 2 3 3 3" xfId="39286"/>
    <cellStyle name="Total 2 2 3 3 3 10" xfId="39287"/>
    <cellStyle name="Total 2 2 3 3 3 10 2" xfId="39288"/>
    <cellStyle name="Total 2 2 3 3 3 11" xfId="39289"/>
    <cellStyle name="Total 2 2 3 3 3 2" xfId="39290"/>
    <cellStyle name="Total 2 2 3 3 3 2 2" xfId="39291"/>
    <cellStyle name="Total 2 2 3 3 3 3" xfId="39292"/>
    <cellStyle name="Total 2 2 3 3 3 3 2" xfId="39293"/>
    <cellStyle name="Total 2 2 3 3 3 4" xfId="39294"/>
    <cellStyle name="Total 2 2 3 3 3 4 2" xfId="39295"/>
    <cellStyle name="Total 2 2 3 3 3 5" xfId="39296"/>
    <cellStyle name="Total 2 2 3 3 3 5 2" xfId="39297"/>
    <cellStyle name="Total 2 2 3 3 3 6" xfId="39298"/>
    <cellStyle name="Total 2 2 3 3 3 6 2" xfId="39299"/>
    <cellStyle name="Total 2 2 3 3 3 7" xfId="39300"/>
    <cellStyle name="Total 2 2 3 3 3 7 2" xfId="39301"/>
    <cellStyle name="Total 2 2 3 3 3 8" xfId="39302"/>
    <cellStyle name="Total 2 2 3 3 3 8 2" xfId="39303"/>
    <cellStyle name="Total 2 2 3 3 3 9" xfId="39304"/>
    <cellStyle name="Total 2 2 3 3 3 9 2" xfId="39305"/>
    <cellStyle name="Total 2 2 3 3 4" xfId="39306"/>
    <cellStyle name="Total 2 2 3 3 4 2" xfId="39307"/>
    <cellStyle name="Total 2 2 3 3 5" xfId="39308"/>
    <cellStyle name="Total 2 2 3 3 5 2" xfId="39309"/>
    <cellStyle name="Total 2 2 3 3 6" xfId="39310"/>
    <cellStyle name="Total 2 2 3 3 6 2" xfId="39311"/>
    <cellStyle name="Total 2 2 3 3 7" xfId="39312"/>
    <cellStyle name="Total 2 2 3 3 7 2" xfId="39313"/>
    <cellStyle name="Total 2 2 3 3 8" xfId="39314"/>
    <cellStyle name="Total 2 2 3 3 8 2" xfId="39315"/>
    <cellStyle name="Total 2 2 3 3 9" xfId="39316"/>
    <cellStyle name="Total 2 2 3 3 9 2" xfId="39317"/>
    <cellStyle name="Total 2 2 3 4" xfId="39318"/>
    <cellStyle name="Total 2 2 3 4 10" xfId="39319"/>
    <cellStyle name="Total 2 2 3 4 10 2" xfId="39320"/>
    <cellStyle name="Total 2 2 3 4 11" xfId="39321"/>
    <cellStyle name="Total 2 2 3 4 2" xfId="39322"/>
    <cellStyle name="Total 2 2 3 4 2 2" xfId="39323"/>
    <cellStyle name="Total 2 2 3 4 3" xfId="39324"/>
    <cellStyle name="Total 2 2 3 4 3 2" xfId="39325"/>
    <cellStyle name="Total 2 2 3 4 4" xfId="39326"/>
    <cellStyle name="Total 2 2 3 4 4 2" xfId="39327"/>
    <cellStyle name="Total 2 2 3 4 5" xfId="39328"/>
    <cellStyle name="Total 2 2 3 4 5 2" xfId="39329"/>
    <cellStyle name="Total 2 2 3 4 6" xfId="39330"/>
    <cellStyle name="Total 2 2 3 4 6 2" xfId="39331"/>
    <cellStyle name="Total 2 2 3 4 7" xfId="39332"/>
    <cellStyle name="Total 2 2 3 4 7 2" xfId="39333"/>
    <cellStyle name="Total 2 2 3 4 8" xfId="39334"/>
    <cellStyle name="Total 2 2 3 4 8 2" xfId="39335"/>
    <cellStyle name="Total 2 2 3 4 9" xfId="39336"/>
    <cellStyle name="Total 2 2 3 4 9 2" xfId="39337"/>
    <cellStyle name="Total 2 2 3 5" xfId="39338"/>
    <cellStyle name="Total 2 2 3 5 10" xfId="39339"/>
    <cellStyle name="Total 2 2 3 5 10 2" xfId="39340"/>
    <cellStyle name="Total 2 2 3 5 11" xfId="39341"/>
    <cellStyle name="Total 2 2 3 5 2" xfId="39342"/>
    <cellStyle name="Total 2 2 3 5 2 2" xfId="39343"/>
    <cellStyle name="Total 2 2 3 5 3" xfId="39344"/>
    <cellStyle name="Total 2 2 3 5 3 2" xfId="39345"/>
    <cellStyle name="Total 2 2 3 5 4" xfId="39346"/>
    <cellStyle name="Total 2 2 3 5 4 2" xfId="39347"/>
    <cellStyle name="Total 2 2 3 5 5" xfId="39348"/>
    <cellStyle name="Total 2 2 3 5 5 2" xfId="39349"/>
    <cellStyle name="Total 2 2 3 5 6" xfId="39350"/>
    <cellStyle name="Total 2 2 3 5 6 2" xfId="39351"/>
    <cellStyle name="Total 2 2 3 5 7" xfId="39352"/>
    <cellStyle name="Total 2 2 3 5 7 2" xfId="39353"/>
    <cellStyle name="Total 2 2 3 5 8" xfId="39354"/>
    <cellStyle name="Total 2 2 3 5 8 2" xfId="39355"/>
    <cellStyle name="Total 2 2 3 5 9" xfId="39356"/>
    <cellStyle name="Total 2 2 3 5 9 2" xfId="39357"/>
    <cellStyle name="Total 2 2 3 6" xfId="39358"/>
    <cellStyle name="Total 2 2 3 6 2" xfId="39359"/>
    <cellStyle name="Total 2 2 3 7" xfId="39360"/>
    <cellStyle name="Total 2 2 3 7 2" xfId="39361"/>
    <cellStyle name="Total 2 2 3 8" xfId="39362"/>
    <cellStyle name="Total 2 2 3 8 2" xfId="39363"/>
    <cellStyle name="Total 2 2 3 9" xfId="39364"/>
    <cellStyle name="Total 2 2 3 9 2" xfId="39365"/>
    <cellStyle name="Total 2 2 4" xfId="39366"/>
    <cellStyle name="Total 2 2 4 10" xfId="39367"/>
    <cellStyle name="Total 2 2 4 10 2" xfId="39368"/>
    <cellStyle name="Total 2 2 4 11" xfId="39369"/>
    <cellStyle name="Total 2 2 4 11 2" xfId="39370"/>
    <cellStyle name="Total 2 2 4 12" xfId="39371"/>
    <cellStyle name="Total 2 2 4 12 2" xfId="39372"/>
    <cellStyle name="Total 2 2 4 13" xfId="39373"/>
    <cellStyle name="Total 2 2 4 2" xfId="39374"/>
    <cellStyle name="Total 2 2 4 2 10" xfId="39375"/>
    <cellStyle name="Total 2 2 4 2 10 2" xfId="39376"/>
    <cellStyle name="Total 2 2 4 2 11" xfId="39377"/>
    <cellStyle name="Total 2 2 4 2 2" xfId="39378"/>
    <cellStyle name="Total 2 2 4 2 2 2" xfId="39379"/>
    <cellStyle name="Total 2 2 4 2 3" xfId="39380"/>
    <cellStyle name="Total 2 2 4 2 3 2" xfId="39381"/>
    <cellStyle name="Total 2 2 4 2 4" xfId="39382"/>
    <cellStyle name="Total 2 2 4 2 4 2" xfId="39383"/>
    <cellStyle name="Total 2 2 4 2 5" xfId="39384"/>
    <cellStyle name="Total 2 2 4 2 5 2" xfId="39385"/>
    <cellStyle name="Total 2 2 4 2 6" xfId="39386"/>
    <cellStyle name="Total 2 2 4 2 6 2" xfId="39387"/>
    <cellStyle name="Total 2 2 4 2 7" xfId="39388"/>
    <cellStyle name="Total 2 2 4 2 7 2" xfId="39389"/>
    <cellStyle name="Total 2 2 4 2 8" xfId="39390"/>
    <cellStyle name="Total 2 2 4 2 8 2" xfId="39391"/>
    <cellStyle name="Total 2 2 4 2 9" xfId="39392"/>
    <cellStyle name="Total 2 2 4 2 9 2" xfId="39393"/>
    <cellStyle name="Total 2 2 4 3" xfId="39394"/>
    <cellStyle name="Total 2 2 4 3 10" xfId="39395"/>
    <cellStyle name="Total 2 2 4 3 10 2" xfId="39396"/>
    <cellStyle name="Total 2 2 4 3 11" xfId="39397"/>
    <cellStyle name="Total 2 2 4 3 2" xfId="39398"/>
    <cellStyle name="Total 2 2 4 3 2 2" xfId="39399"/>
    <cellStyle name="Total 2 2 4 3 3" xfId="39400"/>
    <cellStyle name="Total 2 2 4 3 3 2" xfId="39401"/>
    <cellStyle name="Total 2 2 4 3 4" xfId="39402"/>
    <cellStyle name="Total 2 2 4 3 4 2" xfId="39403"/>
    <cellStyle name="Total 2 2 4 3 5" xfId="39404"/>
    <cellStyle name="Total 2 2 4 3 5 2" xfId="39405"/>
    <cellStyle name="Total 2 2 4 3 6" xfId="39406"/>
    <cellStyle name="Total 2 2 4 3 6 2" xfId="39407"/>
    <cellStyle name="Total 2 2 4 3 7" xfId="39408"/>
    <cellStyle name="Total 2 2 4 3 7 2" xfId="39409"/>
    <cellStyle name="Total 2 2 4 3 8" xfId="39410"/>
    <cellStyle name="Total 2 2 4 3 8 2" xfId="39411"/>
    <cellStyle name="Total 2 2 4 3 9" xfId="39412"/>
    <cellStyle name="Total 2 2 4 3 9 2" xfId="39413"/>
    <cellStyle name="Total 2 2 4 4" xfId="39414"/>
    <cellStyle name="Total 2 2 4 4 2" xfId="39415"/>
    <cellStyle name="Total 2 2 4 5" xfId="39416"/>
    <cellStyle name="Total 2 2 4 5 2" xfId="39417"/>
    <cellStyle name="Total 2 2 4 6" xfId="39418"/>
    <cellStyle name="Total 2 2 4 6 2" xfId="39419"/>
    <cellStyle name="Total 2 2 4 7" xfId="39420"/>
    <cellStyle name="Total 2 2 4 7 2" xfId="39421"/>
    <cellStyle name="Total 2 2 4 8" xfId="39422"/>
    <cellStyle name="Total 2 2 4 8 2" xfId="39423"/>
    <cellStyle name="Total 2 2 4 9" xfId="39424"/>
    <cellStyle name="Total 2 2 4 9 2" xfId="39425"/>
    <cellStyle name="Total 2 2 5" xfId="39426"/>
    <cellStyle name="Total 2 2 5 10" xfId="39427"/>
    <cellStyle name="Total 2 2 5 10 2" xfId="39428"/>
    <cellStyle name="Total 2 2 5 11" xfId="39429"/>
    <cellStyle name="Total 2 2 5 11 2" xfId="39430"/>
    <cellStyle name="Total 2 2 5 12" xfId="39431"/>
    <cellStyle name="Total 2 2 5 12 2" xfId="39432"/>
    <cellStyle name="Total 2 2 5 13" xfId="39433"/>
    <cellStyle name="Total 2 2 5 2" xfId="39434"/>
    <cellStyle name="Total 2 2 5 2 10" xfId="39435"/>
    <cellStyle name="Total 2 2 5 2 10 2" xfId="39436"/>
    <cellStyle name="Total 2 2 5 2 11" xfId="39437"/>
    <cellStyle name="Total 2 2 5 2 2" xfId="39438"/>
    <cellStyle name="Total 2 2 5 2 2 2" xfId="39439"/>
    <cellStyle name="Total 2 2 5 2 3" xfId="39440"/>
    <cellStyle name="Total 2 2 5 2 3 2" xfId="39441"/>
    <cellStyle name="Total 2 2 5 2 4" xfId="39442"/>
    <cellStyle name="Total 2 2 5 2 4 2" xfId="39443"/>
    <cellStyle name="Total 2 2 5 2 5" xfId="39444"/>
    <cellStyle name="Total 2 2 5 2 5 2" xfId="39445"/>
    <cellStyle name="Total 2 2 5 2 6" xfId="39446"/>
    <cellStyle name="Total 2 2 5 2 6 2" xfId="39447"/>
    <cellStyle name="Total 2 2 5 2 7" xfId="39448"/>
    <cellStyle name="Total 2 2 5 2 7 2" xfId="39449"/>
    <cellStyle name="Total 2 2 5 2 8" xfId="39450"/>
    <cellStyle name="Total 2 2 5 2 8 2" xfId="39451"/>
    <cellStyle name="Total 2 2 5 2 9" xfId="39452"/>
    <cellStyle name="Total 2 2 5 2 9 2" xfId="39453"/>
    <cellStyle name="Total 2 2 5 3" xfId="39454"/>
    <cellStyle name="Total 2 2 5 3 10" xfId="39455"/>
    <cellStyle name="Total 2 2 5 3 10 2" xfId="39456"/>
    <cellStyle name="Total 2 2 5 3 11" xfId="39457"/>
    <cellStyle name="Total 2 2 5 3 2" xfId="39458"/>
    <cellStyle name="Total 2 2 5 3 2 2" xfId="39459"/>
    <cellStyle name="Total 2 2 5 3 3" xfId="39460"/>
    <cellStyle name="Total 2 2 5 3 3 2" xfId="39461"/>
    <cellStyle name="Total 2 2 5 3 4" xfId="39462"/>
    <cellStyle name="Total 2 2 5 3 4 2" xfId="39463"/>
    <cellStyle name="Total 2 2 5 3 5" xfId="39464"/>
    <cellStyle name="Total 2 2 5 3 5 2" xfId="39465"/>
    <cellStyle name="Total 2 2 5 3 6" xfId="39466"/>
    <cellStyle name="Total 2 2 5 3 6 2" xfId="39467"/>
    <cellStyle name="Total 2 2 5 3 7" xfId="39468"/>
    <cellStyle name="Total 2 2 5 3 7 2" xfId="39469"/>
    <cellStyle name="Total 2 2 5 3 8" xfId="39470"/>
    <cellStyle name="Total 2 2 5 3 8 2" xfId="39471"/>
    <cellStyle name="Total 2 2 5 3 9" xfId="39472"/>
    <cellStyle name="Total 2 2 5 3 9 2" xfId="39473"/>
    <cellStyle name="Total 2 2 5 4" xfId="39474"/>
    <cellStyle name="Total 2 2 5 4 2" xfId="39475"/>
    <cellStyle name="Total 2 2 5 5" xfId="39476"/>
    <cellStyle name="Total 2 2 5 5 2" xfId="39477"/>
    <cellStyle name="Total 2 2 5 6" xfId="39478"/>
    <cellStyle name="Total 2 2 5 6 2" xfId="39479"/>
    <cellStyle name="Total 2 2 5 7" xfId="39480"/>
    <cellStyle name="Total 2 2 5 7 2" xfId="39481"/>
    <cellStyle name="Total 2 2 5 8" xfId="39482"/>
    <cellStyle name="Total 2 2 5 8 2" xfId="39483"/>
    <cellStyle name="Total 2 2 5 9" xfId="39484"/>
    <cellStyle name="Total 2 2 5 9 2" xfId="39485"/>
    <cellStyle name="Total 2 2 6" xfId="39486"/>
    <cellStyle name="Total 2 2 6 2" xfId="39487"/>
    <cellStyle name="Total 2 2 7" xfId="39488"/>
    <cellStyle name="Total 2 2 7 2" xfId="39489"/>
    <cellStyle name="Total 2 2 8" xfId="39490"/>
    <cellStyle name="Total 2 2 8 2" xfId="39491"/>
    <cellStyle name="Total 2 2 9" xfId="39492"/>
    <cellStyle name="Total 2 2 9 2" xfId="39493"/>
    <cellStyle name="Total 2 20" xfId="39494"/>
    <cellStyle name="Total 2 21" xfId="39495"/>
    <cellStyle name="Total 2 3" xfId="39496"/>
    <cellStyle name="Total 2 3 10" xfId="39497"/>
    <cellStyle name="Total 2 3 10 2" xfId="39498"/>
    <cellStyle name="Total 2 3 11" xfId="39499"/>
    <cellStyle name="Total 2 3 11 2" xfId="39500"/>
    <cellStyle name="Total 2 3 12" xfId="39501"/>
    <cellStyle name="Total 2 3 12 2" xfId="39502"/>
    <cellStyle name="Total 2 3 13" xfId="39503"/>
    <cellStyle name="Total 2 3 13 2" xfId="39504"/>
    <cellStyle name="Total 2 3 14" xfId="39505"/>
    <cellStyle name="Total 2 3 14 2" xfId="39506"/>
    <cellStyle name="Total 2 3 15" xfId="39507"/>
    <cellStyle name="Total 2 3 16" xfId="39508"/>
    <cellStyle name="Total 2 3 17" xfId="39509"/>
    <cellStyle name="Total 2 3 2" xfId="39510"/>
    <cellStyle name="Total 2 3 2 10" xfId="39511"/>
    <cellStyle name="Total 2 3 2 10 2" xfId="39512"/>
    <cellStyle name="Total 2 3 2 11" xfId="39513"/>
    <cellStyle name="Total 2 3 2 11 2" xfId="39514"/>
    <cellStyle name="Total 2 3 2 12" xfId="39515"/>
    <cellStyle name="Total 2 3 2 12 2" xfId="39516"/>
    <cellStyle name="Total 2 3 2 13" xfId="39517"/>
    <cellStyle name="Total 2 3 2 13 2" xfId="39518"/>
    <cellStyle name="Total 2 3 2 14" xfId="39519"/>
    <cellStyle name="Total 2 3 2 14 2" xfId="39520"/>
    <cellStyle name="Total 2 3 2 15" xfId="39521"/>
    <cellStyle name="Total 2 3 2 16" xfId="39522"/>
    <cellStyle name="Total 2 3 2 2" xfId="39523"/>
    <cellStyle name="Total 2 3 2 2 10" xfId="39524"/>
    <cellStyle name="Total 2 3 2 2 10 2" xfId="39525"/>
    <cellStyle name="Total 2 3 2 2 11" xfId="39526"/>
    <cellStyle name="Total 2 3 2 2 11 2" xfId="39527"/>
    <cellStyle name="Total 2 3 2 2 12" xfId="39528"/>
    <cellStyle name="Total 2 3 2 2 12 2" xfId="39529"/>
    <cellStyle name="Total 2 3 2 2 13" xfId="39530"/>
    <cellStyle name="Total 2 3 2 2 2" xfId="39531"/>
    <cellStyle name="Total 2 3 2 2 2 10" xfId="39532"/>
    <cellStyle name="Total 2 3 2 2 2 10 2" xfId="39533"/>
    <cellStyle name="Total 2 3 2 2 2 11" xfId="39534"/>
    <cellStyle name="Total 2 3 2 2 2 2" xfId="39535"/>
    <cellStyle name="Total 2 3 2 2 2 2 2" xfId="39536"/>
    <cellStyle name="Total 2 3 2 2 2 3" xfId="39537"/>
    <cellStyle name="Total 2 3 2 2 2 3 2" xfId="39538"/>
    <cellStyle name="Total 2 3 2 2 2 4" xfId="39539"/>
    <cellStyle name="Total 2 3 2 2 2 4 2" xfId="39540"/>
    <cellStyle name="Total 2 3 2 2 2 5" xfId="39541"/>
    <cellStyle name="Total 2 3 2 2 2 5 2" xfId="39542"/>
    <cellStyle name="Total 2 3 2 2 2 6" xfId="39543"/>
    <cellStyle name="Total 2 3 2 2 2 6 2" xfId="39544"/>
    <cellStyle name="Total 2 3 2 2 2 7" xfId="39545"/>
    <cellStyle name="Total 2 3 2 2 2 7 2" xfId="39546"/>
    <cellStyle name="Total 2 3 2 2 2 8" xfId="39547"/>
    <cellStyle name="Total 2 3 2 2 2 8 2" xfId="39548"/>
    <cellStyle name="Total 2 3 2 2 2 9" xfId="39549"/>
    <cellStyle name="Total 2 3 2 2 2 9 2" xfId="39550"/>
    <cellStyle name="Total 2 3 2 2 3" xfId="39551"/>
    <cellStyle name="Total 2 3 2 2 3 10" xfId="39552"/>
    <cellStyle name="Total 2 3 2 2 3 10 2" xfId="39553"/>
    <cellStyle name="Total 2 3 2 2 3 11" xfId="39554"/>
    <cellStyle name="Total 2 3 2 2 3 2" xfId="39555"/>
    <cellStyle name="Total 2 3 2 2 3 2 2" xfId="39556"/>
    <cellStyle name="Total 2 3 2 2 3 3" xfId="39557"/>
    <cellStyle name="Total 2 3 2 2 3 3 2" xfId="39558"/>
    <cellStyle name="Total 2 3 2 2 3 4" xfId="39559"/>
    <cellStyle name="Total 2 3 2 2 3 4 2" xfId="39560"/>
    <cellStyle name="Total 2 3 2 2 3 5" xfId="39561"/>
    <cellStyle name="Total 2 3 2 2 3 5 2" xfId="39562"/>
    <cellStyle name="Total 2 3 2 2 3 6" xfId="39563"/>
    <cellStyle name="Total 2 3 2 2 3 6 2" xfId="39564"/>
    <cellStyle name="Total 2 3 2 2 3 7" xfId="39565"/>
    <cellStyle name="Total 2 3 2 2 3 7 2" xfId="39566"/>
    <cellStyle name="Total 2 3 2 2 3 8" xfId="39567"/>
    <cellStyle name="Total 2 3 2 2 3 8 2" xfId="39568"/>
    <cellStyle name="Total 2 3 2 2 3 9" xfId="39569"/>
    <cellStyle name="Total 2 3 2 2 3 9 2" xfId="39570"/>
    <cellStyle name="Total 2 3 2 2 4" xfId="39571"/>
    <cellStyle name="Total 2 3 2 2 4 2" xfId="39572"/>
    <cellStyle name="Total 2 3 2 2 5" xfId="39573"/>
    <cellStyle name="Total 2 3 2 2 5 2" xfId="39574"/>
    <cellStyle name="Total 2 3 2 2 6" xfId="39575"/>
    <cellStyle name="Total 2 3 2 2 6 2" xfId="39576"/>
    <cellStyle name="Total 2 3 2 2 7" xfId="39577"/>
    <cellStyle name="Total 2 3 2 2 7 2" xfId="39578"/>
    <cellStyle name="Total 2 3 2 2 8" xfId="39579"/>
    <cellStyle name="Total 2 3 2 2 8 2" xfId="39580"/>
    <cellStyle name="Total 2 3 2 2 9" xfId="39581"/>
    <cellStyle name="Total 2 3 2 2 9 2" xfId="39582"/>
    <cellStyle name="Total 2 3 2 3" xfId="39583"/>
    <cellStyle name="Total 2 3 2 3 10" xfId="39584"/>
    <cellStyle name="Total 2 3 2 3 10 2" xfId="39585"/>
    <cellStyle name="Total 2 3 2 3 11" xfId="39586"/>
    <cellStyle name="Total 2 3 2 3 11 2" xfId="39587"/>
    <cellStyle name="Total 2 3 2 3 12" xfId="39588"/>
    <cellStyle name="Total 2 3 2 3 12 2" xfId="39589"/>
    <cellStyle name="Total 2 3 2 3 13" xfId="39590"/>
    <cellStyle name="Total 2 3 2 3 2" xfId="39591"/>
    <cellStyle name="Total 2 3 2 3 2 10" xfId="39592"/>
    <cellStyle name="Total 2 3 2 3 2 10 2" xfId="39593"/>
    <cellStyle name="Total 2 3 2 3 2 11" xfId="39594"/>
    <cellStyle name="Total 2 3 2 3 2 2" xfId="39595"/>
    <cellStyle name="Total 2 3 2 3 2 2 2" xfId="39596"/>
    <cellStyle name="Total 2 3 2 3 2 3" xfId="39597"/>
    <cellStyle name="Total 2 3 2 3 2 3 2" xfId="39598"/>
    <cellStyle name="Total 2 3 2 3 2 4" xfId="39599"/>
    <cellStyle name="Total 2 3 2 3 2 4 2" xfId="39600"/>
    <cellStyle name="Total 2 3 2 3 2 5" xfId="39601"/>
    <cellStyle name="Total 2 3 2 3 2 5 2" xfId="39602"/>
    <cellStyle name="Total 2 3 2 3 2 6" xfId="39603"/>
    <cellStyle name="Total 2 3 2 3 2 6 2" xfId="39604"/>
    <cellStyle name="Total 2 3 2 3 2 7" xfId="39605"/>
    <cellStyle name="Total 2 3 2 3 2 7 2" xfId="39606"/>
    <cellStyle name="Total 2 3 2 3 2 8" xfId="39607"/>
    <cellStyle name="Total 2 3 2 3 2 8 2" xfId="39608"/>
    <cellStyle name="Total 2 3 2 3 2 9" xfId="39609"/>
    <cellStyle name="Total 2 3 2 3 2 9 2" xfId="39610"/>
    <cellStyle name="Total 2 3 2 3 3" xfId="39611"/>
    <cellStyle name="Total 2 3 2 3 3 10" xfId="39612"/>
    <cellStyle name="Total 2 3 2 3 3 10 2" xfId="39613"/>
    <cellStyle name="Total 2 3 2 3 3 11" xfId="39614"/>
    <cellStyle name="Total 2 3 2 3 3 2" xfId="39615"/>
    <cellStyle name="Total 2 3 2 3 3 2 2" xfId="39616"/>
    <cellStyle name="Total 2 3 2 3 3 3" xfId="39617"/>
    <cellStyle name="Total 2 3 2 3 3 3 2" xfId="39618"/>
    <cellStyle name="Total 2 3 2 3 3 4" xfId="39619"/>
    <cellStyle name="Total 2 3 2 3 3 4 2" xfId="39620"/>
    <cellStyle name="Total 2 3 2 3 3 5" xfId="39621"/>
    <cellStyle name="Total 2 3 2 3 3 5 2" xfId="39622"/>
    <cellStyle name="Total 2 3 2 3 3 6" xfId="39623"/>
    <cellStyle name="Total 2 3 2 3 3 6 2" xfId="39624"/>
    <cellStyle name="Total 2 3 2 3 3 7" xfId="39625"/>
    <cellStyle name="Total 2 3 2 3 3 7 2" xfId="39626"/>
    <cellStyle name="Total 2 3 2 3 3 8" xfId="39627"/>
    <cellStyle name="Total 2 3 2 3 3 8 2" xfId="39628"/>
    <cellStyle name="Total 2 3 2 3 3 9" xfId="39629"/>
    <cellStyle name="Total 2 3 2 3 3 9 2" xfId="39630"/>
    <cellStyle name="Total 2 3 2 3 4" xfId="39631"/>
    <cellStyle name="Total 2 3 2 3 4 2" xfId="39632"/>
    <cellStyle name="Total 2 3 2 3 5" xfId="39633"/>
    <cellStyle name="Total 2 3 2 3 5 2" xfId="39634"/>
    <cellStyle name="Total 2 3 2 3 6" xfId="39635"/>
    <cellStyle name="Total 2 3 2 3 6 2" xfId="39636"/>
    <cellStyle name="Total 2 3 2 3 7" xfId="39637"/>
    <cellStyle name="Total 2 3 2 3 7 2" xfId="39638"/>
    <cellStyle name="Total 2 3 2 3 8" xfId="39639"/>
    <cellStyle name="Total 2 3 2 3 8 2" xfId="39640"/>
    <cellStyle name="Total 2 3 2 3 9" xfId="39641"/>
    <cellStyle name="Total 2 3 2 3 9 2" xfId="39642"/>
    <cellStyle name="Total 2 3 2 4" xfId="39643"/>
    <cellStyle name="Total 2 3 2 4 10" xfId="39644"/>
    <cellStyle name="Total 2 3 2 4 10 2" xfId="39645"/>
    <cellStyle name="Total 2 3 2 4 11" xfId="39646"/>
    <cellStyle name="Total 2 3 2 4 2" xfId="39647"/>
    <cellStyle name="Total 2 3 2 4 2 2" xfId="39648"/>
    <cellStyle name="Total 2 3 2 4 3" xfId="39649"/>
    <cellStyle name="Total 2 3 2 4 3 2" xfId="39650"/>
    <cellStyle name="Total 2 3 2 4 4" xfId="39651"/>
    <cellStyle name="Total 2 3 2 4 4 2" xfId="39652"/>
    <cellStyle name="Total 2 3 2 4 5" xfId="39653"/>
    <cellStyle name="Total 2 3 2 4 5 2" xfId="39654"/>
    <cellStyle name="Total 2 3 2 4 6" xfId="39655"/>
    <cellStyle name="Total 2 3 2 4 6 2" xfId="39656"/>
    <cellStyle name="Total 2 3 2 4 7" xfId="39657"/>
    <cellStyle name="Total 2 3 2 4 7 2" xfId="39658"/>
    <cellStyle name="Total 2 3 2 4 8" xfId="39659"/>
    <cellStyle name="Total 2 3 2 4 8 2" xfId="39660"/>
    <cellStyle name="Total 2 3 2 4 9" xfId="39661"/>
    <cellStyle name="Total 2 3 2 4 9 2" xfId="39662"/>
    <cellStyle name="Total 2 3 2 5" xfId="39663"/>
    <cellStyle name="Total 2 3 2 5 10" xfId="39664"/>
    <cellStyle name="Total 2 3 2 5 10 2" xfId="39665"/>
    <cellStyle name="Total 2 3 2 5 11" xfId="39666"/>
    <cellStyle name="Total 2 3 2 5 2" xfId="39667"/>
    <cellStyle name="Total 2 3 2 5 2 2" xfId="39668"/>
    <cellStyle name="Total 2 3 2 5 3" xfId="39669"/>
    <cellStyle name="Total 2 3 2 5 3 2" xfId="39670"/>
    <cellStyle name="Total 2 3 2 5 4" xfId="39671"/>
    <cellStyle name="Total 2 3 2 5 4 2" xfId="39672"/>
    <cellStyle name="Total 2 3 2 5 5" xfId="39673"/>
    <cellStyle name="Total 2 3 2 5 5 2" xfId="39674"/>
    <cellStyle name="Total 2 3 2 5 6" xfId="39675"/>
    <cellStyle name="Total 2 3 2 5 6 2" xfId="39676"/>
    <cellStyle name="Total 2 3 2 5 7" xfId="39677"/>
    <cellStyle name="Total 2 3 2 5 7 2" xfId="39678"/>
    <cellStyle name="Total 2 3 2 5 8" xfId="39679"/>
    <cellStyle name="Total 2 3 2 5 8 2" xfId="39680"/>
    <cellStyle name="Total 2 3 2 5 9" xfId="39681"/>
    <cellStyle name="Total 2 3 2 5 9 2" xfId="39682"/>
    <cellStyle name="Total 2 3 2 6" xfId="39683"/>
    <cellStyle name="Total 2 3 2 6 2" xfId="39684"/>
    <cellStyle name="Total 2 3 2 7" xfId="39685"/>
    <cellStyle name="Total 2 3 2 7 2" xfId="39686"/>
    <cellStyle name="Total 2 3 2 8" xfId="39687"/>
    <cellStyle name="Total 2 3 2 8 2" xfId="39688"/>
    <cellStyle name="Total 2 3 2 9" xfId="39689"/>
    <cellStyle name="Total 2 3 2 9 2" xfId="39690"/>
    <cellStyle name="Total 2 3 3" xfId="39691"/>
    <cellStyle name="Total 2 3 3 10" xfId="39692"/>
    <cellStyle name="Total 2 3 3 10 2" xfId="39693"/>
    <cellStyle name="Total 2 3 3 11" xfId="39694"/>
    <cellStyle name="Total 2 3 3 11 2" xfId="39695"/>
    <cellStyle name="Total 2 3 3 12" xfId="39696"/>
    <cellStyle name="Total 2 3 3 12 2" xfId="39697"/>
    <cellStyle name="Total 2 3 3 13" xfId="39698"/>
    <cellStyle name="Total 2 3 3 13 2" xfId="39699"/>
    <cellStyle name="Total 2 3 3 14" xfId="39700"/>
    <cellStyle name="Total 2 3 3 14 2" xfId="39701"/>
    <cellStyle name="Total 2 3 3 15" xfId="39702"/>
    <cellStyle name="Total 2 3 3 2" xfId="39703"/>
    <cellStyle name="Total 2 3 3 2 10" xfId="39704"/>
    <cellStyle name="Total 2 3 3 2 10 2" xfId="39705"/>
    <cellStyle name="Total 2 3 3 2 11" xfId="39706"/>
    <cellStyle name="Total 2 3 3 2 11 2" xfId="39707"/>
    <cellStyle name="Total 2 3 3 2 12" xfId="39708"/>
    <cellStyle name="Total 2 3 3 2 12 2" xfId="39709"/>
    <cellStyle name="Total 2 3 3 2 13" xfId="39710"/>
    <cellStyle name="Total 2 3 3 2 2" xfId="39711"/>
    <cellStyle name="Total 2 3 3 2 2 10" xfId="39712"/>
    <cellStyle name="Total 2 3 3 2 2 10 2" xfId="39713"/>
    <cellStyle name="Total 2 3 3 2 2 11" xfId="39714"/>
    <cellStyle name="Total 2 3 3 2 2 2" xfId="39715"/>
    <cellStyle name="Total 2 3 3 2 2 2 2" xfId="39716"/>
    <cellStyle name="Total 2 3 3 2 2 3" xfId="39717"/>
    <cellStyle name="Total 2 3 3 2 2 3 2" xfId="39718"/>
    <cellStyle name="Total 2 3 3 2 2 4" xfId="39719"/>
    <cellStyle name="Total 2 3 3 2 2 4 2" xfId="39720"/>
    <cellStyle name="Total 2 3 3 2 2 5" xfId="39721"/>
    <cellStyle name="Total 2 3 3 2 2 5 2" xfId="39722"/>
    <cellStyle name="Total 2 3 3 2 2 6" xfId="39723"/>
    <cellStyle name="Total 2 3 3 2 2 6 2" xfId="39724"/>
    <cellStyle name="Total 2 3 3 2 2 7" xfId="39725"/>
    <cellStyle name="Total 2 3 3 2 2 7 2" xfId="39726"/>
    <cellStyle name="Total 2 3 3 2 2 8" xfId="39727"/>
    <cellStyle name="Total 2 3 3 2 2 8 2" xfId="39728"/>
    <cellStyle name="Total 2 3 3 2 2 9" xfId="39729"/>
    <cellStyle name="Total 2 3 3 2 2 9 2" xfId="39730"/>
    <cellStyle name="Total 2 3 3 2 3" xfId="39731"/>
    <cellStyle name="Total 2 3 3 2 3 10" xfId="39732"/>
    <cellStyle name="Total 2 3 3 2 3 10 2" xfId="39733"/>
    <cellStyle name="Total 2 3 3 2 3 11" xfId="39734"/>
    <cellStyle name="Total 2 3 3 2 3 2" xfId="39735"/>
    <cellStyle name="Total 2 3 3 2 3 2 2" xfId="39736"/>
    <cellStyle name="Total 2 3 3 2 3 3" xfId="39737"/>
    <cellStyle name="Total 2 3 3 2 3 3 2" xfId="39738"/>
    <cellStyle name="Total 2 3 3 2 3 4" xfId="39739"/>
    <cellStyle name="Total 2 3 3 2 3 4 2" xfId="39740"/>
    <cellStyle name="Total 2 3 3 2 3 5" xfId="39741"/>
    <cellStyle name="Total 2 3 3 2 3 5 2" xfId="39742"/>
    <cellStyle name="Total 2 3 3 2 3 6" xfId="39743"/>
    <cellStyle name="Total 2 3 3 2 3 6 2" xfId="39744"/>
    <cellStyle name="Total 2 3 3 2 3 7" xfId="39745"/>
    <cellStyle name="Total 2 3 3 2 3 7 2" xfId="39746"/>
    <cellStyle name="Total 2 3 3 2 3 8" xfId="39747"/>
    <cellStyle name="Total 2 3 3 2 3 8 2" xfId="39748"/>
    <cellStyle name="Total 2 3 3 2 3 9" xfId="39749"/>
    <cellStyle name="Total 2 3 3 2 3 9 2" xfId="39750"/>
    <cellStyle name="Total 2 3 3 2 4" xfId="39751"/>
    <cellStyle name="Total 2 3 3 2 4 2" xfId="39752"/>
    <cellStyle name="Total 2 3 3 2 5" xfId="39753"/>
    <cellStyle name="Total 2 3 3 2 5 2" xfId="39754"/>
    <cellStyle name="Total 2 3 3 2 6" xfId="39755"/>
    <cellStyle name="Total 2 3 3 2 6 2" xfId="39756"/>
    <cellStyle name="Total 2 3 3 2 7" xfId="39757"/>
    <cellStyle name="Total 2 3 3 2 7 2" xfId="39758"/>
    <cellStyle name="Total 2 3 3 2 8" xfId="39759"/>
    <cellStyle name="Total 2 3 3 2 8 2" xfId="39760"/>
    <cellStyle name="Total 2 3 3 2 9" xfId="39761"/>
    <cellStyle name="Total 2 3 3 2 9 2" xfId="39762"/>
    <cellStyle name="Total 2 3 3 3" xfId="39763"/>
    <cellStyle name="Total 2 3 3 3 10" xfId="39764"/>
    <cellStyle name="Total 2 3 3 3 10 2" xfId="39765"/>
    <cellStyle name="Total 2 3 3 3 11" xfId="39766"/>
    <cellStyle name="Total 2 3 3 3 11 2" xfId="39767"/>
    <cellStyle name="Total 2 3 3 3 12" xfId="39768"/>
    <cellStyle name="Total 2 3 3 3 12 2" xfId="39769"/>
    <cellStyle name="Total 2 3 3 3 13" xfId="39770"/>
    <cellStyle name="Total 2 3 3 3 2" xfId="39771"/>
    <cellStyle name="Total 2 3 3 3 2 10" xfId="39772"/>
    <cellStyle name="Total 2 3 3 3 2 10 2" xfId="39773"/>
    <cellStyle name="Total 2 3 3 3 2 11" xfId="39774"/>
    <cellStyle name="Total 2 3 3 3 2 2" xfId="39775"/>
    <cellStyle name="Total 2 3 3 3 2 2 2" xfId="39776"/>
    <cellStyle name="Total 2 3 3 3 2 3" xfId="39777"/>
    <cellStyle name="Total 2 3 3 3 2 3 2" xfId="39778"/>
    <cellStyle name="Total 2 3 3 3 2 4" xfId="39779"/>
    <cellStyle name="Total 2 3 3 3 2 4 2" xfId="39780"/>
    <cellStyle name="Total 2 3 3 3 2 5" xfId="39781"/>
    <cellStyle name="Total 2 3 3 3 2 5 2" xfId="39782"/>
    <cellStyle name="Total 2 3 3 3 2 6" xfId="39783"/>
    <cellStyle name="Total 2 3 3 3 2 6 2" xfId="39784"/>
    <cellStyle name="Total 2 3 3 3 2 7" xfId="39785"/>
    <cellStyle name="Total 2 3 3 3 2 7 2" xfId="39786"/>
    <cellStyle name="Total 2 3 3 3 2 8" xfId="39787"/>
    <cellStyle name="Total 2 3 3 3 2 8 2" xfId="39788"/>
    <cellStyle name="Total 2 3 3 3 2 9" xfId="39789"/>
    <cellStyle name="Total 2 3 3 3 2 9 2" xfId="39790"/>
    <cellStyle name="Total 2 3 3 3 3" xfId="39791"/>
    <cellStyle name="Total 2 3 3 3 3 10" xfId="39792"/>
    <cellStyle name="Total 2 3 3 3 3 10 2" xfId="39793"/>
    <cellStyle name="Total 2 3 3 3 3 11" xfId="39794"/>
    <cellStyle name="Total 2 3 3 3 3 2" xfId="39795"/>
    <cellStyle name="Total 2 3 3 3 3 2 2" xfId="39796"/>
    <cellStyle name="Total 2 3 3 3 3 3" xfId="39797"/>
    <cellStyle name="Total 2 3 3 3 3 3 2" xfId="39798"/>
    <cellStyle name="Total 2 3 3 3 3 4" xfId="39799"/>
    <cellStyle name="Total 2 3 3 3 3 4 2" xfId="39800"/>
    <cellStyle name="Total 2 3 3 3 3 5" xfId="39801"/>
    <cellStyle name="Total 2 3 3 3 3 5 2" xfId="39802"/>
    <cellStyle name="Total 2 3 3 3 3 6" xfId="39803"/>
    <cellStyle name="Total 2 3 3 3 3 6 2" xfId="39804"/>
    <cellStyle name="Total 2 3 3 3 3 7" xfId="39805"/>
    <cellStyle name="Total 2 3 3 3 3 7 2" xfId="39806"/>
    <cellStyle name="Total 2 3 3 3 3 8" xfId="39807"/>
    <cellStyle name="Total 2 3 3 3 3 8 2" xfId="39808"/>
    <cellStyle name="Total 2 3 3 3 3 9" xfId="39809"/>
    <cellStyle name="Total 2 3 3 3 3 9 2" xfId="39810"/>
    <cellStyle name="Total 2 3 3 3 4" xfId="39811"/>
    <cellStyle name="Total 2 3 3 3 4 2" xfId="39812"/>
    <cellStyle name="Total 2 3 3 3 5" xfId="39813"/>
    <cellStyle name="Total 2 3 3 3 5 2" xfId="39814"/>
    <cellStyle name="Total 2 3 3 3 6" xfId="39815"/>
    <cellStyle name="Total 2 3 3 3 6 2" xfId="39816"/>
    <cellStyle name="Total 2 3 3 3 7" xfId="39817"/>
    <cellStyle name="Total 2 3 3 3 7 2" xfId="39818"/>
    <cellStyle name="Total 2 3 3 3 8" xfId="39819"/>
    <cellStyle name="Total 2 3 3 3 8 2" xfId="39820"/>
    <cellStyle name="Total 2 3 3 3 9" xfId="39821"/>
    <cellStyle name="Total 2 3 3 3 9 2" xfId="39822"/>
    <cellStyle name="Total 2 3 3 4" xfId="39823"/>
    <cellStyle name="Total 2 3 3 4 10" xfId="39824"/>
    <cellStyle name="Total 2 3 3 4 10 2" xfId="39825"/>
    <cellStyle name="Total 2 3 3 4 11" xfId="39826"/>
    <cellStyle name="Total 2 3 3 4 2" xfId="39827"/>
    <cellStyle name="Total 2 3 3 4 2 2" xfId="39828"/>
    <cellStyle name="Total 2 3 3 4 3" xfId="39829"/>
    <cellStyle name="Total 2 3 3 4 3 2" xfId="39830"/>
    <cellStyle name="Total 2 3 3 4 4" xfId="39831"/>
    <cellStyle name="Total 2 3 3 4 4 2" xfId="39832"/>
    <cellStyle name="Total 2 3 3 4 5" xfId="39833"/>
    <cellStyle name="Total 2 3 3 4 5 2" xfId="39834"/>
    <cellStyle name="Total 2 3 3 4 6" xfId="39835"/>
    <cellStyle name="Total 2 3 3 4 6 2" xfId="39836"/>
    <cellStyle name="Total 2 3 3 4 7" xfId="39837"/>
    <cellStyle name="Total 2 3 3 4 7 2" xfId="39838"/>
    <cellStyle name="Total 2 3 3 4 8" xfId="39839"/>
    <cellStyle name="Total 2 3 3 4 8 2" xfId="39840"/>
    <cellStyle name="Total 2 3 3 4 9" xfId="39841"/>
    <cellStyle name="Total 2 3 3 4 9 2" xfId="39842"/>
    <cellStyle name="Total 2 3 3 5" xfId="39843"/>
    <cellStyle name="Total 2 3 3 5 10" xfId="39844"/>
    <cellStyle name="Total 2 3 3 5 10 2" xfId="39845"/>
    <cellStyle name="Total 2 3 3 5 11" xfId="39846"/>
    <cellStyle name="Total 2 3 3 5 2" xfId="39847"/>
    <cellStyle name="Total 2 3 3 5 2 2" xfId="39848"/>
    <cellStyle name="Total 2 3 3 5 3" xfId="39849"/>
    <cellStyle name="Total 2 3 3 5 3 2" xfId="39850"/>
    <cellStyle name="Total 2 3 3 5 4" xfId="39851"/>
    <cellStyle name="Total 2 3 3 5 4 2" xfId="39852"/>
    <cellStyle name="Total 2 3 3 5 5" xfId="39853"/>
    <cellStyle name="Total 2 3 3 5 5 2" xfId="39854"/>
    <cellStyle name="Total 2 3 3 5 6" xfId="39855"/>
    <cellStyle name="Total 2 3 3 5 6 2" xfId="39856"/>
    <cellStyle name="Total 2 3 3 5 7" xfId="39857"/>
    <cellStyle name="Total 2 3 3 5 7 2" xfId="39858"/>
    <cellStyle name="Total 2 3 3 5 8" xfId="39859"/>
    <cellStyle name="Total 2 3 3 5 8 2" xfId="39860"/>
    <cellStyle name="Total 2 3 3 5 9" xfId="39861"/>
    <cellStyle name="Total 2 3 3 5 9 2" xfId="39862"/>
    <cellStyle name="Total 2 3 3 6" xfId="39863"/>
    <cellStyle name="Total 2 3 3 6 2" xfId="39864"/>
    <cellStyle name="Total 2 3 3 7" xfId="39865"/>
    <cellStyle name="Total 2 3 3 7 2" xfId="39866"/>
    <cellStyle name="Total 2 3 3 8" xfId="39867"/>
    <cellStyle name="Total 2 3 3 8 2" xfId="39868"/>
    <cellStyle name="Total 2 3 3 9" xfId="39869"/>
    <cellStyle name="Total 2 3 3 9 2" xfId="39870"/>
    <cellStyle name="Total 2 3 4" xfId="39871"/>
    <cellStyle name="Total 2 3 4 10" xfId="39872"/>
    <cellStyle name="Total 2 3 4 10 2" xfId="39873"/>
    <cellStyle name="Total 2 3 4 11" xfId="39874"/>
    <cellStyle name="Total 2 3 4 11 2" xfId="39875"/>
    <cellStyle name="Total 2 3 4 12" xfId="39876"/>
    <cellStyle name="Total 2 3 4 12 2" xfId="39877"/>
    <cellStyle name="Total 2 3 4 13" xfId="39878"/>
    <cellStyle name="Total 2 3 4 2" xfId="39879"/>
    <cellStyle name="Total 2 3 4 2 10" xfId="39880"/>
    <cellStyle name="Total 2 3 4 2 10 2" xfId="39881"/>
    <cellStyle name="Total 2 3 4 2 11" xfId="39882"/>
    <cellStyle name="Total 2 3 4 2 2" xfId="39883"/>
    <cellStyle name="Total 2 3 4 2 2 2" xfId="39884"/>
    <cellStyle name="Total 2 3 4 2 3" xfId="39885"/>
    <cellStyle name="Total 2 3 4 2 3 2" xfId="39886"/>
    <cellStyle name="Total 2 3 4 2 4" xfId="39887"/>
    <cellStyle name="Total 2 3 4 2 4 2" xfId="39888"/>
    <cellStyle name="Total 2 3 4 2 5" xfId="39889"/>
    <cellStyle name="Total 2 3 4 2 5 2" xfId="39890"/>
    <cellStyle name="Total 2 3 4 2 6" xfId="39891"/>
    <cellStyle name="Total 2 3 4 2 6 2" xfId="39892"/>
    <cellStyle name="Total 2 3 4 2 7" xfId="39893"/>
    <cellStyle name="Total 2 3 4 2 7 2" xfId="39894"/>
    <cellStyle name="Total 2 3 4 2 8" xfId="39895"/>
    <cellStyle name="Total 2 3 4 2 8 2" xfId="39896"/>
    <cellStyle name="Total 2 3 4 2 9" xfId="39897"/>
    <cellStyle name="Total 2 3 4 2 9 2" xfId="39898"/>
    <cellStyle name="Total 2 3 4 3" xfId="39899"/>
    <cellStyle name="Total 2 3 4 3 10" xfId="39900"/>
    <cellStyle name="Total 2 3 4 3 10 2" xfId="39901"/>
    <cellStyle name="Total 2 3 4 3 11" xfId="39902"/>
    <cellStyle name="Total 2 3 4 3 2" xfId="39903"/>
    <cellStyle name="Total 2 3 4 3 2 2" xfId="39904"/>
    <cellStyle name="Total 2 3 4 3 3" xfId="39905"/>
    <cellStyle name="Total 2 3 4 3 3 2" xfId="39906"/>
    <cellStyle name="Total 2 3 4 3 4" xfId="39907"/>
    <cellStyle name="Total 2 3 4 3 4 2" xfId="39908"/>
    <cellStyle name="Total 2 3 4 3 5" xfId="39909"/>
    <cellStyle name="Total 2 3 4 3 5 2" xfId="39910"/>
    <cellStyle name="Total 2 3 4 3 6" xfId="39911"/>
    <cellStyle name="Total 2 3 4 3 6 2" xfId="39912"/>
    <cellStyle name="Total 2 3 4 3 7" xfId="39913"/>
    <cellStyle name="Total 2 3 4 3 7 2" xfId="39914"/>
    <cellStyle name="Total 2 3 4 3 8" xfId="39915"/>
    <cellStyle name="Total 2 3 4 3 8 2" xfId="39916"/>
    <cellStyle name="Total 2 3 4 3 9" xfId="39917"/>
    <cellStyle name="Total 2 3 4 3 9 2" xfId="39918"/>
    <cellStyle name="Total 2 3 4 4" xfId="39919"/>
    <cellStyle name="Total 2 3 4 4 2" xfId="39920"/>
    <cellStyle name="Total 2 3 4 5" xfId="39921"/>
    <cellStyle name="Total 2 3 4 5 2" xfId="39922"/>
    <cellStyle name="Total 2 3 4 6" xfId="39923"/>
    <cellStyle name="Total 2 3 4 6 2" xfId="39924"/>
    <cellStyle name="Total 2 3 4 7" xfId="39925"/>
    <cellStyle name="Total 2 3 4 7 2" xfId="39926"/>
    <cellStyle name="Total 2 3 4 8" xfId="39927"/>
    <cellStyle name="Total 2 3 4 8 2" xfId="39928"/>
    <cellStyle name="Total 2 3 4 9" xfId="39929"/>
    <cellStyle name="Total 2 3 4 9 2" xfId="39930"/>
    <cellStyle name="Total 2 3 5" xfId="39931"/>
    <cellStyle name="Total 2 3 5 10" xfId="39932"/>
    <cellStyle name="Total 2 3 5 10 2" xfId="39933"/>
    <cellStyle name="Total 2 3 5 11" xfId="39934"/>
    <cellStyle name="Total 2 3 5 11 2" xfId="39935"/>
    <cellStyle name="Total 2 3 5 12" xfId="39936"/>
    <cellStyle name="Total 2 3 5 12 2" xfId="39937"/>
    <cellStyle name="Total 2 3 5 13" xfId="39938"/>
    <cellStyle name="Total 2 3 5 2" xfId="39939"/>
    <cellStyle name="Total 2 3 5 2 10" xfId="39940"/>
    <cellStyle name="Total 2 3 5 2 10 2" xfId="39941"/>
    <cellStyle name="Total 2 3 5 2 11" xfId="39942"/>
    <cellStyle name="Total 2 3 5 2 2" xfId="39943"/>
    <cellStyle name="Total 2 3 5 2 2 2" xfId="39944"/>
    <cellStyle name="Total 2 3 5 2 3" xfId="39945"/>
    <cellStyle name="Total 2 3 5 2 3 2" xfId="39946"/>
    <cellStyle name="Total 2 3 5 2 4" xfId="39947"/>
    <cellStyle name="Total 2 3 5 2 4 2" xfId="39948"/>
    <cellStyle name="Total 2 3 5 2 5" xfId="39949"/>
    <cellStyle name="Total 2 3 5 2 5 2" xfId="39950"/>
    <cellStyle name="Total 2 3 5 2 6" xfId="39951"/>
    <cellStyle name="Total 2 3 5 2 6 2" xfId="39952"/>
    <cellStyle name="Total 2 3 5 2 7" xfId="39953"/>
    <cellStyle name="Total 2 3 5 2 7 2" xfId="39954"/>
    <cellStyle name="Total 2 3 5 2 8" xfId="39955"/>
    <cellStyle name="Total 2 3 5 2 8 2" xfId="39956"/>
    <cellStyle name="Total 2 3 5 2 9" xfId="39957"/>
    <cellStyle name="Total 2 3 5 2 9 2" xfId="39958"/>
    <cellStyle name="Total 2 3 5 3" xfId="39959"/>
    <cellStyle name="Total 2 3 5 3 10" xfId="39960"/>
    <cellStyle name="Total 2 3 5 3 10 2" xfId="39961"/>
    <cellStyle name="Total 2 3 5 3 11" xfId="39962"/>
    <cellStyle name="Total 2 3 5 3 2" xfId="39963"/>
    <cellStyle name="Total 2 3 5 3 2 2" xfId="39964"/>
    <cellStyle name="Total 2 3 5 3 3" xfId="39965"/>
    <cellStyle name="Total 2 3 5 3 3 2" xfId="39966"/>
    <cellStyle name="Total 2 3 5 3 4" xfId="39967"/>
    <cellStyle name="Total 2 3 5 3 4 2" xfId="39968"/>
    <cellStyle name="Total 2 3 5 3 5" xfId="39969"/>
    <cellStyle name="Total 2 3 5 3 5 2" xfId="39970"/>
    <cellStyle name="Total 2 3 5 3 6" xfId="39971"/>
    <cellStyle name="Total 2 3 5 3 6 2" xfId="39972"/>
    <cellStyle name="Total 2 3 5 3 7" xfId="39973"/>
    <cellStyle name="Total 2 3 5 3 7 2" xfId="39974"/>
    <cellStyle name="Total 2 3 5 3 8" xfId="39975"/>
    <cellStyle name="Total 2 3 5 3 8 2" xfId="39976"/>
    <cellStyle name="Total 2 3 5 3 9" xfId="39977"/>
    <cellStyle name="Total 2 3 5 3 9 2" xfId="39978"/>
    <cellStyle name="Total 2 3 5 4" xfId="39979"/>
    <cellStyle name="Total 2 3 5 4 2" xfId="39980"/>
    <cellStyle name="Total 2 3 5 5" xfId="39981"/>
    <cellStyle name="Total 2 3 5 5 2" xfId="39982"/>
    <cellStyle name="Total 2 3 5 6" xfId="39983"/>
    <cellStyle name="Total 2 3 5 6 2" xfId="39984"/>
    <cellStyle name="Total 2 3 5 7" xfId="39985"/>
    <cellStyle name="Total 2 3 5 7 2" xfId="39986"/>
    <cellStyle name="Total 2 3 5 8" xfId="39987"/>
    <cellStyle name="Total 2 3 5 8 2" xfId="39988"/>
    <cellStyle name="Total 2 3 5 9" xfId="39989"/>
    <cellStyle name="Total 2 3 5 9 2" xfId="39990"/>
    <cellStyle name="Total 2 3 6" xfId="39991"/>
    <cellStyle name="Total 2 3 6 2" xfId="39992"/>
    <cellStyle name="Total 2 3 7" xfId="39993"/>
    <cellStyle name="Total 2 3 7 2" xfId="39994"/>
    <cellStyle name="Total 2 3 8" xfId="39995"/>
    <cellStyle name="Total 2 3 8 2" xfId="39996"/>
    <cellStyle name="Total 2 3 9" xfId="39997"/>
    <cellStyle name="Total 2 3 9 2" xfId="39998"/>
    <cellStyle name="Total 2 4" xfId="39999"/>
    <cellStyle name="Total 2 4 10" xfId="40000"/>
    <cellStyle name="Total 2 4 10 2" xfId="40001"/>
    <cellStyle name="Total 2 4 11" xfId="40002"/>
    <cellStyle name="Total 2 4 11 2" xfId="40003"/>
    <cellStyle name="Total 2 4 12" xfId="40004"/>
    <cellStyle name="Total 2 4 12 2" xfId="40005"/>
    <cellStyle name="Total 2 4 13" xfId="40006"/>
    <cellStyle name="Total 2 4 13 2" xfId="40007"/>
    <cellStyle name="Total 2 4 14" xfId="40008"/>
    <cellStyle name="Total 2 4 14 2" xfId="40009"/>
    <cellStyle name="Total 2 4 15" xfId="40010"/>
    <cellStyle name="Total 2 4 16" xfId="40011"/>
    <cellStyle name="Total 2 4 2" xfId="40012"/>
    <cellStyle name="Total 2 4 2 10" xfId="40013"/>
    <cellStyle name="Total 2 4 2 10 2" xfId="40014"/>
    <cellStyle name="Total 2 4 2 11" xfId="40015"/>
    <cellStyle name="Total 2 4 2 11 2" xfId="40016"/>
    <cellStyle name="Total 2 4 2 12" xfId="40017"/>
    <cellStyle name="Total 2 4 2 12 2" xfId="40018"/>
    <cellStyle name="Total 2 4 2 13" xfId="40019"/>
    <cellStyle name="Total 2 4 2 2" xfId="40020"/>
    <cellStyle name="Total 2 4 2 2 10" xfId="40021"/>
    <cellStyle name="Total 2 4 2 2 10 2" xfId="40022"/>
    <cellStyle name="Total 2 4 2 2 11" xfId="40023"/>
    <cellStyle name="Total 2 4 2 2 2" xfId="40024"/>
    <cellStyle name="Total 2 4 2 2 2 2" xfId="40025"/>
    <cellStyle name="Total 2 4 2 2 3" xfId="40026"/>
    <cellStyle name="Total 2 4 2 2 3 2" xfId="40027"/>
    <cellStyle name="Total 2 4 2 2 4" xfId="40028"/>
    <cellStyle name="Total 2 4 2 2 4 2" xfId="40029"/>
    <cellStyle name="Total 2 4 2 2 5" xfId="40030"/>
    <cellStyle name="Total 2 4 2 2 5 2" xfId="40031"/>
    <cellStyle name="Total 2 4 2 2 6" xfId="40032"/>
    <cellStyle name="Total 2 4 2 2 6 2" xfId="40033"/>
    <cellStyle name="Total 2 4 2 2 7" xfId="40034"/>
    <cellStyle name="Total 2 4 2 2 7 2" xfId="40035"/>
    <cellStyle name="Total 2 4 2 2 8" xfId="40036"/>
    <cellStyle name="Total 2 4 2 2 8 2" xfId="40037"/>
    <cellStyle name="Total 2 4 2 2 9" xfId="40038"/>
    <cellStyle name="Total 2 4 2 2 9 2" xfId="40039"/>
    <cellStyle name="Total 2 4 2 3" xfId="40040"/>
    <cellStyle name="Total 2 4 2 3 10" xfId="40041"/>
    <cellStyle name="Total 2 4 2 3 10 2" xfId="40042"/>
    <cellStyle name="Total 2 4 2 3 11" xfId="40043"/>
    <cellStyle name="Total 2 4 2 3 2" xfId="40044"/>
    <cellStyle name="Total 2 4 2 3 2 2" xfId="40045"/>
    <cellStyle name="Total 2 4 2 3 3" xfId="40046"/>
    <cellStyle name="Total 2 4 2 3 3 2" xfId="40047"/>
    <cellStyle name="Total 2 4 2 3 4" xfId="40048"/>
    <cellStyle name="Total 2 4 2 3 4 2" xfId="40049"/>
    <cellStyle name="Total 2 4 2 3 5" xfId="40050"/>
    <cellStyle name="Total 2 4 2 3 5 2" xfId="40051"/>
    <cellStyle name="Total 2 4 2 3 6" xfId="40052"/>
    <cellStyle name="Total 2 4 2 3 6 2" xfId="40053"/>
    <cellStyle name="Total 2 4 2 3 7" xfId="40054"/>
    <cellStyle name="Total 2 4 2 3 7 2" xfId="40055"/>
    <cellStyle name="Total 2 4 2 3 8" xfId="40056"/>
    <cellStyle name="Total 2 4 2 3 8 2" xfId="40057"/>
    <cellStyle name="Total 2 4 2 3 9" xfId="40058"/>
    <cellStyle name="Total 2 4 2 3 9 2" xfId="40059"/>
    <cellStyle name="Total 2 4 2 4" xfId="40060"/>
    <cellStyle name="Total 2 4 2 4 2" xfId="40061"/>
    <cellStyle name="Total 2 4 2 5" xfId="40062"/>
    <cellStyle name="Total 2 4 2 5 2" xfId="40063"/>
    <cellStyle name="Total 2 4 2 6" xfId="40064"/>
    <cellStyle name="Total 2 4 2 6 2" xfId="40065"/>
    <cellStyle name="Total 2 4 2 7" xfId="40066"/>
    <cellStyle name="Total 2 4 2 7 2" xfId="40067"/>
    <cellStyle name="Total 2 4 2 8" xfId="40068"/>
    <cellStyle name="Total 2 4 2 8 2" xfId="40069"/>
    <cellStyle name="Total 2 4 2 9" xfId="40070"/>
    <cellStyle name="Total 2 4 2 9 2" xfId="40071"/>
    <cellStyle name="Total 2 4 3" xfId="40072"/>
    <cellStyle name="Total 2 4 3 10" xfId="40073"/>
    <cellStyle name="Total 2 4 3 10 2" xfId="40074"/>
    <cellStyle name="Total 2 4 3 11" xfId="40075"/>
    <cellStyle name="Total 2 4 3 11 2" xfId="40076"/>
    <cellStyle name="Total 2 4 3 12" xfId="40077"/>
    <cellStyle name="Total 2 4 3 12 2" xfId="40078"/>
    <cellStyle name="Total 2 4 3 13" xfId="40079"/>
    <cellStyle name="Total 2 4 3 2" xfId="40080"/>
    <cellStyle name="Total 2 4 3 2 10" xfId="40081"/>
    <cellStyle name="Total 2 4 3 2 10 2" xfId="40082"/>
    <cellStyle name="Total 2 4 3 2 11" xfId="40083"/>
    <cellStyle name="Total 2 4 3 2 2" xfId="40084"/>
    <cellStyle name="Total 2 4 3 2 2 2" xfId="40085"/>
    <cellStyle name="Total 2 4 3 2 3" xfId="40086"/>
    <cellStyle name="Total 2 4 3 2 3 2" xfId="40087"/>
    <cellStyle name="Total 2 4 3 2 4" xfId="40088"/>
    <cellStyle name="Total 2 4 3 2 4 2" xfId="40089"/>
    <cellStyle name="Total 2 4 3 2 5" xfId="40090"/>
    <cellStyle name="Total 2 4 3 2 5 2" xfId="40091"/>
    <cellStyle name="Total 2 4 3 2 6" xfId="40092"/>
    <cellStyle name="Total 2 4 3 2 6 2" xfId="40093"/>
    <cellStyle name="Total 2 4 3 2 7" xfId="40094"/>
    <cellStyle name="Total 2 4 3 2 7 2" xfId="40095"/>
    <cellStyle name="Total 2 4 3 2 8" xfId="40096"/>
    <cellStyle name="Total 2 4 3 2 8 2" xfId="40097"/>
    <cellStyle name="Total 2 4 3 2 9" xfId="40098"/>
    <cellStyle name="Total 2 4 3 2 9 2" xfId="40099"/>
    <cellStyle name="Total 2 4 3 3" xfId="40100"/>
    <cellStyle name="Total 2 4 3 3 10" xfId="40101"/>
    <cellStyle name="Total 2 4 3 3 10 2" xfId="40102"/>
    <cellStyle name="Total 2 4 3 3 11" xfId="40103"/>
    <cellStyle name="Total 2 4 3 3 2" xfId="40104"/>
    <cellStyle name="Total 2 4 3 3 2 2" xfId="40105"/>
    <cellStyle name="Total 2 4 3 3 3" xfId="40106"/>
    <cellStyle name="Total 2 4 3 3 3 2" xfId="40107"/>
    <cellStyle name="Total 2 4 3 3 4" xfId="40108"/>
    <cellStyle name="Total 2 4 3 3 4 2" xfId="40109"/>
    <cellStyle name="Total 2 4 3 3 5" xfId="40110"/>
    <cellStyle name="Total 2 4 3 3 5 2" xfId="40111"/>
    <cellStyle name="Total 2 4 3 3 6" xfId="40112"/>
    <cellStyle name="Total 2 4 3 3 6 2" xfId="40113"/>
    <cellStyle name="Total 2 4 3 3 7" xfId="40114"/>
    <cellStyle name="Total 2 4 3 3 7 2" xfId="40115"/>
    <cellStyle name="Total 2 4 3 3 8" xfId="40116"/>
    <cellStyle name="Total 2 4 3 3 8 2" xfId="40117"/>
    <cellStyle name="Total 2 4 3 3 9" xfId="40118"/>
    <cellStyle name="Total 2 4 3 3 9 2" xfId="40119"/>
    <cellStyle name="Total 2 4 3 4" xfId="40120"/>
    <cellStyle name="Total 2 4 3 4 2" xfId="40121"/>
    <cellStyle name="Total 2 4 3 5" xfId="40122"/>
    <cellStyle name="Total 2 4 3 5 2" xfId="40123"/>
    <cellStyle name="Total 2 4 3 6" xfId="40124"/>
    <cellStyle name="Total 2 4 3 6 2" xfId="40125"/>
    <cellStyle name="Total 2 4 3 7" xfId="40126"/>
    <cellStyle name="Total 2 4 3 7 2" xfId="40127"/>
    <cellStyle name="Total 2 4 3 8" xfId="40128"/>
    <cellStyle name="Total 2 4 3 8 2" xfId="40129"/>
    <cellStyle name="Total 2 4 3 9" xfId="40130"/>
    <cellStyle name="Total 2 4 3 9 2" xfId="40131"/>
    <cellStyle name="Total 2 4 4" xfId="40132"/>
    <cellStyle name="Total 2 4 4 10" xfId="40133"/>
    <cellStyle name="Total 2 4 4 10 2" xfId="40134"/>
    <cellStyle name="Total 2 4 4 11" xfId="40135"/>
    <cellStyle name="Total 2 4 4 2" xfId="40136"/>
    <cellStyle name="Total 2 4 4 2 2" xfId="40137"/>
    <cellStyle name="Total 2 4 4 3" xfId="40138"/>
    <cellStyle name="Total 2 4 4 3 2" xfId="40139"/>
    <cellStyle name="Total 2 4 4 4" xfId="40140"/>
    <cellStyle name="Total 2 4 4 4 2" xfId="40141"/>
    <cellStyle name="Total 2 4 4 5" xfId="40142"/>
    <cellStyle name="Total 2 4 4 5 2" xfId="40143"/>
    <cellStyle name="Total 2 4 4 6" xfId="40144"/>
    <cellStyle name="Total 2 4 4 6 2" xfId="40145"/>
    <cellStyle name="Total 2 4 4 7" xfId="40146"/>
    <cellStyle name="Total 2 4 4 7 2" xfId="40147"/>
    <cellStyle name="Total 2 4 4 8" xfId="40148"/>
    <cellStyle name="Total 2 4 4 8 2" xfId="40149"/>
    <cellStyle name="Total 2 4 4 9" xfId="40150"/>
    <cellStyle name="Total 2 4 4 9 2" xfId="40151"/>
    <cellStyle name="Total 2 4 5" xfId="40152"/>
    <cellStyle name="Total 2 4 5 10" xfId="40153"/>
    <cellStyle name="Total 2 4 5 10 2" xfId="40154"/>
    <cellStyle name="Total 2 4 5 11" xfId="40155"/>
    <cellStyle name="Total 2 4 5 2" xfId="40156"/>
    <cellStyle name="Total 2 4 5 2 2" xfId="40157"/>
    <cellStyle name="Total 2 4 5 3" xfId="40158"/>
    <cellStyle name="Total 2 4 5 3 2" xfId="40159"/>
    <cellStyle name="Total 2 4 5 4" xfId="40160"/>
    <cellStyle name="Total 2 4 5 4 2" xfId="40161"/>
    <cellStyle name="Total 2 4 5 5" xfId="40162"/>
    <cellStyle name="Total 2 4 5 5 2" xfId="40163"/>
    <cellStyle name="Total 2 4 5 6" xfId="40164"/>
    <cellStyle name="Total 2 4 5 6 2" xfId="40165"/>
    <cellStyle name="Total 2 4 5 7" xfId="40166"/>
    <cellStyle name="Total 2 4 5 7 2" xfId="40167"/>
    <cellStyle name="Total 2 4 5 8" xfId="40168"/>
    <cellStyle name="Total 2 4 5 8 2" xfId="40169"/>
    <cellStyle name="Total 2 4 5 9" xfId="40170"/>
    <cellStyle name="Total 2 4 5 9 2" xfId="40171"/>
    <cellStyle name="Total 2 4 6" xfId="40172"/>
    <cellStyle name="Total 2 4 6 2" xfId="40173"/>
    <cellStyle name="Total 2 4 7" xfId="40174"/>
    <cellStyle name="Total 2 4 7 2" xfId="40175"/>
    <cellStyle name="Total 2 4 8" xfId="40176"/>
    <cellStyle name="Total 2 4 8 2" xfId="40177"/>
    <cellStyle name="Total 2 4 9" xfId="40178"/>
    <cellStyle name="Total 2 4 9 2" xfId="40179"/>
    <cellStyle name="Total 2 5" xfId="40180"/>
    <cellStyle name="Total 2 5 10" xfId="40181"/>
    <cellStyle name="Total 2 5 10 2" xfId="40182"/>
    <cellStyle name="Total 2 5 11" xfId="40183"/>
    <cellStyle name="Total 2 5 11 2" xfId="40184"/>
    <cellStyle name="Total 2 5 12" xfId="40185"/>
    <cellStyle name="Total 2 5 12 2" xfId="40186"/>
    <cellStyle name="Total 2 5 13" xfId="40187"/>
    <cellStyle name="Total 2 5 13 2" xfId="40188"/>
    <cellStyle name="Total 2 5 14" xfId="40189"/>
    <cellStyle name="Total 2 5 14 2" xfId="40190"/>
    <cellStyle name="Total 2 5 15" xfId="40191"/>
    <cellStyle name="Total 2 5 2" xfId="40192"/>
    <cellStyle name="Total 2 5 2 10" xfId="40193"/>
    <cellStyle name="Total 2 5 2 10 2" xfId="40194"/>
    <cellStyle name="Total 2 5 2 11" xfId="40195"/>
    <cellStyle name="Total 2 5 2 11 2" xfId="40196"/>
    <cellStyle name="Total 2 5 2 12" xfId="40197"/>
    <cellStyle name="Total 2 5 2 12 2" xfId="40198"/>
    <cellStyle name="Total 2 5 2 13" xfId="40199"/>
    <cellStyle name="Total 2 5 2 2" xfId="40200"/>
    <cellStyle name="Total 2 5 2 2 10" xfId="40201"/>
    <cellStyle name="Total 2 5 2 2 10 2" xfId="40202"/>
    <cellStyle name="Total 2 5 2 2 11" xfId="40203"/>
    <cellStyle name="Total 2 5 2 2 2" xfId="40204"/>
    <cellStyle name="Total 2 5 2 2 2 2" xfId="40205"/>
    <cellStyle name="Total 2 5 2 2 3" xfId="40206"/>
    <cellStyle name="Total 2 5 2 2 3 2" xfId="40207"/>
    <cellStyle name="Total 2 5 2 2 4" xfId="40208"/>
    <cellStyle name="Total 2 5 2 2 4 2" xfId="40209"/>
    <cellStyle name="Total 2 5 2 2 5" xfId="40210"/>
    <cellStyle name="Total 2 5 2 2 5 2" xfId="40211"/>
    <cellStyle name="Total 2 5 2 2 6" xfId="40212"/>
    <cellStyle name="Total 2 5 2 2 6 2" xfId="40213"/>
    <cellStyle name="Total 2 5 2 2 7" xfId="40214"/>
    <cellStyle name="Total 2 5 2 2 7 2" xfId="40215"/>
    <cellStyle name="Total 2 5 2 2 8" xfId="40216"/>
    <cellStyle name="Total 2 5 2 2 8 2" xfId="40217"/>
    <cellStyle name="Total 2 5 2 2 9" xfId="40218"/>
    <cellStyle name="Total 2 5 2 2 9 2" xfId="40219"/>
    <cellStyle name="Total 2 5 2 3" xfId="40220"/>
    <cellStyle name="Total 2 5 2 3 10" xfId="40221"/>
    <cellStyle name="Total 2 5 2 3 10 2" xfId="40222"/>
    <cellStyle name="Total 2 5 2 3 11" xfId="40223"/>
    <cellStyle name="Total 2 5 2 3 2" xfId="40224"/>
    <cellStyle name="Total 2 5 2 3 2 2" xfId="40225"/>
    <cellStyle name="Total 2 5 2 3 3" xfId="40226"/>
    <cellStyle name="Total 2 5 2 3 3 2" xfId="40227"/>
    <cellStyle name="Total 2 5 2 3 4" xfId="40228"/>
    <cellStyle name="Total 2 5 2 3 4 2" xfId="40229"/>
    <cellStyle name="Total 2 5 2 3 5" xfId="40230"/>
    <cellStyle name="Total 2 5 2 3 5 2" xfId="40231"/>
    <cellStyle name="Total 2 5 2 3 6" xfId="40232"/>
    <cellStyle name="Total 2 5 2 3 6 2" xfId="40233"/>
    <cellStyle name="Total 2 5 2 3 7" xfId="40234"/>
    <cellStyle name="Total 2 5 2 3 7 2" xfId="40235"/>
    <cellStyle name="Total 2 5 2 3 8" xfId="40236"/>
    <cellStyle name="Total 2 5 2 3 8 2" xfId="40237"/>
    <cellStyle name="Total 2 5 2 3 9" xfId="40238"/>
    <cellStyle name="Total 2 5 2 3 9 2" xfId="40239"/>
    <cellStyle name="Total 2 5 2 4" xfId="40240"/>
    <cellStyle name="Total 2 5 2 4 2" xfId="40241"/>
    <cellStyle name="Total 2 5 2 5" xfId="40242"/>
    <cellStyle name="Total 2 5 2 5 2" xfId="40243"/>
    <cellStyle name="Total 2 5 2 6" xfId="40244"/>
    <cellStyle name="Total 2 5 2 6 2" xfId="40245"/>
    <cellStyle name="Total 2 5 2 7" xfId="40246"/>
    <cellStyle name="Total 2 5 2 7 2" xfId="40247"/>
    <cellStyle name="Total 2 5 2 8" xfId="40248"/>
    <cellStyle name="Total 2 5 2 8 2" xfId="40249"/>
    <cellStyle name="Total 2 5 2 9" xfId="40250"/>
    <cellStyle name="Total 2 5 2 9 2" xfId="40251"/>
    <cellStyle name="Total 2 5 3" xfId="40252"/>
    <cellStyle name="Total 2 5 3 10" xfId="40253"/>
    <cellStyle name="Total 2 5 3 10 2" xfId="40254"/>
    <cellStyle name="Total 2 5 3 11" xfId="40255"/>
    <cellStyle name="Total 2 5 3 11 2" xfId="40256"/>
    <cellStyle name="Total 2 5 3 12" xfId="40257"/>
    <cellStyle name="Total 2 5 3 12 2" xfId="40258"/>
    <cellStyle name="Total 2 5 3 13" xfId="40259"/>
    <cellStyle name="Total 2 5 3 2" xfId="40260"/>
    <cellStyle name="Total 2 5 3 2 10" xfId="40261"/>
    <cellStyle name="Total 2 5 3 2 10 2" xfId="40262"/>
    <cellStyle name="Total 2 5 3 2 11" xfId="40263"/>
    <cellStyle name="Total 2 5 3 2 2" xfId="40264"/>
    <cellStyle name="Total 2 5 3 2 2 2" xfId="40265"/>
    <cellStyle name="Total 2 5 3 2 3" xfId="40266"/>
    <cellStyle name="Total 2 5 3 2 3 2" xfId="40267"/>
    <cellStyle name="Total 2 5 3 2 4" xfId="40268"/>
    <cellStyle name="Total 2 5 3 2 4 2" xfId="40269"/>
    <cellStyle name="Total 2 5 3 2 5" xfId="40270"/>
    <cellStyle name="Total 2 5 3 2 5 2" xfId="40271"/>
    <cellStyle name="Total 2 5 3 2 6" xfId="40272"/>
    <cellStyle name="Total 2 5 3 2 6 2" xfId="40273"/>
    <cellStyle name="Total 2 5 3 2 7" xfId="40274"/>
    <cellStyle name="Total 2 5 3 2 7 2" xfId="40275"/>
    <cellStyle name="Total 2 5 3 2 8" xfId="40276"/>
    <cellStyle name="Total 2 5 3 2 8 2" xfId="40277"/>
    <cellStyle name="Total 2 5 3 2 9" xfId="40278"/>
    <cellStyle name="Total 2 5 3 2 9 2" xfId="40279"/>
    <cellStyle name="Total 2 5 3 3" xfId="40280"/>
    <cellStyle name="Total 2 5 3 3 10" xfId="40281"/>
    <cellStyle name="Total 2 5 3 3 10 2" xfId="40282"/>
    <cellStyle name="Total 2 5 3 3 11" xfId="40283"/>
    <cellStyle name="Total 2 5 3 3 2" xfId="40284"/>
    <cellStyle name="Total 2 5 3 3 2 2" xfId="40285"/>
    <cellStyle name="Total 2 5 3 3 3" xfId="40286"/>
    <cellStyle name="Total 2 5 3 3 3 2" xfId="40287"/>
    <cellStyle name="Total 2 5 3 3 4" xfId="40288"/>
    <cellStyle name="Total 2 5 3 3 4 2" xfId="40289"/>
    <cellStyle name="Total 2 5 3 3 5" xfId="40290"/>
    <cellStyle name="Total 2 5 3 3 5 2" xfId="40291"/>
    <cellStyle name="Total 2 5 3 3 6" xfId="40292"/>
    <cellStyle name="Total 2 5 3 3 6 2" xfId="40293"/>
    <cellStyle name="Total 2 5 3 3 7" xfId="40294"/>
    <cellStyle name="Total 2 5 3 3 7 2" xfId="40295"/>
    <cellStyle name="Total 2 5 3 3 8" xfId="40296"/>
    <cellStyle name="Total 2 5 3 3 8 2" xfId="40297"/>
    <cellStyle name="Total 2 5 3 3 9" xfId="40298"/>
    <cellStyle name="Total 2 5 3 3 9 2" xfId="40299"/>
    <cellStyle name="Total 2 5 3 4" xfId="40300"/>
    <cellStyle name="Total 2 5 3 4 2" xfId="40301"/>
    <cellStyle name="Total 2 5 3 5" xfId="40302"/>
    <cellStyle name="Total 2 5 3 5 2" xfId="40303"/>
    <cellStyle name="Total 2 5 3 6" xfId="40304"/>
    <cellStyle name="Total 2 5 3 6 2" xfId="40305"/>
    <cellStyle name="Total 2 5 3 7" xfId="40306"/>
    <cellStyle name="Total 2 5 3 7 2" xfId="40307"/>
    <cellStyle name="Total 2 5 3 8" xfId="40308"/>
    <cellStyle name="Total 2 5 3 8 2" xfId="40309"/>
    <cellStyle name="Total 2 5 3 9" xfId="40310"/>
    <cellStyle name="Total 2 5 3 9 2" xfId="40311"/>
    <cellStyle name="Total 2 5 4" xfId="40312"/>
    <cellStyle name="Total 2 5 4 10" xfId="40313"/>
    <cellStyle name="Total 2 5 4 10 2" xfId="40314"/>
    <cellStyle name="Total 2 5 4 11" xfId="40315"/>
    <cellStyle name="Total 2 5 4 2" xfId="40316"/>
    <cellStyle name="Total 2 5 4 2 2" xfId="40317"/>
    <cellStyle name="Total 2 5 4 3" xfId="40318"/>
    <cellStyle name="Total 2 5 4 3 2" xfId="40319"/>
    <cellStyle name="Total 2 5 4 4" xfId="40320"/>
    <cellStyle name="Total 2 5 4 4 2" xfId="40321"/>
    <cellStyle name="Total 2 5 4 5" xfId="40322"/>
    <cellStyle name="Total 2 5 4 5 2" xfId="40323"/>
    <cellStyle name="Total 2 5 4 6" xfId="40324"/>
    <cellStyle name="Total 2 5 4 6 2" xfId="40325"/>
    <cellStyle name="Total 2 5 4 7" xfId="40326"/>
    <cellStyle name="Total 2 5 4 7 2" xfId="40327"/>
    <cellStyle name="Total 2 5 4 8" xfId="40328"/>
    <cellStyle name="Total 2 5 4 8 2" xfId="40329"/>
    <cellStyle name="Total 2 5 4 9" xfId="40330"/>
    <cellStyle name="Total 2 5 4 9 2" xfId="40331"/>
    <cellStyle name="Total 2 5 5" xfId="40332"/>
    <cellStyle name="Total 2 5 5 10" xfId="40333"/>
    <cellStyle name="Total 2 5 5 10 2" xfId="40334"/>
    <cellStyle name="Total 2 5 5 11" xfId="40335"/>
    <cellStyle name="Total 2 5 5 2" xfId="40336"/>
    <cellStyle name="Total 2 5 5 2 2" xfId="40337"/>
    <cellStyle name="Total 2 5 5 3" xfId="40338"/>
    <cellStyle name="Total 2 5 5 3 2" xfId="40339"/>
    <cellStyle name="Total 2 5 5 4" xfId="40340"/>
    <cellStyle name="Total 2 5 5 4 2" xfId="40341"/>
    <cellStyle name="Total 2 5 5 5" xfId="40342"/>
    <cellStyle name="Total 2 5 5 5 2" xfId="40343"/>
    <cellStyle name="Total 2 5 5 6" xfId="40344"/>
    <cellStyle name="Total 2 5 5 6 2" xfId="40345"/>
    <cellStyle name="Total 2 5 5 7" xfId="40346"/>
    <cellStyle name="Total 2 5 5 7 2" xfId="40347"/>
    <cellStyle name="Total 2 5 5 8" xfId="40348"/>
    <cellStyle name="Total 2 5 5 8 2" xfId="40349"/>
    <cellStyle name="Total 2 5 5 9" xfId="40350"/>
    <cellStyle name="Total 2 5 5 9 2" xfId="40351"/>
    <cellStyle name="Total 2 5 6" xfId="40352"/>
    <cellStyle name="Total 2 5 6 2" xfId="40353"/>
    <cellStyle name="Total 2 5 7" xfId="40354"/>
    <cellStyle name="Total 2 5 7 2" xfId="40355"/>
    <cellStyle name="Total 2 5 8" xfId="40356"/>
    <cellStyle name="Total 2 5 8 2" xfId="40357"/>
    <cellStyle name="Total 2 5 9" xfId="40358"/>
    <cellStyle name="Total 2 5 9 2" xfId="40359"/>
    <cellStyle name="Total 2 6" xfId="40360"/>
    <cellStyle name="Total 2 6 10" xfId="40361"/>
    <cellStyle name="Total 2 6 10 2" xfId="40362"/>
    <cellStyle name="Total 2 6 11" xfId="40363"/>
    <cellStyle name="Total 2 6 11 2" xfId="40364"/>
    <cellStyle name="Total 2 6 12" xfId="40365"/>
    <cellStyle name="Total 2 6 12 2" xfId="40366"/>
    <cellStyle name="Total 2 6 13" xfId="40367"/>
    <cellStyle name="Total 2 6 13 2" xfId="40368"/>
    <cellStyle name="Total 2 6 14" xfId="40369"/>
    <cellStyle name="Total 2 6 14 2" xfId="40370"/>
    <cellStyle name="Total 2 6 15" xfId="40371"/>
    <cellStyle name="Total 2 6 2" xfId="40372"/>
    <cellStyle name="Total 2 6 2 10" xfId="40373"/>
    <cellStyle name="Total 2 6 2 10 2" xfId="40374"/>
    <cellStyle name="Total 2 6 2 11" xfId="40375"/>
    <cellStyle name="Total 2 6 2 11 2" xfId="40376"/>
    <cellStyle name="Total 2 6 2 12" xfId="40377"/>
    <cellStyle name="Total 2 6 2 12 2" xfId="40378"/>
    <cellStyle name="Total 2 6 2 13" xfId="40379"/>
    <cellStyle name="Total 2 6 2 2" xfId="40380"/>
    <cellStyle name="Total 2 6 2 2 10" xfId="40381"/>
    <cellStyle name="Total 2 6 2 2 10 2" xfId="40382"/>
    <cellStyle name="Total 2 6 2 2 11" xfId="40383"/>
    <cellStyle name="Total 2 6 2 2 2" xfId="40384"/>
    <cellStyle name="Total 2 6 2 2 2 2" xfId="40385"/>
    <cellStyle name="Total 2 6 2 2 3" xfId="40386"/>
    <cellStyle name="Total 2 6 2 2 3 2" xfId="40387"/>
    <cellStyle name="Total 2 6 2 2 4" xfId="40388"/>
    <cellStyle name="Total 2 6 2 2 4 2" xfId="40389"/>
    <cellStyle name="Total 2 6 2 2 5" xfId="40390"/>
    <cellStyle name="Total 2 6 2 2 5 2" xfId="40391"/>
    <cellStyle name="Total 2 6 2 2 6" xfId="40392"/>
    <cellStyle name="Total 2 6 2 2 6 2" xfId="40393"/>
    <cellStyle name="Total 2 6 2 2 7" xfId="40394"/>
    <cellStyle name="Total 2 6 2 2 7 2" xfId="40395"/>
    <cellStyle name="Total 2 6 2 2 8" xfId="40396"/>
    <cellStyle name="Total 2 6 2 2 8 2" xfId="40397"/>
    <cellStyle name="Total 2 6 2 2 9" xfId="40398"/>
    <cellStyle name="Total 2 6 2 2 9 2" xfId="40399"/>
    <cellStyle name="Total 2 6 2 3" xfId="40400"/>
    <cellStyle name="Total 2 6 2 3 10" xfId="40401"/>
    <cellStyle name="Total 2 6 2 3 10 2" xfId="40402"/>
    <cellStyle name="Total 2 6 2 3 11" xfId="40403"/>
    <cellStyle name="Total 2 6 2 3 2" xfId="40404"/>
    <cellStyle name="Total 2 6 2 3 2 2" xfId="40405"/>
    <cellStyle name="Total 2 6 2 3 3" xfId="40406"/>
    <cellStyle name="Total 2 6 2 3 3 2" xfId="40407"/>
    <cellStyle name="Total 2 6 2 3 4" xfId="40408"/>
    <cellStyle name="Total 2 6 2 3 4 2" xfId="40409"/>
    <cellStyle name="Total 2 6 2 3 5" xfId="40410"/>
    <cellStyle name="Total 2 6 2 3 5 2" xfId="40411"/>
    <cellStyle name="Total 2 6 2 3 6" xfId="40412"/>
    <cellStyle name="Total 2 6 2 3 6 2" xfId="40413"/>
    <cellStyle name="Total 2 6 2 3 7" xfId="40414"/>
    <cellStyle name="Total 2 6 2 3 7 2" xfId="40415"/>
    <cellStyle name="Total 2 6 2 3 8" xfId="40416"/>
    <cellStyle name="Total 2 6 2 3 8 2" xfId="40417"/>
    <cellStyle name="Total 2 6 2 3 9" xfId="40418"/>
    <cellStyle name="Total 2 6 2 3 9 2" xfId="40419"/>
    <cellStyle name="Total 2 6 2 4" xfId="40420"/>
    <cellStyle name="Total 2 6 2 4 2" xfId="40421"/>
    <cellStyle name="Total 2 6 2 5" xfId="40422"/>
    <cellStyle name="Total 2 6 2 5 2" xfId="40423"/>
    <cellStyle name="Total 2 6 2 6" xfId="40424"/>
    <cellStyle name="Total 2 6 2 6 2" xfId="40425"/>
    <cellStyle name="Total 2 6 2 7" xfId="40426"/>
    <cellStyle name="Total 2 6 2 7 2" xfId="40427"/>
    <cellStyle name="Total 2 6 2 8" xfId="40428"/>
    <cellStyle name="Total 2 6 2 8 2" xfId="40429"/>
    <cellStyle name="Total 2 6 2 9" xfId="40430"/>
    <cellStyle name="Total 2 6 2 9 2" xfId="40431"/>
    <cellStyle name="Total 2 6 3" xfId="40432"/>
    <cellStyle name="Total 2 6 3 10" xfId="40433"/>
    <cellStyle name="Total 2 6 3 10 2" xfId="40434"/>
    <cellStyle name="Total 2 6 3 11" xfId="40435"/>
    <cellStyle name="Total 2 6 3 11 2" xfId="40436"/>
    <cellStyle name="Total 2 6 3 12" xfId="40437"/>
    <cellStyle name="Total 2 6 3 12 2" xfId="40438"/>
    <cellStyle name="Total 2 6 3 13" xfId="40439"/>
    <cellStyle name="Total 2 6 3 2" xfId="40440"/>
    <cellStyle name="Total 2 6 3 2 10" xfId="40441"/>
    <cellStyle name="Total 2 6 3 2 10 2" xfId="40442"/>
    <cellStyle name="Total 2 6 3 2 11" xfId="40443"/>
    <cellStyle name="Total 2 6 3 2 2" xfId="40444"/>
    <cellStyle name="Total 2 6 3 2 2 2" xfId="40445"/>
    <cellStyle name="Total 2 6 3 2 3" xfId="40446"/>
    <cellStyle name="Total 2 6 3 2 3 2" xfId="40447"/>
    <cellStyle name="Total 2 6 3 2 4" xfId="40448"/>
    <cellStyle name="Total 2 6 3 2 4 2" xfId="40449"/>
    <cellStyle name="Total 2 6 3 2 5" xfId="40450"/>
    <cellStyle name="Total 2 6 3 2 5 2" xfId="40451"/>
    <cellStyle name="Total 2 6 3 2 6" xfId="40452"/>
    <cellStyle name="Total 2 6 3 2 6 2" xfId="40453"/>
    <cellStyle name="Total 2 6 3 2 7" xfId="40454"/>
    <cellStyle name="Total 2 6 3 2 7 2" xfId="40455"/>
    <cellStyle name="Total 2 6 3 2 8" xfId="40456"/>
    <cellStyle name="Total 2 6 3 2 8 2" xfId="40457"/>
    <cellStyle name="Total 2 6 3 2 9" xfId="40458"/>
    <cellStyle name="Total 2 6 3 2 9 2" xfId="40459"/>
    <cellStyle name="Total 2 6 3 3" xfId="40460"/>
    <cellStyle name="Total 2 6 3 3 10" xfId="40461"/>
    <cellStyle name="Total 2 6 3 3 10 2" xfId="40462"/>
    <cellStyle name="Total 2 6 3 3 11" xfId="40463"/>
    <cellStyle name="Total 2 6 3 3 2" xfId="40464"/>
    <cellStyle name="Total 2 6 3 3 2 2" xfId="40465"/>
    <cellStyle name="Total 2 6 3 3 3" xfId="40466"/>
    <cellStyle name="Total 2 6 3 3 3 2" xfId="40467"/>
    <cellStyle name="Total 2 6 3 3 4" xfId="40468"/>
    <cellStyle name="Total 2 6 3 3 4 2" xfId="40469"/>
    <cellStyle name="Total 2 6 3 3 5" xfId="40470"/>
    <cellStyle name="Total 2 6 3 3 5 2" xfId="40471"/>
    <cellStyle name="Total 2 6 3 3 6" xfId="40472"/>
    <cellStyle name="Total 2 6 3 3 6 2" xfId="40473"/>
    <cellStyle name="Total 2 6 3 3 7" xfId="40474"/>
    <cellStyle name="Total 2 6 3 3 7 2" xfId="40475"/>
    <cellStyle name="Total 2 6 3 3 8" xfId="40476"/>
    <cellStyle name="Total 2 6 3 3 8 2" xfId="40477"/>
    <cellStyle name="Total 2 6 3 3 9" xfId="40478"/>
    <cellStyle name="Total 2 6 3 3 9 2" xfId="40479"/>
    <cellStyle name="Total 2 6 3 4" xfId="40480"/>
    <cellStyle name="Total 2 6 3 4 2" xfId="40481"/>
    <cellStyle name="Total 2 6 3 5" xfId="40482"/>
    <cellStyle name="Total 2 6 3 5 2" xfId="40483"/>
    <cellStyle name="Total 2 6 3 6" xfId="40484"/>
    <cellStyle name="Total 2 6 3 6 2" xfId="40485"/>
    <cellStyle name="Total 2 6 3 7" xfId="40486"/>
    <cellStyle name="Total 2 6 3 7 2" xfId="40487"/>
    <cellStyle name="Total 2 6 3 8" xfId="40488"/>
    <cellStyle name="Total 2 6 3 8 2" xfId="40489"/>
    <cellStyle name="Total 2 6 3 9" xfId="40490"/>
    <cellStyle name="Total 2 6 3 9 2" xfId="40491"/>
    <cellStyle name="Total 2 6 4" xfId="40492"/>
    <cellStyle name="Total 2 6 4 10" xfId="40493"/>
    <cellStyle name="Total 2 6 4 10 2" xfId="40494"/>
    <cellStyle name="Total 2 6 4 11" xfId="40495"/>
    <cellStyle name="Total 2 6 4 2" xfId="40496"/>
    <cellStyle name="Total 2 6 4 2 2" xfId="40497"/>
    <cellStyle name="Total 2 6 4 3" xfId="40498"/>
    <cellStyle name="Total 2 6 4 3 2" xfId="40499"/>
    <cellStyle name="Total 2 6 4 4" xfId="40500"/>
    <cellStyle name="Total 2 6 4 4 2" xfId="40501"/>
    <cellStyle name="Total 2 6 4 5" xfId="40502"/>
    <cellStyle name="Total 2 6 4 5 2" xfId="40503"/>
    <cellStyle name="Total 2 6 4 6" xfId="40504"/>
    <cellStyle name="Total 2 6 4 6 2" xfId="40505"/>
    <cellStyle name="Total 2 6 4 7" xfId="40506"/>
    <cellStyle name="Total 2 6 4 7 2" xfId="40507"/>
    <cellStyle name="Total 2 6 4 8" xfId="40508"/>
    <cellStyle name="Total 2 6 4 8 2" xfId="40509"/>
    <cellStyle name="Total 2 6 4 9" xfId="40510"/>
    <cellStyle name="Total 2 6 4 9 2" xfId="40511"/>
    <cellStyle name="Total 2 6 5" xfId="40512"/>
    <cellStyle name="Total 2 6 5 10" xfId="40513"/>
    <cellStyle name="Total 2 6 5 10 2" xfId="40514"/>
    <cellStyle name="Total 2 6 5 11" xfId="40515"/>
    <cellStyle name="Total 2 6 5 2" xfId="40516"/>
    <cellStyle name="Total 2 6 5 2 2" xfId="40517"/>
    <cellStyle name="Total 2 6 5 3" xfId="40518"/>
    <cellStyle name="Total 2 6 5 3 2" xfId="40519"/>
    <cellStyle name="Total 2 6 5 4" xfId="40520"/>
    <cellStyle name="Total 2 6 5 4 2" xfId="40521"/>
    <cellStyle name="Total 2 6 5 5" xfId="40522"/>
    <cellStyle name="Total 2 6 5 5 2" xfId="40523"/>
    <cellStyle name="Total 2 6 5 6" xfId="40524"/>
    <cellStyle name="Total 2 6 5 6 2" xfId="40525"/>
    <cellStyle name="Total 2 6 5 7" xfId="40526"/>
    <cellStyle name="Total 2 6 5 7 2" xfId="40527"/>
    <cellStyle name="Total 2 6 5 8" xfId="40528"/>
    <cellStyle name="Total 2 6 5 8 2" xfId="40529"/>
    <cellStyle name="Total 2 6 5 9" xfId="40530"/>
    <cellStyle name="Total 2 6 5 9 2" xfId="40531"/>
    <cellStyle name="Total 2 6 6" xfId="40532"/>
    <cellStyle name="Total 2 6 6 2" xfId="40533"/>
    <cellStyle name="Total 2 6 7" xfId="40534"/>
    <cellStyle name="Total 2 6 7 2" xfId="40535"/>
    <cellStyle name="Total 2 6 8" xfId="40536"/>
    <cellStyle name="Total 2 6 8 2" xfId="40537"/>
    <cellStyle name="Total 2 6 9" xfId="40538"/>
    <cellStyle name="Total 2 6 9 2" xfId="40539"/>
    <cellStyle name="Total 2 7" xfId="40540"/>
    <cellStyle name="Total 2 7 10" xfId="40541"/>
    <cellStyle name="Total 2 7 10 2" xfId="40542"/>
    <cellStyle name="Total 2 7 11" xfId="40543"/>
    <cellStyle name="Total 2 7 11 2" xfId="40544"/>
    <cellStyle name="Total 2 7 12" xfId="40545"/>
    <cellStyle name="Total 2 7 12 2" xfId="40546"/>
    <cellStyle name="Total 2 7 13" xfId="40547"/>
    <cellStyle name="Total 2 7 2" xfId="40548"/>
    <cellStyle name="Total 2 7 2 10" xfId="40549"/>
    <cellStyle name="Total 2 7 2 10 2" xfId="40550"/>
    <cellStyle name="Total 2 7 2 11" xfId="40551"/>
    <cellStyle name="Total 2 7 2 2" xfId="40552"/>
    <cellStyle name="Total 2 7 2 2 2" xfId="40553"/>
    <cellStyle name="Total 2 7 2 3" xfId="40554"/>
    <cellStyle name="Total 2 7 2 3 2" xfId="40555"/>
    <cellStyle name="Total 2 7 2 4" xfId="40556"/>
    <cellStyle name="Total 2 7 2 4 2" xfId="40557"/>
    <cellStyle name="Total 2 7 2 5" xfId="40558"/>
    <cellStyle name="Total 2 7 2 5 2" xfId="40559"/>
    <cellStyle name="Total 2 7 2 6" xfId="40560"/>
    <cellStyle name="Total 2 7 2 6 2" xfId="40561"/>
    <cellStyle name="Total 2 7 2 7" xfId="40562"/>
    <cellStyle name="Total 2 7 2 7 2" xfId="40563"/>
    <cellStyle name="Total 2 7 2 8" xfId="40564"/>
    <cellStyle name="Total 2 7 2 8 2" xfId="40565"/>
    <cellStyle name="Total 2 7 2 9" xfId="40566"/>
    <cellStyle name="Total 2 7 2 9 2" xfId="40567"/>
    <cellStyle name="Total 2 7 3" xfId="40568"/>
    <cellStyle name="Total 2 7 3 10" xfId="40569"/>
    <cellStyle name="Total 2 7 3 10 2" xfId="40570"/>
    <cellStyle name="Total 2 7 3 11" xfId="40571"/>
    <cellStyle name="Total 2 7 3 2" xfId="40572"/>
    <cellStyle name="Total 2 7 3 2 2" xfId="40573"/>
    <cellStyle name="Total 2 7 3 3" xfId="40574"/>
    <cellStyle name="Total 2 7 3 3 2" xfId="40575"/>
    <cellStyle name="Total 2 7 3 4" xfId="40576"/>
    <cellStyle name="Total 2 7 3 4 2" xfId="40577"/>
    <cellStyle name="Total 2 7 3 5" xfId="40578"/>
    <cellStyle name="Total 2 7 3 5 2" xfId="40579"/>
    <cellStyle name="Total 2 7 3 6" xfId="40580"/>
    <cellStyle name="Total 2 7 3 6 2" xfId="40581"/>
    <cellStyle name="Total 2 7 3 7" xfId="40582"/>
    <cellStyle name="Total 2 7 3 7 2" xfId="40583"/>
    <cellStyle name="Total 2 7 3 8" xfId="40584"/>
    <cellStyle name="Total 2 7 3 8 2" xfId="40585"/>
    <cellStyle name="Total 2 7 3 9" xfId="40586"/>
    <cellStyle name="Total 2 7 3 9 2" xfId="40587"/>
    <cellStyle name="Total 2 7 4" xfId="40588"/>
    <cellStyle name="Total 2 7 4 2" xfId="40589"/>
    <cellStyle name="Total 2 7 5" xfId="40590"/>
    <cellStyle name="Total 2 7 5 2" xfId="40591"/>
    <cellStyle name="Total 2 7 6" xfId="40592"/>
    <cellStyle name="Total 2 7 6 2" xfId="40593"/>
    <cellStyle name="Total 2 7 7" xfId="40594"/>
    <cellStyle name="Total 2 7 7 2" xfId="40595"/>
    <cellStyle name="Total 2 7 8" xfId="40596"/>
    <cellStyle name="Total 2 7 8 2" xfId="40597"/>
    <cellStyle name="Total 2 7 9" xfId="40598"/>
    <cellStyle name="Total 2 7 9 2" xfId="40599"/>
    <cellStyle name="Total 2 8" xfId="40600"/>
    <cellStyle name="Total 2 8 10" xfId="40601"/>
    <cellStyle name="Total 2 8 10 2" xfId="40602"/>
    <cellStyle name="Total 2 8 11" xfId="40603"/>
    <cellStyle name="Total 2 8 11 2" xfId="40604"/>
    <cellStyle name="Total 2 8 12" xfId="40605"/>
    <cellStyle name="Total 2 8 12 2" xfId="40606"/>
    <cellStyle name="Total 2 8 13" xfId="40607"/>
    <cellStyle name="Total 2 8 2" xfId="40608"/>
    <cellStyle name="Total 2 8 2 10" xfId="40609"/>
    <cellStyle name="Total 2 8 2 10 2" xfId="40610"/>
    <cellStyle name="Total 2 8 2 11" xfId="40611"/>
    <cellStyle name="Total 2 8 2 2" xfId="40612"/>
    <cellStyle name="Total 2 8 2 2 2" xfId="40613"/>
    <cellStyle name="Total 2 8 2 3" xfId="40614"/>
    <cellStyle name="Total 2 8 2 3 2" xfId="40615"/>
    <cellStyle name="Total 2 8 2 4" xfId="40616"/>
    <cellStyle name="Total 2 8 2 4 2" xfId="40617"/>
    <cellStyle name="Total 2 8 2 5" xfId="40618"/>
    <cellStyle name="Total 2 8 2 5 2" xfId="40619"/>
    <cellStyle name="Total 2 8 2 6" xfId="40620"/>
    <cellStyle name="Total 2 8 2 6 2" xfId="40621"/>
    <cellStyle name="Total 2 8 2 7" xfId="40622"/>
    <cellStyle name="Total 2 8 2 7 2" xfId="40623"/>
    <cellStyle name="Total 2 8 2 8" xfId="40624"/>
    <cellStyle name="Total 2 8 2 8 2" xfId="40625"/>
    <cellStyle name="Total 2 8 2 9" xfId="40626"/>
    <cellStyle name="Total 2 8 2 9 2" xfId="40627"/>
    <cellStyle name="Total 2 8 3" xfId="40628"/>
    <cellStyle name="Total 2 8 3 10" xfId="40629"/>
    <cellStyle name="Total 2 8 3 10 2" xfId="40630"/>
    <cellStyle name="Total 2 8 3 11" xfId="40631"/>
    <cellStyle name="Total 2 8 3 2" xfId="40632"/>
    <cellStyle name="Total 2 8 3 2 2" xfId="40633"/>
    <cellStyle name="Total 2 8 3 3" xfId="40634"/>
    <cellStyle name="Total 2 8 3 3 2" xfId="40635"/>
    <cellStyle name="Total 2 8 3 4" xfId="40636"/>
    <cellStyle name="Total 2 8 3 4 2" xfId="40637"/>
    <cellStyle name="Total 2 8 3 5" xfId="40638"/>
    <cellStyle name="Total 2 8 3 5 2" xfId="40639"/>
    <cellStyle name="Total 2 8 3 6" xfId="40640"/>
    <cellStyle name="Total 2 8 3 6 2" xfId="40641"/>
    <cellStyle name="Total 2 8 3 7" xfId="40642"/>
    <cellStyle name="Total 2 8 3 7 2" xfId="40643"/>
    <cellStyle name="Total 2 8 3 8" xfId="40644"/>
    <cellStyle name="Total 2 8 3 8 2" xfId="40645"/>
    <cellStyle name="Total 2 8 3 9" xfId="40646"/>
    <cellStyle name="Total 2 8 3 9 2" xfId="40647"/>
    <cellStyle name="Total 2 8 4" xfId="40648"/>
    <cellStyle name="Total 2 8 4 2" xfId="40649"/>
    <cellStyle name="Total 2 8 5" xfId="40650"/>
    <cellStyle name="Total 2 8 5 2" xfId="40651"/>
    <cellStyle name="Total 2 8 6" xfId="40652"/>
    <cellStyle name="Total 2 8 6 2" xfId="40653"/>
    <cellStyle name="Total 2 8 7" xfId="40654"/>
    <cellStyle name="Total 2 8 7 2" xfId="40655"/>
    <cellStyle name="Total 2 8 8" xfId="40656"/>
    <cellStyle name="Total 2 8 8 2" xfId="40657"/>
    <cellStyle name="Total 2 8 9" xfId="40658"/>
    <cellStyle name="Total 2 8 9 2" xfId="40659"/>
    <cellStyle name="Total 2 9" xfId="40660"/>
    <cellStyle name="Total 2 9 2" xfId="40661"/>
    <cellStyle name="Total 3" xfId="40662"/>
    <cellStyle name="Total 3 10" xfId="40663"/>
    <cellStyle name="Total 3 10 2" xfId="40664"/>
    <cellStyle name="Total 3 11" xfId="40665"/>
    <cellStyle name="Total 3 11 2" xfId="40666"/>
    <cellStyle name="Total 3 12" xfId="40667"/>
    <cellStyle name="Total 3 12 2" xfId="40668"/>
    <cellStyle name="Total 3 13" xfId="40669"/>
    <cellStyle name="Total 3 13 2" xfId="40670"/>
    <cellStyle name="Total 3 14" xfId="40671"/>
    <cellStyle name="Total 3 14 2" xfId="40672"/>
    <cellStyle name="Total 3 15" xfId="40673"/>
    <cellStyle name="Total 3 16" xfId="40674"/>
    <cellStyle name="Total 3 17" xfId="40675"/>
    <cellStyle name="Total 3 2" xfId="40676"/>
    <cellStyle name="Total 3 2 10" xfId="40677"/>
    <cellStyle name="Total 3 2 10 2" xfId="40678"/>
    <cellStyle name="Total 3 2 11" xfId="40679"/>
    <cellStyle name="Total 3 2 11 2" xfId="40680"/>
    <cellStyle name="Total 3 2 12" xfId="40681"/>
    <cellStyle name="Total 3 2 12 2" xfId="40682"/>
    <cellStyle name="Total 3 2 13" xfId="40683"/>
    <cellStyle name="Total 3 2 13 2" xfId="40684"/>
    <cellStyle name="Total 3 2 14" xfId="40685"/>
    <cellStyle name="Total 3 2 14 2" xfId="40686"/>
    <cellStyle name="Total 3 2 15" xfId="40687"/>
    <cellStyle name="Total 3 2 16" xfId="40688"/>
    <cellStyle name="Total 3 2 2" xfId="40689"/>
    <cellStyle name="Total 3 2 2 10" xfId="40690"/>
    <cellStyle name="Total 3 2 2 10 2" xfId="40691"/>
    <cellStyle name="Total 3 2 2 11" xfId="40692"/>
    <cellStyle name="Total 3 2 2 11 2" xfId="40693"/>
    <cellStyle name="Total 3 2 2 12" xfId="40694"/>
    <cellStyle name="Total 3 2 2 12 2" xfId="40695"/>
    <cellStyle name="Total 3 2 2 13" xfId="40696"/>
    <cellStyle name="Total 3 2 2 2" xfId="40697"/>
    <cellStyle name="Total 3 2 2 2 10" xfId="40698"/>
    <cellStyle name="Total 3 2 2 2 10 2" xfId="40699"/>
    <cellStyle name="Total 3 2 2 2 11" xfId="40700"/>
    <cellStyle name="Total 3 2 2 2 2" xfId="40701"/>
    <cellStyle name="Total 3 2 2 2 2 2" xfId="40702"/>
    <cellStyle name="Total 3 2 2 2 3" xfId="40703"/>
    <cellStyle name="Total 3 2 2 2 3 2" xfId="40704"/>
    <cellStyle name="Total 3 2 2 2 4" xfId="40705"/>
    <cellStyle name="Total 3 2 2 2 4 2" xfId="40706"/>
    <cellStyle name="Total 3 2 2 2 5" xfId="40707"/>
    <cellStyle name="Total 3 2 2 2 5 2" xfId="40708"/>
    <cellStyle name="Total 3 2 2 2 6" xfId="40709"/>
    <cellStyle name="Total 3 2 2 2 6 2" xfId="40710"/>
    <cellStyle name="Total 3 2 2 2 7" xfId="40711"/>
    <cellStyle name="Total 3 2 2 2 7 2" xfId="40712"/>
    <cellStyle name="Total 3 2 2 2 8" xfId="40713"/>
    <cellStyle name="Total 3 2 2 2 8 2" xfId="40714"/>
    <cellStyle name="Total 3 2 2 2 9" xfId="40715"/>
    <cellStyle name="Total 3 2 2 2 9 2" xfId="40716"/>
    <cellStyle name="Total 3 2 2 3" xfId="40717"/>
    <cellStyle name="Total 3 2 2 3 10" xfId="40718"/>
    <cellStyle name="Total 3 2 2 3 10 2" xfId="40719"/>
    <cellStyle name="Total 3 2 2 3 11" xfId="40720"/>
    <cellStyle name="Total 3 2 2 3 2" xfId="40721"/>
    <cellStyle name="Total 3 2 2 3 2 2" xfId="40722"/>
    <cellStyle name="Total 3 2 2 3 3" xfId="40723"/>
    <cellStyle name="Total 3 2 2 3 3 2" xfId="40724"/>
    <cellStyle name="Total 3 2 2 3 4" xfId="40725"/>
    <cellStyle name="Total 3 2 2 3 4 2" xfId="40726"/>
    <cellStyle name="Total 3 2 2 3 5" xfId="40727"/>
    <cellStyle name="Total 3 2 2 3 5 2" xfId="40728"/>
    <cellStyle name="Total 3 2 2 3 6" xfId="40729"/>
    <cellStyle name="Total 3 2 2 3 6 2" xfId="40730"/>
    <cellStyle name="Total 3 2 2 3 7" xfId="40731"/>
    <cellStyle name="Total 3 2 2 3 7 2" xfId="40732"/>
    <cellStyle name="Total 3 2 2 3 8" xfId="40733"/>
    <cellStyle name="Total 3 2 2 3 8 2" xfId="40734"/>
    <cellStyle name="Total 3 2 2 3 9" xfId="40735"/>
    <cellStyle name="Total 3 2 2 3 9 2" xfId="40736"/>
    <cellStyle name="Total 3 2 2 4" xfId="40737"/>
    <cellStyle name="Total 3 2 2 4 2" xfId="40738"/>
    <cellStyle name="Total 3 2 2 5" xfId="40739"/>
    <cellStyle name="Total 3 2 2 5 2" xfId="40740"/>
    <cellStyle name="Total 3 2 2 6" xfId="40741"/>
    <cellStyle name="Total 3 2 2 6 2" xfId="40742"/>
    <cellStyle name="Total 3 2 2 7" xfId="40743"/>
    <cellStyle name="Total 3 2 2 7 2" xfId="40744"/>
    <cellStyle name="Total 3 2 2 8" xfId="40745"/>
    <cellStyle name="Total 3 2 2 8 2" xfId="40746"/>
    <cellStyle name="Total 3 2 2 9" xfId="40747"/>
    <cellStyle name="Total 3 2 2 9 2" xfId="40748"/>
    <cellStyle name="Total 3 2 3" xfId="40749"/>
    <cellStyle name="Total 3 2 3 10" xfId="40750"/>
    <cellStyle name="Total 3 2 3 10 2" xfId="40751"/>
    <cellStyle name="Total 3 2 3 11" xfId="40752"/>
    <cellStyle name="Total 3 2 3 11 2" xfId="40753"/>
    <cellStyle name="Total 3 2 3 12" xfId="40754"/>
    <cellStyle name="Total 3 2 3 12 2" xfId="40755"/>
    <cellStyle name="Total 3 2 3 13" xfId="40756"/>
    <cellStyle name="Total 3 2 3 2" xfId="40757"/>
    <cellStyle name="Total 3 2 3 2 10" xfId="40758"/>
    <cellStyle name="Total 3 2 3 2 10 2" xfId="40759"/>
    <cellStyle name="Total 3 2 3 2 11" xfId="40760"/>
    <cellStyle name="Total 3 2 3 2 2" xfId="40761"/>
    <cellStyle name="Total 3 2 3 2 2 2" xfId="40762"/>
    <cellStyle name="Total 3 2 3 2 3" xfId="40763"/>
    <cellStyle name="Total 3 2 3 2 3 2" xfId="40764"/>
    <cellStyle name="Total 3 2 3 2 4" xfId="40765"/>
    <cellStyle name="Total 3 2 3 2 4 2" xfId="40766"/>
    <cellStyle name="Total 3 2 3 2 5" xfId="40767"/>
    <cellStyle name="Total 3 2 3 2 5 2" xfId="40768"/>
    <cellStyle name="Total 3 2 3 2 6" xfId="40769"/>
    <cellStyle name="Total 3 2 3 2 6 2" xfId="40770"/>
    <cellStyle name="Total 3 2 3 2 7" xfId="40771"/>
    <cellStyle name="Total 3 2 3 2 7 2" xfId="40772"/>
    <cellStyle name="Total 3 2 3 2 8" xfId="40773"/>
    <cellStyle name="Total 3 2 3 2 8 2" xfId="40774"/>
    <cellStyle name="Total 3 2 3 2 9" xfId="40775"/>
    <cellStyle name="Total 3 2 3 2 9 2" xfId="40776"/>
    <cellStyle name="Total 3 2 3 3" xfId="40777"/>
    <cellStyle name="Total 3 2 3 3 10" xfId="40778"/>
    <cellStyle name="Total 3 2 3 3 10 2" xfId="40779"/>
    <cellStyle name="Total 3 2 3 3 11" xfId="40780"/>
    <cellStyle name="Total 3 2 3 3 2" xfId="40781"/>
    <cellStyle name="Total 3 2 3 3 2 2" xfId="40782"/>
    <cellStyle name="Total 3 2 3 3 3" xfId="40783"/>
    <cellStyle name="Total 3 2 3 3 3 2" xfId="40784"/>
    <cellStyle name="Total 3 2 3 3 4" xfId="40785"/>
    <cellStyle name="Total 3 2 3 3 4 2" xfId="40786"/>
    <cellStyle name="Total 3 2 3 3 5" xfId="40787"/>
    <cellStyle name="Total 3 2 3 3 5 2" xfId="40788"/>
    <cellStyle name="Total 3 2 3 3 6" xfId="40789"/>
    <cellStyle name="Total 3 2 3 3 6 2" xfId="40790"/>
    <cellStyle name="Total 3 2 3 3 7" xfId="40791"/>
    <cellStyle name="Total 3 2 3 3 7 2" xfId="40792"/>
    <cellStyle name="Total 3 2 3 3 8" xfId="40793"/>
    <cellStyle name="Total 3 2 3 3 8 2" xfId="40794"/>
    <cellStyle name="Total 3 2 3 3 9" xfId="40795"/>
    <cellStyle name="Total 3 2 3 3 9 2" xfId="40796"/>
    <cellStyle name="Total 3 2 3 4" xfId="40797"/>
    <cellStyle name="Total 3 2 3 4 2" xfId="40798"/>
    <cellStyle name="Total 3 2 3 5" xfId="40799"/>
    <cellStyle name="Total 3 2 3 5 2" xfId="40800"/>
    <cellStyle name="Total 3 2 3 6" xfId="40801"/>
    <cellStyle name="Total 3 2 3 6 2" xfId="40802"/>
    <cellStyle name="Total 3 2 3 7" xfId="40803"/>
    <cellStyle name="Total 3 2 3 7 2" xfId="40804"/>
    <cellStyle name="Total 3 2 3 8" xfId="40805"/>
    <cellStyle name="Total 3 2 3 8 2" xfId="40806"/>
    <cellStyle name="Total 3 2 3 9" xfId="40807"/>
    <cellStyle name="Total 3 2 3 9 2" xfId="40808"/>
    <cellStyle name="Total 3 2 4" xfId="40809"/>
    <cellStyle name="Total 3 2 4 10" xfId="40810"/>
    <cellStyle name="Total 3 2 4 10 2" xfId="40811"/>
    <cellStyle name="Total 3 2 4 11" xfId="40812"/>
    <cellStyle name="Total 3 2 4 2" xfId="40813"/>
    <cellStyle name="Total 3 2 4 2 2" xfId="40814"/>
    <cellStyle name="Total 3 2 4 3" xfId="40815"/>
    <cellStyle name="Total 3 2 4 3 2" xfId="40816"/>
    <cellStyle name="Total 3 2 4 4" xfId="40817"/>
    <cellStyle name="Total 3 2 4 4 2" xfId="40818"/>
    <cellStyle name="Total 3 2 4 5" xfId="40819"/>
    <cellStyle name="Total 3 2 4 5 2" xfId="40820"/>
    <cellStyle name="Total 3 2 4 6" xfId="40821"/>
    <cellStyle name="Total 3 2 4 6 2" xfId="40822"/>
    <cellStyle name="Total 3 2 4 7" xfId="40823"/>
    <cellStyle name="Total 3 2 4 7 2" xfId="40824"/>
    <cellStyle name="Total 3 2 4 8" xfId="40825"/>
    <cellStyle name="Total 3 2 4 8 2" xfId="40826"/>
    <cellStyle name="Total 3 2 4 9" xfId="40827"/>
    <cellStyle name="Total 3 2 4 9 2" xfId="40828"/>
    <cellStyle name="Total 3 2 5" xfId="40829"/>
    <cellStyle name="Total 3 2 5 10" xfId="40830"/>
    <cellStyle name="Total 3 2 5 10 2" xfId="40831"/>
    <cellStyle name="Total 3 2 5 11" xfId="40832"/>
    <cellStyle name="Total 3 2 5 2" xfId="40833"/>
    <cellStyle name="Total 3 2 5 2 2" xfId="40834"/>
    <cellStyle name="Total 3 2 5 3" xfId="40835"/>
    <cellStyle name="Total 3 2 5 3 2" xfId="40836"/>
    <cellStyle name="Total 3 2 5 4" xfId="40837"/>
    <cellStyle name="Total 3 2 5 4 2" xfId="40838"/>
    <cellStyle name="Total 3 2 5 5" xfId="40839"/>
    <cellStyle name="Total 3 2 5 5 2" xfId="40840"/>
    <cellStyle name="Total 3 2 5 6" xfId="40841"/>
    <cellStyle name="Total 3 2 5 6 2" xfId="40842"/>
    <cellStyle name="Total 3 2 5 7" xfId="40843"/>
    <cellStyle name="Total 3 2 5 7 2" xfId="40844"/>
    <cellStyle name="Total 3 2 5 8" xfId="40845"/>
    <cellStyle name="Total 3 2 5 8 2" xfId="40846"/>
    <cellStyle name="Total 3 2 5 9" xfId="40847"/>
    <cellStyle name="Total 3 2 5 9 2" xfId="40848"/>
    <cellStyle name="Total 3 2 6" xfId="40849"/>
    <cellStyle name="Total 3 2 6 2" xfId="40850"/>
    <cellStyle name="Total 3 2 7" xfId="40851"/>
    <cellStyle name="Total 3 2 7 2" xfId="40852"/>
    <cellStyle name="Total 3 2 8" xfId="40853"/>
    <cellStyle name="Total 3 2 8 2" xfId="40854"/>
    <cellStyle name="Total 3 2 9" xfId="40855"/>
    <cellStyle name="Total 3 2 9 2" xfId="40856"/>
    <cellStyle name="Total 3 3" xfId="40857"/>
    <cellStyle name="Total 3 3 10" xfId="40858"/>
    <cellStyle name="Total 3 3 10 2" xfId="40859"/>
    <cellStyle name="Total 3 3 11" xfId="40860"/>
    <cellStyle name="Total 3 3 11 2" xfId="40861"/>
    <cellStyle name="Total 3 3 12" xfId="40862"/>
    <cellStyle name="Total 3 3 12 2" xfId="40863"/>
    <cellStyle name="Total 3 3 13" xfId="40864"/>
    <cellStyle name="Total 3 3 13 2" xfId="40865"/>
    <cellStyle name="Total 3 3 14" xfId="40866"/>
    <cellStyle name="Total 3 3 14 2" xfId="40867"/>
    <cellStyle name="Total 3 3 15" xfId="40868"/>
    <cellStyle name="Total 3 3 2" xfId="40869"/>
    <cellStyle name="Total 3 3 2 10" xfId="40870"/>
    <cellStyle name="Total 3 3 2 10 2" xfId="40871"/>
    <cellStyle name="Total 3 3 2 11" xfId="40872"/>
    <cellStyle name="Total 3 3 2 11 2" xfId="40873"/>
    <cellStyle name="Total 3 3 2 12" xfId="40874"/>
    <cellStyle name="Total 3 3 2 12 2" xfId="40875"/>
    <cellStyle name="Total 3 3 2 13" xfId="40876"/>
    <cellStyle name="Total 3 3 2 2" xfId="40877"/>
    <cellStyle name="Total 3 3 2 2 10" xfId="40878"/>
    <cellStyle name="Total 3 3 2 2 10 2" xfId="40879"/>
    <cellStyle name="Total 3 3 2 2 11" xfId="40880"/>
    <cellStyle name="Total 3 3 2 2 2" xfId="40881"/>
    <cellStyle name="Total 3 3 2 2 2 2" xfId="40882"/>
    <cellStyle name="Total 3 3 2 2 3" xfId="40883"/>
    <cellStyle name="Total 3 3 2 2 3 2" xfId="40884"/>
    <cellStyle name="Total 3 3 2 2 4" xfId="40885"/>
    <cellStyle name="Total 3 3 2 2 4 2" xfId="40886"/>
    <cellStyle name="Total 3 3 2 2 5" xfId="40887"/>
    <cellStyle name="Total 3 3 2 2 5 2" xfId="40888"/>
    <cellStyle name="Total 3 3 2 2 6" xfId="40889"/>
    <cellStyle name="Total 3 3 2 2 6 2" xfId="40890"/>
    <cellStyle name="Total 3 3 2 2 7" xfId="40891"/>
    <cellStyle name="Total 3 3 2 2 7 2" xfId="40892"/>
    <cellStyle name="Total 3 3 2 2 8" xfId="40893"/>
    <cellStyle name="Total 3 3 2 2 8 2" xfId="40894"/>
    <cellStyle name="Total 3 3 2 2 9" xfId="40895"/>
    <cellStyle name="Total 3 3 2 2 9 2" xfId="40896"/>
    <cellStyle name="Total 3 3 2 3" xfId="40897"/>
    <cellStyle name="Total 3 3 2 3 10" xfId="40898"/>
    <cellStyle name="Total 3 3 2 3 10 2" xfId="40899"/>
    <cellStyle name="Total 3 3 2 3 11" xfId="40900"/>
    <cellStyle name="Total 3 3 2 3 2" xfId="40901"/>
    <cellStyle name="Total 3 3 2 3 2 2" xfId="40902"/>
    <cellStyle name="Total 3 3 2 3 3" xfId="40903"/>
    <cellStyle name="Total 3 3 2 3 3 2" xfId="40904"/>
    <cellStyle name="Total 3 3 2 3 4" xfId="40905"/>
    <cellStyle name="Total 3 3 2 3 4 2" xfId="40906"/>
    <cellStyle name="Total 3 3 2 3 5" xfId="40907"/>
    <cellStyle name="Total 3 3 2 3 5 2" xfId="40908"/>
    <cellStyle name="Total 3 3 2 3 6" xfId="40909"/>
    <cellStyle name="Total 3 3 2 3 6 2" xfId="40910"/>
    <cellStyle name="Total 3 3 2 3 7" xfId="40911"/>
    <cellStyle name="Total 3 3 2 3 7 2" xfId="40912"/>
    <cellStyle name="Total 3 3 2 3 8" xfId="40913"/>
    <cellStyle name="Total 3 3 2 3 8 2" xfId="40914"/>
    <cellStyle name="Total 3 3 2 3 9" xfId="40915"/>
    <cellStyle name="Total 3 3 2 3 9 2" xfId="40916"/>
    <cellStyle name="Total 3 3 2 4" xfId="40917"/>
    <cellStyle name="Total 3 3 2 4 2" xfId="40918"/>
    <cellStyle name="Total 3 3 2 5" xfId="40919"/>
    <cellStyle name="Total 3 3 2 5 2" xfId="40920"/>
    <cellStyle name="Total 3 3 2 6" xfId="40921"/>
    <cellStyle name="Total 3 3 2 6 2" xfId="40922"/>
    <cellStyle name="Total 3 3 2 7" xfId="40923"/>
    <cellStyle name="Total 3 3 2 7 2" xfId="40924"/>
    <cellStyle name="Total 3 3 2 8" xfId="40925"/>
    <cellStyle name="Total 3 3 2 8 2" xfId="40926"/>
    <cellStyle name="Total 3 3 2 9" xfId="40927"/>
    <cellStyle name="Total 3 3 2 9 2" xfId="40928"/>
    <cellStyle name="Total 3 3 3" xfId="40929"/>
    <cellStyle name="Total 3 3 3 10" xfId="40930"/>
    <cellStyle name="Total 3 3 3 10 2" xfId="40931"/>
    <cellStyle name="Total 3 3 3 11" xfId="40932"/>
    <cellStyle name="Total 3 3 3 11 2" xfId="40933"/>
    <cellStyle name="Total 3 3 3 12" xfId="40934"/>
    <cellStyle name="Total 3 3 3 12 2" xfId="40935"/>
    <cellStyle name="Total 3 3 3 13" xfId="40936"/>
    <cellStyle name="Total 3 3 3 2" xfId="40937"/>
    <cellStyle name="Total 3 3 3 2 10" xfId="40938"/>
    <cellStyle name="Total 3 3 3 2 10 2" xfId="40939"/>
    <cellStyle name="Total 3 3 3 2 11" xfId="40940"/>
    <cellStyle name="Total 3 3 3 2 2" xfId="40941"/>
    <cellStyle name="Total 3 3 3 2 2 2" xfId="40942"/>
    <cellStyle name="Total 3 3 3 2 3" xfId="40943"/>
    <cellStyle name="Total 3 3 3 2 3 2" xfId="40944"/>
    <cellStyle name="Total 3 3 3 2 4" xfId="40945"/>
    <cellStyle name="Total 3 3 3 2 4 2" xfId="40946"/>
    <cellStyle name="Total 3 3 3 2 5" xfId="40947"/>
    <cellStyle name="Total 3 3 3 2 5 2" xfId="40948"/>
    <cellStyle name="Total 3 3 3 2 6" xfId="40949"/>
    <cellStyle name="Total 3 3 3 2 6 2" xfId="40950"/>
    <cellStyle name="Total 3 3 3 2 7" xfId="40951"/>
    <cellStyle name="Total 3 3 3 2 7 2" xfId="40952"/>
    <cellStyle name="Total 3 3 3 2 8" xfId="40953"/>
    <cellStyle name="Total 3 3 3 2 8 2" xfId="40954"/>
    <cellStyle name="Total 3 3 3 2 9" xfId="40955"/>
    <cellStyle name="Total 3 3 3 2 9 2" xfId="40956"/>
    <cellStyle name="Total 3 3 3 3" xfId="40957"/>
    <cellStyle name="Total 3 3 3 3 10" xfId="40958"/>
    <cellStyle name="Total 3 3 3 3 10 2" xfId="40959"/>
    <cellStyle name="Total 3 3 3 3 11" xfId="40960"/>
    <cellStyle name="Total 3 3 3 3 2" xfId="40961"/>
    <cellStyle name="Total 3 3 3 3 2 2" xfId="40962"/>
    <cellStyle name="Total 3 3 3 3 3" xfId="40963"/>
    <cellStyle name="Total 3 3 3 3 3 2" xfId="40964"/>
    <cellStyle name="Total 3 3 3 3 4" xfId="40965"/>
    <cellStyle name="Total 3 3 3 3 4 2" xfId="40966"/>
    <cellStyle name="Total 3 3 3 3 5" xfId="40967"/>
    <cellStyle name="Total 3 3 3 3 5 2" xfId="40968"/>
    <cellStyle name="Total 3 3 3 3 6" xfId="40969"/>
    <cellStyle name="Total 3 3 3 3 6 2" xfId="40970"/>
    <cellStyle name="Total 3 3 3 3 7" xfId="40971"/>
    <cellStyle name="Total 3 3 3 3 7 2" xfId="40972"/>
    <cellStyle name="Total 3 3 3 3 8" xfId="40973"/>
    <cellStyle name="Total 3 3 3 3 8 2" xfId="40974"/>
    <cellStyle name="Total 3 3 3 3 9" xfId="40975"/>
    <cellStyle name="Total 3 3 3 3 9 2" xfId="40976"/>
    <cellStyle name="Total 3 3 3 4" xfId="40977"/>
    <cellStyle name="Total 3 3 3 4 2" xfId="40978"/>
    <cellStyle name="Total 3 3 3 5" xfId="40979"/>
    <cellStyle name="Total 3 3 3 5 2" xfId="40980"/>
    <cellStyle name="Total 3 3 3 6" xfId="40981"/>
    <cellStyle name="Total 3 3 3 6 2" xfId="40982"/>
    <cellStyle name="Total 3 3 3 7" xfId="40983"/>
    <cellStyle name="Total 3 3 3 7 2" xfId="40984"/>
    <cellStyle name="Total 3 3 3 8" xfId="40985"/>
    <cellStyle name="Total 3 3 3 8 2" xfId="40986"/>
    <cellStyle name="Total 3 3 3 9" xfId="40987"/>
    <cellStyle name="Total 3 3 3 9 2" xfId="40988"/>
    <cellStyle name="Total 3 3 4" xfId="40989"/>
    <cellStyle name="Total 3 3 4 10" xfId="40990"/>
    <cellStyle name="Total 3 3 4 10 2" xfId="40991"/>
    <cellStyle name="Total 3 3 4 11" xfId="40992"/>
    <cellStyle name="Total 3 3 4 2" xfId="40993"/>
    <cellStyle name="Total 3 3 4 2 2" xfId="40994"/>
    <cellStyle name="Total 3 3 4 3" xfId="40995"/>
    <cellStyle name="Total 3 3 4 3 2" xfId="40996"/>
    <cellStyle name="Total 3 3 4 4" xfId="40997"/>
    <cellStyle name="Total 3 3 4 4 2" xfId="40998"/>
    <cellStyle name="Total 3 3 4 5" xfId="40999"/>
    <cellStyle name="Total 3 3 4 5 2" xfId="41000"/>
    <cellStyle name="Total 3 3 4 6" xfId="41001"/>
    <cellStyle name="Total 3 3 4 6 2" xfId="41002"/>
    <cellStyle name="Total 3 3 4 7" xfId="41003"/>
    <cellStyle name="Total 3 3 4 7 2" xfId="41004"/>
    <cellStyle name="Total 3 3 4 8" xfId="41005"/>
    <cellStyle name="Total 3 3 4 8 2" xfId="41006"/>
    <cellStyle name="Total 3 3 4 9" xfId="41007"/>
    <cellStyle name="Total 3 3 4 9 2" xfId="41008"/>
    <cellStyle name="Total 3 3 5" xfId="41009"/>
    <cellStyle name="Total 3 3 5 10" xfId="41010"/>
    <cellStyle name="Total 3 3 5 10 2" xfId="41011"/>
    <cellStyle name="Total 3 3 5 11" xfId="41012"/>
    <cellStyle name="Total 3 3 5 2" xfId="41013"/>
    <cellStyle name="Total 3 3 5 2 2" xfId="41014"/>
    <cellStyle name="Total 3 3 5 3" xfId="41015"/>
    <cellStyle name="Total 3 3 5 3 2" xfId="41016"/>
    <cellStyle name="Total 3 3 5 4" xfId="41017"/>
    <cellStyle name="Total 3 3 5 4 2" xfId="41018"/>
    <cellStyle name="Total 3 3 5 5" xfId="41019"/>
    <cellStyle name="Total 3 3 5 5 2" xfId="41020"/>
    <cellStyle name="Total 3 3 5 6" xfId="41021"/>
    <cellStyle name="Total 3 3 5 6 2" xfId="41022"/>
    <cellStyle name="Total 3 3 5 7" xfId="41023"/>
    <cellStyle name="Total 3 3 5 7 2" xfId="41024"/>
    <cellStyle name="Total 3 3 5 8" xfId="41025"/>
    <cellStyle name="Total 3 3 5 8 2" xfId="41026"/>
    <cellStyle name="Total 3 3 5 9" xfId="41027"/>
    <cellStyle name="Total 3 3 5 9 2" xfId="41028"/>
    <cellStyle name="Total 3 3 6" xfId="41029"/>
    <cellStyle name="Total 3 3 6 2" xfId="41030"/>
    <cellStyle name="Total 3 3 7" xfId="41031"/>
    <cellStyle name="Total 3 3 7 2" xfId="41032"/>
    <cellStyle name="Total 3 3 8" xfId="41033"/>
    <cellStyle name="Total 3 3 8 2" xfId="41034"/>
    <cellStyle name="Total 3 3 9" xfId="41035"/>
    <cellStyle name="Total 3 3 9 2" xfId="41036"/>
    <cellStyle name="Total 3 4" xfId="41037"/>
    <cellStyle name="Total 3 4 10" xfId="41038"/>
    <cellStyle name="Total 3 4 10 2" xfId="41039"/>
    <cellStyle name="Total 3 4 11" xfId="41040"/>
    <cellStyle name="Total 3 4 11 2" xfId="41041"/>
    <cellStyle name="Total 3 4 12" xfId="41042"/>
    <cellStyle name="Total 3 4 12 2" xfId="41043"/>
    <cellStyle name="Total 3 4 13" xfId="41044"/>
    <cellStyle name="Total 3 4 2" xfId="41045"/>
    <cellStyle name="Total 3 4 2 10" xfId="41046"/>
    <cellStyle name="Total 3 4 2 10 2" xfId="41047"/>
    <cellStyle name="Total 3 4 2 11" xfId="41048"/>
    <cellStyle name="Total 3 4 2 2" xfId="41049"/>
    <cellStyle name="Total 3 4 2 2 2" xfId="41050"/>
    <cellStyle name="Total 3 4 2 3" xfId="41051"/>
    <cellStyle name="Total 3 4 2 3 2" xfId="41052"/>
    <cellStyle name="Total 3 4 2 4" xfId="41053"/>
    <cellStyle name="Total 3 4 2 4 2" xfId="41054"/>
    <cellStyle name="Total 3 4 2 5" xfId="41055"/>
    <cellStyle name="Total 3 4 2 5 2" xfId="41056"/>
    <cellStyle name="Total 3 4 2 6" xfId="41057"/>
    <cellStyle name="Total 3 4 2 6 2" xfId="41058"/>
    <cellStyle name="Total 3 4 2 7" xfId="41059"/>
    <cellStyle name="Total 3 4 2 7 2" xfId="41060"/>
    <cellStyle name="Total 3 4 2 8" xfId="41061"/>
    <cellStyle name="Total 3 4 2 8 2" xfId="41062"/>
    <cellStyle name="Total 3 4 2 9" xfId="41063"/>
    <cellStyle name="Total 3 4 2 9 2" xfId="41064"/>
    <cellStyle name="Total 3 4 3" xfId="41065"/>
    <cellStyle name="Total 3 4 3 10" xfId="41066"/>
    <cellStyle name="Total 3 4 3 10 2" xfId="41067"/>
    <cellStyle name="Total 3 4 3 11" xfId="41068"/>
    <cellStyle name="Total 3 4 3 2" xfId="41069"/>
    <cellStyle name="Total 3 4 3 2 2" xfId="41070"/>
    <cellStyle name="Total 3 4 3 3" xfId="41071"/>
    <cellStyle name="Total 3 4 3 3 2" xfId="41072"/>
    <cellStyle name="Total 3 4 3 4" xfId="41073"/>
    <cellStyle name="Total 3 4 3 4 2" xfId="41074"/>
    <cellStyle name="Total 3 4 3 5" xfId="41075"/>
    <cellStyle name="Total 3 4 3 5 2" xfId="41076"/>
    <cellStyle name="Total 3 4 3 6" xfId="41077"/>
    <cellStyle name="Total 3 4 3 6 2" xfId="41078"/>
    <cellStyle name="Total 3 4 3 7" xfId="41079"/>
    <cellStyle name="Total 3 4 3 7 2" xfId="41080"/>
    <cellStyle name="Total 3 4 3 8" xfId="41081"/>
    <cellStyle name="Total 3 4 3 8 2" xfId="41082"/>
    <cellStyle name="Total 3 4 3 9" xfId="41083"/>
    <cellStyle name="Total 3 4 3 9 2" xfId="41084"/>
    <cellStyle name="Total 3 4 4" xfId="41085"/>
    <cellStyle name="Total 3 4 4 2" xfId="41086"/>
    <cellStyle name="Total 3 4 5" xfId="41087"/>
    <cellStyle name="Total 3 4 5 2" xfId="41088"/>
    <cellStyle name="Total 3 4 6" xfId="41089"/>
    <cellStyle name="Total 3 4 6 2" xfId="41090"/>
    <cellStyle name="Total 3 4 7" xfId="41091"/>
    <cellStyle name="Total 3 4 7 2" xfId="41092"/>
    <cellStyle name="Total 3 4 8" xfId="41093"/>
    <cellStyle name="Total 3 4 8 2" xfId="41094"/>
    <cellStyle name="Total 3 4 9" xfId="41095"/>
    <cellStyle name="Total 3 4 9 2" xfId="41096"/>
    <cellStyle name="Total 3 5" xfId="41097"/>
    <cellStyle name="Total 3 5 10" xfId="41098"/>
    <cellStyle name="Total 3 5 10 2" xfId="41099"/>
    <cellStyle name="Total 3 5 11" xfId="41100"/>
    <cellStyle name="Total 3 5 11 2" xfId="41101"/>
    <cellStyle name="Total 3 5 12" xfId="41102"/>
    <cellStyle name="Total 3 5 12 2" xfId="41103"/>
    <cellStyle name="Total 3 5 13" xfId="41104"/>
    <cellStyle name="Total 3 5 2" xfId="41105"/>
    <cellStyle name="Total 3 5 2 10" xfId="41106"/>
    <cellStyle name="Total 3 5 2 10 2" xfId="41107"/>
    <cellStyle name="Total 3 5 2 11" xfId="41108"/>
    <cellStyle name="Total 3 5 2 2" xfId="41109"/>
    <cellStyle name="Total 3 5 2 2 2" xfId="41110"/>
    <cellStyle name="Total 3 5 2 3" xfId="41111"/>
    <cellStyle name="Total 3 5 2 3 2" xfId="41112"/>
    <cellStyle name="Total 3 5 2 4" xfId="41113"/>
    <cellStyle name="Total 3 5 2 4 2" xfId="41114"/>
    <cellStyle name="Total 3 5 2 5" xfId="41115"/>
    <cellStyle name="Total 3 5 2 5 2" xfId="41116"/>
    <cellStyle name="Total 3 5 2 6" xfId="41117"/>
    <cellStyle name="Total 3 5 2 6 2" xfId="41118"/>
    <cellStyle name="Total 3 5 2 7" xfId="41119"/>
    <cellStyle name="Total 3 5 2 7 2" xfId="41120"/>
    <cellStyle name="Total 3 5 2 8" xfId="41121"/>
    <cellStyle name="Total 3 5 2 8 2" xfId="41122"/>
    <cellStyle name="Total 3 5 2 9" xfId="41123"/>
    <cellStyle name="Total 3 5 2 9 2" xfId="41124"/>
    <cellStyle name="Total 3 5 3" xfId="41125"/>
    <cellStyle name="Total 3 5 3 10" xfId="41126"/>
    <cellStyle name="Total 3 5 3 10 2" xfId="41127"/>
    <cellStyle name="Total 3 5 3 11" xfId="41128"/>
    <cellStyle name="Total 3 5 3 2" xfId="41129"/>
    <cellStyle name="Total 3 5 3 2 2" xfId="41130"/>
    <cellStyle name="Total 3 5 3 3" xfId="41131"/>
    <cellStyle name="Total 3 5 3 3 2" xfId="41132"/>
    <cellStyle name="Total 3 5 3 4" xfId="41133"/>
    <cellStyle name="Total 3 5 3 4 2" xfId="41134"/>
    <cellStyle name="Total 3 5 3 5" xfId="41135"/>
    <cellStyle name="Total 3 5 3 5 2" xfId="41136"/>
    <cellStyle name="Total 3 5 3 6" xfId="41137"/>
    <cellStyle name="Total 3 5 3 6 2" xfId="41138"/>
    <cellStyle name="Total 3 5 3 7" xfId="41139"/>
    <cellStyle name="Total 3 5 3 7 2" xfId="41140"/>
    <cellStyle name="Total 3 5 3 8" xfId="41141"/>
    <cellStyle name="Total 3 5 3 8 2" xfId="41142"/>
    <cellStyle name="Total 3 5 3 9" xfId="41143"/>
    <cellStyle name="Total 3 5 3 9 2" xfId="41144"/>
    <cellStyle name="Total 3 5 4" xfId="41145"/>
    <cellStyle name="Total 3 5 4 2" xfId="41146"/>
    <cellStyle name="Total 3 5 5" xfId="41147"/>
    <cellStyle name="Total 3 5 5 2" xfId="41148"/>
    <cellStyle name="Total 3 5 6" xfId="41149"/>
    <cellStyle name="Total 3 5 6 2" xfId="41150"/>
    <cellStyle name="Total 3 5 7" xfId="41151"/>
    <cellStyle name="Total 3 5 7 2" xfId="41152"/>
    <cellStyle name="Total 3 5 8" xfId="41153"/>
    <cellStyle name="Total 3 5 8 2" xfId="41154"/>
    <cellStyle name="Total 3 5 9" xfId="41155"/>
    <cellStyle name="Total 3 5 9 2" xfId="41156"/>
    <cellStyle name="Total 3 6" xfId="41157"/>
    <cellStyle name="Total 3 6 2" xfId="41158"/>
    <cellStyle name="Total 3 7" xfId="41159"/>
    <cellStyle name="Total 3 7 2" xfId="41160"/>
    <cellStyle name="Total 3 8" xfId="41161"/>
    <cellStyle name="Total 3 8 2" xfId="41162"/>
    <cellStyle name="Total 3 9" xfId="41163"/>
    <cellStyle name="Total 3 9 2" xfId="41164"/>
    <cellStyle name="Total 4" xfId="41165"/>
    <cellStyle name="Total 4 10" xfId="41166"/>
    <cellStyle name="Total 4 10 2" xfId="41167"/>
    <cellStyle name="Total 4 11" xfId="41168"/>
    <cellStyle name="Total 4 11 2" xfId="41169"/>
    <cellStyle name="Total 4 12" xfId="41170"/>
    <cellStyle name="Total 4 12 2" xfId="41171"/>
    <cellStyle name="Total 4 13" xfId="41172"/>
    <cellStyle name="Total 4 13 2" xfId="41173"/>
    <cellStyle name="Total 4 14" xfId="41174"/>
    <cellStyle name="Total 4 14 2" xfId="41175"/>
    <cellStyle name="Total 4 15" xfId="41176"/>
    <cellStyle name="Total 4 15 2" xfId="41177"/>
    <cellStyle name="Total 4 16" xfId="41178"/>
    <cellStyle name="Total 4 17" xfId="41179"/>
    <cellStyle name="Total 4 18" xfId="41180"/>
    <cellStyle name="Total 4 2" xfId="41181"/>
    <cellStyle name="Total 4 2 10" xfId="41182"/>
    <cellStyle name="Total 4 2 10 2" xfId="41183"/>
    <cellStyle name="Total 4 2 11" xfId="41184"/>
    <cellStyle name="Total 4 2 11 2" xfId="41185"/>
    <cellStyle name="Total 4 2 12" xfId="41186"/>
    <cellStyle name="Total 4 2 12 2" xfId="41187"/>
    <cellStyle name="Total 4 2 13" xfId="41188"/>
    <cellStyle name="Total 4 2 13 2" xfId="41189"/>
    <cellStyle name="Total 4 2 14" xfId="41190"/>
    <cellStyle name="Total 4 2 14 2" xfId="41191"/>
    <cellStyle name="Total 4 2 15" xfId="41192"/>
    <cellStyle name="Total 4 2 16" xfId="41193"/>
    <cellStyle name="Total 4 2 2" xfId="41194"/>
    <cellStyle name="Total 4 2 2 10" xfId="41195"/>
    <cellStyle name="Total 4 2 2 10 2" xfId="41196"/>
    <cellStyle name="Total 4 2 2 11" xfId="41197"/>
    <cellStyle name="Total 4 2 2 11 2" xfId="41198"/>
    <cellStyle name="Total 4 2 2 12" xfId="41199"/>
    <cellStyle name="Total 4 2 2 12 2" xfId="41200"/>
    <cellStyle name="Total 4 2 2 13" xfId="41201"/>
    <cellStyle name="Total 4 2 2 2" xfId="41202"/>
    <cellStyle name="Total 4 2 2 2 10" xfId="41203"/>
    <cellStyle name="Total 4 2 2 2 10 2" xfId="41204"/>
    <cellStyle name="Total 4 2 2 2 11" xfId="41205"/>
    <cellStyle name="Total 4 2 2 2 2" xfId="41206"/>
    <cellStyle name="Total 4 2 2 2 2 2" xfId="41207"/>
    <cellStyle name="Total 4 2 2 2 3" xfId="41208"/>
    <cellStyle name="Total 4 2 2 2 3 2" xfId="41209"/>
    <cellStyle name="Total 4 2 2 2 4" xfId="41210"/>
    <cellStyle name="Total 4 2 2 2 4 2" xfId="41211"/>
    <cellStyle name="Total 4 2 2 2 5" xfId="41212"/>
    <cellStyle name="Total 4 2 2 2 5 2" xfId="41213"/>
    <cellStyle name="Total 4 2 2 2 6" xfId="41214"/>
    <cellStyle name="Total 4 2 2 2 6 2" xfId="41215"/>
    <cellStyle name="Total 4 2 2 2 7" xfId="41216"/>
    <cellStyle name="Total 4 2 2 2 7 2" xfId="41217"/>
    <cellStyle name="Total 4 2 2 2 8" xfId="41218"/>
    <cellStyle name="Total 4 2 2 2 8 2" xfId="41219"/>
    <cellStyle name="Total 4 2 2 2 9" xfId="41220"/>
    <cellStyle name="Total 4 2 2 2 9 2" xfId="41221"/>
    <cellStyle name="Total 4 2 2 3" xfId="41222"/>
    <cellStyle name="Total 4 2 2 3 10" xfId="41223"/>
    <cellStyle name="Total 4 2 2 3 10 2" xfId="41224"/>
    <cellStyle name="Total 4 2 2 3 11" xfId="41225"/>
    <cellStyle name="Total 4 2 2 3 2" xfId="41226"/>
    <cellStyle name="Total 4 2 2 3 2 2" xfId="41227"/>
    <cellStyle name="Total 4 2 2 3 3" xfId="41228"/>
    <cellStyle name="Total 4 2 2 3 3 2" xfId="41229"/>
    <cellStyle name="Total 4 2 2 3 4" xfId="41230"/>
    <cellStyle name="Total 4 2 2 3 4 2" xfId="41231"/>
    <cellStyle name="Total 4 2 2 3 5" xfId="41232"/>
    <cellStyle name="Total 4 2 2 3 5 2" xfId="41233"/>
    <cellStyle name="Total 4 2 2 3 6" xfId="41234"/>
    <cellStyle name="Total 4 2 2 3 6 2" xfId="41235"/>
    <cellStyle name="Total 4 2 2 3 7" xfId="41236"/>
    <cellStyle name="Total 4 2 2 3 7 2" xfId="41237"/>
    <cellStyle name="Total 4 2 2 3 8" xfId="41238"/>
    <cellStyle name="Total 4 2 2 3 8 2" xfId="41239"/>
    <cellStyle name="Total 4 2 2 3 9" xfId="41240"/>
    <cellStyle name="Total 4 2 2 3 9 2" xfId="41241"/>
    <cellStyle name="Total 4 2 2 4" xfId="41242"/>
    <cellStyle name="Total 4 2 2 4 2" xfId="41243"/>
    <cellStyle name="Total 4 2 2 5" xfId="41244"/>
    <cellStyle name="Total 4 2 2 5 2" xfId="41245"/>
    <cellStyle name="Total 4 2 2 6" xfId="41246"/>
    <cellStyle name="Total 4 2 2 6 2" xfId="41247"/>
    <cellStyle name="Total 4 2 2 7" xfId="41248"/>
    <cellStyle name="Total 4 2 2 7 2" xfId="41249"/>
    <cellStyle name="Total 4 2 2 8" xfId="41250"/>
    <cellStyle name="Total 4 2 2 8 2" xfId="41251"/>
    <cellStyle name="Total 4 2 2 9" xfId="41252"/>
    <cellStyle name="Total 4 2 2 9 2" xfId="41253"/>
    <cellStyle name="Total 4 2 3" xfId="41254"/>
    <cellStyle name="Total 4 2 3 10" xfId="41255"/>
    <cellStyle name="Total 4 2 3 10 2" xfId="41256"/>
    <cellStyle name="Total 4 2 3 11" xfId="41257"/>
    <cellStyle name="Total 4 2 3 11 2" xfId="41258"/>
    <cellStyle name="Total 4 2 3 12" xfId="41259"/>
    <cellStyle name="Total 4 2 3 12 2" xfId="41260"/>
    <cellStyle name="Total 4 2 3 13" xfId="41261"/>
    <cellStyle name="Total 4 2 3 2" xfId="41262"/>
    <cellStyle name="Total 4 2 3 2 10" xfId="41263"/>
    <cellStyle name="Total 4 2 3 2 10 2" xfId="41264"/>
    <cellStyle name="Total 4 2 3 2 11" xfId="41265"/>
    <cellStyle name="Total 4 2 3 2 2" xfId="41266"/>
    <cellStyle name="Total 4 2 3 2 2 2" xfId="41267"/>
    <cellStyle name="Total 4 2 3 2 3" xfId="41268"/>
    <cellStyle name="Total 4 2 3 2 3 2" xfId="41269"/>
    <cellStyle name="Total 4 2 3 2 4" xfId="41270"/>
    <cellStyle name="Total 4 2 3 2 4 2" xfId="41271"/>
    <cellStyle name="Total 4 2 3 2 5" xfId="41272"/>
    <cellStyle name="Total 4 2 3 2 5 2" xfId="41273"/>
    <cellStyle name="Total 4 2 3 2 6" xfId="41274"/>
    <cellStyle name="Total 4 2 3 2 6 2" xfId="41275"/>
    <cellStyle name="Total 4 2 3 2 7" xfId="41276"/>
    <cellStyle name="Total 4 2 3 2 7 2" xfId="41277"/>
    <cellStyle name="Total 4 2 3 2 8" xfId="41278"/>
    <cellStyle name="Total 4 2 3 2 8 2" xfId="41279"/>
    <cellStyle name="Total 4 2 3 2 9" xfId="41280"/>
    <cellStyle name="Total 4 2 3 2 9 2" xfId="41281"/>
    <cellStyle name="Total 4 2 3 3" xfId="41282"/>
    <cellStyle name="Total 4 2 3 3 10" xfId="41283"/>
    <cellStyle name="Total 4 2 3 3 10 2" xfId="41284"/>
    <cellStyle name="Total 4 2 3 3 11" xfId="41285"/>
    <cellStyle name="Total 4 2 3 3 2" xfId="41286"/>
    <cellStyle name="Total 4 2 3 3 2 2" xfId="41287"/>
    <cellStyle name="Total 4 2 3 3 3" xfId="41288"/>
    <cellStyle name="Total 4 2 3 3 3 2" xfId="41289"/>
    <cellStyle name="Total 4 2 3 3 4" xfId="41290"/>
    <cellStyle name="Total 4 2 3 3 4 2" xfId="41291"/>
    <cellStyle name="Total 4 2 3 3 5" xfId="41292"/>
    <cellStyle name="Total 4 2 3 3 5 2" xfId="41293"/>
    <cellStyle name="Total 4 2 3 3 6" xfId="41294"/>
    <cellStyle name="Total 4 2 3 3 6 2" xfId="41295"/>
    <cellStyle name="Total 4 2 3 3 7" xfId="41296"/>
    <cellStyle name="Total 4 2 3 3 7 2" xfId="41297"/>
    <cellStyle name="Total 4 2 3 3 8" xfId="41298"/>
    <cellStyle name="Total 4 2 3 3 8 2" xfId="41299"/>
    <cellStyle name="Total 4 2 3 3 9" xfId="41300"/>
    <cellStyle name="Total 4 2 3 3 9 2" xfId="41301"/>
    <cellStyle name="Total 4 2 3 4" xfId="41302"/>
    <cellStyle name="Total 4 2 3 4 2" xfId="41303"/>
    <cellStyle name="Total 4 2 3 5" xfId="41304"/>
    <cellStyle name="Total 4 2 3 5 2" xfId="41305"/>
    <cellStyle name="Total 4 2 3 6" xfId="41306"/>
    <cellStyle name="Total 4 2 3 6 2" xfId="41307"/>
    <cellStyle name="Total 4 2 3 7" xfId="41308"/>
    <cellStyle name="Total 4 2 3 7 2" xfId="41309"/>
    <cellStyle name="Total 4 2 3 8" xfId="41310"/>
    <cellStyle name="Total 4 2 3 8 2" xfId="41311"/>
    <cellStyle name="Total 4 2 3 9" xfId="41312"/>
    <cellStyle name="Total 4 2 3 9 2" xfId="41313"/>
    <cellStyle name="Total 4 2 4" xfId="41314"/>
    <cellStyle name="Total 4 2 4 10" xfId="41315"/>
    <cellStyle name="Total 4 2 4 10 2" xfId="41316"/>
    <cellStyle name="Total 4 2 4 11" xfId="41317"/>
    <cellStyle name="Total 4 2 4 2" xfId="41318"/>
    <cellStyle name="Total 4 2 4 2 2" xfId="41319"/>
    <cellStyle name="Total 4 2 4 3" xfId="41320"/>
    <cellStyle name="Total 4 2 4 3 2" xfId="41321"/>
    <cellStyle name="Total 4 2 4 4" xfId="41322"/>
    <cellStyle name="Total 4 2 4 4 2" xfId="41323"/>
    <cellStyle name="Total 4 2 4 5" xfId="41324"/>
    <cellStyle name="Total 4 2 4 5 2" xfId="41325"/>
    <cellStyle name="Total 4 2 4 6" xfId="41326"/>
    <cellStyle name="Total 4 2 4 6 2" xfId="41327"/>
    <cellStyle name="Total 4 2 4 7" xfId="41328"/>
    <cellStyle name="Total 4 2 4 7 2" xfId="41329"/>
    <cellStyle name="Total 4 2 4 8" xfId="41330"/>
    <cellStyle name="Total 4 2 4 8 2" xfId="41331"/>
    <cellStyle name="Total 4 2 4 9" xfId="41332"/>
    <cellStyle name="Total 4 2 4 9 2" xfId="41333"/>
    <cellStyle name="Total 4 2 5" xfId="41334"/>
    <cellStyle name="Total 4 2 5 10" xfId="41335"/>
    <cellStyle name="Total 4 2 5 10 2" xfId="41336"/>
    <cellStyle name="Total 4 2 5 11" xfId="41337"/>
    <cellStyle name="Total 4 2 5 2" xfId="41338"/>
    <cellStyle name="Total 4 2 5 2 2" xfId="41339"/>
    <cellStyle name="Total 4 2 5 3" xfId="41340"/>
    <cellStyle name="Total 4 2 5 3 2" xfId="41341"/>
    <cellStyle name="Total 4 2 5 4" xfId="41342"/>
    <cellStyle name="Total 4 2 5 4 2" xfId="41343"/>
    <cellStyle name="Total 4 2 5 5" xfId="41344"/>
    <cellStyle name="Total 4 2 5 5 2" xfId="41345"/>
    <cellStyle name="Total 4 2 5 6" xfId="41346"/>
    <cellStyle name="Total 4 2 5 6 2" xfId="41347"/>
    <cellStyle name="Total 4 2 5 7" xfId="41348"/>
    <cellStyle name="Total 4 2 5 7 2" xfId="41349"/>
    <cellStyle name="Total 4 2 5 8" xfId="41350"/>
    <cellStyle name="Total 4 2 5 8 2" xfId="41351"/>
    <cellStyle name="Total 4 2 5 9" xfId="41352"/>
    <cellStyle name="Total 4 2 5 9 2" xfId="41353"/>
    <cellStyle name="Total 4 2 6" xfId="41354"/>
    <cellStyle name="Total 4 2 6 2" xfId="41355"/>
    <cellStyle name="Total 4 2 7" xfId="41356"/>
    <cellStyle name="Total 4 2 7 2" xfId="41357"/>
    <cellStyle name="Total 4 2 8" xfId="41358"/>
    <cellStyle name="Total 4 2 8 2" xfId="41359"/>
    <cellStyle name="Total 4 2 9" xfId="41360"/>
    <cellStyle name="Total 4 2 9 2" xfId="41361"/>
    <cellStyle name="Total 4 3" xfId="41362"/>
    <cellStyle name="Total 4 3 10" xfId="41363"/>
    <cellStyle name="Total 4 3 10 2" xfId="41364"/>
    <cellStyle name="Total 4 3 11" xfId="41365"/>
    <cellStyle name="Total 4 3 11 2" xfId="41366"/>
    <cellStyle name="Total 4 3 12" xfId="41367"/>
    <cellStyle name="Total 4 3 12 2" xfId="41368"/>
    <cellStyle name="Total 4 3 13" xfId="41369"/>
    <cellStyle name="Total 4 3 2" xfId="41370"/>
    <cellStyle name="Total 4 3 2 10" xfId="41371"/>
    <cellStyle name="Total 4 3 2 10 2" xfId="41372"/>
    <cellStyle name="Total 4 3 2 11" xfId="41373"/>
    <cellStyle name="Total 4 3 2 2" xfId="41374"/>
    <cellStyle name="Total 4 3 2 2 2" xfId="41375"/>
    <cellStyle name="Total 4 3 2 3" xfId="41376"/>
    <cellStyle name="Total 4 3 2 3 2" xfId="41377"/>
    <cellStyle name="Total 4 3 2 4" xfId="41378"/>
    <cellStyle name="Total 4 3 2 4 2" xfId="41379"/>
    <cellStyle name="Total 4 3 2 5" xfId="41380"/>
    <cellStyle name="Total 4 3 2 5 2" xfId="41381"/>
    <cellStyle name="Total 4 3 2 6" xfId="41382"/>
    <cellStyle name="Total 4 3 2 6 2" xfId="41383"/>
    <cellStyle name="Total 4 3 2 7" xfId="41384"/>
    <cellStyle name="Total 4 3 2 7 2" xfId="41385"/>
    <cellStyle name="Total 4 3 2 8" xfId="41386"/>
    <cellStyle name="Total 4 3 2 8 2" xfId="41387"/>
    <cellStyle name="Total 4 3 2 9" xfId="41388"/>
    <cellStyle name="Total 4 3 2 9 2" xfId="41389"/>
    <cellStyle name="Total 4 3 3" xfId="41390"/>
    <cellStyle name="Total 4 3 3 10" xfId="41391"/>
    <cellStyle name="Total 4 3 3 10 2" xfId="41392"/>
    <cellStyle name="Total 4 3 3 11" xfId="41393"/>
    <cellStyle name="Total 4 3 3 2" xfId="41394"/>
    <cellStyle name="Total 4 3 3 2 2" xfId="41395"/>
    <cellStyle name="Total 4 3 3 3" xfId="41396"/>
    <cellStyle name="Total 4 3 3 3 2" xfId="41397"/>
    <cellStyle name="Total 4 3 3 4" xfId="41398"/>
    <cellStyle name="Total 4 3 3 4 2" xfId="41399"/>
    <cellStyle name="Total 4 3 3 5" xfId="41400"/>
    <cellStyle name="Total 4 3 3 5 2" xfId="41401"/>
    <cellStyle name="Total 4 3 3 6" xfId="41402"/>
    <cellStyle name="Total 4 3 3 6 2" xfId="41403"/>
    <cellStyle name="Total 4 3 3 7" xfId="41404"/>
    <cellStyle name="Total 4 3 3 7 2" xfId="41405"/>
    <cellStyle name="Total 4 3 3 8" xfId="41406"/>
    <cellStyle name="Total 4 3 3 8 2" xfId="41407"/>
    <cellStyle name="Total 4 3 3 9" xfId="41408"/>
    <cellStyle name="Total 4 3 3 9 2" xfId="41409"/>
    <cellStyle name="Total 4 3 4" xfId="41410"/>
    <cellStyle name="Total 4 3 4 2" xfId="41411"/>
    <cellStyle name="Total 4 3 5" xfId="41412"/>
    <cellStyle name="Total 4 3 5 2" xfId="41413"/>
    <cellStyle name="Total 4 3 6" xfId="41414"/>
    <cellStyle name="Total 4 3 6 2" xfId="41415"/>
    <cellStyle name="Total 4 3 7" xfId="41416"/>
    <cellStyle name="Total 4 3 7 2" xfId="41417"/>
    <cellStyle name="Total 4 3 8" xfId="41418"/>
    <cellStyle name="Total 4 3 8 2" xfId="41419"/>
    <cellStyle name="Total 4 3 9" xfId="41420"/>
    <cellStyle name="Total 4 3 9 2" xfId="41421"/>
    <cellStyle name="Total 4 4" xfId="41422"/>
    <cellStyle name="Total 4 4 10" xfId="41423"/>
    <cellStyle name="Total 4 4 10 2" xfId="41424"/>
    <cellStyle name="Total 4 4 11" xfId="41425"/>
    <cellStyle name="Total 4 4 11 2" xfId="41426"/>
    <cellStyle name="Total 4 4 12" xfId="41427"/>
    <cellStyle name="Total 4 4 12 2" xfId="41428"/>
    <cellStyle name="Total 4 4 13" xfId="41429"/>
    <cellStyle name="Total 4 4 2" xfId="41430"/>
    <cellStyle name="Total 4 4 2 10" xfId="41431"/>
    <cellStyle name="Total 4 4 2 10 2" xfId="41432"/>
    <cellStyle name="Total 4 4 2 11" xfId="41433"/>
    <cellStyle name="Total 4 4 2 2" xfId="41434"/>
    <cellStyle name="Total 4 4 2 2 2" xfId="41435"/>
    <cellStyle name="Total 4 4 2 3" xfId="41436"/>
    <cellStyle name="Total 4 4 2 3 2" xfId="41437"/>
    <cellStyle name="Total 4 4 2 4" xfId="41438"/>
    <cellStyle name="Total 4 4 2 4 2" xfId="41439"/>
    <cellStyle name="Total 4 4 2 5" xfId="41440"/>
    <cellStyle name="Total 4 4 2 5 2" xfId="41441"/>
    <cellStyle name="Total 4 4 2 6" xfId="41442"/>
    <cellStyle name="Total 4 4 2 6 2" xfId="41443"/>
    <cellStyle name="Total 4 4 2 7" xfId="41444"/>
    <cellStyle name="Total 4 4 2 7 2" xfId="41445"/>
    <cellStyle name="Total 4 4 2 8" xfId="41446"/>
    <cellStyle name="Total 4 4 2 8 2" xfId="41447"/>
    <cellStyle name="Total 4 4 2 9" xfId="41448"/>
    <cellStyle name="Total 4 4 2 9 2" xfId="41449"/>
    <cellStyle name="Total 4 4 3" xfId="41450"/>
    <cellStyle name="Total 4 4 3 10" xfId="41451"/>
    <cellStyle name="Total 4 4 3 10 2" xfId="41452"/>
    <cellStyle name="Total 4 4 3 11" xfId="41453"/>
    <cellStyle name="Total 4 4 3 2" xfId="41454"/>
    <cellStyle name="Total 4 4 3 2 2" xfId="41455"/>
    <cellStyle name="Total 4 4 3 3" xfId="41456"/>
    <cellStyle name="Total 4 4 3 3 2" xfId="41457"/>
    <cellStyle name="Total 4 4 3 4" xfId="41458"/>
    <cellStyle name="Total 4 4 3 4 2" xfId="41459"/>
    <cellStyle name="Total 4 4 3 5" xfId="41460"/>
    <cellStyle name="Total 4 4 3 5 2" xfId="41461"/>
    <cellStyle name="Total 4 4 3 6" xfId="41462"/>
    <cellStyle name="Total 4 4 3 6 2" xfId="41463"/>
    <cellStyle name="Total 4 4 3 7" xfId="41464"/>
    <cellStyle name="Total 4 4 3 7 2" xfId="41465"/>
    <cellStyle name="Total 4 4 3 8" xfId="41466"/>
    <cellStyle name="Total 4 4 3 8 2" xfId="41467"/>
    <cellStyle name="Total 4 4 3 9" xfId="41468"/>
    <cellStyle name="Total 4 4 3 9 2" xfId="41469"/>
    <cellStyle name="Total 4 4 4" xfId="41470"/>
    <cellStyle name="Total 4 4 4 2" xfId="41471"/>
    <cellStyle name="Total 4 4 5" xfId="41472"/>
    <cellStyle name="Total 4 4 5 2" xfId="41473"/>
    <cellStyle name="Total 4 4 6" xfId="41474"/>
    <cellStyle name="Total 4 4 6 2" xfId="41475"/>
    <cellStyle name="Total 4 4 7" xfId="41476"/>
    <cellStyle name="Total 4 4 7 2" xfId="41477"/>
    <cellStyle name="Total 4 4 8" xfId="41478"/>
    <cellStyle name="Total 4 4 8 2" xfId="41479"/>
    <cellStyle name="Total 4 4 9" xfId="41480"/>
    <cellStyle name="Total 4 4 9 2" xfId="41481"/>
    <cellStyle name="Total 4 5" xfId="41482"/>
    <cellStyle name="Total 4 5 10" xfId="41483"/>
    <cellStyle name="Total 4 5 10 2" xfId="41484"/>
    <cellStyle name="Total 4 5 11" xfId="41485"/>
    <cellStyle name="Total 4 5 2" xfId="41486"/>
    <cellStyle name="Total 4 5 2 2" xfId="41487"/>
    <cellStyle name="Total 4 5 3" xfId="41488"/>
    <cellStyle name="Total 4 5 3 2" xfId="41489"/>
    <cellStyle name="Total 4 5 4" xfId="41490"/>
    <cellStyle name="Total 4 5 4 2" xfId="41491"/>
    <cellStyle name="Total 4 5 5" xfId="41492"/>
    <cellStyle name="Total 4 5 5 2" xfId="41493"/>
    <cellStyle name="Total 4 5 6" xfId="41494"/>
    <cellStyle name="Total 4 5 6 2" xfId="41495"/>
    <cellStyle name="Total 4 5 7" xfId="41496"/>
    <cellStyle name="Total 4 5 7 2" xfId="41497"/>
    <cellStyle name="Total 4 5 8" xfId="41498"/>
    <cellStyle name="Total 4 5 8 2" xfId="41499"/>
    <cellStyle name="Total 4 5 9" xfId="41500"/>
    <cellStyle name="Total 4 5 9 2" xfId="41501"/>
    <cellStyle name="Total 4 6" xfId="41502"/>
    <cellStyle name="Total 4 6 10" xfId="41503"/>
    <cellStyle name="Total 4 6 10 2" xfId="41504"/>
    <cellStyle name="Total 4 6 11" xfId="41505"/>
    <cellStyle name="Total 4 6 2" xfId="41506"/>
    <cellStyle name="Total 4 6 2 2" xfId="41507"/>
    <cellStyle name="Total 4 6 3" xfId="41508"/>
    <cellStyle name="Total 4 6 3 2" xfId="41509"/>
    <cellStyle name="Total 4 6 4" xfId="41510"/>
    <cellStyle name="Total 4 6 4 2" xfId="41511"/>
    <cellStyle name="Total 4 6 5" xfId="41512"/>
    <cellStyle name="Total 4 6 5 2" xfId="41513"/>
    <cellStyle name="Total 4 6 6" xfId="41514"/>
    <cellStyle name="Total 4 6 6 2" xfId="41515"/>
    <cellStyle name="Total 4 6 7" xfId="41516"/>
    <cellStyle name="Total 4 6 7 2" xfId="41517"/>
    <cellStyle name="Total 4 6 8" xfId="41518"/>
    <cellStyle name="Total 4 6 8 2" xfId="41519"/>
    <cellStyle name="Total 4 6 9" xfId="41520"/>
    <cellStyle name="Total 4 6 9 2" xfId="41521"/>
    <cellStyle name="Total 4 7" xfId="41522"/>
    <cellStyle name="Total 4 7 2" xfId="41523"/>
    <cellStyle name="Total 4 8" xfId="41524"/>
    <cellStyle name="Total 4 8 2" xfId="41525"/>
    <cellStyle name="Total 4 9" xfId="41526"/>
    <cellStyle name="Total 4 9 2" xfId="41527"/>
    <cellStyle name="Total 5" xfId="41528"/>
    <cellStyle name="Total 5 10" xfId="41529"/>
    <cellStyle name="Total 5 10 2" xfId="41530"/>
    <cellStyle name="Total 5 11" xfId="41531"/>
    <cellStyle name="Total 5 11 2" xfId="41532"/>
    <cellStyle name="Total 5 12" xfId="41533"/>
    <cellStyle name="Total 5 12 2" xfId="41534"/>
    <cellStyle name="Total 5 13" xfId="41535"/>
    <cellStyle name="Total 5 2" xfId="41536"/>
    <cellStyle name="Total 5 2 10" xfId="41537"/>
    <cellStyle name="Total 5 2 10 2" xfId="41538"/>
    <cellStyle name="Total 5 2 11" xfId="41539"/>
    <cellStyle name="Total 5 2 2" xfId="41540"/>
    <cellStyle name="Total 5 2 2 2" xfId="41541"/>
    <cellStyle name="Total 5 2 3" xfId="41542"/>
    <cellStyle name="Total 5 2 3 2" xfId="41543"/>
    <cellStyle name="Total 5 2 4" xfId="41544"/>
    <cellStyle name="Total 5 2 4 2" xfId="41545"/>
    <cellStyle name="Total 5 2 5" xfId="41546"/>
    <cellStyle name="Total 5 2 5 2" xfId="41547"/>
    <cellStyle name="Total 5 2 6" xfId="41548"/>
    <cellStyle name="Total 5 2 6 2" xfId="41549"/>
    <cellStyle name="Total 5 2 7" xfId="41550"/>
    <cellStyle name="Total 5 2 7 2" xfId="41551"/>
    <cellStyle name="Total 5 2 8" xfId="41552"/>
    <cellStyle name="Total 5 2 8 2" xfId="41553"/>
    <cellStyle name="Total 5 2 9" xfId="41554"/>
    <cellStyle name="Total 5 2 9 2" xfId="41555"/>
    <cellStyle name="Total 5 3" xfId="41556"/>
    <cellStyle name="Total 5 3 10" xfId="41557"/>
    <cellStyle name="Total 5 3 10 2" xfId="41558"/>
    <cellStyle name="Total 5 3 11" xfId="41559"/>
    <cellStyle name="Total 5 3 2" xfId="41560"/>
    <cellStyle name="Total 5 3 2 2" xfId="41561"/>
    <cellStyle name="Total 5 3 3" xfId="41562"/>
    <cellStyle name="Total 5 3 3 2" xfId="41563"/>
    <cellStyle name="Total 5 3 4" xfId="41564"/>
    <cellStyle name="Total 5 3 4 2" xfId="41565"/>
    <cellStyle name="Total 5 3 5" xfId="41566"/>
    <cellStyle name="Total 5 3 5 2" xfId="41567"/>
    <cellStyle name="Total 5 3 6" xfId="41568"/>
    <cellStyle name="Total 5 3 6 2" xfId="41569"/>
    <cellStyle name="Total 5 3 7" xfId="41570"/>
    <cellStyle name="Total 5 3 7 2" xfId="41571"/>
    <cellStyle name="Total 5 3 8" xfId="41572"/>
    <cellStyle name="Total 5 3 8 2" xfId="41573"/>
    <cellStyle name="Total 5 3 9" xfId="41574"/>
    <cellStyle name="Total 5 3 9 2" xfId="41575"/>
    <cellStyle name="Total 5 4" xfId="41576"/>
    <cellStyle name="Total 5 4 2" xfId="41577"/>
    <cellStyle name="Total 5 5" xfId="41578"/>
    <cellStyle name="Total 5 5 2" xfId="41579"/>
    <cellStyle name="Total 5 6" xfId="41580"/>
    <cellStyle name="Total 5 6 2" xfId="41581"/>
    <cellStyle name="Total 5 7" xfId="41582"/>
    <cellStyle name="Total 5 7 2" xfId="41583"/>
    <cellStyle name="Total 5 8" xfId="41584"/>
    <cellStyle name="Total 5 8 2" xfId="41585"/>
    <cellStyle name="Total 5 9" xfId="41586"/>
    <cellStyle name="Total 5 9 2" xfId="41587"/>
    <cellStyle name="Total 6" xfId="41588"/>
    <cellStyle name="Total 6 10" xfId="41589"/>
    <cellStyle name="Total 6 10 2" xfId="41590"/>
    <cellStyle name="Total 6 11" xfId="41591"/>
    <cellStyle name="Total 6 11 2" xfId="41592"/>
    <cellStyle name="Total 6 12" xfId="41593"/>
    <cellStyle name="Total 6 12 2" xfId="41594"/>
    <cellStyle name="Total 6 13" xfId="41595"/>
    <cellStyle name="Total 6 2" xfId="41596"/>
    <cellStyle name="Total 6 2 10" xfId="41597"/>
    <cellStyle name="Total 6 2 10 2" xfId="41598"/>
    <cellStyle name="Total 6 2 11" xfId="41599"/>
    <cellStyle name="Total 6 2 2" xfId="41600"/>
    <cellStyle name="Total 6 2 2 2" xfId="41601"/>
    <cellStyle name="Total 6 2 3" xfId="41602"/>
    <cellStyle name="Total 6 2 3 2" xfId="41603"/>
    <cellStyle name="Total 6 2 4" xfId="41604"/>
    <cellStyle name="Total 6 2 4 2" xfId="41605"/>
    <cellStyle name="Total 6 2 5" xfId="41606"/>
    <cellStyle name="Total 6 2 5 2" xfId="41607"/>
    <cellStyle name="Total 6 2 6" xfId="41608"/>
    <cellStyle name="Total 6 2 6 2" xfId="41609"/>
    <cellStyle name="Total 6 2 7" xfId="41610"/>
    <cellStyle name="Total 6 2 7 2" xfId="41611"/>
    <cellStyle name="Total 6 2 8" xfId="41612"/>
    <cellStyle name="Total 6 2 8 2" xfId="41613"/>
    <cellStyle name="Total 6 2 9" xfId="41614"/>
    <cellStyle name="Total 6 2 9 2" xfId="41615"/>
    <cellStyle name="Total 6 3" xfId="41616"/>
    <cellStyle name="Total 6 3 10" xfId="41617"/>
    <cellStyle name="Total 6 3 10 2" xfId="41618"/>
    <cellStyle name="Total 6 3 11" xfId="41619"/>
    <cellStyle name="Total 6 3 2" xfId="41620"/>
    <cellStyle name="Total 6 3 2 2" xfId="41621"/>
    <cellStyle name="Total 6 3 3" xfId="41622"/>
    <cellStyle name="Total 6 3 3 2" xfId="41623"/>
    <cellStyle name="Total 6 3 4" xfId="41624"/>
    <cellStyle name="Total 6 3 4 2" xfId="41625"/>
    <cellStyle name="Total 6 3 5" xfId="41626"/>
    <cellStyle name="Total 6 3 5 2" xfId="41627"/>
    <cellStyle name="Total 6 3 6" xfId="41628"/>
    <cellStyle name="Total 6 3 6 2" xfId="41629"/>
    <cellStyle name="Total 6 3 7" xfId="41630"/>
    <cellStyle name="Total 6 3 7 2" xfId="41631"/>
    <cellStyle name="Total 6 3 8" xfId="41632"/>
    <cellStyle name="Total 6 3 8 2" xfId="41633"/>
    <cellStyle name="Total 6 3 9" xfId="41634"/>
    <cellStyle name="Total 6 3 9 2" xfId="41635"/>
    <cellStyle name="Total 6 4" xfId="41636"/>
    <cellStyle name="Total 6 4 2" xfId="41637"/>
    <cellStyle name="Total 6 5" xfId="41638"/>
    <cellStyle name="Total 6 5 2" xfId="41639"/>
    <cellStyle name="Total 6 6" xfId="41640"/>
    <cellStyle name="Total 6 6 2" xfId="41641"/>
    <cellStyle name="Total 6 7" xfId="41642"/>
    <cellStyle name="Total 6 7 2" xfId="41643"/>
    <cellStyle name="Total 6 8" xfId="41644"/>
    <cellStyle name="Total 6 8 2" xfId="41645"/>
    <cellStyle name="Total 6 9" xfId="41646"/>
    <cellStyle name="Total 6 9 2" xfId="41647"/>
    <cellStyle name="Total 7" xfId="41648"/>
    <cellStyle name="Total 7 10" xfId="41649"/>
    <cellStyle name="Total 7 10 2" xfId="41650"/>
    <cellStyle name="Total 7 11" xfId="41651"/>
    <cellStyle name="Total 7 11 2" xfId="41652"/>
    <cellStyle name="Total 7 12" xfId="41653"/>
    <cellStyle name="Total 7 12 2" xfId="41654"/>
    <cellStyle name="Total 7 13" xfId="41655"/>
    <cellStyle name="Total 7 2" xfId="41656"/>
    <cellStyle name="Total 7 2 10" xfId="41657"/>
    <cellStyle name="Total 7 2 10 2" xfId="41658"/>
    <cellStyle name="Total 7 2 11" xfId="41659"/>
    <cellStyle name="Total 7 2 2" xfId="41660"/>
    <cellStyle name="Total 7 2 2 2" xfId="41661"/>
    <cellStyle name="Total 7 2 3" xfId="41662"/>
    <cellStyle name="Total 7 2 3 2" xfId="41663"/>
    <cellStyle name="Total 7 2 4" xfId="41664"/>
    <cellStyle name="Total 7 2 4 2" xfId="41665"/>
    <cellStyle name="Total 7 2 5" xfId="41666"/>
    <cellStyle name="Total 7 2 5 2" xfId="41667"/>
    <cellStyle name="Total 7 2 6" xfId="41668"/>
    <cellStyle name="Total 7 2 6 2" xfId="41669"/>
    <cellStyle name="Total 7 2 7" xfId="41670"/>
    <cellStyle name="Total 7 2 7 2" xfId="41671"/>
    <cellStyle name="Total 7 2 8" xfId="41672"/>
    <cellStyle name="Total 7 2 8 2" xfId="41673"/>
    <cellStyle name="Total 7 2 9" xfId="41674"/>
    <cellStyle name="Total 7 2 9 2" xfId="41675"/>
    <cellStyle name="Total 7 3" xfId="41676"/>
    <cellStyle name="Total 7 3 10" xfId="41677"/>
    <cellStyle name="Total 7 3 10 2" xfId="41678"/>
    <cellStyle name="Total 7 3 11" xfId="41679"/>
    <cellStyle name="Total 7 3 2" xfId="41680"/>
    <cellStyle name="Total 7 3 2 2" xfId="41681"/>
    <cellStyle name="Total 7 3 3" xfId="41682"/>
    <cellStyle name="Total 7 3 3 2" xfId="41683"/>
    <cellStyle name="Total 7 3 4" xfId="41684"/>
    <cellStyle name="Total 7 3 4 2" xfId="41685"/>
    <cellStyle name="Total 7 3 5" xfId="41686"/>
    <cellStyle name="Total 7 3 5 2" xfId="41687"/>
    <cellStyle name="Total 7 3 6" xfId="41688"/>
    <cellStyle name="Total 7 3 6 2" xfId="41689"/>
    <cellStyle name="Total 7 3 7" xfId="41690"/>
    <cellStyle name="Total 7 3 7 2" xfId="41691"/>
    <cellStyle name="Total 7 3 8" xfId="41692"/>
    <cellStyle name="Total 7 3 8 2" xfId="41693"/>
    <cellStyle name="Total 7 3 9" xfId="41694"/>
    <cellStyle name="Total 7 3 9 2" xfId="41695"/>
    <cellStyle name="Total 7 4" xfId="41696"/>
    <cellStyle name="Total 7 4 2" xfId="41697"/>
    <cellStyle name="Total 7 5" xfId="41698"/>
    <cellStyle name="Total 7 5 2" xfId="41699"/>
    <cellStyle name="Total 7 6" xfId="41700"/>
    <cellStyle name="Total 7 6 2" xfId="41701"/>
    <cellStyle name="Total 7 7" xfId="41702"/>
    <cellStyle name="Total 7 7 2" xfId="41703"/>
    <cellStyle name="Total 7 8" xfId="41704"/>
    <cellStyle name="Total 7 8 2" xfId="41705"/>
    <cellStyle name="Total 7 9" xfId="41706"/>
    <cellStyle name="Total 7 9 2" xfId="41707"/>
    <cellStyle name="Total 8" xfId="41708"/>
    <cellStyle name="Total 9" xfId="42095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2DE"/>
      <color rgb="FFFF5050"/>
      <color rgb="FFFF7C80"/>
      <color rgb="FF66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624649</xdr:colOff>
      <xdr:row>2</xdr:row>
      <xdr:rowOff>243243</xdr:rowOff>
    </xdr:to>
    <xdr:pic>
      <xdr:nvPicPr>
        <xdr:cNvPr id="2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"/>
          <a:ext cx="1596199" cy="500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32571</xdr:colOff>
      <xdr:row>1</xdr:row>
      <xdr:rowOff>24578</xdr:rowOff>
    </xdr:from>
    <xdr:to>
      <xdr:col>2</xdr:col>
      <xdr:colOff>764508</xdr:colOff>
      <xdr:row>2</xdr:row>
      <xdr:rowOff>307257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2732" y="221223"/>
          <a:ext cx="1626623" cy="5161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138545</xdr:colOff>
      <xdr:row>1</xdr:row>
      <xdr:rowOff>41563</xdr:rowOff>
    </xdr:from>
    <xdr:to>
      <xdr:col>2</xdr:col>
      <xdr:colOff>1233520</xdr:colOff>
      <xdr:row>2</xdr:row>
      <xdr:rowOff>263237</xdr:rowOff>
    </xdr:to>
    <xdr:pic>
      <xdr:nvPicPr>
        <xdr:cNvPr id="4" name="3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545" y="221672"/>
          <a:ext cx="2231048" cy="609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seo\Proceso_de_Control_de_Cuotas\1.-%20PLANILLAS%20CONTROL%20DE%20CUOTAS\2018\1.-%20Bentonicos\02_Transferencias%20Ltp-Pep\00_Transferencias_Ltp_Langocolorado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seo\Proceso_de_Control_de_Cuotas\1.-%20PLANILLAS%20CONTROL%20DE%20CUOTAS\2018\1.-%20Bentonicos\02_Transferencias%20Ltp-Pep\00_Transferencias_PEP_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CALAO"/>
      <sheetName val="Hoja2"/>
      <sheetName val="Transa_Ltp_Langocolorado"/>
      <sheetName val="Hoja1"/>
      <sheetName val="cc"/>
      <sheetName val="ANTARTIC SEAFOOD S.A."/>
      <sheetName val="BRACPESCA S.A."/>
      <sheetName val="ISLADAMAS S.A. PESQ."/>
      <sheetName val="RUBIO Y MAUAD LTDA."/>
      <sheetName val="ALIMENTOS ALSAN LTDA"/>
      <sheetName val="DA VENEZIA"/>
      <sheetName val="QUINTERO S.A. PESQ."/>
    </sheetNames>
    <sheetDataSet>
      <sheetData sheetId="0"/>
      <sheetData sheetId="1"/>
      <sheetData sheetId="2">
        <row r="9">
          <cell r="I9">
            <v>0</v>
          </cell>
          <cell r="J9">
            <v>0</v>
          </cell>
        </row>
        <row r="11">
          <cell r="I11">
            <v>0</v>
          </cell>
          <cell r="J11">
            <v>83.349000000000004</v>
          </cell>
        </row>
        <row r="13">
          <cell r="I13">
            <v>-0.40409999999999996</v>
          </cell>
          <cell r="J13">
            <v>-2.2449999999999997</v>
          </cell>
        </row>
        <row r="15">
          <cell r="I15">
            <v>0.40499999999999997</v>
          </cell>
          <cell r="J15">
            <v>2.25</v>
          </cell>
        </row>
        <row r="17">
          <cell r="I17">
            <v>0</v>
          </cell>
          <cell r="J17">
            <v>0</v>
          </cell>
        </row>
        <row r="19">
          <cell r="I19">
            <v>0</v>
          </cell>
          <cell r="J19">
            <v>0</v>
          </cell>
        </row>
        <row r="21">
          <cell r="I21">
            <v>-9.000000000000119E-4</v>
          </cell>
          <cell r="J21">
            <v>-5.0000000000003375E-3</v>
          </cell>
        </row>
        <row r="23">
          <cell r="I23">
            <v>0</v>
          </cell>
          <cell r="J2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ansa_Pep_Langamarillo"/>
      <sheetName val="Transa_Pep_Langocolorado"/>
      <sheetName val="SSP"/>
    </sheetNames>
    <sheetDataSet>
      <sheetData sheetId="0">
        <row r="9">
          <cell r="C9">
            <v>0.33277095899999998</v>
          </cell>
        </row>
      </sheetData>
      <sheetData sheetId="1">
        <row r="9">
          <cell r="C9">
            <v>0.6560802899999999</v>
          </cell>
          <cell r="D9">
            <v>3058.6463119799996</v>
          </cell>
          <cell r="H9">
            <v>-380.65647899999999</v>
          </cell>
          <cell r="I9">
            <v>-259.29721018319998</v>
          </cell>
        </row>
        <row r="10">
          <cell r="H10">
            <v>16.607262977262977</v>
          </cell>
          <cell r="I10">
            <v>71.587337022737017</v>
          </cell>
        </row>
        <row r="11">
          <cell r="C11">
            <v>0</v>
          </cell>
          <cell r="D11">
            <v>0</v>
          </cell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C13">
            <v>6.5325499999999995E-2</v>
          </cell>
          <cell r="D13">
            <v>304.54748099999995</v>
          </cell>
          <cell r="H13">
            <v>229.6035</v>
          </cell>
          <cell r="I13">
            <v>-229.8397999968</v>
          </cell>
        </row>
        <row r="14">
          <cell r="H14">
            <v>0</v>
          </cell>
          <cell r="I14">
            <v>0</v>
          </cell>
        </row>
        <row r="15">
          <cell r="C15">
            <v>5.0000000000000001E-3</v>
          </cell>
          <cell r="D15">
            <v>23.31</v>
          </cell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C17">
            <v>5.5329960000000004E-2</v>
          </cell>
          <cell r="D17">
            <v>257.94827352000004</v>
          </cell>
          <cell r="H17">
            <v>112.53</v>
          </cell>
          <cell r="I17">
            <v>364.39260000000002</v>
          </cell>
        </row>
        <row r="18">
          <cell r="H18">
            <v>-3.63</v>
          </cell>
          <cell r="I18">
            <v>-29.564599999999999</v>
          </cell>
        </row>
        <row r="19">
          <cell r="C19">
            <v>5.16205E-2</v>
          </cell>
          <cell r="D19">
            <v>240.65477100000001</v>
          </cell>
          <cell r="H19">
            <v>0</v>
          </cell>
          <cell r="I19">
            <v>0</v>
          </cell>
        </row>
        <row r="20">
          <cell r="H20">
            <v>0</v>
          </cell>
          <cell r="I20">
            <v>0</v>
          </cell>
        </row>
        <row r="21">
          <cell r="C21">
            <v>0</v>
          </cell>
          <cell r="D21">
            <v>0</v>
          </cell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C23">
            <v>3.2756E-3</v>
          </cell>
          <cell r="D23">
            <v>15.2708472</v>
          </cell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C25">
            <v>3.1930000000000001E-5</v>
          </cell>
          <cell r="D25">
            <v>0.14885766</v>
          </cell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27">
          <cell r="C27">
            <v>8.25E-5</v>
          </cell>
          <cell r="D27">
            <v>0.38461499999999998</v>
          </cell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C29">
            <v>0.15774487100000001</v>
          </cell>
          <cell r="D29">
            <v>735.40658860200006</v>
          </cell>
          <cell r="H29">
            <v>-169.41618099999999</v>
          </cell>
          <cell r="I29">
            <v>-548.60039701999995</v>
          </cell>
        </row>
        <row r="30">
          <cell r="H30">
            <v>0</v>
          </cell>
          <cell r="I30">
            <v>0</v>
          </cell>
        </row>
        <row r="31">
          <cell r="C31">
            <v>9.0399999999999998E-6</v>
          </cell>
          <cell r="D31">
            <v>4.2144479999999998E-2</v>
          </cell>
          <cell r="H31">
            <v>0</v>
          </cell>
          <cell r="I31">
            <v>0</v>
          </cell>
        </row>
        <row r="32">
          <cell r="H32">
            <v>0</v>
          </cell>
          <cell r="I32">
            <v>0</v>
          </cell>
        </row>
        <row r="33">
          <cell r="C33">
            <v>5.0000000000000001E-4</v>
          </cell>
          <cell r="D33">
            <v>2.331</v>
          </cell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C35">
            <v>0</v>
          </cell>
          <cell r="D35">
            <v>0</v>
          </cell>
          <cell r="H35">
            <v>112.75</v>
          </cell>
          <cell r="I35">
            <v>365.10499999999996</v>
          </cell>
        </row>
        <row r="36">
          <cell r="H36">
            <v>0</v>
          </cell>
          <cell r="I36">
            <v>0</v>
          </cell>
        </row>
        <row r="37">
          <cell r="C37">
            <v>0</v>
          </cell>
          <cell r="D37">
            <v>0</v>
          </cell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C39">
            <v>0</v>
          </cell>
          <cell r="D39">
            <v>0</v>
          </cell>
          <cell r="H39">
            <v>95.189160000000015</v>
          </cell>
          <cell r="I39">
            <v>308.23980720000003</v>
          </cell>
        </row>
        <row r="40">
          <cell r="H40">
            <v>-12.97726297726298</v>
          </cell>
          <cell r="I40">
            <v>-42.022737022737033</v>
          </cell>
        </row>
      </sheetData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teseo\Proceso_de_Control_de_Cuotas\1.-%20PLANILLAS%20CONTROL%20DE%20CUOTAS\2018\1.-%20Bentonicos\01_Desembarques\DAs%20Crustaceos\21_Desembarque%20Crustaceos_20-06-2018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teseo\Proceso_de_Control_de_Cuotas\1.-%20PLANILLAS%20CONTROL%20DE%20CUOTAS\2018\1.-%20Bentonicos\01_Desembarques\DAs%20Crustaceos\21_Desembarque%20Crustaceos_20-06-2018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3271.631325347225" createdVersion="3" refreshedVersion="3" minRefreshableVersion="3" recordCount="775">
  <cacheSource type="worksheet">
    <worksheetSource ref="B2:Q777" sheet="DI crustaceos" r:id="rId2"/>
  </cacheSource>
  <cacheFields count="16">
    <cacheField name="Año" numFmtId="0">
      <sharedItems containsSemiMixedTypes="0" containsString="0" containsNumber="1" containsInteger="1" minValue="2018" maxValue="2018"/>
    </cacheField>
    <cacheField name="Cd_Region" numFmtId="0">
      <sharedItems containsSemiMixedTypes="0" containsString="0" containsNumber="1" containsInteger="1" minValue="4" maxValue="8"/>
    </cacheField>
    <cacheField name="Cd_Nave" numFmtId="0">
      <sharedItems containsSemiMixedTypes="0" containsString="0" containsNumber="1" containsInteger="1" minValue="25" maxValue="32025"/>
    </cacheField>
    <cacheField name="NM_NAVE" numFmtId="0">
      <sharedItems/>
    </cacheField>
    <cacheField name="DESCR1TABL" numFmtId="0">
      <sharedItems count="3">
        <s v="CAMARON NAILON"/>
        <s v="LANGOSTINO AMARILLO"/>
        <s v="LANGOSTINO COLORADO"/>
      </sharedItems>
    </cacheField>
    <cacheField name="NM_ARTE" numFmtId="0">
      <sharedItems/>
    </cacheField>
    <cacheField name="Nr_Folio" numFmtId="0">
      <sharedItems containsSemiMixedTypes="0" containsString="0" containsNumber="1" containsInteger="1" minValue="427079" maxValue="677355"/>
    </cacheField>
    <cacheField name="SumaDeNr_Toneladas" numFmtId="0">
      <sharedItems containsSemiMixedTypes="0" containsString="0" containsNumber="1" minValue="1.9E-2" maxValue="27.35"/>
    </cacheField>
    <cacheField name="Fc_Llegada" numFmtId="164">
      <sharedItems containsSemiMixedTypes="0" containsNonDate="0" containsDate="1" containsString="0" minDate="2018-01-05T00:00:00" maxDate="2018-06-21T00:00:00"/>
    </cacheField>
    <cacheField name="Nr_Registro" numFmtId="0">
      <sharedItems containsString="0" containsBlank="1" containsNumber="1" containsInteger="1" minValue="25" maxValue="32025"/>
    </cacheField>
    <cacheField name="NOMBRE NAVE" numFmtId="0">
      <sharedItems/>
    </cacheField>
    <cacheField name="TITULAR CAPTURA" numFmtId="0">
      <sharedItems count="7">
        <s v="PESQ. ISLADAMAS S.A."/>
        <s v="ANTARTIC SEAFOOD S.A."/>
        <s v="BRACPESCA S.A."/>
        <s v="PESQ. QUINTERO S.A."/>
        <s v="CAMANCHACA PESCA SUR S.A."/>
        <s v="PESQ. CMK LTDA."/>
        <s v="PESQ. ANTONIO CRUZ CORDOVA NAKOUZI E.I.R.L."/>
      </sharedItems>
    </cacheField>
    <cacheField name="Cd_Especie" numFmtId="0">
      <sharedItems containsSemiMixedTypes="0" containsString="0" containsNumber="1" containsInteger="1" minValue="612" maxValue="636"/>
    </cacheField>
    <cacheField name="Region captura" numFmtId="0">
      <sharedItems containsSemiMixedTypes="0" containsString="0" containsNumber="1" containsInteger="1" minValue="3" maxValue="8" count="6">
        <n v="4"/>
        <n v="5"/>
        <n v="6"/>
        <n v="3"/>
        <n v="7"/>
        <n v="8"/>
      </sharedItems>
    </cacheField>
    <cacheField name="Nm_Zona" numFmtId="0">
      <sharedItems/>
    </cacheField>
    <cacheField name="Nm_Pesqueria" numFmtId="0">
      <sharedItems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garcia" refreshedDate="43271.633795833332" createdVersion="3" refreshedVersion="3" minRefreshableVersion="3" recordCount="18">
  <cacheSource type="worksheet">
    <worksheetSource ref="B779:P797" sheet="DI crustaceos" r:id="rId2"/>
  </cacheSource>
  <cacheFields count="15">
    <cacheField name="Año" numFmtId="0">
      <sharedItems containsSemiMixedTypes="0" containsString="0" containsNumber="1" containsInteger="1" minValue="2018" maxValue="2018"/>
    </cacheField>
    <cacheField name="Cd_Region" numFmtId="0">
      <sharedItems containsSemiMixedTypes="0" containsString="0" containsNumber="1" containsInteger="1" minValue="5" maxValue="8"/>
    </cacheField>
    <cacheField name="Cd_Nave" numFmtId="0">
      <sharedItems containsSemiMixedTypes="0" containsString="0" containsNumber="1" containsInteger="1" minValue="865" maxValue="32025"/>
    </cacheField>
    <cacheField name="NM_NAVE" numFmtId="0">
      <sharedItems/>
    </cacheField>
    <cacheField name="DESCR1TABL" numFmtId="0">
      <sharedItems count="2">
        <s v="LANGOSTINO COLORADO"/>
        <s v="LANGOSTINO AMARILLO"/>
      </sharedItems>
    </cacheField>
    <cacheField name="NM_ARTE" numFmtId="0">
      <sharedItems/>
    </cacheField>
    <cacheField name="Nr_Folio" numFmtId="0">
      <sharedItems containsSemiMixedTypes="0" containsString="0" containsNumber="1" containsInteger="1" minValue="429877" maxValue="432081"/>
    </cacheField>
    <cacheField name="SumaDeNr_Toneladas" numFmtId="0">
      <sharedItems containsSemiMixedTypes="0" containsString="0" containsNumber="1" minValue="1.9E-2" maxValue="3.968"/>
    </cacheField>
    <cacheField name="Fc_Llegada" numFmtId="164">
      <sharedItems containsSemiMixedTypes="0" containsNonDate="0" containsDate="1" containsString="0" minDate="2018-04-17T00:00:00" maxDate="2018-06-18T00:00:00"/>
    </cacheField>
    <cacheField name="Nr_Registro" numFmtId="0">
      <sharedItems containsSemiMixedTypes="0" containsString="0" containsNumber="1" containsInteger="1" minValue="865" maxValue="32025"/>
    </cacheField>
    <cacheField name="NOMBRE NAVE" numFmtId="0">
      <sharedItems/>
    </cacheField>
    <cacheField name="TITULAR CAPTURA" numFmtId="0">
      <sharedItems count="2">
        <s v="BRACPESCA S.A."/>
        <s v="CAMANCHACA PESCA SUR S.A."/>
      </sharedItems>
    </cacheField>
    <cacheField name="Cd_Especie" numFmtId="0">
      <sharedItems containsSemiMixedTypes="0" containsString="0" containsNumber="1" containsInteger="1" minValue="632" maxValue="636"/>
    </cacheField>
    <cacheField name="Region captura" numFmtId="0">
      <sharedItems containsSemiMixedTypes="0" containsString="0" containsNumber="1" containsInteger="1" minValue="4" maxValue="8" count="3">
        <n v="4"/>
        <n v="8"/>
        <n v="7"/>
      </sharedItems>
    </cacheField>
    <cacheField name="Nm_Zona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5">
  <r>
    <n v="2018"/>
    <n v="4"/>
    <n v="25"/>
    <s v="COCHA"/>
    <x v="0"/>
    <s v="ARRASTRE FONDO"/>
    <n v="427338"/>
    <n v="0.88300000000000001"/>
    <d v="2018-01-18T00:00:00"/>
    <n v="25"/>
    <s v="COCHA"/>
    <x v="0"/>
    <n v="612"/>
    <x v="0"/>
    <s v="Zona 109"/>
    <s v=""/>
  </r>
  <r>
    <n v="2018"/>
    <n v="4"/>
    <n v="25"/>
    <s v="COCHA"/>
    <x v="0"/>
    <s v="ARRASTRE FONDO"/>
    <n v="427362"/>
    <n v="4.7439999999999998"/>
    <d v="2018-01-22T00:00:00"/>
    <n v="25"/>
    <s v="COCHA"/>
    <x v="0"/>
    <n v="612"/>
    <x v="0"/>
    <s v="Zona 109"/>
    <s v=""/>
  </r>
  <r>
    <n v="2018"/>
    <n v="4"/>
    <n v="25"/>
    <s v="COCHA"/>
    <x v="0"/>
    <s v="ARRASTRE FONDO"/>
    <n v="427402"/>
    <n v="3.8460000000000001"/>
    <d v="2018-01-25T00:00:00"/>
    <n v="25"/>
    <s v="COCHA"/>
    <x v="0"/>
    <n v="612"/>
    <x v="0"/>
    <s v="Zona 109"/>
    <s v=""/>
  </r>
  <r>
    <n v="2018"/>
    <n v="4"/>
    <n v="25"/>
    <s v="COCHA"/>
    <x v="0"/>
    <s v="ARRASTRE FONDO"/>
    <n v="427457"/>
    <n v="4.8520000000000003"/>
    <d v="2018-01-29T00:00:00"/>
    <n v="25"/>
    <s v="COCHA"/>
    <x v="0"/>
    <n v="612"/>
    <x v="1"/>
    <s v="Zona 111"/>
    <s v=""/>
  </r>
  <r>
    <n v="2018"/>
    <n v="4"/>
    <n v="25"/>
    <s v="COCHA"/>
    <x v="0"/>
    <s v="ARRASTRE FONDO"/>
    <n v="429540"/>
    <n v="0.46400000000000002"/>
    <d v="2018-04-10T00:00:00"/>
    <n v="25"/>
    <s v="COCHA"/>
    <x v="0"/>
    <n v="612"/>
    <x v="0"/>
    <s v="Zona 110"/>
    <s v=""/>
  </r>
  <r>
    <n v="2018"/>
    <n v="4"/>
    <n v="25"/>
    <s v="COCHA"/>
    <x v="0"/>
    <s v="ARRASTRE FONDO"/>
    <n v="429540"/>
    <n v="5.7489999999999997"/>
    <d v="2018-04-10T00:00:00"/>
    <n v="25"/>
    <s v="COCHA"/>
    <x v="0"/>
    <n v="612"/>
    <x v="1"/>
    <s v="Zona 111"/>
    <s v=""/>
  </r>
  <r>
    <n v="2018"/>
    <n v="4"/>
    <n v="25"/>
    <s v="COCHA"/>
    <x v="0"/>
    <s v="ARRASTRE FONDO"/>
    <n v="430924"/>
    <n v="3.4630000000000001"/>
    <d v="2018-05-13T00:00:00"/>
    <n v="25"/>
    <s v="COCHA"/>
    <x v="0"/>
    <n v="612"/>
    <x v="2"/>
    <s v="Zona 112"/>
    <s v=""/>
  </r>
  <r>
    <n v="2018"/>
    <n v="4"/>
    <n v="25"/>
    <s v="COCHA"/>
    <x v="0"/>
    <s v="ARRASTRE FONDO"/>
    <n v="430924"/>
    <n v="4.641"/>
    <d v="2018-05-13T00:00:00"/>
    <n v="25"/>
    <s v="COCHA"/>
    <x v="0"/>
    <n v="612"/>
    <x v="1"/>
    <s v="Zona 111"/>
    <s v=""/>
  </r>
  <r>
    <n v="2018"/>
    <n v="4"/>
    <n v="85"/>
    <s v="ISLA ORCAS"/>
    <x v="0"/>
    <s v="ARRASTRE FONDO"/>
    <n v="427363"/>
    <n v="5.0739999999999998"/>
    <d v="2018-01-22T00:00:00"/>
    <n v="85"/>
    <s v="ISLA ORCAS"/>
    <x v="0"/>
    <n v="612"/>
    <x v="0"/>
    <s v="Zona 109"/>
    <s v=""/>
  </r>
  <r>
    <n v="2018"/>
    <n v="4"/>
    <n v="85"/>
    <s v="ISLA ORCAS"/>
    <x v="0"/>
    <s v="ARRASTRE FONDO"/>
    <n v="427419"/>
    <n v="1.321"/>
    <d v="2018-01-26T00:00:00"/>
    <n v="85"/>
    <s v="ISLA ORCAS"/>
    <x v="0"/>
    <n v="612"/>
    <x v="0"/>
    <s v="Zona 110"/>
    <s v=""/>
  </r>
  <r>
    <n v="2018"/>
    <n v="4"/>
    <n v="85"/>
    <s v="ISLA ORCAS"/>
    <x v="0"/>
    <s v="ARRASTRE FONDO"/>
    <n v="427419"/>
    <n v="3.06"/>
    <d v="2018-01-26T00:00:00"/>
    <n v="85"/>
    <s v="ISLA ORCAS"/>
    <x v="0"/>
    <n v="612"/>
    <x v="1"/>
    <s v="Zona 111"/>
    <s v=""/>
  </r>
  <r>
    <n v="2018"/>
    <n v="4"/>
    <n v="85"/>
    <s v="ISLA ORCAS"/>
    <x v="0"/>
    <s v="ARRASTRE FONDO"/>
    <n v="429361"/>
    <n v="0.78800000000000003"/>
    <d v="2018-04-06T00:00:00"/>
    <n v="85"/>
    <s v="ISLA ORCAS"/>
    <x v="0"/>
    <n v="612"/>
    <x v="0"/>
    <s v="Zona 109"/>
    <s v=""/>
  </r>
  <r>
    <n v="2018"/>
    <n v="4"/>
    <n v="85"/>
    <s v="ISLA ORCAS"/>
    <x v="0"/>
    <s v="ARRASTRE FONDO"/>
    <n v="429529"/>
    <n v="1.4650000000000001"/>
    <d v="2018-04-10T00:00:00"/>
    <n v="85"/>
    <s v="ISLA ORCAS"/>
    <x v="0"/>
    <n v="612"/>
    <x v="0"/>
    <s v="Zona 110"/>
    <s v=""/>
  </r>
  <r>
    <n v="2018"/>
    <n v="4"/>
    <n v="85"/>
    <s v="ISLA ORCAS"/>
    <x v="0"/>
    <s v="ARRASTRE FONDO"/>
    <n v="429529"/>
    <n v="6.7759999999999998"/>
    <d v="2018-04-10T00:00:00"/>
    <n v="85"/>
    <s v="ISLA ORCAS"/>
    <x v="0"/>
    <n v="612"/>
    <x v="1"/>
    <s v="Zona 111"/>
    <s v=""/>
  </r>
  <r>
    <n v="2018"/>
    <n v="4"/>
    <n v="543"/>
    <s v="LONQUIMAY"/>
    <x v="0"/>
    <s v="ARRASTRE FONDO"/>
    <n v="429853"/>
    <n v="0.48599999999999999"/>
    <d v="2018-04-17T00:00:00"/>
    <n v="543"/>
    <s v="LONQUIMAY"/>
    <x v="0"/>
    <n v="612"/>
    <x v="0"/>
    <s v="Zona 109"/>
    <s v=""/>
  </r>
  <r>
    <n v="2018"/>
    <n v="4"/>
    <n v="543"/>
    <s v="LONQUIMAY"/>
    <x v="0"/>
    <s v="ARRASTRE FONDO"/>
    <n v="430098"/>
    <n v="1.2470000000000001"/>
    <d v="2018-04-22T00:00:00"/>
    <n v="543"/>
    <s v="LONQUIMAY"/>
    <x v="0"/>
    <n v="612"/>
    <x v="2"/>
    <s v="Zona 112"/>
    <s v=""/>
  </r>
  <r>
    <n v="2018"/>
    <n v="4"/>
    <n v="543"/>
    <s v="LONQUIMAY"/>
    <x v="0"/>
    <s v="ARRASTRE FONDO"/>
    <n v="430098"/>
    <n v="2.8159999999999998"/>
    <d v="2018-04-22T00:00:00"/>
    <n v="543"/>
    <s v="LONQUIMAY"/>
    <x v="0"/>
    <n v="612"/>
    <x v="0"/>
    <s v="Zona 110"/>
    <s v=""/>
  </r>
  <r>
    <n v="2018"/>
    <n v="4"/>
    <n v="543"/>
    <s v="LONQUIMAY"/>
    <x v="0"/>
    <s v="ARRASTRE FONDO"/>
    <n v="430599"/>
    <n v="0.91800000000000004"/>
    <d v="2018-05-06T00:00:00"/>
    <n v="543"/>
    <s v="LONQUIMAY"/>
    <x v="0"/>
    <n v="612"/>
    <x v="0"/>
    <s v="Zona 109"/>
    <s v=""/>
  </r>
  <r>
    <n v="2018"/>
    <n v="4"/>
    <n v="543"/>
    <s v="LONQUIMAY"/>
    <x v="0"/>
    <s v="ARRASTRE FONDO"/>
    <n v="430920"/>
    <n v="1.827"/>
    <d v="2018-05-13T00:00:00"/>
    <n v="543"/>
    <s v="LONQUIMAY"/>
    <x v="0"/>
    <n v="612"/>
    <x v="0"/>
    <s v="Zona 110"/>
    <s v=""/>
  </r>
  <r>
    <n v="2018"/>
    <n v="4"/>
    <n v="543"/>
    <s v="LONQUIMAY"/>
    <x v="0"/>
    <s v="ARRASTRE FONDO"/>
    <n v="430920"/>
    <n v="7.0339999999999998"/>
    <d v="2018-05-13T00:00:00"/>
    <n v="543"/>
    <s v="LONQUIMAY"/>
    <x v="0"/>
    <n v="612"/>
    <x v="1"/>
    <s v="Zona 111"/>
    <s v=""/>
  </r>
  <r>
    <n v="2018"/>
    <n v="4"/>
    <n v="543"/>
    <s v="LONQUIMAY"/>
    <x v="0"/>
    <s v="ARRASTRE FONDO"/>
    <n v="431746"/>
    <n v="6.5000000000000002E-2"/>
    <d v="2018-06-03T00:00:00"/>
    <n v="543"/>
    <s v="LONQUIMAY"/>
    <x v="0"/>
    <n v="612"/>
    <x v="0"/>
    <s v="Zona 109"/>
    <s v=""/>
  </r>
  <r>
    <n v="2018"/>
    <n v="4"/>
    <n v="543"/>
    <s v="LONQUIMAY"/>
    <x v="0"/>
    <s v="ARRASTRE FONDO"/>
    <n v="431935"/>
    <n v="3.3809999999999998"/>
    <d v="2018-06-10T00:00:00"/>
    <n v="543"/>
    <s v="LONQUIMAY"/>
    <x v="0"/>
    <n v="612"/>
    <x v="1"/>
    <s v="Zona 111"/>
    <s v=""/>
  </r>
  <r>
    <n v="2018"/>
    <n v="4"/>
    <n v="543"/>
    <s v="LONQUIMAY"/>
    <x v="0"/>
    <s v="ARRASTRE FONDO"/>
    <n v="431935"/>
    <n v="3.8359999999999999"/>
    <d v="2018-06-10T00:00:00"/>
    <n v="543"/>
    <s v="LONQUIMAY"/>
    <x v="0"/>
    <n v="612"/>
    <x v="0"/>
    <s v="Zona 110"/>
    <s v=""/>
  </r>
  <r>
    <n v="2018"/>
    <n v="4"/>
    <n v="543"/>
    <s v="LONQUIMAY"/>
    <x v="1"/>
    <s v="ARRASTRE FONDO"/>
    <n v="429952"/>
    <n v="8.7789999999999999"/>
    <d v="2018-04-19T00:00:00"/>
    <n v="543"/>
    <s v="LONQUIMAY"/>
    <x v="0"/>
    <n v="632"/>
    <x v="0"/>
    <s v="Zona 109"/>
    <s v=""/>
  </r>
  <r>
    <n v="2018"/>
    <n v="4"/>
    <n v="543"/>
    <s v="LONQUIMAY"/>
    <x v="1"/>
    <s v="ARRASTRE FONDO"/>
    <n v="430599"/>
    <n v="11.164999999999999"/>
    <d v="2018-05-06T00:00:00"/>
    <n v="543"/>
    <s v="LONQUIMAY"/>
    <x v="0"/>
    <n v="632"/>
    <x v="0"/>
    <s v="Zona 109"/>
    <s v=""/>
  </r>
  <r>
    <n v="2018"/>
    <n v="4"/>
    <n v="543"/>
    <s v="LONQUIMAY"/>
    <x v="1"/>
    <s v="ARRASTRE FONDO"/>
    <n v="430705"/>
    <n v="9.4719999999999995"/>
    <d v="2018-05-09T00:00:00"/>
    <n v="543"/>
    <s v="LONQUIMAY"/>
    <x v="0"/>
    <n v="632"/>
    <x v="0"/>
    <s v="Zona 109"/>
    <s v=""/>
  </r>
  <r>
    <n v="2018"/>
    <n v="4"/>
    <n v="543"/>
    <s v="LONQUIMAY"/>
    <x v="1"/>
    <s v="ARRASTRE FONDO"/>
    <n v="431746"/>
    <n v="9.1679999999999993"/>
    <d v="2018-06-03T00:00:00"/>
    <n v="543"/>
    <s v="LONQUIMAY"/>
    <x v="0"/>
    <n v="632"/>
    <x v="0"/>
    <s v="Zona 109"/>
    <s v=""/>
  </r>
  <r>
    <n v="2018"/>
    <n v="4"/>
    <n v="543"/>
    <s v="LONQUIMAY"/>
    <x v="1"/>
    <s v="ARRASTRE FONDO"/>
    <n v="431851"/>
    <n v="8.1660000000000004"/>
    <d v="2018-06-07T00:00:00"/>
    <n v="543"/>
    <s v="LONQUIMAY"/>
    <x v="0"/>
    <n v="632"/>
    <x v="0"/>
    <s v="Zona 109"/>
    <s v=""/>
  </r>
  <r>
    <n v="2018"/>
    <n v="4"/>
    <n v="543"/>
    <s v="LONQUIMAY"/>
    <x v="2"/>
    <s v="ARRASTRE FONDO"/>
    <n v="431746"/>
    <n v="0.66600000000000004"/>
    <d v="2018-06-03T00:00:00"/>
    <n v="543"/>
    <s v="LONQUIMAY"/>
    <x v="0"/>
    <n v="636"/>
    <x v="0"/>
    <s v="Zona 109"/>
    <s v=""/>
  </r>
  <r>
    <n v="2018"/>
    <n v="4"/>
    <n v="745"/>
    <s v="GRINGO"/>
    <x v="0"/>
    <s v="ARRASTRE FONDO"/>
    <n v="427079"/>
    <n v="1.054"/>
    <d v="2018-01-05T00:00:00"/>
    <n v="745"/>
    <s v="GRINGO"/>
    <x v="1"/>
    <n v="612"/>
    <x v="1"/>
    <s v="Zona 111"/>
    <s v=""/>
  </r>
  <r>
    <n v="2018"/>
    <n v="4"/>
    <n v="745"/>
    <s v="GRINGO"/>
    <x v="0"/>
    <s v="ARRASTRE FONDO"/>
    <n v="427079"/>
    <n v="2.4319999999999999"/>
    <d v="2018-01-05T00:00:00"/>
    <n v="745"/>
    <s v="GRINGO"/>
    <x v="1"/>
    <n v="612"/>
    <x v="0"/>
    <s v="Zona 110"/>
    <s v=""/>
  </r>
  <r>
    <n v="2018"/>
    <n v="4"/>
    <n v="745"/>
    <s v="GRINGO"/>
    <x v="0"/>
    <s v="ARRASTRE FONDO"/>
    <n v="429456"/>
    <n v="3.57"/>
    <d v="2018-04-08T00:00:00"/>
    <n v="745"/>
    <s v="GRINGO"/>
    <x v="1"/>
    <n v="612"/>
    <x v="0"/>
    <s v="Zona 110"/>
    <s v=""/>
  </r>
  <r>
    <n v="2018"/>
    <n v="4"/>
    <n v="745"/>
    <s v="GRINGO"/>
    <x v="0"/>
    <s v="ARRASTRE FONDO"/>
    <n v="429763"/>
    <n v="0.38500000000000001"/>
    <d v="2018-04-15T00:00:00"/>
    <n v="745"/>
    <s v="GRINGO"/>
    <x v="1"/>
    <n v="612"/>
    <x v="1"/>
    <s v="Zona 111"/>
    <s v=""/>
  </r>
  <r>
    <n v="2018"/>
    <n v="4"/>
    <n v="745"/>
    <s v="GRINGO"/>
    <x v="0"/>
    <s v="ARRASTRE FONDO"/>
    <n v="429763"/>
    <n v="6.2450000000000001"/>
    <d v="2018-04-15T00:00:00"/>
    <n v="745"/>
    <s v="GRINGO"/>
    <x v="1"/>
    <n v="612"/>
    <x v="0"/>
    <s v="Zona 110"/>
    <s v=""/>
  </r>
  <r>
    <n v="2018"/>
    <n v="4"/>
    <n v="745"/>
    <s v="GRINGO"/>
    <x v="0"/>
    <s v="ARRASTRE FONDO"/>
    <n v="430648"/>
    <n v="6.5000000000000002E-2"/>
    <d v="2018-05-08T00:00:00"/>
    <n v="745"/>
    <s v="GRINGO"/>
    <x v="1"/>
    <n v="612"/>
    <x v="0"/>
    <s v="Zona 109"/>
    <s v=""/>
  </r>
  <r>
    <n v="2018"/>
    <n v="4"/>
    <n v="745"/>
    <s v="GRINGO"/>
    <x v="0"/>
    <s v="ARRASTRE FONDO"/>
    <n v="431352"/>
    <n v="0.46100000000000002"/>
    <d v="2018-05-24T00:00:00"/>
    <n v="745"/>
    <s v="GRINGO"/>
    <x v="1"/>
    <n v="612"/>
    <x v="0"/>
    <s v="Zona 109"/>
    <s v=""/>
  </r>
  <r>
    <n v="2018"/>
    <n v="4"/>
    <n v="745"/>
    <s v="GRINGO"/>
    <x v="1"/>
    <s v="ARRASTRE FONDO"/>
    <n v="428578"/>
    <n v="5.2889999999999997"/>
    <d v="2018-03-16T00:00:00"/>
    <n v="745"/>
    <s v="GRINGO"/>
    <x v="1"/>
    <n v="632"/>
    <x v="0"/>
    <s v="Zona 109"/>
    <s v=""/>
  </r>
  <r>
    <n v="2018"/>
    <n v="4"/>
    <n v="745"/>
    <s v="GRINGO"/>
    <x v="1"/>
    <s v="ARRASTRE FONDO"/>
    <n v="428700"/>
    <n v="4.1059999999999999"/>
    <d v="2018-03-19T00:00:00"/>
    <n v="745"/>
    <s v="GRINGO"/>
    <x v="1"/>
    <n v="632"/>
    <x v="0"/>
    <s v="Zona 109"/>
    <s v=""/>
  </r>
  <r>
    <n v="2018"/>
    <n v="4"/>
    <n v="745"/>
    <s v="GRINGO"/>
    <x v="1"/>
    <s v="ARRASTRE FONDO"/>
    <n v="428800"/>
    <n v="8.8819999999999997"/>
    <d v="2018-03-21T00:00:00"/>
    <n v="745"/>
    <s v="GRINGO"/>
    <x v="1"/>
    <n v="632"/>
    <x v="0"/>
    <s v="Zona 109"/>
    <s v=""/>
  </r>
  <r>
    <n v="2018"/>
    <n v="4"/>
    <n v="745"/>
    <s v="GRINGO"/>
    <x v="1"/>
    <s v="ARRASTRE FONDO"/>
    <n v="428904"/>
    <n v="7.8959999999999999"/>
    <d v="2018-03-23T00:00:00"/>
    <n v="745"/>
    <s v="GRINGO"/>
    <x v="1"/>
    <n v="632"/>
    <x v="0"/>
    <s v="Zona 109"/>
    <s v=""/>
  </r>
  <r>
    <n v="2018"/>
    <n v="4"/>
    <n v="745"/>
    <s v="GRINGO"/>
    <x v="1"/>
    <s v="ARRASTRE FONDO"/>
    <n v="429070"/>
    <n v="7.0819999999999999"/>
    <d v="2018-03-26T00:00:00"/>
    <n v="745"/>
    <s v="GRINGO"/>
    <x v="1"/>
    <n v="632"/>
    <x v="0"/>
    <s v="Zona 109"/>
    <s v=""/>
  </r>
  <r>
    <n v="2018"/>
    <n v="4"/>
    <n v="745"/>
    <s v="GRINGO"/>
    <x v="1"/>
    <s v="ARRASTRE FONDO"/>
    <n v="429186"/>
    <n v="5.5579999999999998"/>
    <d v="2018-04-02T00:00:00"/>
    <n v="745"/>
    <s v="GRINGO"/>
    <x v="1"/>
    <n v="632"/>
    <x v="0"/>
    <s v="Zona 109"/>
    <s v=""/>
  </r>
  <r>
    <n v="2018"/>
    <n v="4"/>
    <n v="745"/>
    <s v="GRINGO"/>
    <x v="1"/>
    <s v="ARRASTRE FONDO"/>
    <n v="429303"/>
    <n v="9.23"/>
    <d v="2018-04-05T00:00:00"/>
    <n v="745"/>
    <s v="GRINGO"/>
    <x v="1"/>
    <n v="632"/>
    <x v="0"/>
    <s v="Zona 109"/>
    <s v=""/>
  </r>
  <r>
    <n v="2018"/>
    <n v="4"/>
    <n v="745"/>
    <s v="GRINGO"/>
    <x v="1"/>
    <s v="ARRASTRE FONDO"/>
    <n v="429549"/>
    <n v="8.0830000000000002"/>
    <d v="2018-04-11T00:00:00"/>
    <n v="745"/>
    <s v="GRINGO"/>
    <x v="1"/>
    <n v="632"/>
    <x v="0"/>
    <s v="Zona 109"/>
    <s v=""/>
  </r>
  <r>
    <n v="2018"/>
    <n v="4"/>
    <n v="745"/>
    <s v="GRINGO"/>
    <x v="1"/>
    <s v="ARRASTRE FONDO"/>
    <n v="430051"/>
    <n v="5.1230000000000002"/>
    <d v="2018-04-21T00:00:00"/>
    <n v="745"/>
    <s v="GRINGO"/>
    <x v="1"/>
    <n v="632"/>
    <x v="0"/>
    <s v="Zona 109"/>
    <s v=""/>
  </r>
  <r>
    <n v="2018"/>
    <n v="4"/>
    <n v="745"/>
    <s v="GRINGO"/>
    <x v="1"/>
    <s v="ARRASTRE FONDO"/>
    <n v="430241"/>
    <n v="5.625"/>
    <d v="2018-04-25T00:00:00"/>
    <n v="745"/>
    <s v="GRINGO"/>
    <x v="1"/>
    <n v="632"/>
    <x v="0"/>
    <s v="Zona 109"/>
    <s v=""/>
  </r>
  <r>
    <n v="2018"/>
    <n v="4"/>
    <n v="745"/>
    <s v="GRINGO"/>
    <x v="1"/>
    <s v="ARRASTRE FONDO"/>
    <n v="430385"/>
    <n v="9.2059999999999995"/>
    <d v="2018-04-28T00:00:00"/>
    <n v="745"/>
    <s v="GRINGO"/>
    <x v="1"/>
    <n v="632"/>
    <x v="0"/>
    <s v="Zona 109"/>
    <s v=""/>
  </r>
  <r>
    <n v="2018"/>
    <n v="4"/>
    <n v="745"/>
    <s v="GRINGO"/>
    <x v="1"/>
    <s v="ARRASTRE FONDO"/>
    <n v="430445"/>
    <n v="7.1950000000000003"/>
    <d v="2018-04-30T00:00:00"/>
    <n v="745"/>
    <s v="GRINGO"/>
    <x v="1"/>
    <n v="632"/>
    <x v="0"/>
    <s v="Zona 109"/>
    <s v=""/>
  </r>
  <r>
    <n v="2018"/>
    <n v="4"/>
    <n v="745"/>
    <s v="GRINGO"/>
    <x v="1"/>
    <s v="ARRASTRE FONDO"/>
    <n v="430527"/>
    <n v="6.5330000000000004"/>
    <d v="2018-05-03T00:00:00"/>
    <n v="745"/>
    <s v="GRINGO"/>
    <x v="1"/>
    <n v="632"/>
    <x v="0"/>
    <s v="Zona 109"/>
    <s v=""/>
  </r>
  <r>
    <n v="2018"/>
    <n v="4"/>
    <n v="745"/>
    <s v="GRINGO"/>
    <x v="1"/>
    <s v="ARRASTRE FONDO"/>
    <n v="430648"/>
    <n v="11.430999999999999"/>
    <d v="2018-05-08T00:00:00"/>
    <n v="745"/>
    <s v="GRINGO"/>
    <x v="1"/>
    <n v="632"/>
    <x v="0"/>
    <s v="Zona 109"/>
    <s v=""/>
  </r>
  <r>
    <n v="2018"/>
    <n v="4"/>
    <n v="745"/>
    <s v="GRINGO"/>
    <x v="1"/>
    <s v="ARRASTRE FONDO"/>
    <n v="430801"/>
    <n v="5.798"/>
    <d v="2018-05-11T00:00:00"/>
    <n v="745"/>
    <s v="GRINGO"/>
    <x v="1"/>
    <n v="632"/>
    <x v="0"/>
    <s v="Zona 109"/>
    <s v=""/>
  </r>
  <r>
    <n v="2018"/>
    <n v="4"/>
    <n v="745"/>
    <s v="GRINGO"/>
    <x v="1"/>
    <s v="ARRASTRE FONDO"/>
    <n v="430973"/>
    <n v="11.129"/>
    <d v="2018-05-14T00:00:00"/>
    <n v="745"/>
    <s v="GRINGO"/>
    <x v="1"/>
    <n v="632"/>
    <x v="0"/>
    <s v="Zona 109"/>
    <s v=""/>
  </r>
  <r>
    <n v="2018"/>
    <n v="4"/>
    <n v="745"/>
    <s v="GRINGO"/>
    <x v="1"/>
    <s v="ARRASTRE FONDO"/>
    <n v="431120"/>
    <n v="2.5760000000000001"/>
    <d v="2018-05-18T00:00:00"/>
    <n v="745"/>
    <s v="GRINGO"/>
    <x v="1"/>
    <n v="632"/>
    <x v="0"/>
    <s v="Zona 109"/>
    <s v=""/>
  </r>
  <r>
    <n v="2018"/>
    <n v="4"/>
    <n v="745"/>
    <s v="GRINGO"/>
    <x v="1"/>
    <s v="ARRASTRE FONDO"/>
    <n v="431120"/>
    <n v="7.9050000000000002"/>
    <d v="2018-05-18T00:00:00"/>
    <n v="745"/>
    <s v="GRINGO"/>
    <x v="1"/>
    <n v="632"/>
    <x v="3"/>
    <s v="Zona 108"/>
    <s v=""/>
  </r>
  <r>
    <n v="2018"/>
    <n v="4"/>
    <n v="745"/>
    <s v="GRINGO"/>
    <x v="1"/>
    <s v="ARRASTRE FONDO"/>
    <n v="431393"/>
    <n v="5.9989999999999997"/>
    <d v="2018-05-25T00:00:00"/>
    <n v="745"/>
    <s v="GRINGO"/>
    <x v="1"/>
    <n v="632"/>
    <x v="0"/>
    <s v="Zona 109"/>
    <s v=""/>
  </r>
  <r>
    <n v="2018"/>
    <n v="4"/>
    <n v="745"/>
    <s v="GRINGO"/>
    <x v="1"/>
    <s v="ARRASTRE FONDO"/>
    <n v="431586"/>
    <n v="3.726"/>
    <d v="2018-05-29T00:00:00"/>
    <n v="745"/>
    <s v="GRINGO"/>
    <x v="1"/>
    <n v="632"/>
    <x v="1"/>
    <s v="Zona 111"/>
    <s v=""/>
  </r>
  <r>
    <n v="2018"/>
    <n v="4"/>
    <n v="745"/>
    <s v="GRINGO"/>
    <x v="2"/>
    <s v="ARRASTRE FONDO"/>
    <n v="429303"/>
    <n v="0.54700000000000004"/>
    <d v="2018-04-05T00:00:00"/>
    <n v="745"/>
    <s v="GRINGO"/>
    <x v="1"/>
    <n v="636"/>
    <x v="0"/>
    <s v="Zona 109"/>
    <s v=""/>
  </r>
  <r>
    <n v="2018"/>
    <n v="4"/>
    <n v="745"/>
    <s v="GRINGO"/>
    <x v="2"/>
    <s v="ARRASTRE FONDO"/>
    <n v="431586"/>
    <n v="3.0449999999999999"/>
    <d v="2018-05-29T00:00:00"/>
    <n v="745"/>
    <s v="GRINGO"/>
    <x v="1"/>
    <n v="636"/>
    <x v="1"/>
    <s v="Zona 111"/>
    <s v=""/>
  </r>
  <r>
    <n v="2018"/>
    <n v="4"/>
    <n v="865"/>
    <s v="NISSHIN MARU 3"/>
    <x v="0"/>
    <s v="ARRASTRE FONDO"/>
    <n v="427093"/>
    <n v="2.5670000000000002"/>
    <d v="2018-01-08T00:00:00"/>
    <n v="865"/>
    <s v="NISSHIN MARU 3"/>
    <x v="2"/>
    <n v="612"/>
    <x v="0"/>
    <s v="Zona 110"/>
    <s v=""/>
  </r>
  <r>
    <n v="2018"/>
    <n v="4"/>
    <n v="865"/>
    <s v="NISSHIN MARU 3"/>
    <x v="0"/>
    <s v="ARRASTRE FONDO"/>
    <n v="427093"/>
    <n v="4.8330000000000002"/>
    <d v="2018-01-08T00:00:00"/>
    <n v="865"/>
    <s v="NISSHIN MARU 3"/>
    <x v="2"/>
    <n v="612"/>
    <x v="1"/>
    <s v="Zona 111"/>
    <s v=""/>
  </r>
  <r>
    <n v="2018"/>
    <n v="4"/>
    <n v="1065"/>
    <s v="FOCHE"/>
    <x v="0"/>
    <s v="ARRASTRE FONDO"/>
    <n v="677349"/>
    <n v="0.53900000000000003"/>
    <d v="2018-01-11T00:00:00"/>
    <n v="1065"/>
    <s v="FOCHE"/>
    <x v="2"/>
    <n v="612"/>
    <x v="1"/>
    <s v="Zona 111"/>
    <s v=""/>
  </r>
  <r>
    <n v="2018"/>
    <n v="4"/>
    <n v="1065"/>
    <s v="FOCHE"/>
    <x v="0"/>
    <s v="ARRASTRE FONDO"/>
    <n v="677349"/>
    <n v="1.214"/>
    <d v="2018-01-11T00:00:00"/>
    <n v="1065"/>
    <s v="FOCHE"/>
    <x v="2"/>
    <n v="612"/>
    <x v="4"/>
    <s v="Zona 113"/>
    <s v=""/>
  </r>
  <r>
    <n v="2018"/>
    <n v="4"/>
    <n v="1065"/>
    <s v="FOCHE"/>
    <x v="0"/>
    <s v="ARRASTRE FONDO"/>
    <n v="677349"/>
    <n v="3.5059999999999998"/>
    <d v="2018-01-11T00:00:00"/>
    <n v="1065"/>
    <s v="FOCHE"/>
    <x v="2"/>
    <n v="612"/>
    <x v="2"/>
    <s v="Zona 112"/>
    <s v=""/>
  </r>
  <r>
    <n v="2018"/>
    <n v="4"/>
    <n v="1065"/>
    <s v="FOCHE"/>
    <x v="0"/>
    <s v="ARRASTRE FONDO"/>
    <n v="677349"/>
    <n v="3.8149999999999999"/>
    <d v="2018-01-11T00:00:00"/>
    <n v="1065"/>
    <s v="FOCHE"/>
    <x v="2"/>
    <n v="612"/>
    <x v="5"/>
    <s v="Zona 114"/>
    <s v=""/>
  </r>
  <r>
    <n v="2018"/>
    <n v="4"/>
    <n v="1496"/>
    <s v="ISLA PICTON"/>
    <x v="0"/>
    <s v="ARRASTRE FONDO"/>
    <n v="427935"/>
    <n v="2.867"/>
    <d v="2018-03-02T00:00:00"/>
    <n v="1496"/>
    <s v="ISLA PICTON"/>
    <x v="1"/>
    <n v="612"/>
    <x v="0"/>
    <s v="Zona 109"/>
    <s v=""/>
  </r>
  <r>
    <n v="2018"/>
    <n v="4"/>
    <n v="1496"/>
    <s v="ISLA PICTON"/>
    <x v="0"/>
    <s v="ARRASTRE FONDO"/>
    <n v="429023"/>
    <n v="0.60599999999999998"/>
    <d v="2018-03-26T00:00:00"/>
    <n v="1496"/>
    <s v="ISLA PICTON"/>
    <x v="1"/>
    <n v="612"/>
    <x v="0"/>
    <s v="Zona 109"/>
    <s v=""/>
  </r>
  <r>
    <n v="2018"/>
    <n v="4"/>
    <n v="1496"/>
    <s v="ISLA PICTON"/>
    <x v="0"/>
    <s v="ARRASTRE FONDO"/>
    <n v="430498"/>
    <n v="0.77700000000000002"/>
    <d v="2018-05-02T00:00:00"/>
    <n v="1496"/>
    <s v="ISLA PICTON"/>
    <x v="1"/>
    <n v="612"/>
    <x v="0"/>
    <s v="Zona 109"/>
    <s v=""/>
  </r>
  <r>
    <n v="2018"/>
    <n v="4"/>
    <n v="1496"/>
    <s v="ISLA PICTON"/>
    <x v="0"/>
    <s v="ARRASTRE FONDO"/>
    <n v="430547"/>
    <n v="0.25900000000000001"/>
    <d v="2018-05-04T00:00:00"/>
    <n v="1496"/>
    <s v="ISLA PICTON"/>
    <x v="1"/>
    <n v="612"/>
    <x v="0"/>
    <s v="Zona 109"/>
    <s v=""/>
  </r>
  <r>
    <n v="2018"/>
    <n v="4"/>
    <n v="1496"/>
    <s v="ISLA PICTON"/>
    <x v="0"/>
    <s v="ARRASTRE FONDO"/>
    <n v="430848"/>
    <n v="0.17599999999999999"/>
    <d v="2018-05-11T00:00:00"/>
    <n v="1496"/>
    <s v="ISLA PICTON"/>
    <x v="1"/>
    <n v="612"/>
    <x v="0"/>
    <s v="Zona 109"/>
    <s v=""/>
  </r>
  <r>
    <n v="2018"/>
    <n v="4"/>
    <n v="1496"/>
    <s v="ISLA PICTON"/>
    <x v="0"/>
    <s v="ARRASTRE FONDO"/>
    <n v="431028"/>
    <n v="1.1559999999999999"/>
    <d v="2018-05-16T00:00:00"/>
    <n v="1496"/>
    <s v="ISLA PICTON"/>
    <x v="1"/>
    <n v="612"/>
    <x v="0"/>
    <s v="Zona 109"/>
    <s v=""/>
  </r>
  <r>
    <n v="2018"/>
    <n v="4"/>
    <n v="1496"/>
    <s v="ISLA PICTON"/>
    <x v="0"/>
    <s v="ARRASTRE FONDO"/>
    <n v="431125"/>
    <n v="0.68200000000000005"/>
    <d v="2018-05-18T00:00:00"/>
    <n v="1496"/>
    <s v="ISLA PICTON"/>
    <x v="1"/>
    <n v="612"/>
    <x v="0"/>
    <s v="Zona 109"/>
    <s v=""/>
  </r>
  <r>
    <n v="2018"/>
    <n v="4"/>
    <n v="1496"/>
    <s v="ISLA PICTON"/>
    <x v="0"/>
    <s v="ARRASTRE FONDO"/>
    <n v="431309"/>
    <n v="0.40799999999999997"/>
    <d v="2018-05-23T00:00:00"/>
    <n v="1496"/>
    <s v="ISLA PICTON"/>
    <x v="1"/>
    <n v="612"/>
    <x v="0"/>
    <s v="Zona 109"/>
    <s v=""/>
  </r>
  <r>
    <n v="2018"/>
    <n v="4"/>
    <n v="1496"/>
    <s v="ISLA PICTON"/>
    <x v="0"/>
    <s v="ARRASTRE FONDO"/>
    <n v="431358"/>
    <n v="0.64100000000000001"/>
    <d v="2018-05-24T00:00:00"/>
    <n v="1496"/>
    <s v="ISLA PICTON"/>
    <x v="1"/>
    <n v="612"/>
    <x v="0"/>
    <s v="Zona 109"/>
    <s v=""/>
  </r>
  <r>
    <n v="2018"/>
    <n v="4"/>
    <n v="1496"/>
    <s v="ISLA PICTON"/>
    <x v="1"/>
    <s v="ARRASTRE FONDO"/>
    <n v="428170"/>
    <n v="11.295"/>
    <d v="2018-03-07T00:00:00"/>
    <n v="1496"/>
    <s v="ISLA PICTON"/>
    <x v="1"/>
    <n v="632"/>
    <x v="0"/>
    <s v="Zona 109"/>
    <s v=""/>
  </r>
  <r>
    <n v="2018"/>
    <n v="4"/>
    <n v="1496"/>
    <s v="ISLA PICTON"/>
    <x v="1"/>
    <s v="ARRASTRE FONDO"/>
    <n v="428268"/>
    <n v="12.419"/>
    <d v="2018-03-08T00:00:00"/>
    <n v="1496"/>
    <s v="ISLA PICTON"/>
    <x v="1"/>
    <n v="632"/>
    <x v="0"/>
    <s v="Zona 109"/>
    <s v=""/>
  </r>
  <r>
    <n v="2018"/>
    <n v="4"/>
    <n v="1496"/>
    <s v="ISLA PICTON"/>
    <x v="1"/>
    <s v="ARRASTRE FONDO"/>
    <n v="428534"/>
    <n v="5.8789999999999996"/>
    <d v="2018-03-15T00:00:00"/>
    <n v="1496"/>
    <s v="ISLA PICTON"/>
    <x v="1"/>
    <n v="632"/>
    <x v="0"/>
    <s v="Zona 109"/>
    <s v=""/>
  </r>
  <r>
    <n v="2018"/>
    <n v="4"/>
    <n v="1496"/>
    <s v="ISLA PICTON"/>
    <x v="1"/>
    <s v="ARRASTRE FONDO"/>
    <n v="428623"/>
    <n v="7.282"/>
    <d v="2018-03-17T00:00:00"/>
    <n v="1496"/>
    <s v="ISLA PICTON"/>
    <x v="1"/>
    <n v="632"/>
    <x v="0"/>
    <s v="Zona 109"/>
    <s v=""/>
  </r>
  <r>
    <n v="2018"/>
    <n v="4"/>
    <n v="1496"/>
    <s v="ISLA PICTON"/>
    <x v="1"/>
    <s v="ARRASTRE FONDO"/>
    <n v="428746"/>
    <n v="4.0469999999999997"/>
    <d v="2018-03-20T00:00:00"/>
    <n v="1496"/>
    <s v="ISLA PICTON"/>
    <x v="1"/>
    <n v="632"/>
    <x v="0"/>
    <s v="Zona 109"/>
    <s v=""/>
  </r>
  <r>
    <n v="2018"/>
    <n v="4"/>
    <n v="1496"/>
    <s v="ISLA PICTON"/>
    <x v="1"/>
    <s v="ARRASTRE FONDO"/>
    <n v="428852"/>
    <n v="8.141"/>
    <d v="2018-03-22T00:00:00"/>
    <n v="1496"/>
    <s v="ISLA PICTON"/>
    <x v="1"/>
    <n v="632"/>
    <x v="0"/>
    <s v="Zona 109"/>
    <s v=""/>
  </r>
  <r>
    <n v="2018"/>
    <n v="4"/>
    <n v="1496"/>
    <s v="ISLA PICTON"/>
    <x v="1"/>
    <s v="ARRASTRE FONDO"/>
    <n v="429023"/>
    <n v="11.275"/>
    <d v="2018-03-26T00:00:00"/>
    <n v="1496"/>
    <s v="ISLA PICTON"/>
    <x v="1"/>
    <n v="632"/>
    <x v="0"/>
    <s v="Zona 109"/>
    <s v=""/>
  </r>
  <r>
    <n v="2018"/>
    <n v="4"/>
    <n v="1496"/>
    <s v="ISLA PICTON"/>
    <x v="1"/>
    <s v="ARRASTRE FONDO"/>
    <n v="429257"/>
    <n v="8.6489999999999991"/>
    <d v="2018-04-04T00:00:00"/>
    <n v="1496"/>
    <s v="ISLA PICTON"/>
    <x v="1"/>
    <n v="632"/>
    <x v="0"/>
    <s v="Zona 109"/>
    <s v=""/>
  </r>
  <r>
    <n v="2018"/>
    <n v="4"/>
    <n v="1496"/>
    <s v="ISLA PICTON"/>
    <x v="1"/>
    <s v="ARRASTRE FONDO"/>
    <n v="429391"/>
    <n v="6.407"/>
    <d v="2018-04-07T00:00:00"/>
    <n v="1496"/>
    <s v="ISLA PICTON"/>
    <x v="1"/>
    <n v="632"/>
    <x v="0"/>
    <s v="Zona 109"/>
    <s v=""/>
  </r>
  <r>
    <n v="2018"/>
    <n v="4"/>
    <n v="1496"/>
    <s v="ISLA PICTON"/>
    <x v="1"/>
    <s v="ARRASTRE FONDO"/>
    <n v="429499"/>
    <n v="5.3410000000000002"/>
    <d v="2018-04-10T00:00:00"/>
    <n v="1496"/>
    <s v="ISLA PICTON"/>
    <x v="1"/>
    <n v="632"/>
    <x v="0"/>
    <s v="Zona 109"/>
    <s v=""/>
  </r>
  <r>
    <n v="2018"/>
    <n v="4"/>
    <n v="1496"/>
    <s v="ISLA PICTON"/>
    <x v="1"/>
    <s v="ARRASTRE FONDO"/>
    <n v="429655"/>
    <n v="10.625999999999999"/>
    <d v="2018-04-13T00:00:00"/>
    <n v="1496"/>
    <s v="ISLA PICTON"/>
    <x v="1"/>
    <n v="632"/>
    <x v="0"/>
    <s v="Zona 109"/>
    <s v=""/>
  </r>
  <r>
    <n v="2018"/>
    <n v="4"/>
    <n v="1496"/>
    <s v="ISLA PICTON"/>
    <x v="1"/>
    <s v="ARRASTRE FONDO"/>
    <n v="429790"/>
    <n v="6.1059999999999999"/>
    <d v="2018-04-16T00:00:00"/>
    <n v="1496"/>
    <s v="ISLA PICTON"/>
    <x v="1"/>
    <n v="632"/>
    <x v="0"/>
    <s v="Zona 109"/>
    <s v=""/>
  </r>
  <r>
    <n v="2018"/>
    <n v="4"/>
    <n v="1496"/>
    <s v="ISLA PICTON"/>
    <x v="1"/>
    <s v="ARRASTRE FONDO"/>
    <n v="429945"/>
    <n v="10.574999999999999"/>
    <d v="2018-04-19T00:00:00"/>
    <n v="1496"/>
    <s v="ISLA PICTON"/>
    <x v="1"/>
    <n v="632"/>
    <x v="0"/>
    <s v="Zona 109"/>
    <s v=""/>
  </r>
  <r>
    <n v="2018"/>
    <n v="4"/>
    <n v="1496"/>
    <s v="ISLA PICTON"/>
    <x v="1"/>
    <s v="ARRASTRE FONDO"/>
    <n v="430108"/>
    <n v="7.0289999999999999"/>
    <d v="2018-04-22T00:00:00"/>
    <n v="1496"/>
    <s v="ISLA PICTON"/>
    <x v="1"/>
    <n v="632"/>
    <x v="0"/>
    <s v="Zona 109"/>
    <s v=""/>
  </r>
  <r>
    <n v="2018"/>
    <n v="4"/>
    <n v="1496"/>
    <s v="ISLA PICTON"/>
    <x v="1"/>
    <s v="ARRASTRE FONDO"/>
    <n v="430296"/>
    <n v="10.67"/>
    <d v="2018-04-26T00:00:00"/>
    <n v="1496"/>
    <s v="ISLA PICTON"/>
    <x v="1"/>
    <n v="632"/>
    <x v="0"/>
    <s v="Zona 109"/>
    <s v=""/>
  </r>
  <r>
    <n v="2018"/>
    <n v="4"/>
    <n v="1496"/>
    <s v="ISLA PICTON"/>
    <x v="1"/>
    <s v="ARRASTRE FONDO"/>
    <n v="430498"/>
    <n v="9.09"/>
    <d v="2018-05-02T00:00:00"/>
    <n v="1496"/>
    <s v="ISLA PICTON"/>
    <x v="1"/>
    <n v="632"/>
    <x v="0"/>
    <s v="Zona 109"/>
    <s v=""/>
  </r>
  <r>
    <n v="2018"/>
    <n v="4"/>
    <n v="1496"/>
    <s v="ISLA PICTON"/>
    <x v="1"/>
    <s v="ARRASTRE FONDO"/>
    <n v="430547"/>
    <n v="9.9990000000000006"/>
    <d v="2018-05-04T00:00:00"/>
    <n v="1496"/>
    <s v="ISLA PICTON"/>
    <x v="1"/>
    <n v="632"/>
    <x v="0"/>
    <s v="Zona 109"/>
    <s v=""/>
  </r>
  <r>
    <n v="2018"/>
    <n v="4"/>
    <n v="1496"/>
    <s v="ISLA PICTON"/>
    <x v="1"/>
    <s v="ARRASTRE FONDO"/>
    <n v="430700"/>
    <n v="5.8109999999999999"/>
    <d v="2018-05-09T00:00:00"/>
    <n v="1496"/>
    <s v="ISLA PICTON"/>
    <x v="1"/>
    <n v="632"/>
    <x v="0"/>
    <s v="Zona 109"/>
    <s v=""/>
  </r>
  <r>
    <n v="2018"/>
    <n v="4"/>
    <n v="1496"/>
    <s v="ISLA PICTON"/>
    <x v="1"/>
    <s v="ARRASTRE FONDO"/>
    <n v="430848"/>
    <n v="8.1929999999999996"/>
    <d v="2018-05-11T00:00:00"/>
    <n v="1496"/>
    <s v="ISLA PICTON"/>
    <x v="1"/>
    <n v="632"/>
    <x v="0"/>
    <s v="Zona 109"/>
    <s v=""/>
  </r>
  <r>
    <n v="2018"/>
    <n v="4"/>
    <n v="1496"/>
    <s v="ISLA PICTON"/>
    <x v="1"/>
    <s v="ARRASTRE FONDO"/>
    <n v="431028"/>
    <n v="4.6420000000000003"/>
    <d v="2018-05-16T00:00:00"/>
    <n v="1496"/>
    <s v="ISLA PICTON"/>
    <x v="1"/>
    <n v="632"/>
    <x v="0"/>
    <s v="Zona 109"/>
    <s v=""/>
  </r>
  <r>
    <n v="2018"/>
    <n v="4"/>
    <n v="1496"/>
    <s v="ISLA PICTON"/>
    <x v="1"/>
    <s v="ARRASTRE FONDO"/>
    <n v="431125"/>
    <n v="5.0030000000000001"/>
    <d v="2018-05-18T00:00:00"/>
    <n v="1496"/>
    <s v="ISLA PICTON"/>
    <x v="1"/>
    <n v="632"/>
    <x v="0"/>
    <s v="Zona 109"/>
    <s v=""/>
  </r>
  <r>
    <n v="2018"/>
    <n v="4"/>
    <n v="1496"/>
    <s v="ISLA PICTON"/>
    <x v="1"/>
    <s v="ARRASTRE FONDO"/>
    <n v="431358"/>
    <n v="4.6989999999999998"/>
    <d v="2018-05-24T00:00:00"/>
    <n v="1496"/>
    <s v="ISLA PICTON"/>
    <x v="1"/>
    <n v="632"/>
    <x v="0"/>
    <s v="Zona 109"/>
    <s v=""/>
  </r>
  <r>
    <n v="2018"/>
    <n v="4"/>
    <n v="1496"/>
    <s v="ISLA PICTON"/>
    <x v="1"/>
    <s v="ARRASTRE FONDO"/>
    <n v="431423"/>
    <n v="10.353"/>
    <d v="2018-05-25T00:00:00"/>
    <n v="1496"/>
    <s v="ISLA PICTON"/>
    <x v="1"/>
    <n v="632"/>
    <x v="0"/>
    <s v="Zona 109"/>
    <s v=""/>
  </r>
  <r>
    <n v="2018"/>
    <n v="4"/>
    <n v="1496"/>
    <s v="ISLA PICTON"/>
    <x v="1"/>
    <s v="ARRASTRE FONDO"/>
    <n v="431630"/>
    <n v="4.1079999999999997"/>
    <d v="2018-05-30T00:00:00"/>
    <n v="1496"/>
    <s v="ISLA PICTON"/>
    <x v="1"/>
    <n v="632"/>
    <x v="1"/>
    <s v="Zona 111"/>
    <s v=""/>
  </r>
  <r>
    <n v="2018"/>
    <n v="4"/>
    <n v="1496"/>
    <s v="ISLA PICTON"/>
    <x v="2"/>
    <s v="ARRASTRE FONDO"/>
    <n v="428268"/>
    <n v="0.22800000000000001"/>
    <d v="2018-03-08T00:00:00"/>
    <n v="1496"/>
    <s v="ISLA PICTON"/>
    <x v="1"/>
    <n v="636"/>
    <x v="0"/>
    <s v="Zona 109"/>
    <s v=""/>
  </r>
  <r>
    <n v="2018"/>
    <n v="4"/>
    <n v="1496"/>
    <s v="ISLA PICTON"/>
    <x v="2"/>
    <s v="ARRASTRE FONDO"/>
    <n v="428746"/>
    <n v="1.141"/>
    <d v="2018-03-20T00:00:00"/>
    <n v="1496"/>
    <s v="ISLA PICTON"/>
    <x v="1"/>
    <n v="636"/>
    <x v="0"/>
    <s v="Zona 109"/>
    <s v=""/>
  </r>
  <r>
    <n v="2018"/>
    <n v="4"/>
    <n v="1496"/>
    <s v="ISLA PICTON"/>
    <x v="2"/>
    <s v="ARRASTRE FONDO"/>
    <n v="428852"/>
    <n v="0.16600000000000001"/>
    <d v="2018-03-22T00:00:00"/>
    <n v="1496"/>
    <s v="ISLA PICTON"/>
    <x v="1"/>
    <n v="636"/>
    <x v="0"/>
    <s v="Zona 109"/>
    <s v=""/>
  </r>
  <r>
    <n v="2018"/>
    <n v="4"/>
    <n v="1496"/>
    <s v="ISLA PICTON"/>
    <x v="2"/>
    <s v="ARRASTRE FONDO"/>
    <n v="429655"/>
    <n v="8.8999999999999996E-2"/>
    <d v="2018-04-13T00:00:00"/>
    <n v="1496"/>
    <s v="ISLA PICTON"/>
    <x v="1"/>
    <n v="636"/>
    <x v="0"/>
    <s v="Zona 109"/>
    <s v=""/>
  </r>
  <r>
    <n v="2018"/>
    <n v="4"/>
    <n v="1496"/>
    <s v="ISLA PICTON"/>
    <x v="2"/>
    <s v="ARRASTRE FONDO"/>
    <n v="431630"/>
    <n v="2.2629999999999999"/>
    <d v="2018-05-30T00:00:00"/>
    <n v="1496"/>
    <s v="ISLA PICTON"/>
    <x v="1"/>
    <n v="636"/>
    <x v="1"/>
    <s v="Zona 111"/>
    <s v=""/>
  </r>
  <r>
    <n v="2018"/>
    <n v="5"/>
    <n v="25"/>
    <s v="COCHA"/>
    <x v="0"/>
    <s v="ARRASTRE FONDO"/>
    <n v="427486"/>
    <n v="6.0940000000000003"/>
    <d v="2018-02-02T00:00:00"/>
    <n v="25"/>
    <s v="COCHA"/>
    <x v="0"/>
    <n v="612"/>
    <x v="4"/>
    <s v="Zona 113"/>
    <s v=""/>
  </r>
  <r>
    <n v="2018"/>
    <n v="5"/>
    <n v="25"/>
    <s v="COCHA"/>
    <x v="0"/>
    <s v="ARRASTRE FONDO"/>
    <n v="429161"/>
    <n v="2.976"/>
    <d v="2018-03-29T00:00:00"/>
    <n v="25"/>
    <s v="COCHA"/>
    <x v="0"/>
    <n v="612"/>
    <x v="1"/>
    <s v="Zona 111"/>
    <s v=""/>
  </r>
  <r>
    <n v="2018"/>
    <n v="5"/>
    <n v="25"/>
    <s v="COCHA"/>
    <x v="0"/>
    <s v="ARRASTRE FONDO"/>
    <n v="429626"/>
    <n v="3.6640000000000001"/>
    <d v="2018-04-12T00:00:00"/>
    <n v="25"/>
    <s v="COCHA"/>
    <x v="0"/>
    <n v="612"/>
    <x v="1"/>
    <s v="Zona 111"/>
    <s v=""/>
  </r>
  <r>
    <n v="2018"/>
    <n v="5"/>
    <n v="25"/>
    <s v="COCHA"/>
    <x v="0"/>
    <s v="ARRASTRE FONDO"/>
    <n v="429787"/>
    <n v="8.9440000000000008"/>
    <d v="2018-04-15T00:00:00"/>
    <n v="25"/>
    <s v="COCHA"/>
    <x v="0"/>
    <n v="612"/>
    <x v="2"/>
    <s v="Zona 112"/>
    <s v=""/>
  </r>
  <r>
    <n v="2018"/>
    <n v="5"/>
    <n v="25"/>
    <s v="COCHA"/>
    <x v="0"/>
    <s v="ARRASTRE FONDO"/>
    <n v="429940"/>
    <n v="9.9480000000000004"/>
    <d v="2018-04-18T00:00:00"/>
    <n v="25"/>
    <s v="COCHA"/>
    <x v="0"/>
    <n v="612"/>
    <x v="2"/>
    <s v="Zona 112"/>
    <s v=""/>
  </r>
  <r>
    <n v="2018"/>
    <n v="5"/>
    <n v="25"/>
    <s v="COCHA"/>
    <x v="0"/>
    <s v="ARRASTRE FONDO"/>
    <n v="430095"/>
    <n v="11.321"/>
    <d v="2018-04-22T00:00:00"/>
    <n v="25"/>
    <s v="COCHA"/>
    <x v="0"/>
    <n v="612"/>
    <x v="2"/>
    <s v="Zona 112"/>
    <s v=""/>
  </r>
  <r>
    <n v="2018"/>
    <n v="5"/>
    <n v="25"/>
    <s v="COCHA"/>
    <x v="0"/>
    <s v="ARRASTRE FONDO"/>
    <n v="430269"/>
    <n v="11.506"/>
    <d v="2018-04-25T00:00:00"/>
    <n v="25"/>
    <s v="COCHA"/>
    <x v="0"/>
    <n v="612"/>
    <x v="2"/>
    <s v="Zona 112"/>
    <s v=""/>
  </r>
  <r>
    <n v="2018"/>
    <n v="5"/>
    <n v="25"/>
    <s v="COCHA"/>
    <x v="0"/>
    <s v="ARRASTRE FONDO"/>
    <n v="430424"/>
    <n v="8.3249999999999993"/>
    <d v="2018-04-29T00:00:00"/>
    <n v="25"/>
    <s v="COCHA"/>
    <x v="0"/>
    <n v="612"/>
    <x v="2"/>
    <s v="Zona 112"/>
    <s v=""/>
  </r>
  <r>
    <n v="2018"/>
    <n v="5"/>
    <n v="25"/>
    <s v="COCHA"/>
    <x v="0"/>
    <s v="ARRASTRE FONDO"/>
    <n v="431059"/>
    <n v="9.4209999999999994"/>
    <d v="2018-05-17T00:00:00"/>
    <n v="25"/>
    <s v="COCHA"/>
    <x v="0"/>
    <n v="612"/>
    <x v="2"/>
    <s v="Zona 112"/>
    <s v=""/>
  </r>
  <r>
    <n v="2018"/>
    <n v="5"/>
    <n v="25"/>
    <s v="COCHA"/>
    <x v="0"/>
    <s v="ARRASTRE FONDO"/>
    <n v="431257"/>
    <n v="9.4760000000000009"/>
    <d v="2018-05-21T00:00:00"/>
    <n v="25"/>
    <s v="COCHA"/>
    <x v="0"/>
    <n v="612"/>
    <x v="2"/>
    <s v="Zona 112"/>
    <s v=""/>
  </r>
  <r>
    <n v="2018"/>
    <n v="5"/>
    <n v="25"/>
    <s v="COCHA"/>
    <x v="0"/>
    <s v="ARRASTRE FONDO"/>
    <n v="431390"/>
    <n v="5.73"/>
    <d v="2018-05-24T00:00:00"/>
    <n v="25"/>
    <s v="COCHA"/>
    <x v="0"/>
    <n v="612"/>
    <x v="2"/>
    <s v="Zona 112"/>
    <s v=""/>
  </r>
  <r>
    <n v="2018"/>
    <n v="5"/>
    <n v="25"/>
    <s v="COCHA"/>
    <x v="0"/>
    <s v="ARRASTRE FONDO"/>
    <n v="431494"/>
    <n v="7.0419999999999998"/>
    <d v="2018-05-28T00:00:00"/>
    <n v="25"/>
    <s v="COCHA"/>
    <x v="0"/>
    <n v="612"/>
    <x v="2"/>
    <s v="Zona 112"/>
    <s v=""/>
  </r>
  <r>
    <n v="2018"/>
    <n v="5"/>
    <n v="25"/>
    <s v="COCHA"/>
    <x v="0"/>
    <s v="ARRASTRE FONDO"/>
    <n v="431672"/>
    <n v="2.6150000000000002"/>
    <d v="2018-06-01T00:00:00"/>
    <n v="25"/>
    <s v="COCHA"/>
    <x v="0"/>
    <n v="612"/>
    <x v="2"/>
    <s v="Zona 112"/>
    <s v=""/>
  </r>
  <r>
    <n v="2018"/>
    <n v="5"/>
    <n v="25"/>
    <s v="COCHA"/>
    <x v="0"/>
    <s v="ARRASTRE FONDO"/>
    <n v="431672"/>
    <n v="6.343"/>
    <d v="2018-06-01T00:00:00"/>
    <n v="25"/>
    <s v="COCHA"/>
    <x v="0"/>
    <n v="612"/>
    <x v="5"/>
    <s v="Zona 114"/>
    <s v=""/>
  </r>
  <r>
    <n v="2018"/>
    <n v="5"/>
    <n v="25"/>
    <s v="COCHA"/>
    <x v="0"/>
    <s v="ARRASTRE FONDO"/>
    <n v="431751"/>
    <n v="13.192"/>
    <d v="2018-06-04T00:00:00"/>
    <n v="25"/>
    <s v="COCHA"/>
    <x v="0"/>
    <n v="612"/>
    <x v="4"/>
    <s v="Zona 113"/>
    <s v=""/>
  </r>
  <r>
    <n v="2018"/>
    <n v="5"/>
    <n v="25"/>
    <s v="COCHA"/>
    <x v="0"/>
    <s v="ARRASTRE FONDO"/>
    <n v="431876"/>
    <n v="6.5750000000000002"/>
    <d v="2018-06-07T00:00:00"/>
    <n v="25"/>
    <s v="COCHA"/>
    <x v="0"/>
    <n v="612"/>
    <x v="2"/>
    <s v="Zona 112"/>
    <s v=""/>
  </r>
  <r>
    <n v="2018"/>
    <n v="5"/>
    <n v="25"/>
    <s v="COCHA"/>
    <x v="0"/>
    <s v="ARRASTRE FONDO"/>
    <n v="431934"/>
    <n v="3.3860000000000001"/>
    <d v="2018-06-10T00:00:00"/>
    <n v="25"/>
    <s v="COCHA"/>
    <x v="0"/>
    <n v="612"/>
    <x v="1"/>
    <s v="Zona 111"/>
    <s v=""/>
  </r>
  <r>
    <n v="2018"/>
    <n v="5"/>
    <n v="25"/>
    <s v="COCHA"/>
    <x v="0"/>
    <s v="ARRASTRE FONDO"/>
    <n v="432013"/>
    <n v="0.56299999999999994"/>
    <d v="2018-06-14T00:00:00"/>
    <n v="25"/>
    <s v="COCHA"/>
    <x v="0"/>
    <n v="612"/>
    <x v="2"/>
    <s v="Zona 112"/>
    <s v=""/>
  </r>
  <r>
    <n v="2018"/>
    <n v="5"/>
    <n v="25"/>
    <s v="COCHA"/>
    <x v="0"/>
    <s v="ARRASTRE FONDO"/>
    <n v="432013"/>
    <n v="0.751"/>
    <d v="2018-06-14T00:00:00"/>
    <n v="25"/>
    <s v="COCHA"/>
    <x v="0"/>
    <n v="612"/>
    <x v="1"/>
    <s v="Zona 111"/>
    <s v=""/>
  </r>
  <r>
    <n v="2018"/>
    <n v="5"/>
    <n v="25"/>
    <s v="COCHA"/>
    <x v="0"/>
    <s v="ARRASTRE FONDO"/>
    <n v="432013"/>
    <n v="9.3889999999999993"/>
    <d v="2018-06-14T00:00:00"/>
    <n v="25"/>
    <s v="COCHA"/>
    <x v="0"/>
    <n v="612"/>
    <x v="4"/>
    <s v="Zona 113"/>
    <s v=""/>
  </r>
  <r>
    <n v="2018"/>
    <n v="5"/>
    <n v="25"/>
    <s v="COCHA"/>
    <x v="0"/>
    <s v="ARRASTRE FONDO"/>
    <n v="432064"/>
    <n v="10.571999999999999"/>
    <d v="2018-06-17T00:00:00"/>
    <n v="25"/>
    <s v="COCHA"/>
    <x v="0"/>
    <n v="612"/>
    <x v="4"/>
    <s v="Zona 113"/>
    <s v=""/>
  </r>
  <r>
    <n v="2018"/>
    <n v="5"/>
    <n v="25"/>
    <s v="COCHA"/>
    <x v="1"/>
    <s v="ARRASTRE FONDO"/>
    <n v="429110"/>
    <n v="2.2890000000000001"/>
    <d v="2018-03-27T00:00:00"/>
    <n v="25"/>
    <s v="COCHA"/>
    <x v="0"/>
    <n v="632"/>
    <x v="1"/>
    <s v="Zona 111"/>
    <s v=""/>
  </r>
  <r>
    <n v="2018"/>
    <n v="5"/>
    <n v="25"/>
    <s v="COCHA"/>
    <x v="1"/>
    <s v="ARRASTRE FONDO"/>
    <n v="430336"/>
    <n v="1.7170000000000001"/>
    <d v="2018-04-26T00:00:00"/>
    <n v="25"/>
    <s v="COCHA"/>
    <x v="0"/>
    <n v="632"/>
    <x v="1"/>
    <s v="Zona 111"/>
    <s v=""/>
  </r>
  <r>
    <n v="2018"/>
    <n v="5"/>
    <n v="25"/>
    <s v="COCHA"/>
    <x v="1"/>
    <s v="ARRASTRE FONDO"/>
    <n v="431303"/>
    <n v="9.2509999999999994"/>
    <d v="2018-05-22T00:00:00"/>
    <n v="25"/>
    <s v="COCHA"/>
    <x v="0"/>
    <n v="632"/>
    <x v="1"/>
    <s v="Zona 111"/>
    <s v=""/>
  </r>
  <r>
    <n v="2018"/>
    <n v="5"/>
    <n v="25"/>
    <s v="COCHA"/>
    <x v="2"/>
    <s v="ARRASTRE FONDO"/>
    <n v="429110"/>
    <n v="6.63"/>
    <d v="2018-03-27T00:00:00"/>
    <n v="25"/>
    <s v="COCHA"/>
    <x v="0"/>
    <n v="636"/>
    <x v="1"/>
    <s v="Zona 111"/>
    <s v=""/>
  </r>
  <r>
    <n v="2018"/>
    <n v="5"/>
    <n v="25"/>
    <s v="COCHA"/>
    <x v="2"/>
    <s v="ARRASTRE FONDO"/>
    <n v="430336"/>
    <n v="5.4329999999999998"/>
    <d v="2018-04-26T00:00:00"/>
    <n v="25"/>
    <s v="COCHA"/>
    <x v="0"/>
    <n v="636"/>
    <x v="1"/>
    <s v="Zona 111"/>
    <s v=""/>
  </r>
  <r>
    <n v="2018"/>
    <n v="5"/>
    <n v="85"/>
    <s v="ISLA ORCAS"/>
    <x v="0"/>
    <s v="ARRASTRE FONDO"/>
    <n v="427458"/>
    <n v="1.004"/>
    <d v="2018-01-29T00:00:00"/>
    <n v="85"/>
    <s v="ISLA ORCAS"/>
    <x v="0"/>
    <n v="612"/>
    <x v="1"/>
    <s v="Zona 111"/>
    <s v=""/>
  </r>
  <r>
    <n v="2018"/>
    <n v="5"/>
    <n v="85"/>
    <s v="ISLA ORCAS"/>
    <x v="0"/>
    <s v="ARRASTRE FONDO"/>
    <n v="427485"/>
    <n v="8.6630000000000003"/>
    <d v="2018-02-01T00:00:00"/>
    <n v="85"/>
    <s v="ISLA ORCAS"/>
    <x v="0"/>
    <n v="612"/>
    <x v="4"/>
    <s v="Zona 113"/>
    <s v=""/>
  </r>
  <r>
    <n v="2018"/>
    <n v="5"/>
    <n v="85"/>
    <s v="ISLA ORCAS"/>
    <x v="0"/>
    <s v="ARRASTRE FONDO"/>
    <n v="429631"/>
    <n v="2.0259999999999998"/>
    <d v="2018-04-12T00:00:00"/>
    <n v="85"/>
    <s v="ISLA ORCAS"/>
    <x v="0"/>
    <n v="612"/>
    <x v="1"/>
    <s v="Zona 111"/>
    <s v=""/>
  </r>
  <r>
    <n v="2018"/>
    <n v="5"/>
    <n v="85"/>
    <s v="ISLA ORCAS"/>
    <x v="0"/>
    <s v="ARRASTRE FONDO"/>
    <n v="431857"/>
    <n v="1.3340000000000001"/>
    <d v="2018-06-07T00:00:00"/>
    <n v="85"/>
    <s v="ISLA ORCAS"/>
    <x v="0"/>
    <n v="612"/>
    <x v="1"/>
    <s v="Zona 111"/>
    <s v=""/>
  </r>
  <r>
    <n v="2018"/>
    <n v="5"/>
    <n v="85"/>
    <s v="ISLA ORCAS"/>
    <x v="1"/>
    <s v="ARRASTRE FONDO"/>
    <n v="429115"/>
    <n v="3.4550000000000001"/>
    <d v="2018-03-28T00:00:00"/>
    <n v="85"/>
    <s v="ISLA ORCAS"/>
    <x v="0"/>
    <n v="632"/>
    <x v="1"/>
    <s v="Zona 111"/>
    <s v=""/>
  </r>
  <r>
    <n v="2018"/>
    <n v="5"/>
    <n v="85"/>
    <s v="ISLA ORCAS"/>
    <x v="1"/>
    <s v="ARRASTRE FONDO"/>
    <n v="431926"/>
    <n v="18.760999999999999"/>
    <d v="2018-06-10T00:00:00"/>
    <n v="85"/>
    <s v="ISLA ORCAS"/>
    <x v="0"/>
    <n v="632"/>
    <x v="1"/>
    <s v="Zona 111"/>
    <s v=""/>
  </r>
  <r>
    <n v="2018"/>
    <n v="5"/>
    <n v="85"/>
    <s v="ISLA ORCAS"/>
    <x v="1"/>
    <s v="ARRASTRE FONDO"/>
    <n v="432118"/>
    <n v="18.638000000000002"/>
    <d v="2018-06-19T00:00:00"/>
    <n v="85"/>
    <s v="ISLA ORCAS"/>
    <x v="0"/>
    <n v="632"/>
    <x v="1"/>
    <s v="Zona 111"/>
    <s v=""/>
  </r>
  <r>
    <n v="2018"/>
    <n v="5"/>
    <n v="85"/>
    <s v="ISLA ORCAS"/>
    <x v="2"/>
    <s v="ARRASTRE FONDO"/>
    <n v="429115"/>
    <n v="4.6760000000000002"/>
    <d v="2018-03-28T00:00:00"/>
    <n v="85"/>
    <s v="ISLA ORCAS"/>
    <x v="0"/>
    <n v="636"/>
    <x v="1"/>
    <s v="Zona 111"/>
    <s v=""/>
  </r>
  <r>
    <n v="2018"/>
    <n v="5"/>
    <n v="85"/>
    <s v="ISLA ORCAS"/>
    <x v="2"/>
    <s v="ARRASTRE FONDO"/>
    <n v="432006"/>
    <n v="18.707000000000001"/>
    <d v="2018-06-13T00:00:00"/>
    <n v="85"/>
    <s v="ISLA ORCAS"/>
    <x v="0"/>
    <n v="636"/>
    <x v="1"/>
    <s v="Zona 111"/>
    <s v=""/>
  </r>
  <r>
    <n v="2018"/>
    <n v="5"/>
    <n v="85"/>
    <s v="ISLA ORCAS"/>
    <x v="2"/>
    <s v="ARRASTRE FONDO"/>
    <n v="432053"/>
    <n v="17.978000000000002"/>
    <d v="2018-06-16T00:00:00"/>
    <n v="85"/>
    <s v="ISLA ORCAS"/>
    <x v="0"/>
    <n v="636"/>
    <x v="1"/>
    <s v="Zona 111"/>
    <s v=""/>
  </r>
  <r>
    <n v="2018"/>
    <n v="5"/>
    <n v="543"/>
    <s v="LONQUIMAY"/>
    <x v="0"/>
    <s v="ARRASTRE FONDO"/>
    <n v="430301"/>
    <n v="10.147"/>
    <d v="2018-04-26T00:00:00"/>
    <n v="543"/>
    <s v="LONQUIMAY"/>
    <x v="0"/>
    <n v="612"/>
    <x v="2"/>
    <s v="Zona 112"/>
    <s v=""/>
  </r>
  <r>
    <n v="2018"/>
    <n v="5"/>
    <n v="543"/>
    <s v="LONQUIMAY"/>
    <x v="0"/>
    <s v="ARRASTRE FONDO"/>
    <n v="430433"/>
    <n v="1.179"/>
    <d v="2018-04-29T00:00:00"/>
    <n v="543"/>
    <s v="LONQUIMAY"/>
    <x v="0"/>
    <n v="612"/>
    <x v="1"/>
    <s v="Zona 111"/>
    <s v=""/>
  </r>
  <r>
    <n v="2018"/>
    <n v="5"/>
    <n v="543"/>
    <s v="LONQUIMAY"/>
    <x v="0"/>
    <s v="ARRASTRE FONDO"/>
    <n v="430433"/>
    <n v="7.5910000000000002"/>
    <d v="2018-04-29T00:00:00"/>
    <n v="543"/>
    <s v="LONQUIMAY"/>
    <x v="0"/>
    <n v="612"/>
    <x v="2"/>
    <s v="Zona 112"/>
    <s v=""/>
  </r>
  <r>
    <n v="2018"/>
    <n v="5"/>
    <n v="543"/>
    <s v="LONQUIMAY"/>
    <x v="0"/>
    <s v="ARRASTRE FONDO"/>
    <n v="430507"/>
    <n v="4.2469999999999999"/>
    <d v="2018-05-02T00:00:00"/>
    <n v="543"/>
    <s v="LONQUIMAY"/>
    <x v="0"/>
    <n v="612"/>
    <x v="2"/>
    <s v="Zona 112"/>
    <s v=""/>
  </r>
  <r>
    <n v="2018"/>
    <n v="5"/>
    <n v="543"/>
    <s v="LONQUIMAY"/>
    <x v="0"/>
    <s v="ARRASTRE FONDO"/>
    <n v="431060"/>
    <n v="2.266"/>
    <d v="2018-05-17T00:00:00"/>
    <n v="543"/>
    <s v="LONQUIMAY"/>
    <x v="0"/>
    <n v="612"/>
    <x v="1"/>
    <s v="Zona 111"/>
    <s v=""/>
  </r>
  <r>
    <n v="2018"/>
    <n v="5"/>
    <n v="543"/>
    <s v="LONQUIMAY"/>
    <x v="0"/>
    <s v="ARRASTRE FONDO"/>
    <n v="431060"/>
    <n v="3.6909999999999998"/>
    <d v="2018-05-17T00:00:00"/>
    <n v="543"/>
    <s v="LONQUIMAY"/>
    <x v="0"/>
    <n v="612"/>
    <x v="2"/>
    <s v="Zona 112"/>
    <s v=""/>
  </r>
  <r>
    <n v="2018"/>
    <n v="5"/>
    <n v="543"/>
    <s v="LONQUIMAY"/>
    <x v="0"/>
    <s v="ARRASTRE FONDO"/>
    <n v="431259"/>
    <n v="9.0060000000000002"/>
    <d v="2018-05-21T00:00:00"/>
    <n v="543"/>
    <s v="LONQUIMAY"/>
    <x v="0"/>
    <n v="612"/>
    <x v="2"/>
    <s v="Zona 112"/>
    <s v=""/>
  </r>
  <r>
    <n v="2018"/>
    <n v="5"/>
    <n v="543"/>
    <s v="LONQUIMAY"/>
    <x v="0"/>
    <s v="ARRASTRE FONDO"/>
    <n v="431384"/>
    <n v="8.7810000000000006"/>
    <d v="2018-05-24T00:00:00"/>
    <n v="543"/>
    <s v="LONQUIMAY"/>
    <x v="0"/>
    <n v="612"/>
    <x v="1"/>
    <s v="Zona 111"/>
    <s v=""/>
  </r>
  <r>
    <n v="2018"/>
    <n v="5"/>
    <n v="543"/>
    <s v="LONQUIMAY"/>
    <x v="0"/>
    <s v="ARRASTRE FONDO"/>
    <n v="431492"/>
    <n v="1.8160000000000001"/>
    <d v="2018-05-28T00:00:00"/>
    <n v="543"/>
    <s v="LONQUIMAY"/>
    <x v="0"/>
    <n v="612"/>
    <x v="1"/>
    <s v="Zona 111"/>
    <s v=""/>
  </r>
  <r>
    <n v="2018"/>
    <n v="5"/>
    <n v="543"/>
    <s v="LONQUIMAY"/>
    <x v="0"/>
    <s v="ARRASTRE FONDO"/>
    <n v="431492"/>
    <n v="5"/>
    <d v="2018-05-28T00:00:00"/>
    <n v="543"/>
    <s v="LONQUIMAY"/>
    <x v="0"/>
    <n v="612"/>
    <x v="2"/>
    <s v="Zona 112"/>
    <s v=""/>
  </r>
  <r>
    <n v="2018"/>
    <n v="5"/>
    <n v="543"/>
    <s v="LONQUIMAY"/>
    <x v="0"/>
    <s v="ARRASTRE FONDO"/>
    <n v="432016"/>
    <n v="10.241"/>
    <d v="2018-06-14T00:00:00"/>
    <n v="543"/>
    <s v="LONQUIMAY"/>
    <x v="0"/>
    <n v="612"/>
    <x v="2"/>
    <s v="Zona 112"/>
    <s v=""/>
  </r>
  <r>
    <n v="2018"/>
    <n v="5"/>
    <n v="543"/>
    <s v="LONQUIMAY"/>
    <x v="0"/>
    <s v="ARRASTRE FONDO"/>
    <n v="432065"/>
    <n v="0.189"/>
    <d v="2018-06-17T00:00:00"/>
    <n v="543"/>
    <s v="LONQUIMAY"/>
    <x v="0"/>
    <n v="612"/>
    <x v="2"/>
    <s v="Zona 112"/>
    <s v=""/>
  </r>
  <r>
    <n v="2018"/>
    <n v="5"/>
    <n v="543"/>
    <s v="LONQUIMAY"/>
    <x v="0"/>
    <s v="ARRASTRE FONDO"/>
    <n v="432065"/>
    <n v="7.8120000000000003"/>
    <d v="2018-06-17T00:00:00"/>
    <n v="543"/>
    <s v="LONQUIMAY"/>
    <x v="0"/>
    <n v="612"/>
    <x v="4"/>
    <s v="Zona 113"/>
    <s v=""/>
  </r>
  <r>
    <n v="2018"/>
    <n v="5"/>
    <n v="543"/>
    <s v="LONQUIMAY"/>
    <x v="1"/>
    <s v="ARRASTRE FONDO"/>
    <n v="431305"/>
    <n v="8.8789999999999996"/>
    <d v="2018-05-22T00:00:00"/>
    <n v="543"/>
    <s v="LONQUIMAY"/>
    <x v="0"/>
    <n v="632"/>
    <x v="1"/>
    <s v="Zona 111"/>
    <s v=""/>
  </r>
  <r>
    <n v="2018"/>
    <n v="5"/>
    <n v="745"/>
    <s v="GRINGO"/>
    <x v="0"/>
    <s v="ARRASTRE FONDO"/>
    <n v="427236"/>
    <n v="8.3209999999999997"/>
    <d v="2018-01-14T00:00:00"/>
    <n v="745"/>
    <s v="GRINGO"/>
    <x v="1"/>
    <n v="612"/>
    <x v="1"/>
    <s v="Zona 111"/>
    <s v=""/>
  </r>
  <r>
    <n v="2018"/>
    <n v="5"/>
    <n v="745"/>
    <s v="GRINGO"/>
    <x v="0"/>
    <s v="ARRASTRE FONDO"/>
    <n v="427320"/>
    <n v="3.6269999999999998"/>
    <d v="2018-01-16T00:00:00"/>
    <n v="745"/>
    <s v="GRINGO"/>
    <x v="1"/>
    <n v="612"/>
    <x v="1"/>
    <s v="Zona 111"/>
    <s v=""/>
  </r>
  <r>
    <n v="2018"/>
    <n v="5"/>
    <n v="745"/>
    <s v="GRINGO"/>
    <x v="0"/>
    <s v="ARRASTRE FONDO"/>
    <n v="427320"/>
    <n v="6.79"/>
    <d v="2018-01-16T00:00:00"/>
    <n v="745"/>
    <s v="GRINGO"/>
    <x v="1"/>
    <n v="612"/>
    <x v="0"/>
    <s v="Zona 110"/>
    <s v=""/>
  </r>
  <r>
    <n v="2018"/>
    <n v="5"/>
    <n v="745"/>
    <s v="GRINGO"/>
    <x v="0"/>
    <s v="ARRASTRE FONDO"/>
    <n v="427341"/>
    <n v="7.657"/>
    <d v="2018-01-18T00:00:00"/>
    <n v="745"/>
    <s v="GRINGO"/>
    <x v="1"/>
    <n v="612"/>
    <x v="1"/>
    <s v="Zona 111"/>
    <s v=""/>
  </r>
  <r>
    <n v="2018"/>
    <n v="5"/>
    <n v="745"/>
    <s v="GRINGO"/>
    <x v="0"/>
    <s v="ARRASTRE FONDO"/>
    <n v="427357"/>
    <n v="3.5619999999999998"/>
    <d v="2018-01-21T00:00:00"/>
    <n v="745"/>
    <s v="GRINGO"/>
    <x v="1"/>
    <n v="612"/>
    <x v="1"/>
    <s v="Zona 111"/>
    <s v=""/>
  </r>
  <r>
    <n v="2018"/>
    <n v="5"/>
    <n v="745"/>
    <s v="GRINGO"/>
    <x v="0"/>
    <s v="ARRASTRE FONDO"/>
    <n v="427357"/>
    <n v="7.8620000000000001"/>
    <d v="2018-01-21T00:00:00"/>
    <n v="745"/>
    <s v="GRINGO"/>
    <x v="1"/>
    <n v="612"/>
    <x v="0"/>
    <s v="Zona 110"/>
    <s v=""/>
  </r>
  <r>
    <n v="2018"/>
    <n v="5"/>
    <n v="745"/>
    <s v="GRINGO"/>
    <x v="0"/>
    <s v="ARRASTRE FONDO"/>
    <n v="427379"/>
    <n v="8.8070000000000004"/>
    <d v="2018-01-23T00:00:00"/>
    <n v="745"/>
    <s v="GRINGO"/>
    <x v="1"/>
    <n v="612"/>
    <x v="1"/>
    <s v="Zona 111"/>
    <s v=""/>
  </r>
  <r>
    <n v="2018"/>
    <n v="5"/>
    <n v="745"/>
    <s v="GRINGO"/>
    <x v="0"/>
    <s v="ARRASTRE FONDO"/>
    <n v="427409"/>
    <n v="5.976"/>
    <d v="2018-01-25T00:00:00"/>
    <n v="745"/>
    <s v="GRINGO"/>
    <x v="1"/>
    <n v="612"/>
    <x v="1"/>
    <s v="Zona 111"/>
    <s v=""/>
  </r>
  <r>
    <n v="2018"/>
    <n v="5"/>
    <n v="745"/>
    <s v="GRINGO"/>
    <x v="0"/>
    <s v="ARRASTRE FONDO"/>
    <n v="427437"/>
    <n v="6.5209999999999999"/>
    <d v="2018-01-28T00:00:00"/>
    <n v="745"/>
    <s v="GRINGO"/>
    <x v="1"/>
    <n v="612"/>
    <x v="1"/>
    <s v="Zona 111"/>
    <s v=""/>
  </r>
  <r>
    <n v="2018"/>
    <n v="5"/>
    <n v="745"/>
    <s v="GRINGO"/>
    <x v="0"/>
    <s v="ARRASTRE FONDO"/>
    <n v="427463"/>
    <n v="5.7839999999999998"/>
    <d v="2018-01-30T00:00:00"/>
    <n v="745"/>
    <s v="GRINGO"/>
    <x v="1"/>
    <n v="612"/>
    <x v="1"/>
    <s v="Zona 111"/>
    <s v=""/>
  </r>
  <r>
    <n v="2018"/>
    <n v="5"/>
    <n v="745"/>
    <s v="GRINGO"/>
    <x v="0"/>
    <s v="ARRASTRE FONDO"/>
    <n v="427480"/>
    <n v="1.256"/>
    <d v="2018-02-01T00:00:00"/>
    <n v="745"/>
    <s v="GRINGO"/>
    <x v="1"/>
    <n v="612"/>
    <x v="1"/>
    <s v="Zona 111"/>
    <s v=""/>
  </r>
  <r>
    <n v="2018"/>
    <n v="5"/>
    <n v="745"/>
    <s v="GRINGO"/>
    <x v="0"/>
    <s v="ARRASTRE FONDO"/>
    <n v="427480"/>
    <n v="3.27"/>
    <d v="2018-02-01T00:00:00"/>
    <n v="745"/>
    <s v="GRINGO"/>
    <x v="1"/>
    <n v="612"/>
    <x v="0"/>
    <s v="Zona 110"/>
    <s v=""/>
  </r>
  <r>
    <n v="2018"/>
    <n v="5"/>
    <n v="745"/>
    <s v="GRINGO"/>
    <x v="0"/>
    <s v="ARRASTRE FONDO"/>
    <n v="427503"/>
    <n v="3.23"/>
    <d v="2018-02-04T00:00:00"/>
    <n v="745"/>
    <s v="GRINGO"/>
    <x v="1"/>
    <n v="612"/>
    <x v="1"/>
    <s v="Zona 111"/>
    <s v=""/>
  </r>
  <r>
    <n v="2018"/>
    <n v="5"/>
    <n v="745"/>
    <s v="GRINGO"/>
    <x v="0"/>
    <s v="ARRASTRE FONDO"/>
    <n v="427503"/>
    <n v="5.6120000000000001"/>
    <d v="2018-02-04T00:00:00"/>
    <n v="745"/>
    <s v="GRINGO"/>
    <x v="1"/>
    <n v="612"/>
    <x v="0"/>
    <s v="Zona 110"/>
    <s v=""/>
  </r>
  <r>
    <n v="2018"/>
    <n v="5"/>
    <n v="745"/>
    <s v="GRINGO"/>
    <x v="0"/>
    <s v="ARRASTRE FONDO"/>
    <n v="427533"/>
    <n v="6.7409999999999997"/>
    <d v="2018-02-06T00:00:00"/>
    <n v="745"/>
    <s v="GRINGO"/>
    <x v="1"/>
    <n v="612"/>
    <x v="1"/>
    <s v="Zona 111"/>
    <s v=""/>
  </r>
  <r>
    <n v="2018"/>
    <n v="5"/>
    <n v="745"/>
    <s v="GRINGO"/>
    <x v="0"/>
    <s v="ARRASTRE FONDO"/>
    <n v="427563"/>
    <n v="0.89900000000000002"/>
    <d v="2018-02-08T00:00:00"/>
    <n v="745"/>
    <s v="GRINGO"/>
    <x v="1"/>
    <n v="612"/>
    <x v="1"/>
    <s v="Zona 111"/>
    <s v=""/>
  </r>
  <r>
    <n v="2018"/>
    <n v="5"/>
    <n v="745"/>
    <s v="GRINGO"/>
    <x v="0"/>
    <s v="ARRASTRE FONDO"/>
    <n v="427563"/>
    <n v="3.7650000000000001"/>
    <d v="2018-02-08T00:00:00"/>
    <n v="745"/>
    <s v="GRINGO"/>
    <x v="1"/>
    <n v="612"/>
    <x v="0"/>
    <s v="Zona 110"/>
    <s v=""/>
  </r>
  <r>
    <n v="2018"/>
    <n v="5"/>
    <n v="745"/>
    <s v="GRINGO"/>
    <x v="0"/>
    <s v="ARRASTRE FONDO"/>
    <n v="427616"/>
    <n v="8.4390000000000001"/>
    <d v="2018-02-12T00:00:00"/>
    <n v="745"/>
    <s v="GRINGO"/>
    <x v="1"/>
    <n v="612"/>
    <x v="4"/>
    <s v="Zona 113"/>
    <s v=""/>
  </r>
  <r>
    <n v="2018"/>
    <n v="5"/>
    <n v="745"/>
    <s v="GRINGO"/>
    <x v="0"/>
    <s v="ARRASTRE FONDO"/>
    <n v="428285"/>
    <n v="6.7240000000000002"/>
    <d v="2018-03-09T00:00:00"/>
    <n v="745"/>
    <s v="GRINGO"/>
    <x v="1"/>
    <n v="612"/>
    <x v="1"/>
    <s v="Zona 111"/>
    <s v=""/>
  </r>
  <r>
    <n v="2018"/>
    <n v="5"/>
    <n v="745"/>
    <s v="GRINGO"/>
    <x v="0"/>
    <s v="ARRASTRE FONDO"/>
    <n v="431725"/>
    <n v="3.24"/>
    <d v="2018-06-03T00:00:00"/>
    <n v="745"/>
    <s v="GRINGO"/>
    <x v="1"/>
    <n v="612"/>
    <x v="1"/>
    <s v="Zona 111"/>
    <s v=""/>
  </r>
  <r>
    <n v="2018"/>
    <n v="5"/>
    <n v="745"/>
    <s v="GRINGO"/>
    <x v="0"/>
    <s v="ARRASTRE FONDO"/>
    <n v="431725"/>
    <n v="5.43"/>
    <d v="2018-06-03T00:00:00"/>
    <n v="745"/>
    <s v="GRINGO"/>
    <x v="1"/>
    <n v="612"/>
    <x v="2"/>
    <s v="Zona 112"/>
    <s v=""/>
  </r>
  <r>
    <n v="2018"/>
    <n v="5"/>
    <n v="745"/>
    <s v="GRINGO"/>
    <x v="0"/>
    <s v="ARRASTRE FONDO"/>
    <n v="431804"/>
    <n v="9.8699999999999992"/>
    <d v="2018-06-05T00:00:00"/>
    <n v="745"/>
    <s v="GRINGO"/>
    <x v="1"/>
    <n v="612"/>
    <x v="1"/>
    <s v="Zona 111"/>
    <s v=""/>
  </r>
  <r>
    <n v="2018"/>
    <n v="5"/>
    <n v="745"/>
    <s v="GRINGO"/>
    <x v="0"/>
    <s v="ARRASTRE FONDO"/>
    <n v="431862"/>
    <n v="7.89"/>
    <d v="2018-06-07T00:00:00"/>
    <n v="745"/>
    <s v="GRINGO"/>
    <x v="1"/>
    <n v="612"/>
    <x v="1"/>
    <s v="Zona 111"/>
    <s v=""/>
  </r>
  <r>
    <n v="2018"/>
    <n v="5"/>
    <n v="745"/>
    <s v="GRINGO"/>
    <x v="0"/>
    <s v="ARRASTRE FONDO"/>
    <n v="431930"/>
    <n v="8.7550000000000008"/>
    <d v="2018-06-10T00:00:00"/>
    <n v="745"/>
    <s v="GRINGO"/>
    <x v="1"/>
    <n v="612"/>
    <x v="1"/>
    <s v="Zona 111"/>
    <s v=""/>
  </r>
  <r>
    <n v="2018"/>
    <n v="5"/>
    <n v="745"/>
    <s v="GRINGO"/>
    <x v="0"/>
    <s v="ARRASTRE FONDO"/>
    <n v="431981"/>
    <n v="1.3480000000000001"/>
    <d v="2018-06-12T00:00:00"/>
    <n v="745"/>
    <s v="GRINGO"/>
    <x v="1"/>
    <n v="612"/>
    <x v="1"/>
    <s v="Zona 111"/>
    <s v=""/>
  </r>
  <r>
    <n v="2018"/>
    <n v="5"/>
    <n v="745"/>
    <s v="GRINGO"/>
    <x v="0"/>
    <s v="ARRASTRE FONDO"/>
    <n v="431981"/>
    <n v="5.2510000000000003"/>
    <d v="2018-06-12T00:00:00"/>
    <n v="745"/>
    <s v="GRINGO"/>
    <x v="1"/>
    <n v="612"/>
    <x v="2"/>
    <s v="Zona 112"/>
    <s v=""/>
  </r>
  <r>
    <n v="2018"/>
    <n v="5"/>
    <n v="745"/>
    <s v="GRINGO"/>
    <x v="0"/>
    <s v="ARRASTRE FONDO"/>
    <n v="432041"/>
    <n v="6.5410000000000004"/>
    <d v="2018-06-15T00:00:00"/>
    <n v="745"/>
    <s v="GRINGO"/>
    <x v="1"/>
    <n v="612"/>
    <x v="1"/>
    <s v="Zona 111"/>
    <s v=""/>
  </r>
  <r>
    <n v="2018"/>
    <n v="5"/>
    <n v="745"/>
    <s v="GRINGO"/>
    <x v="0"/>
    <s v="ARRASTRE FONDO"/>
    <n v="432091"/>
    <n v="7.8010000000000002"/>
    <d v="2018-06-18T00:00:00"/>
    <n v="745"/>
    <s v="GRINGO"/>
    <x v="1"/>
    <n v="612"/>
    <x v="1"/>
    <s v="Zona 111"/>
    <s v=""/>
  </r>
  <r>
    <n v="2018"/>
    <n v="5"/>
    <n v="745"/>
    <s v="GRINGO"/>
    <x v="0"/>
    <s v="ARRASTRE FONDO"/>
    <n v="432127"/>
    <n v="9.0410000000000004"/>
    <d v="2018-06-20T00:00:00"/>
    <n v="745"/>
    <s v="GRINGO"/>
    <x v="1"/>
    <n v="612"/>
    <x v="1"/>
    <s v="Zona 111"/>
    <s v=""/>
  </r>
  <r>
    <n v="2018"/>
    <n v="5"/>
    <n v="745"/>
    <s v="GRINGO"/>
    <x v="1"/>
    <s v="ARRASTRE FONDO"/>
    <n v="428371"/>
    <n v="1.591"/>
    <d v="2018-03-11T00:00:00"/>
    <n v="745"/>
    <s v="GRINGO"/>
    <x v="1"/>
    <n v="632"/>
    <x v="1"/>
    <s v="Zona 111"/>
    <s v=""/>
  </r>
  <r>
    <n v="2018"/>
    <n v="5"/>
    <n v="745"/>
    <s v="GRINGO"/>
    <x v="1"/>
    <s v="ARRASTRE FONDO"/>
    <n v="428371"/>
    <n v="6.52"/>
    <d v="2018-03-11T00:00:00"/>
    <n v="745"/>
    <s v="GRINGO"/>
    <x v="1"/>
    <n v="632"/>
    <x v="0"/>
    <s v="Zona 110"/>
    <s v=""/>
  </r>
  <r>
    <n v="2018"/>
    <n v="5"/>
    <n v="745"/>
    <s v="GRINGO"/>
    <x v="1"/>
    <s v="ARRASTRE FONDO"/>
    <n v="429899"/>
    <n v="0.71399999999999997"/>
    <d v="2018-04-18T00:00:00"/>
    <n v="745"/>
    <s v="GRINGO"/>
    <x v="1"/>
    <n v="632"/>
    <x v="1"/>
    <s v="Zona 111"/>
    <s v=""/>
  </r>
  <r>
    <n v="2018"/>
    <n v="5"/>
    <n v="745"/>
    <s v="GRINGO"/>
    <x v="1"/>
    <s v="ARRASTRE FONDO"/>
    <n v="429899"/>
    <n v="6.5720000000000001"/>
    <d v="2018-04-18T00:00:00"/>
    <n v="745"/>
    <s v="GRINGO"/>
    <x v="1"/>
    <n v="632"/>
    <x v="0"/>
    <s v="Zona 110"/>
    <s v=""/>
  </r>
  <r>
    <n v="2018"/>
    <n v="5"/>
    <n v="745"/>
    <s v="GRINGO"/>
    <x v="1"/>
    <s v="ARRASTRE FONDO"/>
    <n v="431655"/>
    <n v="4.7809999999999997"/>
    <d v="2018-05-31T00:00:00"/>
    <n v="745"/>
    <s v="GRINGO"/>
    <x v="1"/>
    <n v="632"/>
    <x v="1"/>
    <s v="Zona 111"/>
    <s v=""/>
  </r>
  <r>
    <n v="2018"/>
    <n v="5"/>
    <n v="745"/>
    <s v="GRINGO"/>
    <x v="2"/>
    <s v="ARRASTRE FONDO"/>
    <n v="431655"/>
    <n v="2.2400000000000002"/>
    <d v="2018-05-31T00:00:00"/>
    <n v="745"/>
    <s v="GRINGO"/>
    <x v="1"/>
    <n v="636"/>
    <x v="1"/>
    <s v="Zona 111"/>
    <s v=""/>
  </r>
  <r>
    <n v="2018"/>
    <n v="5"/>
    <n v="865"/>
    <s v="NISSHIN MARU 3"/>
    <x v="0"/>
    <s v="ARRASTRE FONDO"/>
    <n v="427147"/>
    <n v="2.5129999999999999"/>
    <d v="2018-01-11T00:00:00"/>
    <n v="865"/>
    <s v="NISSHIN MARU 3"/>
    <x v="2"/>
    <n v="612"/>
    <x v="4"/>
    <s v="Zona 113"/>
    <s v=""/>
  </r>
  <r>
    <n v="2018"/>
    <n v="5"/>
    <n v="865"/>
    <s v="NISSHIN MARU 3"/>
    <x v="0"/>
    <s v="ARRASTRE FONDO"/>
    <n v="427147"/>
    <n v="2.903"/>
    <d v="2018-01-11T00:00:00"/>
    <n v="865"/>
    <s v="NISSHIN MARU 3"/>
    <x v="2"/>
    <n v="612"/>
    <x v="2"/>
    <s v="Zona 112"/>
    <s v=""/>
  </r>
  <r>
    <n v="2018"/>
    <n v="5"/>
    <n v="865"/>
    <s v="NISSHIN MARU 3"/>
    <x v="0"/>
    <s v="ARRASTRE FONDO"/>
    <n v="427147"/>
    <n v="3.448"/>
    <d v="2018-01-11T00:00:00"/>
    <n v="865"/>
    <s v="NISSHIN MARU 3"/>
    <x v="2"/>
    <n v="612"/>
    <x v="5"/>
    <s v="Zona 114"/>
    <s v=""/>
  </r>
  <r>
    <n v="2018"/>
    <n v="5"/>
    <n v="865"/>
    <s v="NISSHIN MARU 3"/>
    <x v="0"/>
    <s v="ARRASTRE FONDO"/>
    <n v="427873"/>
    <n v="2.2120000000000002"/>
    <d v="2018-03-01T00:00:00"/>
    <n v="865"/>
    <s v="NISSHIN MARU 3"/>
    <x v="2"/>
    <n v="612"/>
    <x v="1"/>
    <s v="Zona 111"/>
    <s v=""/>
  </r>
  <r>
    <n v="2018"/>
    <n v="5"/>
    <n v="865"/>
    <s v="NISSHIN MARU 3"/>
    <x v="0"/>
    <s v="ARRASTRE FONDO"/>
    <n v="427873"/>
    <n v="5.7530000000000001"/>
    <d v="2018-03-01T00:00:00"/>
    <n v="865"/>
    <s v="NISSHIN MARU 3"/>
    <x v="2"/>
    <n v="612"/>
    <x v="2"/>
    <s v="Zona 112"/>
    <s v=""/>
  </r>
  <r>
    <n v="2018"/>
    <n v="5"/>
    <n v="865"/>
    <s v="NISSHIN MARU 3"/>
    <x v="0"/>
    <s v="ARRASTRE FONDO"/>
    <n v="428014"/>
    <n v="0.59199999999999997"/>
    <d v="2018-03-04T00:00:00"/>
    <n v="865"/>
    <s v="NISSHIN MARU 3"/>
    <x v="2"/>
    <n v="612"/>
    <x v="1"/>
    <s v="Zona 111"/>
    <s v=""/>
  </r>
  <r>
    <n v="2018"/>
    <n v="5"/>
    <n v="865"/>
    <s v="NISSHIN MARU 3"/>
    <x v="0"/>
    <s v="ARRASTRE FONDO"/>
    <n v="428014"/>
    <n v="7.4349999999999996"/>
    <d v="2018-03-04T00:00:00"/>
    <n v="865"/>
    <s v="NISSHIN MARU 3"/>
    <x v="2"/>
    <n v="612"/>
    <x v="2"/>
    <s v="Zona 112"/>
    <s v=""/>
  </r>
  <r>
    <n v="2018"/>
    <n v="5"/>
    <n v="865"/>
    <s v="NISSHIN MARU 3"/>
    <x v="0"/>
    <s v="ARRASTRE FONDO"/>
    <n v="428183"/>
    <n v="11.18"/>
    <d v="2018-03-07T00:00:00"/>
    <n v="865"/>
    <s v="NISSHIN MARU 3"/>
    <x v="2"/>
    <n v="612"/>
    <x v="2"/>
    <s v="Zona 112"/>
    <s v=""/>
  </r>
  <r>
    <n v="2018"/>
    <n v="5"/>
    <n v="865"/>
    <s v="NISSHIN MARU 3"/>
    <x v="0"/>
    <s v="ARRASTRE FONDO"/>
    <n v="428292"/>
    <n v="5.1360000000000001"/>
    <d v="2018-03-09T00:00:00"/>
    <n v="865"/>
    <s v="NISSHIN MARU 3"/>
    <x v="2"/>
    <n v="612"/>
    <x v="1"/>
    <s v="Zona 111"/>
    <s v=""/>
  </r>
  <r>
    <n v="2018"/>
    <n v="5"/>
    <n v="865"/>
    <s v="NISSHIN MARU 3"/>
    <x v="0"/>
    <s v="ARRASTRE FONDO"/>
    <n v="428396"/>
    <n v="0.74399999999999999"/>
    <d v="2018-03-12T00:00:00"/>
    <n v="865"/>
    <s v="NISSHIN MARU 3"/>
    <x v="2"/>
    <n v="612"/>
    <x v="1"/>
    <s v="Zona 111"/>
    <s v=""/>
  </r>
  <r>
    <n v="2018"/>
    <n v="5"/>
    <n v="865"/>
    <s v="NISSHIN MARU 3"/>
    <x v="0"/>
    <s v="ARRASTRE FONDO"/>
    <n v="428396"/>
    <n v="3.125"/>
    <d v="2018-03-12T00:00:00"/>
    <n v="865"/>
    <s v="NISSHIN MARU 3"/>
    <x v="2"/>
    <n v="612"/>
    <x v="2"/>
    <s v="Zona 112"/>
    <s v=""/>
  </r>
  <r>
    <n v="2018"/>
    <n v="5"/>
    <n v="865"/>
    <s v="NISSHIN MARU 3"/>
    <x v="0"/>
    <s v="ARRASTRE FONDO"/>
    <n v="428542"/>
    <n v="3.4319999999999999"/>
    <d v="2018-03-15T00:00:00"/>
    <n v="865"/>
    <s v="NISSHIN MARU 3"/>
    <x v="2"/>
    <n v="612"/>
    <x v="2"/>
    <s v="Zona 112"/>
    <s v=""/>
  </r>
  <r>
    <n v="2018"/>
    <n v="5"/>
    <n v="865"/>
    <s v="NISSHIN MARU 3"/>
    <x v="0"/>
    <s v="ARRASTRE FONDO"/>
    <n v="428542"/>
    <n v="4.141"/>
    <d v="2018-03-15T00:00:00"/>
    <n v="865"/>
    <s v="NISSHIN MARU 3"/>
    <x v="2"/>
    <n v="612"/>
    <x v="1"/>
    <s v="Zona 111"/>
    <s v=""/>
  </r>
  <r>
    <n v="2018"/>
    <n v="5"/>
    <n v="865"/>
    <s v="NISSHIN MARU 3"/>
    <x v="0"/>
    <s v="ARRASTRE FONDO"/>
    <n v="430423"/>
    <n v="5.5149999999999997"/>
    <d v="2018-04-29T00:00:00"/>
    <n v="865"/>
    <s v="NISSHIN MARU 3"/>
    <x v="2"/>
    <n v="612"/>
    <x v="1"/>
    <s v="Zona 111"/>
    <s v=""/>
  </r>
  <r>
    <n v="2018"/>
    <n v="5"/>
    <n v="865"/>
    <s v="NISSHIN MARU 3"/>
    <x v="0"/>
    <s v="ARRASTRE FONDO"/>
    <n v="430521"/>
    <n v="1.8959999999999999"/>
    <d v="2018-05-03T00:00:00"/>
    <n v="865"/>
    <s v="NISSHIN MARU 3"/>
    <x v="2"/>
    <n v="612"/>
    <x v="0"/>
    <s v="Zona 110"/>
    <s v=""/>
  </r>
  <r>
    <n v="2018"/>
    <n v="5"/>
    <n v="865"/>
    <s v="NISSHIN MARU 3"/>
    <x v="0"/>
    <s v="ARRASTRE FONDO"/>
    <n v="430590"/>
    <n v="0.94699999999999995"/>
    <d v="2018-05-06T00:00:00"/>
    <n v="865"/>
    <s v="NISSHIN MARU 3"/>
    <x v="2"/>
    <n v="612"/>
    <x v="0"/>
    <s v="Zona 110"/>
    <s v=""/>
  </r>
  <r>
    <n v="2018"/>
    <n v="5"/>
    <n v="865"/>
    <s v="NISSHIN MARU 3"/>
    <x v="0"/>
    <s v="ARRASTRE FONDO"/>
    <n v="430986"/>
    <n v="1.1279999999999999"/>
    <d v="2018-05-15T00:00:00"/>
    <n v="865"/>
    <s v="NISSHIN MARU 3"/>
    <x v="2"/>
    <n v="612"/>
    <x v="0"/>
    <s v="Zona 110"/>
    <s v=""/>
  </r>
  <r>
    <n v="2018"/>
    <n v="5"/>
    <n v="865"/>
    <s v="NISSHIN MARU 3"/>
    <x v="0"/>
    <s v="ARRASTRE FONDO"/>
    <n v="431107"/>
    <n v="1.1559999999999999"/>
    <d v="2018-05-17T00:00:00"/>
    <n v="865"/>
    <s v="NISSHIN MARU 3"/>
    <x v="2"/>
    <n v="612"/>
    <x v="0"/>
    <s v="Zona 110"/>
    <s v=""/>
  </r>
  <r>
    <n v="2018"/>
    <n v="5"/>
    <n v="865"/>
    <s v="NISSHIN MARU 3"/>
    <x v="0"/>
    <s v="ARRASTRE FONDO"/>
    <n v="431264"/>
    <n v="0.53700000000000003"/>
    <d v="2018-05-21T00:00:00"/>
    <n v="865"/>
    <s v="NISSHIN MARU 3"/>
    <x v="2"/>
    <n v="612"/>
    <x v="0"/>
    <s v="Zona 110"/>
    <s v=""/>
  </r>
  <r>
    <n v="2018"/>
    <n v="5"/>
    <n v="865"/>
    <s v="NISSHIN MARU 3"/>
    <x v="0"/>
    <s v="ARRASTRE FONDO"/>
    <n v="431411"/>
    <n v="0.20399999999999999"/>
    <d v="2018-05-25T00:00:00"/>
    <n v="865"/>
    <s v="NISSHIN MARU 3"/>
    <x v="2"/>
    <n v="612"/>
    <x v="0"/>
    <s v="Zona 110"/>
    <s v=""/>
  </r>
  <r>
    <n v="2018"/>
    <n v="5"/>
    <n v="865"/>
    <s v="NISSHIN MARU 3"/>
    <x v="0"/>
    <s v="ARRASTRE FONDO"/>
    <n v="431838"/>
    <n v="0.82499999999999996"/>
    <d v="2018-06-06T00:00:00"/>
    <n v="865"/>
    <s v="NISSHIN MARU 3"/>
    <x v="2"/>
    <n v="612"/>
    <x v="1"/>
    <s v="Zona 111"/>
    <s v=""/>
  </r>
  <r>
    <n v="2018"/>
    <n v="5"/>
    <n v="865"/>
    <s v="NISSHIN MARU 3"/>
    <x v="1"/>
    <s v="ARRASTRE FONDO"/>
    <n v="429039"/>
    <n v="12.108000000000001"/>
    <d v="2018-03-26T00:00:00"/>
    <n v="865"/>
    <s v="NISSHIN MARU 3"/>
    <x v="2"/>
    <n v="632"/>
    <x v="1"/>
    <s v="Zona 111"/>
    <s v=""/>
  </r>
  <r>
    <n v="2018"/>
    <n v="5"/>
    <n v="865"/>
    <s v="NISSHIN MARU 3"/>
    <x v="1"/>
    <s v="ARRASTRE FONDO"/>
    <n v="429127"/>
    <n v="13.154"/>
    <d v="2018-03-28T00:00:00"/>
    <n v="865"/>
    <s v="NISSHIN MARU 3"/>
    <x v="2"/>
    <n v="632"/>
    <x v="1"/>
    <s v="Zona 111"/>
    <s v=""/>
  </r>
  <r>
    <n v="2018"/>
    <n v="5"/>
    <n v="865"/>
    <s v="NISSHIN MARU 3"/>
    <x v="1"/>
    <s v="ARRASTRE FONDO"/>
    <n v="429181"/>
    <n v="7.23"/>
    <d v="2018-04-01T00:00:00"/>
    <n v="865"/>
    <s v="NISSHIN MARU 3"/>
    <x v="2"/>
    <n v="632"/>
    <x v="1"/>
    <s v="Zona 111"/>
    <s v=""/>
  </r>
  <r>
    <n v="2018"/>
    <n v="5"/>
    <n v="865"/>
    <s v="NISSHIN MARU 3"/>
    <x v="1"/>
    <s v="ARRASTRE FONDO"/>
    <n v="429198"/>
    <n v="6.8810000000000002"/>
    <d v="2018-04-02T00:00:00"/>
    <n v="865"/>
    <s v="NISSHIN MARU 3"/>
    <x v="2"/>
    <n v="632"/>
    <x v="1"/>
    <s v="Zona 111"/>
    <s v=""/>
  </r>
  <r>
    <n v="2018"/>
    <n v="5"/>
    <n v="865"/>
    <s v="NISSHIN MARU 3"/>
    <x v="1"/>
    <s v="ARRASTRE FONDO"/>
    <n v="429231"/>
    <n v="6.8"/>
    <d v="2018-04-03T00:00:00"/>
    <n v="865"/>
    <s v="NISSHIN MARU 3"/>
    <x v="2"/>
    <n v="632"/>
    <x v="1"/>
    <s v="Zona 111"/>
    <s v=""/>
  </r>
  <r>
    <n v="2018"/>
    <n v="5"/>
    <n v="865"/>
    <s v="NISSHIN MARU 3"/>
    <x v="1"/>
    <s v="ARRASTRE FONDO"/>
    <n v="429274"/>
    <n v="6.3250000000000002"/>
    <d v="2018-04-04T00:00:00"/>
    <n v="865"/>
    <s v="NISSHIN MARU 3"/>
    <x v="2"/>
    <n v="632"/>
    <x v="1"/>
    <s v="Zona 111"/>
    <s v=""/>
  </r>
  <r>
    <n v="2018"/>
    <n v="5"/>
    <n v="865"/>
    <s v="NISSHIN MARU 3"/>
    <x v="1"/>
    <s v="ARRASTRE FONDO"/>
    <n v="429326"/>
    <n v="6.2830000000000004"/>
    <d v="2018-04-05T00:00:00"/>
    <n v="865"/>
    <s v="NISSHIN MARU 3"/>
    <x v="2"/>
    <n v="632"/>
    <x v="1"/>
    <s v="Zona 111"/>
    <s v=""/>
  </r>
  <r>
    <n v="2018"/>
    <n v="5"/>
    <n v="865"/>
    <s v="NISSHIN MARU 3"/>
    <x v="1"/>
    <s v="ARRASTRE FONDO"/>
    <n v="429379"/>
    <n v="5.7240000000000002"/>
    <d v="2018-04-06T00:00:00"/>
    <n v="865"/>
    <s v="NISSHIN MARU 3"/>
    <x v="2"/>
    <n v="632"/>
    <x v="1"/>
    <s v="Zona 111"/>
    <s v=""/>
  </r>
  <r>
    <n v="2018"/>
    <n v="5"/>
    <n v="865"/>
    <s v="NISSHIN MARU 3"/>
    <x v="1"/>
    <s v="ARRASTRE FONDO"/>
    <n v="429489"/>
    <n v="3.4889999999999999"/>
    <d v="2018-04-09T00:00:00"/>
    <n v="865"/>
    <s v="NISSHIN MARU 3"/>
    <x v="2"/>
    <n v="632"/>
    <x v="1"/>
    <s v="Zona 111"/>
    <s v=""/>
  </r>
  <r>
    <n v="2018"/>
    <n v="5"/>
    <n v="865"/>
    <s v="NISSHIN MARU 3"/>
    <x v="1"/>
    <s v="ARRASTRE FONDO"/>
    <n v="429489"/>
    <n v="5.7350000000000003"/>
    <d v="2018-04-09T00:00:00"/>
    <n v="865"/>
    <s v="NISSHIN MARU 3"/>
    <x v="2"/>
    <n v="632"/>
    <x v="0"/>
    <s v="Zona 110"/>
    <s v=""/>
  </r>
  <r>
    <n v="2018"/>
    <n v="5"/>
    <n v="865"/>
    <s v="NISSHIN MARU 3"/>
    <x v="1"/>
    <s v="ARRASTRE FONDO"/>
    <n v="429566"/>
    <n v="5.7309999999999999"/>
    <d v="2018-04-11T00:00:00"/>
    <n v="865"/>
    <s v="NISSHIN MARU 3"/>
    <x v="2"/>
    <n v="632"/>
    <x v="1"/>
    <s v="Zona 111"/>
    <s v=""/>
  </r>
  <r>
    <n v="2018"/>
    <n v="5"/>
    <n v="865"/>
    <s v="NISSHIN MARU 3"/>
    <x v="1"/>
    <s v="ARRASTRE FONDO"/>
    <n v="429566"/>
    <n v="8.1509999999999998"/>
    <d v="2018-04-11T00:00:00"/>
    <n v="865"/>
    <s v="NISSHIN MARU 3"/>
    <x v="2"/>
    <n v="632"/>
    <x v="0"/>
    <s v="Zona 110"/>
    <s v=""/>
  </r>
  <r>
    <n v="2018"/>
    <n v="5"/>
    <n v="865"/>
    <s v="NISSHIN MARU 3"/>
    <x v="1"/>
    <s v="ARRASTRE FONDO"/>
    <n v="429778"/>
    <n v="4.2110000000000003"/>
    <d v="2018-04-15T00:00:00"/>
    <n v="865"/>
    <s v="NISSHIN MARU 3"/>
    <x v="2"/>
    <n v="632"/>
    <x v="1"/>
    <s v="Zona 111"/>
    <s v=""/>
  </r>
  <r>
    <n v="2018"/>
    <n v="5"/>
    <n v="865"/>
    <s v="NISSHIN MARU 3"/>
    <x v="1"/>
    <s v="ARRASTRE FONDO"/>
    <n v="429778"/>
    <n v="4.8739999999999997"/>
    <d v="2018-04-15T00:00:00"/>
    <n v="865"/>
    <s v="NISSHIN MARU 3"/>
    <x v="2"/>
    <n v="632"/>
    <x v="0"/>
    <s v="Zona 110"/>
    <s v=""/>
  </r>
  <r>
    <n v="2018"/>
    <n v="5"/>
    <n v="865"/>
    <s v="NISSHIN MARU 3"/>
    <x v="1"/>
    <s v="ARRASTRE FONDO"/>
    <n v="429877"/>
    <n v="3.0350000000000001"/>
    <d v="2018-04-17T00:00:00"/>
    <n v="865"/>
    <s v="NISSHIN MARU 3"/>
    <x v="2"/>
    <n v="632"/>
    <x v="1"/>
    <s v="Zona 111"/>
    <s v=""/>
  </r>
  <r>
    <n v="2018"/>
    <n v="5"/>
    <n v="865"/>
    <s v="NISSHIN MARU 3"/>
    <x v="1"/>
    <s v="ARRASTRE FONDO"/>
    <n v="429877"/>
    <n v="4.7869999999999999"/>
    <d v="2018-04-17T00:00:00"/>
    <n v="865"/>
    <s v="NISSHIN MARU 3"/>
    <x v="2"/>
    <n v="632"/>
    <x v="0"/>
    <s v="Zona 110"/>
    <s v=""/>
  </r>
  <r>
    <n v="2018"/>
    <n v="5"/>
    <n v="865"/>
    <s v="NISSHIN MARU 3"/>
    <x v="1"/>
    <s v="ARRASTRE FONDO"/>
    <n v="429974"/>
    <n v="4.9870000000000001"/>
    <d v="2018-04-19T00:00:00"/>
    <n v="865"/>
    <s v="NISSHIN MARU 3"/>
    <x v="2"/>
    <n v="632"/>
    <x v="1"/>
    <s v="Zona 111"/>
    <s v=""/>
  </r>
  <r>
    <n v="2018"/>
    <n v="5"/>
    <n v="865"/>
    <s v="NISSHIN MARU 3"/>
    <x v="1"/>
    <s v="ARRASTRE FONDO"/>
    <n v="429974"/>
    <n v="6.2919999999999998"/>
    <d v="2018-04-19T00:00:00"/>
    <n v="865"/>
    <s v="NISSHIN MARU 3"/>
    <x v="2"/>
    <n v="632"/>
    <x v="0"/>
    <s v="Zona 110"/>
    <s v=""/>
  </r>
  <r>
    <n v="2018"/>
    <n v="5"/>
    <n v="865"/>
    <s v="NISSHIN MARU 3"/>
    <x v="1"/>
    <s v="ARRASTRE FONDO"/>
    <n v="430104"/>
    <n v="4.133"/>
    <d v="2018-04-22T00:00:00"/>
    <n v="865"/>
    <s v="NISSHIN MARU 3"/>
    <x v="2"/>
    <n v="632"/>
    <x v="0"/>
    <s v="Zona 110"/>
    <s v=""/>
  </r>
  <r>
    <n v="2018"/>
    <n v="5"/>
    <n v="865"/>
    <s v="NISSHIN MARU 3"/>
    <x v="1"/>
    <s v="ARRASTRE FONDO"/>
    <n v="430104"/>
    <n v="4.55"/>
    <d v="2018-04-22T00:00:00"/>
    <n v="865"/>
    <s v="NISSHIN MARU 3"/>
    <x v="2"/>
    <n v="632"/>
    <x v="1"/>
    <s v="Zona 111"/>
    <s v=""/>
  </r>
  <r>
    <n v="2018"/>
    <n v="5"/>
    <n v="865"/>
    <s v="NISSHIN MARU 3"/>
    <x v="1"/>
    <s v="ARRASTRE FONDO"/>
    <n v="430217"/>
    <n v="4.0060000000000002"/>
    <d v="2018-04-24T00:00:00"/>
    <n v="865"/>
    <s v="NISSHIN MARU 3"/>
    <x v="2"/>
    <n v="632"/>
    <x v="1"/>
    <s v="Zona 111"/>
    <s v=""/>
  </r>
  <r>
    <n v="2018"/>
    <n v="5"/>
    <n v="865"/>
    <s v="NISSHIN MARU 3"/>
    <x v="1"/>
    <s v="ARRASTRE FONDO"/>
    <n v="430217"/>
    <n v="7.1379999999999999"/>
    <d v="2018-04-24T00:00:00"/>
    <n v="865"/>
    <s v="NISSHIN MARU 3"/>
    <x v="2"/>
    <n v="632"/>
    <x v="0"/>
    <s v="Zona 110"/>
    <s v=""/>
  </r>
  <r>
    <n v="2018"/>
    <n v="5"/>
    <n v="865"/>
    <s v="NISSHIN MARU 3"/>
    <x v="1"/>
    <s v="ARRASTRE FONDO"/>
    <n v="430321"/>
    <n v="0.55600000000000005"/>
    <d v="2018-04-26T00:00:00"/>
    <n v="865"/>
    <s v="NISSHIN MARU 3"/>
    <x v="2"/>
    <n v="632"/>
    <x v="1"/>
    <s v="Zona 111"/>
    <s v=""/>
  </r>
  <r>
    <n v="2018"/>
    <n v="5"/>
    <n v="865"/>
    <s v="NISSHIN MARU 3"/>
    <x v="1"/>
    <s v="ARRASTRE FONDO"/>
    <n v="430321"/>
    <n v="9.2530000000000001"/>
    <d v="2018-04-26T00:00:00"/>
    <n v="865"/>
    <s v="NISSHIN MARU 3"/>
    <x v="2"/>
    <n v="632"/>
    <x v="0"/>
    <s v="Zona 110"/>
    <s v=""/>
  </r>
  <r>
    <n v="2018"/>
    <n v="5"/>
    <n v="865"/>
    <s v="NISSHIN MARU 3"/>
    <x v="1"/>
    <s v="ARRASTRE FONDO"/>
    <n v="430363"/>
    <n v="8.5120000000000005"/>
    <d v="2018-04-27T00:00:00"/>
    <n v="865"/>
    <s v="NISSHIN MARU 3"/>
    <x v="2"/>
    <n v="632"/>
    <x v="1"/>
    <s v="Zona 111"/>
    <s v=""/>
  </r>
  <r>
    <n v="2018"/>
    <n v="5"/>
    <n v="865"/>
    <s v="NISSHIN MARU 3"/>
    <x v="1"/>
    <s v="ARRASTRE FONDO"/>
    <n v="430521"/>
    <n v="7.6660000000000004"/>
    <d v="2018-05-03T00:00:00"/>
    <n v="865"/>
    <s v="NISSHIN MARU 3"/>
    <x v="2"/>
    <n v="632"/>
    <x v="0"/>
    <s v="Zona 110"/>
    <s v=""/>
  </r>
  <r>
    <n v="2018"/>
    <n v="5"/>
    <n v="865"/>
    <s v="NISSHIN MARU 3"/>
    <x v="1"/>
    <s v="ARRASTRE FONDO"/>
    <n v="430590"/>
    <n v="13.38"/>
    <d v="2018-05-06T00:00:00"/>
    <n v="865"/>
    <s v="NISSHIN MARU 3"/>
    <x v="2"/>
    <n v="632"/>
    <x v="0"/>
    <s v="Zona 110"/>
    <s v=""/>
  </r>
  <r>
    <n v="2018"/>
    <n v="5"/>
    <n v="865"/>
    <s v="NISSHIN MARU 3"/>
    <x v="1"/>
    <s v="ARRASTRE FONDO"/>
    <n v="430666"/>
    <n v="13.852"/>
    <d v="2018-05-08T00:00:00"/>
    <n v="865"/>
    <s v="NISSHIN MARU 3"/>
    <x v="2"/>
    <n v="632"/>
    <x v="0"/>
    <s v="Zona 110"/>
    <s v=""/>
  </r>
  <r>
    <n v="2018"/>
    <n v="5"/>
    <n v="865"/>
    <s v="NISSHIN MARU 3"/>
    <x v="1"/>
    <s v="ARRASTRE FONDO"/>
    <n v="430790"/>
    <n v="13.727"/>
    <d v="2018-05-10T00:00:00"/>
    <n v="865"/>
    <s v="NISSHIN MARU 3"/>
    <x v="2"/>
    <n v="632"/>
    <x v="0"/>
    <s v="Zona 110"/>
    <s v=""/>
  </r>
  <r>
    <n v="2018"/>
    <n v="5"/>
    <n v="865"/>
    <s v="NISSHIN MARU 3"/>
    <x v="1"/>
    <s v="ARRASTRE FONDO"/>
    <n v="430901"/>
    <n v="8.6750000000000007"/>
    <d v="2018-05-13T00:00:00"/>
    <n v="865"/>
    <s v="NISSHIN MARU 3"/>
    <x v="2"/>
    <n v="632"/>
    <x v="0"/>
    <s v="Zona 110"/>
    <s v=""/>
  </r>
  <r>
    <n v="2018"/>
    <n v="5"/>
    <n v="865"/>
    <s v="NISSHIN MARU 3"/>
    <x v="1"/>
    <s v="ARRASTRE FONDO"/>
    <n v="430986"/>
    <n v="8.1739999999999995"/>
    <d v="2018-05-15T00:00:00"/>
    <n v="865"/>
    <s v="NISSHIN MARU 3"/>
    <x v="2"/>
    <n v="632"/>
    <x v="0"/>
    <s v="Zona 110"/>
    <s v=""/>
  </r>
  <r>
    <n v="2018"/>
    <n v="5"/>
    <n v="865"/>
    <s v="NISSHIN MARU 3"/>
    <x v="1"/>
    <s v="ARRASTRE FONDO"/>
    <n v="431107"/>
    <n v="12.132999999999999"/>
    <d v="2018-05-17T00:00:00"/>
    <n v="865"/>
    <s v="NISSHIN MARU 3"/>
    <x v="2"/>
    <n v="632"/>
    <x v="0"/>
    <s v="Zona 110"/>
    <s v=""/>
  </r>
  <r>
    <n v="2018"/>
    <n v="5"/>
    <n v="865"/>
    <s v="NISSHIN MARU 3"/>
    <x v="1"/>
    <s v="ARRASTRE FONDO"/>
    <n v="431264"/>
    <n v="7.7670000000000003"/>
    <d v="2018-05-21T00:00:00"/>
    <n v="865"/>
    <s v="NISSHIN MARU 3"/>
    <x v="2"/>
    <n v="632"/>
    <x v="0"/>
    <s v="Zona 110"/>
    <s v=""/>
  </r>
  <r>
    <n v="2018"/>
    <n v="5"/>
    <n v="865"/>
    <s v="NISSHIN MARU 3"/>
    <x v="1"/>
    <s v="ARRASTRE FONDO"/>
    <n v="431337"/>
    <n v="8.1270000000000007"/>
    <d v="2018-05-23T00:00:00"/>
    <n v="865"/>
    <s v="NISSHIN MARU 3"/>
    <x v="2"/>
    <n v="632"/>
    <x v="0"/>
    <s v="Zona 110"/>
    <s v=""/>
  </r>
  <r>
    <n v="2018"/>
    <n v="5"/>
    <n v="865"/>
    <s v="NISSHIN MARU 3"/>
    <x v="1"/>
    <s v="ARRASTRE FONDO"/>
    <n v="431411"/>
    <n v="8.9600000000000009"/>
    <d v="2018-05-25T00:00:00"/>
    <n v="865"/>
    <s v="NISSHIN MARU 3"/>
    <x v="2"/>
    <n v="632"/>
    <x v="0"/>
    <s v="Zona 110"/>
    <s v=""/>
  </r>
  <r>
    <n v="2018"/>
    <n v="5"/>
    <n v="865"/>
    <s v="NISSHIN MARU 3"/>
    <x v="1"/>
    <s v="ARRASTRE FONDO"/>
    <n v="431619"/>
    <n v="8.2000000000000003E-2"/>
    <d v="2018-05-30T00:00:00"/>
    <n v="865"/>
    <s v="NISSHIN MARU 3"/>
    <x v="2"/>
    <n v="632"/>
    <x v="1"/>
    <s v="Zona 111"/>
    <s v=""/>
  </r>
  <r>
    <n v="2018"/>
    <n v="5"/>
    <n v="865"/>
    <s v="NISSHIN MARU 3"/>
    <x v="1"/>
    <s v="ARRASTRE FONDO"/>
    <n v="431766"/>
    <n v="2.8170000000000002"/>
    <d v="2018-06-04T00:00:00"/>
    <n v="865"/>
    <s v="NISSHIN MARU 3"/>
    <x v="2"/>
    <n v="632"/>
    <x v="1"/>
    <s v="Zona 111"/>
    <s v=""/>
  </r>
  <r>
    <n v="2018"/>
    <n v="5"/>
    <n v="865"/>
    <s v="NISSHIN MARU 3"/>
    <x v="1"/>
    <s v="ARRASTRE FONDO"/>
    <n v="431886"/>
    <n v="0.68400000000000005"/>
    <d v="2018-06-08T00:00:00"/>
    <n v="865"/>
    <s v="NISSHIN MARU 3"/>
    <x v="2"/>
    <n v="632"/>
    <x v="1"/>
    <s v="Zona 111"/>
    <s v=""/>
  </r>
  <r>
    <n v="2018"/>
    <n v="5"/>
    <n v="865"/>
    <s v="NISSHIN MARU 3"/>
    <x v="1"/>
    <s v="ARRASTRE FONDO"/>
    <n v="432003"/>
    <n v="10.638999999999999"/>
    <d v="2018-06-13T00:00:00"/>
    <n v="865"/>
    <s v="NISSHIN MARU 3"/>
    <x v="2"/>
    <n v="632"/>
    <x v="1"/>
    <s v="Zona 111"/>
    <s v=""/>
  </r>
  <r>
    <n v="2018"/>
    <n v="5"/>
    <n v="865"/>
    <s v="NISSHIN MARU 3"/>
    <x v="1"/>
    <s v="ARRASTRE FONDO"/>
    <n v="432026"/>
    <n v="6.7229999999999999"/>
    <d v="2018-06-14T00:00:00"/>
    <n v="865"/>
    <s v="NISSHIN MARU 3"/>
    <x v="2"/>
    <n v="632"/>
    <x v="1"/>
    <s v="Zona 111"/>
    <s v=""/>
  </r>
  <r>
    <n v="2018"/>
    <n v="5"/>
    <n v="865"/>
    <s v="NISSHIN MARU 3"/>
    <x v="1"/>
    <s v="ARRASTRE FONDO"/>
    <n v="432045"/>
    <n v="10.43"/>
    <d v="2018-06-15T00:00:00"/>
    <n v="865"/>
    <s v="NISSHIN MARU 3"/>
    <x v="2"/>
    <n v="632"/>
    <x v="1"/>
    <s v="Zona 111"/>
    <s v=""/>
  </r>
  <r>
    <n v="2018"/>
    <n v="5"/>
    <n v="865"/>
    <s v="NISSHIN MARU 3"/>
    <x v="1"/>
    <s v="ARRASTRE FONDO"/>
    <n v="432066"/>
    <n v="6.5659999999999998"/>
    <d v="2018-06-17T00:00:00"/>
    <n v="865"/>
    <s v="NISSHIN MARU 3"/>
    <x v="2"/>
    <n v="632"/>
    <x v="0"/>
    <s v="Zona 110"/>
    <s v=""/>
  </r>
  <r>
    <n v="2018"/>
    <n v="5"/>
    <n v="865"/>
    <s v="NISSHIN MARU 3"/>
    <x v="1"/>
    <s v="ARRASTRE FONDO"/>
    <n v="432114"/>
    <n v="5.5449999999999999"/>
    <d v="2018-06-19T00:00:00"/>
    <n v="865"/>
    <s v="NISSHIN MARU 3"/>
    <x v="2"/>
    <n v="632"/>
    <x v="0"/>
    <s v="Zona 110"/>
    <s v=""/>
  </r>
  <r>
    <n v="2018"/>
    <n v="5"/>
    <n v="865"/>
    <s v="NISSHIN MARU 3"/>
    <x v="2"/>
    <s v="ARRASTRE FONDO"/>
    <n v="428706"/>
    <n v="12.606"/>
    <d v="2018-03-19T00:00:00"/>
    <n v="865"/>
    <s v="NISSHIN MARU 3"/>
    <x v="2"/>
    <n v="636"/>
    <x v="1"/>
    <s v="Zona 111"/>
    <s v=""/>
  </r>
  <r>
    <n v="2018"/>
    <n v="5"/>
    <n v="865"/>
    <s v="NISSHIN MARU 3"/>
    <x v="2"/>
    <s v="ARRASTRE FONDO"/>
    <n v="428805"/>
    <n v="11.787000000000001"/>
    <d v="2018-03-21T00:00:00"/>
    <n v="865"/>
    <s v="NISSHIN MARU 3"/>
    <x v="2"/>
    <n v="636"/>
    <x v="1"/>
    <s v="Zona 111"/>
    <s v=""/>
  </r>
  <r>
    <n v="2018"/>
    <n v="5"/>
    <n v="865"/>
    <s v="NISSHIN MARU 3"/>
    <x v="2"/>
    <s v="ARRASTRE FONDO"/>
    <n v="428907"/>
    <n v="12.02"/>
    <d v="2018-03-23T00:00:00"/>
    <n v="865"/>
    <s v="NISSHIN MARU 3"/>
    <x v="2"/>
    <n v="636"/>
    <x v="1"/>
    <s v="Zona 111"/>
    <s v=""/>
  </r>
  <r>
    <n v="2018"/>
    <n v="5"/>
    <n v="865"/>
    <s v="NISSHIN MARU 3"/>
    <x v="2"/>
    <s v="ARRASTRE FONDO"/>
    <n v="429489"/>
    <n v="2.9350000000000001"/>
    <d v="2018-04-09T00:00:00"/>
    <n v="865"/>
    <s v="NISSHIN MARU 3"/>
    <x v="2"/>
    <n v="636"/>
    <x v="0"/>
    <s v="Zona 110"/>
    <s v=""/>
  </r>
  <r>
    <n v="2018"/>
    <n v="5"/>
    <n v="865"/>
    <s v="NISSHIN MARU 3"/>
    <x v="2"/>
    <s v="ARRASTRE FONDO"/>
    <n v="429566"/>
    <n v="0.29399999999999998"/>
    <d v="2018-04-11T00:00:00"/>
    <n v="865"/>
    <s v="NISSHIN MARU 3"/>
    <x v="2"/>
    <n v="636"/>
    <x v="0"/>
    <s v="Zona 110"/>
    <s v=""/>
  </r>
  <r>
    <n v="2018"/>
    <n v="5"/>
    <n v="865"/>
    <s v="NISSHIN MARU 3"/>
    <x v="2"/>
    <s v="ARRASTRE FONDO"/>
    <n v="429778"/>
    <n v="4.5999999999999996"/>
    <d v="2018-04-15T00:00:00"/>
    <n v="865"/>
    <s v="NISSHIN MARU 3"/>
    <x v="2"/>
    <n v="636"/>
    <x v="0"/>
    <s v="Zona 110"/>
    <s v=""/>
  </r>
  <r>
    <n v="2018"/>
    <n v="5"/>
    <n v="865"/>
    <s v="NISSHIN MARU 3"/>
    <x v="2"/>
    <s v="ARRASTRE FONDO"/>
    <n v="429877"/>
    <n v="3.2"/>
    <d v="2018-04-17T00:00:00"/>
    <n v="865"/>
    <s v="NISSHIN MARU 3"/>
    <x v="2"/>
    <n v="636"/>
    <x v="0"/>
    <s v="Zona 110"/>
    <s v=""/>
  </r>
  <r>
    <n v="2018"/>
    <n v="5"/>
    <n v="865"/>
    <s v="NISSHIN MARU 3"/>
    <x v="2"/>
    <s v="ARRASTRE FONDO"/>
    <n v="430321"/>
    <n v="4.1980000000000004"/>
    <d v="2018-04-26T00:00:00"/>
    <n v="865"/>
    <s v="NISSHIN MARU 3"/>
    <x v="2"/>
    <n v="636"/>
    <x v="1"/>
    <s v="Zona 111"/>
    <s v=""/>
  </r>
  <r>
    <n v="2018"/>
    <n v="5"/>
    <n v="865"/>
    <s v="NISSHIN MARU 3"/>
    <x v="2"/>
    <s v="ARRASTRE FONDO"/>
    <n v="431528"/>
    <n v="14.510999999999999"/>
    <d v="2018-05-28T00:00:00"/>
    <n v="865"/>
    <s v="NISSHIN MARU 3"/>
    <x v="2"/>
    <n v="636"/>
    <x v="1"/>
    <s v="Zona 111"/>
    <s v=""/>
  </r>
  <r>
    <n v="2018"/>
    <n v="5"/>
    <n v="865"/>
    <s v="NISSHIN MARU 3"/>
    <x v="2"/>
    <s v="ARRASTRE FONDO"/>
    <n v="431619"/>
    <n v="13.256"/>
    <d v="2018-05-30T00:00:00"/>
    <n v="865"/>
    <s v="NISSHIN MARU 3"/>
    <x v="2"/>
    <n v="636"/>
    <x v="1"/>
    <s v="Zona 111"/>
    <s v=""/>
  </r>
  <r>
    <n v="2018"/>
    <n v="5"/>
    <n v="865"/>
    <s v="NISSHIN MARU 3"/>
    <x v="2"/>
    <s v="ARRASTRE FONDO"/>
    <n v="431678"/>
    <n v="12.711"/>
    <d v="2018-06-01T00:00:00"/>
    <n v="865"/>
    <s v="NISSHIN MARU 3"/>
    <x v="2"/>
    <n v="636"/>
    <x v="1"/>
    <s v="Zona 111"/>
    <s v=""/>
  </r>
  <r>
    <n v="2018"/>
    <n v="5"/>
    <n v="865"/>
    <s v="NISSHIN MARU 3"/>
    <x v="2"/>
    <s v="ARRASTRE FONDO"/>
    <n v="431766"/>
    <n v="10.026999999999999"/>
    <d v="2018-06-04T00:00:00"/>
    <n v="865"/>
    <s v="NISSHIN MARU 3"/>
    <x v="2"/>
    <n v="636"/>
    <x v="1"/>
    <s v="Zona 111"/>
    <s v=""/>
  </r>
  <r>
    <n v="2018"/>
    <n v="5"/>
    <n v="865"/>
    <s v="NISSHIN MARU 3"/>
    <x v="2"/>
    <s v="ARRASTRE FONDO"/>
    <n v="431838"/>
    <n v="11.41"/>
    <d v="2018-06-06T00:00:00"/>
    <n v="865"/>
    <s v="NISSHIN MARU 3"/>
    <x v="2"/>
    <n v="636"/>
    <x v="1"/>
    <s v="Zona 111"/>
    <s v=""/>
  </r>
  <r>
    <n v="2018"/>
    <n v="5"/>
    <n v="865"/>
    <s v="NISSHIN MARU 3"/>
    <x v="2"/>
    <s v="ARRASTRE FONDO"/>
    <n v="431886"/>
    <n v="8.7089999999999996"/>
    <d v="2018-06-08T00:00:00"/>
    <n v="865"/>
    <s v="NISSHIN MARU 3"/>
    <x v="2"/>
    <n v="636"/>
    <x v="1"/>
    <s v="Zona 111"/>
    <s v=""/>
  </r>
  <r>
    <n v="2018"/>
    <n v="5"/>
    <n v="865"/>
    <s v="NISSHIN MARU 3"/>
    <x v="2"/>
    <s v="ARRASTRE FONDO"/>
    <n v="432026"/>
    <n v="3.3839999999999999"/>
    <d v="2018-06-14T00:00:00"/>
    <n v="865"/>
    <s v="NISSHIN MARU 3"/>
    <x v="2"/>
    <n v="636"/>
    <x v="1"/>
    <s v="Zona 111"/>
    <s v=""/>
  </r>
  <r>
    <n v="2018"/>
    <n v="5"/>
    <n v="865"/>
    <s v="NISSHIN MARU 3"/>
    <x v="2"/>
    <s v="ARRASTRE FONDO"/>
    <n v="432066"/>
    <n v="6.6130000000000004"/>
    <d v="2018-06-17T00:00:00"/>
    <n v="865"/>
    <s v="NISSHIN MARU 3"/>
    <x v="2"/>
    <n v="636"/>
    <x v="1"/>
    <s v="Zona 111"/>
    <s v=""/>
  </r>
  <r>
    <n v="2018"/>
    <n v="5"/>
    <n v="865"/>
    <s v="NISSHIN MARU 3"/>
    <x v="2"/>
    <s v="ARRASTRE FONDO"/>
    <n v="432114"/>
    <n v="5.9080000000000004"/>
    <d v="2018-06-19T00:00:00"/>
    <n v="865"/>
    <s v="NISSHIN MARU 3"/>
    <x v="2"/>
    <n v="636"/>
    <x v="1"/>
    <s v="Zona 111"/>
    <s v=""/>
  </r>
  <r>
    <n v="2018"/>
    <n v="5"/>
    <n v="1045"/>
    <s v="ELDOM"/>
    <x v="0"/>
    <s v="ARRASTRE FONDO"/>
    <n v="427106"/>
    <n v="7.2309999999999999"/>
    <d v="2018-01-09T00:00:00"/>
    <n v="1045"/>
    <s v="ELDOM"/>
    <x v="3"/>
    <n v="612"/>
    <x v="1"/>
    <s v="Zona 111"/>
    <s v=""/>
  </r>
  <r>
    <n v="2018"/>
    <n v="5"/>
    <n v="1045"/>
    <s v="ELDOM"/>
    <x v="0"/>
    <s v="ARRASTRE FONDO"/>
    <n v="427106"/>
    <n v="12.553000000000001"/>
    <d v="2018-01-09T00:00:00"/>
    <n v="1045"/>
    <s v="ELDOM"/>
    <x v="3"/>
    <n v="612"/>
    <x v="2"/>
    <s v="Zona 112"/>
    <s v=""/>
  </r>
  <r>
    <n v="2018"/>
    <n v="5"/>
    <n v="1045"/>
    <s v="ELDOM"/>
    <x v="0"/>
    <s v="ARRASTRE FONDO"/>
    <n v="427263"/>
    <n v="8.1769999999999996"/>
    <d v="2018-01-15T00:00:00"/>
    <n v="1045"/>
    <s v="ELDOM"/>
    <x v="3"/>
    <n v="612"/>
    <x v="1"/>
    <s v="Zona 111"/>
    <s v=""/>
  </r>
  <r>
    <n v="2018"/>
    <n v="5"/>
    <n v="1045"/>
    <s v="ELDOM"/>
    <x v="0"/>
    <s v="ARRASTRE FONDO"/>
    <n v="427263"/>
    <n v="11.772"/>
    <d v="2018-01-15T00:00:00"/>
    <n v="1045"/>
    <s v="ELDOM"/>
    <x v="3"/>
    <n v="612"/>
    <x v="2"/>
    <s v="Zona 112"/>
    <s v=""/>
  </r>
  <r>
    <n v="2018"/>
    <n v="5"/>
    <n v="1045"/>
    <s v="ELDOM"/>
    <x v="0"/>
    <s v="ARRASTRE FONDO"/>
    <n v="427339"/>
    <n v="4.0279999999999996"/>
    <d v="2018-01-18T00:00:00"/>
    <n v="1045"/>
    <s v="ELDOM"/>
    <x v="3"/>
    <n v="612"/>
    <x v="1"/>
    <s v="Zona 111"/>
    <s v=""/>
  </r>
  <r>
    <n v="2018"/>
    <n v="5"/>
    <n v="1045"/>
    <s v="ELDOM"/>
    <x v="0"/>
    <s v="ARRASTRE FONDO"/>
    <n v="427339"/>
    <n v="11.429"/>
    <d v="2018-01-18T00:00:00"/>
    <n v="1045"/>
    <s v="ELDOM"/>
    <x v="3"/>
    <n v="612"/>
    <x v="2"/>
    <s v="Zona 112"/>
    <s v=""/>
  </r>
  <r>
    <n v="2018"/>
    <n v="5"/>
    <n v="1045"/>
    <s v="ELDOM"/>
    <x v="0"/>
    <s v="ARRASTRE FONDO"/>
    <n v="427388"/>
    <n v="4.71"/>
    <d v="2018-01-24T00:00:00"/>
    <n v="1045"/>
    <s v="ELDOM"/>
    <x v="3"/>
    <n v="612"/>
    <x v="1"/>
    <s v="Zona 111"/>
    <s v=""/>
  </r>
  <r>
    <n v="2018"/>
    <n v="5"/>
    <n v="1045"/>
    <s v="ELDOM"/>
    <x v="0"/>
    <s v="ARRASTRE FONDO"/>
    <n v="427388"/>
    <n v="9.5779999999999994"/>
    <d v="2018-01-24T00:00:00"/>
    <n v="1045"/>
    <s v="ELDOM"/>
    <x v="3"/>
    <n v="612"/>
    <x v="4"/>
    <s v="Zona 113"/>
    <s v=""/>
  </r>
  <r>
    <n v="2018"/>
    <n v="5"/>
    <n v="1045"/>
    <s v="ELDOM"/>
    <x v="0"/>
    <s v="ARRASTRE FONDO"/>
    <n v="427388"/>
    <n v="10.654"/>
    <d v="2018-01-24T00:00:00"/>
    <n v="1045"/>
    <s v="ELDOM"/>
    <x v="3"/>
    <n v="612"/>
    <x v="2"/>
    <s v="Zona 112"/>
    <s v=""/>
  </r>
  <r>
    <n v="2018"/>
    <n v="5"/>
    <n v="1045"/>
    <s v="ELDOM"/>
    <x v="0"/>
    <s v="ARRASTRE FONDO"/>
    <n v="427468"/>
    <n v="1.845"/>
    <d v="2018-01-29T00:00:00"/>
    <n v="1045"/>
    <s v="ELDOM"/>
    <x v="3"/>
    <n v="612"/>
    <x v="1"/>
    <s v="Zona 111"/>
    <s v=""/>
  </r>
  <r>
    <n v="2018"/>
    <n v="5"/>
    <n v="1045"/>
    <s v="ELDOM"/>
    <x v="0"/>
    <s v="ARRASTRE FONDO"/>
    <n v="427468"/>
    <n v="15.132"/>
    <d v="2018-01-29T00:00:00"/>
    <n v="1045"/>
    <s v="ELDOM"/>
    <x v="3"/>
    <n v="612"/>
    <x v="2"/>
    <s v="Zona 112"/>
    <s v=""/>
  </r>
  <r>
    <n v="2018"/>
    <n v="5"/>
    <n v="1045"/>
    <s v="ELDOM"/>
    <x v="0"/>
    <s v="ARRASTRE FONDO"/>
    <n v="427521"/>
    <n v="0.93799999999999994"/>
    <d v="2018-02-05T00:00:00"/>
    <n v="1045"/>
    <s v="ELDOM"/>
    <x v="3"/>
    <n v="612"/>
    <x v="1"/>
    <s v="Zona 111"/>
    <s v=""/>
  </r>
  <r>
    <n v="2018"/>
    <n v="5"/>
    <n v="1045"/>
    <s v="ELDOM"/>
    <x v="0"/>
    <s v="ARRASTRE FONDO"/>
    <n v="427521"/>
    <n v="0.97699999999999998"/>
    <d v="2018-02-05T00:00:00"/>
    <n v="1045"/>
    <s v="ELDOM"/>
    <x v="3"/>
    <n v="612"/>
    <x v="2"/>
    <s v="Zona 112"/>
    <s v=""/>
  </r>
  <r>
    <n v="2018"/>
    <n v="5"/>
    <n v="1045"/>
    <s v="ELDOM"/>
    <x v="0"/>
    <s v="ARRASTRE FONDO"/>
    <n v="427521"/>
    <n v="9.2029999999999994"/>
    <d v="2018-02-05T00:00:00"/>
    <n v="1045"/>
    <s v="ELDOM"/>
    <x v="3"/>
    <n v="612"/>
    <x v="5"/>
    <s v="Zona 114"/>
    <s v=""/>
  </r>
  <r>
    <n v="2018"/>
    <n v="5"/>
    <n v="1045"/>
    <s v="ELDOM"/>
    <x v="0"/>
    <s v="ARRASTRE FONDO"/>
    <n v="427521"/>
    <n v="10.395"/>
    <d v="2018-02-05T00:00:00"/>
    <n v="1045"/>
    <s v="ELDOM"/>
    <x v="3"/>
    <n v="612"/>
    <x v="4"/>
    <s v="Zona 113"/>
    <s v=""/>
  </r>
  <r>
    <n v="2018"/>
    <n v="5"/>
    <n v="1045"/>
    <s v="ELDOM"/>
    <x v="0"/>
    <s v="ARRASTRE FONDO"/>
    <n v="427651"/>
    <n v="4.2190000000000003"/>
    <d v="2018-02-12T00:00:00"/>
    <n v="1045"/>
    <s v="ELDOM"/>
    <x v="3"/>
    <n v="612"/>
    <x v="1"/>
    <s v="Zona 111"/>
    <s v=""/>
  </r>
  <r>
    <n v="2018"/>
    <n v="5"/>
    <n v="1045"/>
    <s v="ELDOM"/>
    <x v="0"/>
    <s v="ARRASTRE FONDO"/>
    <n v="427651"/>
    <n v="4.3070000000000004"/>
    <d v="2018-02-12T00:00:00"/>
    <n v="1045"/>
    <s v="ELDOM"/>
    <x v="3"/>
    <n v="612"/>
    <x v="2"/>
    <s v="Zona 112"/>
    <s v=""/>
  </r>
  <r>
    <n v="2018"/>
    <n v="5"/>
    <n v="1045"/>
    <s v="ELDOM"/>
    <x v="0"/>
    <s v="ARRASTRE FONDO"/>
    <n v="427651"/>
    <n v="8.2720000000000002"/>
    <d v="2018-02-12T00:00:00"/>
    <n v="1045"/>
    <s v="ELDOM"/>
    <x v="3"/>
    <n v="612"/>
    <x v="4"/>
    <s v="Zona 113"/>
    <s v=""/>
  </r>
  <r>
    <n v="2018"/>
    <n v="5"/>
    <n v="1045"/>
    <s v="ELDOM"/>
    <x v="0"/>
    <s v="ARRASTRE FONDO"/>
    <n v="427669"/>
    <n v="10.186999999999999"/>
    <d v="2018-02-15T00:00:00"/>
    <n v="1045"/>
    <s v="ELDOM"/>
    <x v="3"/>
    <n v="612"/>
    <x v="1"/>
    <s v="Zona 111"/>
    <s v=""/>
  </r>
  <r>
    <n v="2018"/>
    <n v="5"/>
    <n v="1045"/>
    <s v="ELDOM"/>
    <x v="0"/>
    <s v="ARRASTRE FONDO"/>
    <n v="427745"/>
    <n v="8.52"/>
    <d v="2018-02-21T00:00:00"/>
    <n v="1045"/>
    <s v="ELDOM"/>
    <x v="3"/>
    <n v="612"/>
    <x v="1"/>
    <s v="Zona 111"/>
    <s v=""/>
  </r>
  <r>
    <n v="2018"/>
    <n v="5"/>
    <n v="1045"/>
    <s v="ELDOM"/>
    <x v="0"/>
    <s v="ARRASTRE FONDO"/>
    <n v="427745"/>
    <n v="10.414"/>
    <d v="2018-02-21T00:00:00"/>
    <n v="1045"/>
    <s v="ELDOM"/>
    <x v="3"/>
    <n v="612"/>
    <x v="4"/>
    <s v="Zona 113"/>
    <s v=""/>
  </r>
  <r>
    <n v="2018"/>
    <n v="5"/>
    <n v="1045"/>
    <s v="ELDOM"/>
    <x v="0"/>
    <s v="ARRASTRE FONDO"/>
    <n v="427855"/>
    <n v="0.53100000000000003"/>
    <d v="2018-02-26T00:00:00"/>
    <n v="1045"/>
    <s v="ELDOM"/>
    <x v="3"/>
    <n v="612"/>
    <x v="2"/>
    <s v="Zona 112"/>
    <s v=""/>
  </r>
  <r>
    <n v="2018"/>
    <n v="5"/>
    <n v="1045"/>
    <s v="ELDOM"/>
    <x v="0"/>
    <s v="ARRASTRE FONDO"/>
    <n v="427855"/>
    <n v="9.2089999999999996"/>
    <d v="2018-02-26T00:00:00"/>
    <n v="1045"/>
    <s v="ELDOM"/>
    <x v="3"/>
    <n v="612"/>
    <x v="5"/>
    <s v="Zona 114"/>
    <s v=""/>
  </r>
  <r>
    <n v="2018"/>
    <n v="5"/>
    <n v="1045"/>
    <s v="ELDOM"/>
    <x v="0"/>
    <s v="ARRASTRE FONDO"/>
    <n v="427855"/>
    <n v="11.462999999999999"/>
    <d v="2018-02-26T00:00:00"/>
    <n v="1045"/>
    <s v="ELDOM"/>
    <x v="3"/>
    <n v="612"/>
    <x v="4"/>
    <s v="Zona 113"/>
    <s v=""/>
  </r>
  <r>
    <n v="2018"/>
    <n v="5"/>
    <n v="1045"/>
    <s v="ELDOM"/>
    <x v="0"/>
    <s v="ARRASTRE FONDO"/>
    <n v="427865"/>
    <n v="15.964"/>
    <d v="2018-03-01T00:00:00"/>
    <n v="1045"/>
    <s v="ELDOM"/>
    <x v="3"/>
    <n v="612"/>
    <x v="1"/>
    <s v="Zona 111"/>
    <s v=""/>
  </r>
  <r>
    <n v="2018"/>
    <n v="5"/>
    <n v="1045"/>
    <s v="ELDOM"/>
    <x v="0"/>
    <s v="ARRASTRE FONDO"/>
    <n v="428172"/>
    <n v="4.8959999999999999"/>
    <d v="2018-03-07T00:00:00"/>
    <n v="1045"/>
    <s v="ELDOM"/>
    <x v="3"/>
    <n v="612"/>
    <x v="2"/>
    <s v="Zona 112"/>
    <s v=""/>
  </r>
  <r>
    <n v="2018"/>
    <n v="5"/>
    <n v="1045"/>
    <s v="ELDOM"/>
    <x v="0"/>
    <s v="ARRASTRE FONDO"/>
    <n v="428172"/>
    <n v="13.954000000000001"/>
    <d v="2018-03-07T00:00:00"/>
    <n v="1045"/>
    <s v="ELDOM"/>
    <x v="3"/>
    <n v="612"/>
    <x v="1"/>
    <s v="Zona 111"/>
    <s v=""/>
  </r>
  <r>
    <n v="2018"/>
    <n v="5"/>
    <n v="1045"/>
    <s v="ELDOM"/>
    <x v="0"/>
    <s v="ARRASTRE FONDO"/>
    <n v="428486"/>
    <n v="0.317"/>
    <d v="2018-03-12T00:00:00"/>
    <n v="1045"/>
    <s v="ELDOM"/>
    <x v="3"/>
    <n v="612"/>
    <x v="1"/>
    <s v="Zona 111"/>
    <s v=""/>
  </r>
  <r>
    <n v="2018"/>
    <n v="5"/>
    <n v="1045"/>
    <s v="ELDOM"/>
    <x v="0"/>
    <s v="ARRASTRE FONDO"/>
    <n v="428486"/>
    <n v="0.86699999999999999"/>
    <d v="2018-03-12T00:00:00"/>
    <n v="1045"/>
    <s v="ELDOM"/>
    <x v="3"/>
    <n v="612"/>
    <x v="2"/>
    <s v="Zona 112"/>
    <s v=""/>
  </r>
  <r>
    <n v="2018"/>
    <n v="5"/>
    <n v="1045"/>
    <s v="ELDOM"/>
    <x v="0"/>
    <s v="ARRASTRE FONDO"/>
    <n v="428486"/>
    <n v="4.3840000000000003"/>
    <d v="2018-03-12T00:00:00"/>
    <n v="1045"/>
    <s v="ELDOM"/>
    <x v="3"/>
    <n v="612"/>
    <x v="4"/>
    <s v="Zona 113"/>
    <s v=""/>
  </r>
  <r>
    <n v="2018"/>
    <n v="5"/>
    <n v="1045"/>
    <s v="ELDOM"/>
    <x v="0"/>
    <s v="ARRASTRE FONDO"/>
    <n v="428486"/>
    <n v="14.276"/>
    <d v="2018-03-12T00:00:00"/>
    <n v="1045"/>
    <s v="ELDOM"/>
    <x v="3"/>
    <n v="612"/>
    <x v="5"/>
    <s v="Zona 114"/>
    <s v=""/>
  </r>
  <r>
    <n v="2018"/>
    <n v="5"/>
    <n v="1045"/>
    <s v="ELDOM"/>
    <x v="0"/>
    <s v="ARRASTRE FONDO"/>
    <n v="428536"/>
    <n v="11.101000000000001"/>
    <d v="2018-03-15T00:00:00"/>
    <n v="1045"/>
    <s v="ELDOM"/>
    <x v="3"/>
    <n v="612"/>
    <x v="1"/>
    <s v="Zona 111"/>
    <s v=""/>
  </r>
  <r>
    <n v="2018"/>
    <n v="5"/>
    <n v="1045"/>
    <s v="ELDOM"/>
    <x v="0"/>
    <s v="ARRASTRE FONDO"/>
    <n v="429090"/>
    <n v="18.623000000000001"/>
    <d v="2018-03-27T00:00:00"/>
    <n v="1045"/>
    <s v="ELDOM"/>
    <x v="3"/>
    <n v="612"/>
    <x v="4"/>
    <s v="Zona 113"/>
    <s v=""/>
  </r>
  <r>
    <n v="2018"/>
    <n v="5"/>
    <n v="1045"/>
    <s v="ELDOM"/>
    <x v="0"/>
    <s v="ARRASTRE FONDO"/>
    <n v="429309"/>
    <n v="3.4809999999999999"/>
    <d v="2018-04-05T00:00:00"/>
    <n v="1045"/>
    <s v="ELDOM"/>
    <x v="3"/>
    <n v="612"/>
    <x v="1"/>
    <s v="Zona 111"/>
    <s v=""/>
  </r>
  <r>
    <n v="2018"/>
    <n v="5"/>
    <n v="1045"/>
    <s v="ELDOM"/>
    <x v="0"/>
    <s v="ARRASTRE FONDO"/>
    <n v="429309"/>
    <n v="10.138"/>
    <d v="2018-04-05T00:00:00"/>
    <n v="1045"/>
    <s v="ELDOM"/>
    <x v="3"/>
    <n v="612"/>
    <x v="0"/>
    <s v="Zona 110"/>
    <s v=""/>
  </r>
  <r>
    <n v="2018"/>
    <n v="5"/>
    <n v="1045"/>
    <s v="ELDOM"/>
    <x v="0"/>
    <s v="ARRASTRE FONDO"/>
    <n v="429350"/>
    <n v="17.632999999999999"/>
    <d v="2018-04-02T00:00:00"/>
    <n v="1045"/>
    <s v="ELDOM"/>
    <x v="3"/>
    <n v="612"/>
    <x v="4"/>
    <s v="Zona 113"/>
    <s v=""/>
  </r>
  <r>
    <n v="2018"/>
    <n v="5"/>
    <n v="1045"/>
    <s v="ELDOM"/>
    <x v="0"/>
    <s v="ARRASTRE FONDO"/>
    <n v="429518"/>
    <n v="3.1070000000000002"/>
    <d v="2018-04-10T00:00:00"/>
    <n v="1045"/>
    <s v="ELDOM"/>
    <x v="3"/>
    <n v="612"/>
    <x v="1"/>
    <s v="Zona 111"/>
    <s v=""/>
  </r>
  <r>
    <n v="2018"/>
    <n v="5"/>
    <n v="1045"/>
    <s v="ELDOM"/>
    <x v="0"/>
    <s v="ARRASTRE FONDO"/>
    <n v="429518"/>
    <n v="13.351000000000001"/>
    <d v="2018-04-10T00:00:00"/>
    <n v="1045"/>
    <s v="ELDOM"/>
    <x v="3"/>
    <n v="612"/>
    <x v="0"/>
    <s v="Zona 110"/>
    <s v=""/>
  </r>
  <r>
    <n v="2018"/>
    <n v="5"/>
    <n v="1045"/>
    <s v="ELDOM"/>
    <x v="0"/>
    <s v="ARRASTRE FONDO"/>
    <n v="429861"/>
    <n v="2.73"/>
    <d v="2018-04-17T00:00:00"/>
    <n v="1045"/>
    <s v="ELDOM"/>
    <x v="3"/>
    <n v="612"/>
    <x v="1"/>
    <s v="Zona 111"/>
    <s v=""/>
  </r>
  <r>
    <n v="2018"/>
    <n v="5"/>
    <n v="1045"/>
    <s v="ELDOM"/>
    <x v="0"/>
    <s v="ARRASTRE FONDO"/>
    <n v="429861"/>
    <n v="15.077999999999999"/>
    <d v="2018-04-17T00:00:00"/>
    <n v="1045"/>
    <s v="ELDOM"/>
    <x v="3"/>
    <n v="612"/>
    <x v="0"/>
    <s v="Zona 110"/>
    <s v=""/>
  </r>
  <r>
    <n v="2018"/>
    <n v="5"/>
    <n v="1045"/>
    <s v="ELDOM"/>
    <x v="0"/>
    <s v="ARRASTRE FONDO"/>
    <n v="430348"/>
    <n v="8.08"/>
    <d v="2018-04-24T00:00:00"/>
    <n v="1045"/>
    <s v="ELDOM"/>
    <x v="3"/>
    <n v="612"/>
    <x v="2"/>
    <s v="Zona 112"/>
    <s v=""/>
  </r>
  <r>
    <n v="2018"/>
    <n v="5"/>
    <n v="1045"/>
    <s v="ELDOM"/>
    <x v="0"/>
    <s v="ARRASTRE FONDO"/>
    <n v="430348"/>
    <n v="13.526"/>
    <d v="2018-04-24T00:00:00"/>
    <n v="1045"/>
    <s v="ELDOM"/>
    <x v="3"/>
    <n v="612"/>
    <x v="1"/>
    <s v="Zona 111"/>
    <s v=""/>
  </r>
  <r>
    <n v="2018"/>
    <n v="5"/>
    <n v="1045"/>
    <s v="ELDOM"/>
    <x v="0"/>
    <s v="ARRASTRE FONDO"/>
    <n v="430501"/>
    <n v="2.5819999999999999"/>
    <d v="2018-05-02T00:00:00"/>
    <n v="1045"/>
    <s v="ELDOM"/>
    <x v="3"/>
    <n v="612"/>
    <x v="2"/>
    <s v="Zona 112"/>
    <s v=""/>
  </r>
  <r>
    <n v="2018"/>
    <n v="5"/>
    <n v="1045"/>
    <s v="ELDOM"/>
    <x v="0"/>
    <s v="ARRASTRE FONDO"/>
    <n v="430501"/>
    <n v="9.9169999999999998"/>
    <d v="2018-05-02T00:00:00"/>
    <n v="1045"/>
    <s v="ELDOM"/>
    <x v="3"/>
    <n v="612"/>
    <x v="4"/>
    <s v="Zona 113"/>
    <s v=""/>
  </r>
  <r>
    <n v="2018"/>
    <n v="5"/>
    <n v="1045"/>
    <s v="ELDOM"/>
    <x v="0"/>
    <s v="ARRASTRE FONDO"/>
    <n v="430804"/>
    <n v="23.376000000000001"/>
    <d v="2018-05-07T00:00:00"/>
    <n v="1045"/>
    <s v="ELDOM"/>
    <x v="3"/>
    <n v="612"/>
    <x v="4"/>
    <s v="Zona 113"/>
    <s v=""/>
  </r>
  <r>
    <n v="2018"/>
    <n v="5"/>
    <n v="1045"/>
    <s v="ELDOM"/>
    <x v="0"/>
    <s v="ARRASTRE FONDO"/>
    <n v="431081"/>
    <n v="11.077"/>
    <d v="2018-05-14T00:00:00"/>
    <n v="1045"/>
    <s v="ELDOM"/>
    <x v="3"/>
    <n v="612"/>
    <x v="4"/>
    <s v="Zona 113"/>
    <s v=""/>
  </r>
  <r>
    <n v="2018"/>
    <n v="5"/>
    <n v="1045"/>
    <s v="ELDOM"/>
    <x v="0"/>
    <s v="ARRASTRE FONDO"/>
    <n v="431081"/>
    <n v="12.898"/>
    <d v="2018-05-14T00:00:00"/>
    <n v="1045"/>
    <s v="ELDOM"/>
    <x v="3"/>
    <n v="612"/>
    <x v="5"/>
    <s v="Zona 114"/>
    <s v=""/>
  </r>
  <r>
    <n v="2018"/>
    <n v="5"/>
    <n v="1045"/>
    <s v="ELDOM"/>
    <x v="0"/>
    <s v="ARRASTRE FONDO"/>
    <n v="431508"/>
    <n v="3.3759999999999999"/>
    <d v="2018-05-23T00:00:00"/>
    <n v="1045"/>
    <s v="ELDOM"/>
    <x v="3"/>
    <n v="612"/>
    <x v="2"/>
    <s v="Zona 112"/>
    <s v=""/>
  </r>
  <r>
    <n v="2018"/>
    <n v="5"/>
    <n v="1045"/>
    <s v="ELDOM"/>
    <x v="0"/>
    <s v="ARRASTRE FONDO"/>
    <n v="431508"/>
    <n v="10.067"/>
    <d v="2018-05-23T00:00:00"/>
    <n v="1045"/>
    <s v="ELDOM"/>
    <x v="3"/>
    <n v="612"/>
    <x v="4"/>
    <s v="Zona 113"/>
    <s v=""/>
  </r>
  <r>
    <n v="2018"/>
    <n v="5"/>
    <n v="1045"/>
    <s v="ELDOM"/>
    <x v="0"/>
    <s v="ARRASTRE FONDO"/>
    <n v="431617"/>
    <n v="3.2509999999999999"/>
    <d v="2018-05-28T00:00:00"/>
    <n v="1045"/>
    <s v="ELDOM"/>
    <x v="3"/>
    <n v="612"/>
    <x v="2"/>
    <s v="Zona 112"/>
    <s v=""/>
  </r>
  <r>
    <n v="2018"/>
    <n v="5"/>
    <n v="1045"/>
    <s v="ELDOM"/>
    <x v="0"/>
    <s v="ARRASTRE FONDO"/>
    <n v="431617"/>
    <n v="11.755000000000001"/>
    <d v="2018-05-28T00:00:00"/>
    <n v="1045"/>
    <s v="ELDOM"/>
    <x v="3"/>
    <n v="612"/>
    <x v="4"/>
    <s v="Zona 113"/>
    <s v=""/>
  </r>
  <r>
    <n v="2018"/>
    <n v="5"/>
    <n v="1045"/>
    <s v="ELDOM"/>
    <x v="0"/>
    <s v="ARRASTRE FONDO"/>
    <n v="431799"/>
    <n v="5.0960000000000001"/>
    <d v="2018-06-05T00:00:00"/>
    <n v="1045"/>
    <s v="ELDOM"/>
    <x v="3"/>
    <n v="612"/>
    <x v="4"/>
    <s v="Zona 113"/>
    <s v=""/>
  </r>
  <r>
    <n v="2018"/>
    <n v="5"/>
    <n v="1045"/>
    <s v="ELDOM"/>
    <x v="0"/>
    <s v="ARRASTRE FONDO"/>
    <n v="431799"/>
    <n v="14.121"/>
    <d v="2018-06-05T00:00:00"/>
    <n v="1045"/>
    <s v="ELDOM"/>
    <x v="3"/>
    <n v="612"/>
    <x v="5"/>
    <s v="Zona 114"/>
    <s v=""/>
  </r>
  <r>
    <n v="2018"/>
    <n v="5"/>
    <n v="1045"/>
    <s v="ELDOM"/>
    <x v="0"/>
    <s v="ARRASTRE FONDO"/>
    <n v="431946"/>
    <n v="4.5460000000000003"/>
    <d v="2018-06-11T00:00:00"/>
    <n v="1045"/>
    <s v="ELDOM"/>
    <x v="3"/>
    <n v="612"/>
    <x v="1"/>
    <s v="Zona 111"/>
    <s v=""/>
  </r>
  <r>
    <n v="2018"/>
    <n v="5"/>
    <n v="1045"/>
    <s v="ELDOM"/>
    <x v="0"/>
    <s v="ARRASTRE FONDO"/>
    <n v="431946"/>
    <n v="12.675000000000001"/>
    <d v="2018-06-11T00:00:00"/>
    <n v="1045"/>
    <s v="ELDOM"/>
    <x v="3"/>
    <n v="612"/>
    <x v="2"/>
    <s v="Zona 112"/>
    <s v=""/>
  </r>
  <r>
    <n v="2018"/>
    <n v="5"/>
    <n v="1045"/>
    <s v="ELDOM"/>
    <x v="0"/>
    <s v="ARRASTRE FONDO"/>
    <n v="432021"/>
    <n v="4.1879999999999997"/>
    <d v="2018-06-14T00:00:00"/>
    <n v="1045"/>
    <s v="ELDOM"/>
    <x v="3"/>
    <n v="612"/>
    <x v="1"/>
    <s v="Zona 111"/>
    <s v=""/>
  </r>
  <r>
    <n v="2018"/>
    <n v="5"/>
    <n v="1045"/>
    <s v="ELDOM"/>
    <x v="0"/>
    <s v="ARRASTRE FONDO"/>
    <n v="432021"/>
    <n v="9.6319999999999997"/>
    <d v="2018-06-14T00:00:00"/>
    <n v="1045"/>
    <s v="ELDOM"/>
    <x v="3"/>
    <n v="612"/>
    <x v="0"/>
    <s v="Zona 110"/>
    <s v=""/>
  </r>
  <r>
    <n v="2018"/>
    <n v="5"/>
    <n v="1045"/>
    <s v="ELDOM"/>
    <x v="0"/>
    <s v="ARRASTRE FONDO"/>
    <n v="432086"/>
    <n v="4.7969999999999997"/>
    <d v="2018-06-18T00:00:00"/>
    <n v="1045"/>
    <s v="ELDOM"/>
    <x v="3"/>
    <n v="612"/>
    <x v="2"/>
    <s v="Zona 112"/>
    <s v=""/>
  </r>
  <r>
    <n v="2018"/>
    <n v="5"/>
    <n v="1045"/>
    <s v="ELDOM"/>
    <x v="0"/>
    <s v="ARRASTRE FONDO"/>
    <n v="432086"/>
    <n v="12.416"/>
    <d v="2018-06-18T00:00:00"/>
    <n v="1045"/>
    <s v="ELDOM"/>
    <x v="3"/>
    <n v="612"/>
    <x v="1"/>
    <s v="Zona 111"/>
    <s v=""/>
  </r>
  <r>
    <n v="2018"/>
    <n v="5"/>
    <n v="1045"/>
    <s v="ELDOM"/>
    <x v="1"/>
    <s v="ARRASTRE FONDO"/>
    <n v="428773"/>
    <n v="24.113"/>
    <d v="2018-03-20T00:00:00"/>
    <n v="1045"/>
    <s v="ELDOM"/>
    <x v="3"/>
    <n v="632"/>
    <x v="0"/>
    <s v="Zona 110"/>
    <s v=""/>
  </r>
  <r>
    <n v="2018"/>
    <n v="5"/>
    <n v="1045"/>
    <s v="ELDOM"/>
    <x v="1"/>
    <s v="ARRASTRE FONDO"/>
    <n v="428828"/>
    <n v="8.0359999999999996"/>
    <d v="2018-03-21T00:00:00"/>
    <n v="1045"/>
    <s v="ELDOM"/>
    <x v="3"/>
    <n v="632"/>
    <x v="1"/>
    <s v="Zona 111"/>
    <s v=""/>
  </r>
  <r>
    <n v="2018"/>
    <n v="5"/>
    <n v="1045"/>
    <s v="ELDOM"/>
    <x v="1"/>
    <s v="ARRASTRE FONDO"/>
    <n v="428872"/>
    <n v="12.601000000000001"/>
    <d v="2018-03-22T00:00:00"/>
    <n v="1045"/>
    <s v="ELDOM"/>
    <x v="3"/>
    <n v="632"/>
    <x v="1"/>
    <s v="Zona 111"/>
    <s v=""/>
  </r>
  <r>
    <n v="2018"/>
    <n v="5"/>
    <n v="1045"/>
    <s v="ELDOM"/>
    <x v="1"/>
    <s v="ARRASTRE FONDO"/>
    <n v="430501"/>
    <n v="5.49"/>
    <d v="2018-05-02T00:00:00"/>
    <n v="1045"/>
    <s v="ELDOM"/>
    <x v="3"/>
    <n v="632"/>
    <x v="4"/>
    <s v="Zona 113"/>
    <s v=""/>
  </r>
  <r>
    <n v="2018"/>
    <n v="5"/>
    <n v="1206"/>
    <s v="ALTAIR 1"/>
    <x v="1"/>
    <s v="ARRASTRE FONDO"/>
    <n v="430983"/>
    <n v="3.472"/>
    <d v="2018-05-14T00:00:00"/>
    <n v="1206"/>
    <s v="ALTAIR I"/>
    <x v="4"/>
    <n v="632"/>
    <x v="1"/>
    <s v="Zona 111"/>
    <s v=""/>
  </r>
  <r>
    <n v="2018"/>
    <n v="5"/>
    <n v="1206"/>
    <s v="ALTAIR 1"/>
    <x v="2"/>
    <s v="ARRASTRE FONDO"/>
    <n v="430650"/>
    <n v="19.422000000000001"/>
    <d v="2018-05-08T00:00:00"/>
    <n v="1206"/>
    <s v="ALTAIR I"/>
    <x v="4"/>
    <n v="636"/>
    <x v="1"/>
    <s v="Zona 111"/>
    <s v=""/>
  </r>
  <r>
    <n v="2018"/>
    <n v="5"/>
    <n v="1206"/>
    <s v="ALTAIR 1"/>
    <x v="2"/>
    <s v="ARRASTRE FONDO"/>
    <n v="430805"/>
    <n v="19.071000000000002"/>
    <d v="2018-05-11T00:00:00"/>
    <n v="1206"/>
    <s v="ALTAIR I"/>
    <x v="4"/>
    <n v="636"/>
    <x v="1"/>
    <s v="Zona 111"/>
    <s v=""/>
  </r>
  <r>
    <n v="2018"/>
    <n v="5"/>
    <n v="1206"/>
    <s v="ALTAIR 1"/>
    <x v="2"/>
    <s v="ARRASTRE FONDO"/>
    <n v="430983"/>
    <n v="17.391999999999999"/>
    <d v="2018-05-14T00:00:00"/>
    <n v="1206"/>
    <s v="ALTAIR I"/>
    <x v="4"/>
    <n v="636"/>
    <x v="1"/>
    <s v="Zona 111"/>
    <s v=""/>
  </r>
  <r>
    <n v="2018"/>
    <n v="5"/>
    <n v="1217"/>
    <s v="N.S. DE LA TIRANA II"/>
    <x v="0"/>
    <s v="ARRASTRE FONDO"/>
    <n v="431354"/>
    <n v="6.2E-2"/>
    <d v="2018-05-24T00:00:00"/>
    <n v="1217"/>
    <s v="NUESTRA SEÑORA DE LA TIRANA II"/>
    <x v="4"/>
    <n v="612"/>
    <x v="1"/>
    <s v="Zona 111"/>
    <s v=""/>
  </r>
  <r>
    <n v="2018"/>
    <n v="5"/>
    <n v="1217"/>
    <s v="N.S. DE LA TIRANA II"/>
    <x v="1"/>
    <s v="ARRASTRE FONDO"/>
    <n v="431127"/>
    <n v="20.271999999999998"/>
    <d v="2018-05-18T00:00:00"/>
    <n v="1217"/>
    <s v="NUESTRA SEÑORA DE LA TIRANA II"/>
    <x v="4"/>
    <n v="632"/>
    <x v="1"/>
    <s v="Zona 111"/>
    <s v=""/>
  </r>
  <r>
    <n v="2018"/>
    <n v="5"/>
    <n v="1217"/>
    <s v="N.S. DE LA TIRANA II"/>
    <x v="1"/>
    <s v="ARRASTRE FONDO"/>
    <n v="431283"/>
    <n v="19.181999999999999"/>
    <d v="2018-05-22T00:00:00"/>
    <n v="1217"/>
    <s v="NUESTRA SEÑORA DE LA TIRANA II"/>
    <x v="4"/>
    <n v="632"/>
    <x v="1"/>
    <s v="Zona 111"/>
    <s v=""/>
  </r>
  <r>
    <n v="2018"/>
    <n v="5"/>
    <n v="1217"/>
    <s v="N.S. DE LA TIRANA II"/>
    <x v="1"/>
    <s v="ARRASTRE FONDO"/>
    <n v="431354"/>
    <n v="19.140999999999998"/>
    <d v="2018-05-24T00:00:00"/>
    <n v="1217"/>
    <s v="NUESTRA SEÑORA DE LA TIRANA II"/>
    <x v="4"/>
    <n v="632"/>
    <x v="1"/>
    <s v="Zona 111"/>
    <s v=""/>
  </r>
  <r>
    <n v="2018"/>
    <n v="5"/>
    <n v="1217"/>
    <s v="N.S. DE LA TIRANA II"/>
    <x v="1"/>
    <s v="ARRASTRE FONDO"/>
    <n v="431470"/>
    <n v="19.393999999999998"/>
    <d v="2018-05-27T00:00:00"/>
    <n v="1217"/>
    <s v="NUESTRA SEÑORA DE LA TIRANA II"/>
    <x v="4"/>
    <n v="632"/>
    <x v="1"/>
    <s v="Zona 111"/>
    <s v=""/>
  </r>
  <r>
    <n v="2018"/>
    <n v="5"/>
    <n v="1217"/>
    <s v="N.S. DE LA TIRANA II"/>
    <x v="1"/>
    <s v="ARRASTRE FONDO"/>
    <n v="431556"/>
    <n v="19.672000000000001"/>
    <d v="2018-05-29T00:00:00"/>
    <n v="1217"/>
    <s v="NUESTRA SEÑORA DE LA TIRANA II"/>
    <x v="4"/>
    <n v="632"/>
    <x v="1"/>
    <s v="Zona 111"/>
    <s v=""/>
  </r>
  <r>
    <n v="2018"/>
    <n v="5"/>
    <n v="1217"/>
    <s v="N.S. DE LA TIRANA II"/>
    <x v="1"/>
    <s v="ARRASTRE FONDO"/>
    <n v="431639"/>
    <n v="19.863"/>
    <d v="2018-05-31T00:00:00"/>
    <n v="1217"/>
    <s v="NUESTRA SEÑORA DE LA TIRANA II"/>
    <x v="4"/>
    <n v="632"/>
    <x v="1"/>
    <s v="Zona 111"/>
    <s v=""/>
  </r>
  <r>
    <n v="2018"/>
    <n v="5"/>
    <n v="1217"/>
    <s v="N.S. DE LA TIRANA II"/>
    <x v="2"/>
    <s v="ARRASTRE FONDO"/>
    <n v="430294"/>
    <n v="19.119"/>
    <d v="2018-04-26T00:00:00"/>
    <n v="1217"/>
    <s v="NUESTRA SEÑORA DE LA TIRANA II"/>
    <x v="4"/>
    <n v="636"/>
    <x v="1"/>
    <s v="Zona 111"/>
    <s v=""/>
  </r>
  <r>
    <n v="2018"/>
    <n v="5"/>
    <n v="1217"/>
    <s v="N.S. DE LA TIRANA II"/>
    <x v="2"/>
    <s v="ARRASTRE FONDO"/>
    <n v="430614"/>
    <n v="18.582999999999998"/>
    <d v="2018-05-07T00:00:00"/>
    <n v="1217"/>
    <s v="NUESTRA SEÑORA DE LA TIRANA II"/>
    <x v="4"/>
    <n v="636"/>
    <x v="1"/>
    <s v="Zona 111"/>
    <s v=""/>
  </r>
  <r>
    <n v="2018"/>
    <n v="5"/>
    <n v="1217"/>
    <s v="N.S. DE LA TIRANA II"/>
    <x v="2"/>
    <s v="ARRASTRE FONDO"/>
    <n v="430764"/>
    <n v="19.04"/>
    <d v="2018-05-10T00:00:00"/>
    <n v="1217"/>
    <s v="NUESTRA SEÑORA DE LA TIRANA II"/>
    <x v="4"/>
    <n v="636"/>
    <x v="1"/>
    <s v="Zona 111"/>
    <s v=""/>
  </r>
  <r>
    <n v="2018"/>
    <n v="5"/>
    <n v="1217"/>
    <s v="N.S. DE LA TIRANA II"/>
    <x v="2"/>
    <s v="ARRASTRE FONDO"/>
    <n v="430891"/>
    <n v="21.315000000000001"/>
    <d v="2018-05-13T00:00:00"/>
    <n v="1217"/>
    <s v="NUESTRA SEÑORA DE LA TIRANA II"/>
    <x v="4"/>
    <n v="636"/>
    <x v="1"/>
    <s v="Zona 111"/>
    <s v=""/>
  </r>
  <r>
    <n v="2018"/>
    <n v="5"/>
    <n v="1217"/>
    <s v="N.S. DE LA TIRANA II"/>
    <x v="2"/>
    <s v="ARRASTRE FONDO"/>
    <n v="430975"/>
    <n v="20.236999999999998"/>
    <d v="2018-05-15T00:00:00"/>
    <n v="1217"/>
    <s v="NUESTRA SEÑORA DE LA TIRANA II"/>
    <x v="4"/>
    <n v="636"/>
    <x v="1"/>
    <s v="Zona 111"/>
    <s v=""/>
  </r>
  <r>
    <n v="2018"/>
    <n v="5"/>
    <n v="1496"/>
    <s v="ISLA PICTON"/>
    <x v="0"/>
    <s v="ARRASTRE FONDO"/>
    <n v="431798"/>
    <n v="5.8230000000000004"/>
    <d v="2018-06-05T00:00:00"/>
    <n v="1496"/>
    <s v="ISLA PICTON"/>
    <x v="1"/>
    <n v="612"/>
    <x v="1"/>
    <s v="Zona 111"/>
    <s v=""/>
  </r>
  <r>
    <n v="2018"/>
    <n v="5"/>
    <n v="1496"/>
    <s v="ISLA PICTON"/>
    <x v="0"/>
    <s v="ARRASTRE FONDO"/>
    <n v="431868"/>
    <n v="8.4469999999999992"/>
    <d v="2018-06-07T00:00:00"/>
    <n v="1496"/>
    <s v="ISLA PICTON"/>
    <x v="1"/>
    <n v="612"/>
    <x v="2"/>
    <s v="Zona 112"/>
    <s v=""/>
  </r>
  <r>
    <n v="2018"/>
    <n v="5"/>
    <n v="1496"/>
    <s v="ISLA PICTON"/>
    <x v="0"/>
    <s v="ARRASTRE FONDO"/>
    <n v="431928"/>
    <n v="6.9009999999999998"/>
    <d v="2018-06-10T00:00:00"/>
    <n v="1496"/>
    <s v="ISLA PICTON"/>
    <x v="1"/>
    <n v="612"/>
    <x v="1"/>
    <s v="Zona 111"/>
    <s v=""/>
  </r>
  <r>
    <n v="2018"/>
    <n v="5"/>
    <n v="1496"/>
    <s v="ISLA PICTON"/>
    <x v="0"/>
    <s v="ARRASTRE FONDO"/>
    <n v="432040"/>
    <n v="6.4740000000000002"/>
    <d v="2018-06-15T00:00:00"/>
    <n v="1496"/>
    <s v="ISLA PICTON"/>
    <x v="1"/>
    <n v="612"/>
    <x v="2"/>
    <s v="Zona 112"/>
    <s v=""/>
  </r>
  <r>
    <n v="2018"/>
    <n v="5"/>
    <n v="1496"/>
    <s v="ISLA PICTON"/>
    <x v="0"/>
    <s v="ARRASTRE FONDO"/>
    <n v="432067"/>
    <n v="0.39"/>
    <d v="2018-06-17T00:00:00"/>
    <n v="1496"/>
    <s v="ISLA PICTON"/>
    <x v="1"/>
    <n v="612"/>
    <x v="1"/>
    <s v="Zona 111"/>
    <s v=""/>
  </r>
  <r>
    <n v="2018"/>
    <n v="5"/>
    <n v="1496"/>
    <s v="ISLA PICTON"/>
    <x v="0"/>
    <s v="ARRASTRE FONDO"/>
    <n v="432067"/>
    <n v="9.1630000000000003"/>
    <d v="2018-06-17T00:00:00"/>
    <n v="1496"/>
    <s v="ISLA PICTON"/>
    <x v="1"/>
    <n v="612"/>
    <x v="2"/>
    <s v="Zona 112"/>
    <s v=""/>
  </r>
  <r>
    <n v="2018"/>
    <n v="5"/>
    <n v="1496"/>
    <s v="ISLA PICTON"/>
    <x v="1"/>
    <s v="ARRASTRE FONDO"/>
    <n v="431667"/>
    <n v="4.5919999999999996"/>
    <d v="2018-06-01T00:00:00"/>
    <n v="1496"/>
    <s v="ISLA PICTON"/>
    <x v="1"/>
    <n v="632"/>
    <x v="1"/>
    <s v="Zona 111"/>
    <s v=""/>
  </r>
  <r>
    <n v="2018"/>
    <n v="5"/>
    <n v="1496"/>
    <s v="ISLA PICTON"/>
    <x v="1"/>
    <s v="ARRASTRE FONDO"/>
    <n v="431724"/>
    <n v="4.5129999999999999"/>
    <d v="2018-06-03T00:00:00"/>
    <n v="1496"/>
    <s v="ISLA PICTON"/>
    <x v="1"/>
    <n v="632"/>
    <x v="1"/>
    <s v="Zona 111"/>
    <s v=""/>
  </r>
  <r>
    <n v="2018"/>
    <n v="5"/>
    <n v="1496"/>
    <s v="ISLA PICTON"/>
    <x v="1"/>
    <s v="ARRASTRE FONDO"/>
    <n v="431978"/>
    <n v="3.8260000000000001"/>
    <d v="2018-06-12T00:00:00"/>
    <n v="1496"/>
    <s v="ISLA PICTON"/>
    <x v="1"/>
    <n v="632"/>
    <x v="1"/>
    <s v="Zona 111"/>
    <s v=""/>
  </r>
  <r>
    <n v="2018"/>
    <n v="5"/>
    <n v="1496"/>
    <s v="ISLA PICTON"/>
    <x v="2"/>
    <s v="ARRASTRE FONDO"/>
    <n v="431724"/>
    <n v="2.0870000000000002"/>
    <d v="2018-06-03T00:00:00"/>
    <n v="1496"/>
    <s v="ISLA PICTON"/>
    <x v="1"/>
    <n v="636"/>
    <x v="1"/>
    <s v="Zona 111"/>
    <s v=""/>
  </r>
  <r>
    <n v="2018"/>
    <n v="5"/>
    <n v="1965"/>
    <s v="ELBE"/>
    <x v="0"/>
    <s v="ARRASTRE FONDO"/>
    <n v="429607"/>
    <n v="4.5439999999999996"/>
    <d v="2018-04-09T00:00:00"/>
    <n v="1965"/>
    <s v="ELBE"/>
    <x v="3"/>
    <n v="612"/>
    <x v="1"/>
    <s v="Zona 111"/>
    <s v=""/>
  </r>
  <r>
    <n v="2018"/>
    <n v="5"/>
    <n v="1965"/>
    <s v="ELBE"/>
    <x v="0"/>
    <s v="ARRASTRE FONDO"/>
    <n v="429607"/>
    <n v="11.853999999999999"/>
    <d v="2018-04-09T00:00:00"/>
    <n v="1965"/>
    <s v="ELBE"/>
    <x v="3"/>
    <n v="612"/>
    <x v="0"/>
    <s v="Zona 110"/>
    <s v=""/>
  </r>
  <r>
    <n v="2018"/>
    <n v="5"/>
    <n v="1965"/>
    <s v="ELBE"/>
    <x v="0"/>
    <s v="ARRASTRE FONDO"/>
    <n v="429957"/>
    <n v="5.0350000000000001"/>
    <d v="2018-04-16T00:00:00"/>
    <n v="1965"/>
    <s v="ELBE"/>
    <x v="3"/>
    <n v="612"/>
    <x v="1"/>
    <s v="Zona 111"/>
    <s v=""/>
  </r>
  <r>
    <n v="2018"/>
    <n v="5"/>
    <n v="1965"/>
    <s v="ELBE"/>
    <x v="0"/>
    <s v="ARRASTRE FONDO"/>
    <n v="429957"/>
    <n v="6.3550000000000004"/>
    <d v="2018-04-16T00:00:00"/>
    <n v="1965"/>
    <s v="ELBE"/>
    <x v="3"/>
    <n v="612"/>
    <x v="0"/>
    <s v="Zona 110"/>
    <s v=""/>
  </r>
  <r>
    <n v="2018"/>
    <n v="5"/>
    <n v="1965"/>
    <s v="ELBE"/>
    <x v="0"/>
    <s v="ARRASTRE FONDO"/>
    <n v="430305"/>
    <n v="11.509"/>
    <d v="2018-04-26T00:00:00"/>
    <n v="1965"/>
    <s v="ELBE"/>
    <x v="3"/>
    <n v="612"/>
    <x v="1"/>
    <s v="Zona 111"/>
    <s v=""/>
  </r>
  <r>
    <n v="2018"/>
    <n v="5"/>
    <n v="1965"/>
    <s v="ELBE"/>
    <x v="0"/>
    <s v="ARRASTRE FONDO"/>
    <n v="430510"/>
    <n v="3.2010000000000001"/>
    <d v="2018-05-03T00:00:00"/>
    <n v="1965"/>
    <s v="ELBE"/>
    <x v="3"/>
    <n v="612"/>
    <x v="1"/>
    <s v="Zona 111"/>
    <s v=""/>
  </r>
  <r>
    <n v="2018"/>
    <n v="5"/>
    <n v="1965"/>
    <s v="ELBE"/>
    <x v="0"/>
    <s v="ARRASTRE FONDO"/>
    <n v="430510"/>
    <n v="6.2759999999999998"/>
    <d v="2018-05-03T00:00:00"/>
    <n v="1965"/>
    <s v="ELBE"/>
    <x v="3"/>
    <n v="612"/>
    <x v="0"/>
    <s v="Zona 110"/>
    <s v=""/>
  </r>
  <r>
    <n v="2018"/>
    <n v="5"/>
    <n v="1965"/>
    <s v="ELBE"/>
    <x v="0"/>
    <s v="ARRASTRE FONDO"/>
    <n v="430708"/>
    <n v="6.5439999999999996"/>
    <d v="2018-05-09T00:00:00"/>
    <n v="1965"/>
    <s v="ELBE"/>
    <x v="3"/>
    <n v="612"/>
    <x v="4"/>
    <s v="Zona 113"/>
    <s v=""/>
  </r>
  <r>
    <n v="2018"/>
    <n v="5"/>
    <n v="1965"/>
    <s v="ELBE"/>
    <x v="0"/>
    <s v="ARRASTRE FONDO"/>
    <n v="430708"/>
    <n v="10.42"/>
    <d v="2018-05-09T00:00:00"/>
    <n v="1965"/>
    <s v="ELBE"/>
    <x v="3"/>
    <n v="612"/>
    <x v="5"/>
    <s v="Zona 114"/>
    <s v=""/>
  </r>
  <r>
    <n v="2018"/>
    <n v="5"/>
    <n v="1965"/>
    <s v="ELBE"/>
    <x v="0"/>
    <s v="ARRASTRE FONDO"/>
    <n v="431034"/>
    <n v="17.231000000000002"/>
    <d v="2018-05-16T00:00:00"/>
    <n v="1965"/>
    <s v="ELBE"/>
    <x v="3"/>
    <n v="612"/>
    <x v="4"/>
    <s v="Zona 113"/>
    <s v=""/>
  </r>
  <r>
    <n v="2018"/>
    <n v="5"/>
    <n v="1965"/>
    <s v="ELBE"/>
    <x v="0"/>
    <s v="ARRASTRE FONDO"/>
    <n v="431359"/>
    <n v="1.7929999999999999"/>
    <d v="2018-05-22T00:00:00"/>
    <n v="1965"/>
    <s v="ELBE"/>
    <x v="3"/>
    <n v="612"/>
    <x v="2"/>
    <s v="Zona 112"/>
    <s v=""/>
  </r>
  <r>
    <n v="2018"/>
    <n v="5"/>
    <n v="1965"/>
    <s v="ELBE"/>
    <x v="0"/>
    <s v="ARRASTRE FONDO"/>
    <n v="431359"/>
    <n v="10.577999999999999"/>
    <d v="2018-05-22T00:00:00"/>
    <n v="1965"/>
    <s v="ELBE"/>
    <x v="3"/>
    <n v="612"/>
    <x v="4"/>
    <s v="Zona 113"/>
    <s v=""/>
  </r>
  <r>
    <n v="2018"/>
    <n v="5"/>
    <n v="1965"/>
    <s v="ELBE"/>
    <x v="0"/>
    <s v="ARRASTRE FONDO"/>
    <n v="431764"/>
    <n v="1.071"/>
    <d v="2018-05-29T00:00:00"/>
    <n v="1965"/>
    <s v="ELBE"/>
    <x v="3"/>
    <n v="612"/>
    <x v="2"/>
    <s v="Zona 112"/>
    <s v=""/>
  </r>
  <r>
    <n v="2018"/>
    <n v="5"/>
    <n v="1965"/>
    <s v="ELBE"/>
    <x v="0"/>
    <s v="ARRASTRE FONDO"/>
    <n v="431764"/>
    <n v="13.146000000000001"/>
    <d v="2018-05-29T00:00:00"/>
    <n v="1965"/>
    <s v="ELBE"/>
    <x v="3"/>
    <n v="612"/>
    <x v="4"/>
    <s v="Zona 113"/>
    <s v=""/>
  </r>
  <r>
    <n v="2018"/>
    <n v="5"/>
    <n v="1965"/>
    <s v="ELBE"/>
    <x v="0"/>
    <s v="ARRASTRE FONDO"/>
    <n v="431833"/>
    <n v="15.992000000000001"/>
    <d v="2018-06-04T00:00:00"/>
    <n v="1965"/>
    <s v="ELBE"/>
    <x v="3"/>
    <n v="612"/>
    <x v="4"/>
    <s v="Zona 113"/>
    <s v=""/>
  </r>
  <r>
    <n v="2018"/>
    <n v="5"/>
    <n v="1965"/>
    <s v="ELBE"/>
    <x v="0"/>
    <s v="ARRASTRE FONDO"/>
    <n v="431861"/>
    <n v="8.3079999999999998"/>
    <d v="2018-06-07T00:00:00"/>
    <n v="1965"/>
    <s v="ELBE"/>
    <x v="3"/>
    <n v="612"/>
    <x v="0"/>
    <s v="Zona 110"/>
    <s v=""/>
  </r>
  <r>
    <n v="2018"/>
    <n v="5"/>
    <n v="1965"/>
    <s v="ELBE"/>
    <x v="1"/>
    <s v="ARRASTRE FONDO"/>
    <n v="430510"/>
    <n v="1.9E-2"/>
    <d v="2018-05-03T00:00:00"/>
    <n v="1965"/>
    <s v="ELBE"/>
    <x v="3"/>
    <n v="632"/>
    <x v="1"/>
    <s v="Zona 111"/>
    <s v=""/>
  </r>
  <r>
    <n v="2018"/>
    <n v="5"/>
    <n v="1965"/>
    <s v="ELBE"/>
    <x v="1"/>
    <s v="ARRASTRE FONDO"/>
    <n v="431861"/>
    <n v="5.452"/>
    <d v="2018-06-07T00:00:00"/>
    <n v="1965"/>
    <s v="ELBE"/>
    <x v="3"/>
    <n v="632"/>
    <x v="0"/>
    <s v="Zona 110"/>
    <s v=""/>
  </r>
  <r>
    <n v="2018"/>
    <n v="5"/>
    <n v="1995"/>
    <s v="DON STEFAN"/>
    <x v="0"/>
    <s v="ARRASTRE FONDO"/>
    <n v="427117"/>
    <n v="1.6319999999999999"/>
    <d v="2018-01-08T00:00:00"/>
    <n v="1995"/>
    <s v="DON STEFAN"/>
    <x v="3"/>
    <n v="612"/>
    <x v="1"/>
    <s v="Zona 111"/>
    <s v=""/>
  </r>
  <r>
    <n v="2018"/>
    <n v="5"/>
    <n v="1995"/>
    <s v="DON STEFAN"/>
    <x v="0"/>
    <s v="ARRASTRE FONDO"/>
    <n v="427117"/>
    <n v="15.983000000000001"/>
    <d v="2018-01-08T00:00:00"/>
    <n v="1995"/>
    <s v="DON STEFAN"/>
    <x v="3"/>
    <n v="612"/>
    <x v="2"/>
    <s v="Zona 112"/>
    <s v=""/>
  </r>
  <r>
    <n v="2018"/>
    <n v="5"/>
    <n v="1995"/>
    <s v="DON STEFAN"/>
    <x v="0"/>
    <s v="ARRASTRE FONDO"/>
    <n v="427148"/>
    <n v="0.874"/>
    <d v="2018-01-11T00:00:00"/>
    <n v="1995"/>
    <s v="DON STEFAN"/>
    <x v="3"/>
    <n v="612"/>
    <x v="1"/>
    <s v="Zona 111"/>
    <s v=""/>
  </r>
  <r>
    <n v="2018"/>
    <n v="5"/>
    <n v="1995"/>
    <s v="DON STEFAN"/>
    <x v="0"/>
    <s v="ARRASTRE FONDO"/>
    <n v="427148"/>
    <n v="10.55"/>
    <d v="2018-01-11T00:00:00"/>
    <n v="1995"/>
    <s v="DON STEFAN"/>
    <x v="3"/>
    <n v="612"/>
    <x v="2"/>
    <s v="Zona 112"/>
    <s v=""/>
  </r>
  <r>
    <n v="2018"/>
    <n v="5"/>
    <n v="1995"/>
    <s v="DON STEFAN"/>
    <x v="0"/>
    <s v="ARRASTRE FONDO"/>
    <n v="427268"/>
    <n v="2.786"/>
    <d v="2018-01-15T00:00:00"/>
    <n v="1995"/>
    <s v="DON STEFAN"/>
    <x v="3"/>
    <n v="612"/>
    <x v="1"/>
    <s v="Zona 111"/>
    <s v=""/>
  </r>
  <r>
    <n v="2018"/>
    <n v="5"/>
    <n v="1995"/>
    <s v="DON STEFAN"/>
    <x v="0"/>
    <s v="ARRASTRE FONDO"/>
    <n v="427268"/>
    <n v="15.542999999999999"/>
    <d v="2018-01-15T00:00:00"/>
    <n v="1995"/>
    <s v="DON STEFAN"/>
    <x v="3"/>
    <n v="612"/>
    <x v="2"/>
    <s v="Zona 112"/>
    <s v=""/>
  </r>
  <r>
    <n v="2018"/>
    <n v="5"/>
    <n v="1995"/>
    <s v="DON STEFAN"/>
    <x v="0"/>
    <s v="ARRASTRE FONDO"/>
    <n v="427366"/>
    <n v="5.0819999999999999"/>
    <d v="2018-01-22T00:00:00"/>
    <n v="1995"/>
    <s v="DON STEFAN"/>
    <x v="3"/>
    <n v="612"/>
    <x v="2"/>
    <s v="Zona 112"/>
    <s v=""/>
  </r>
  <r>
    <n v="2018"/>
    <n v="5"/>
    <n v="1995"/>
    <s v="DON STEFAN"/>
    <x v="0"/>
    <s v="ARRASTRE FONDO"/>
    <n v="427366"/>
    <n v="15.856"/>
    <d v="2018-01-22T00:00:00"/>
    <n v="1995"/>
    <s v="DON STEFAN"/>
    <x v="3"/>
    <n v="612"/>
    <x v="4"/>
    <s v="Zona 113"/>
    <s v=""/>
  </r>
  <r>
    <n v="2018"/>
    <n v="5"/>
    <n v="1995"/>
    <s v="DON STEFAN"/>
    <x v="0"/>
    <s v="ARRASTRE FONDO"/>
    <n v="427405"/>
    <n v="10.84"/>
    <d v="2018-01-25T00:00:00"/>
    <n v="1995"/>
    <s v="DON STEFAN"/>
    <x v="3"/>
    <n v="612"/>
    <x v="1"/>
    <s v="Zona 111"/>
    <s v=""/>
  </r>
  <r>
    <n v="2018"/>
    <n v="5"/>
    <n v="1995"/>
    <s v="DON STEFAN"/>
    <x v="0"/>
    <s v="ARRASTRE FONDO"/>
    <n v="427471"/>
    <n v="4.1950000000000003"/>
    <d v="2018-01-31T00:00:00"/>
    <n v="1995"/>
    <s v="DON STEFAN"/>
    <x v="3"/>
    <n v="612"/>
    <x v="1"/>
    <s v="Zona 111"/>
    <s v=""/>
  </r>
  <r>
    <n v="2018"/>
    <n v="5"/>
    <n v="1995"/>
    <s v="DON STEFAN"/>
    <x v="0"/>
    <s v="ARRASTRE FONDO"/>
    <n v="427471"/>
    <n v="14.164999999999999"/>
    <d v="2018-01-31T00:00:00"/>
    <n v="1995"/>
    <s v="DON STEFAN"/>
    <x v="3"/>
    <n v="612"/>
    <x v="2"/>
    <s v="Zona 112"/>
    <s v=""/>
  </r>
  <r>
    <n v="2018"/>
    <n v="5"/>
    <n v="1995"/>
    <s v="DON STEFAN"/>
    <x v="0"/>
    <s v="ARRASTRE FONDO"/>
    <n v="427547"/>
    <n v="9.1549999999999994"/>
    <d v="2018-02-07T00:00:00"/>
    <n v="1995"/>
    <s v="DON STEFAN"/>
    <x v="3"/>
    <n v="612"/>
    <x v="5"/>
    <s v="Zona 114"/>
    <s v=""/>
  </r>
  <r>
    <n v="2018"/>
    <n v="5"/>
    <n v="1995"/>
    <s v="DON STEFAN"/>
    <x v="0"/>
    <s v="ARRASTRE FONDO"/>
    <n v="427547"/>
    <n v="11.127000000000001"/>
    <d v="2018-02-07T00:00:00"/>
    <n v="1995"/>
    <s v="DON STEFAN"/>
    <x v="3"/>
    <n v="612"/>
    <x v="4"/>
    <s v="Zona 113"/>
    <s v=""/>
  </r>
  <r>
    <n v="2018"/>
    <n v="5"/>
    <n v="1995"/>
    <s v="DON STEFAN"/>
    <x v="0"/>
    <s v="ARRASTRE FONDO"/>
    <n v="427642"/>
    <n v="2.327"/>
    <d v="2018-02-13T00:00:00"/>
    <n v="1995"/>
    <s v="DON STEFAN"/>
    <x v="3"/>
    <n v="612"/>
    <x v="2"/>
    <s v="Zona 112"/>
    <s v=""/>
  </r>
  <r>
    <n v="2018"/>
    <n v="5"/>
    <n v="1995"/>
    <s v="DON STEFAN"/>
    <x v="0"/>
    <s v="ARRASTRE FONDO"/>
    <n v="427642"/>
    <n v="9.3320000000000007"/>
    <d v="2018-02-13T00:00:00"/>
    <n v="1995"/>
    <s v="DON STEFAN"/>
    <x v="3"/>
    <n v="612"/>
    <x v="4"/>
    <s v="Zona 113"/>
    <s v=""/>
  </r>
  <r>
    <n v="2018"/>
    <n v="5"/>
    <n v="1995"/>
    <s v="DON STEFAN"/>
    <x v="0"/>
    <s v="ARRASTRE FONDO"/>
    <n v="427642"/>
    <n v="9.7850000000000001"/>
    <d v="2018-02-13T00:00:00"/>
    <n v="1995"/>
    <s v="DON STEFAN"/>
    <x v="3"/>
    <n v="612"/>
    <x v="1"/>
    <s v="Zona 111"/>
    <s v=""/>
  </r>
  <r>
    <n v="2018"/>
    <n v="5"/>
    <n v="1995"/>
    <s v="DON STEFAN"/>
    <x v="0"/>
    <s v="ARRASTRE FONDO"/>
    <n v="427747"/>
    <n v="7.8630000000000004"/>
    <d v="2018-02-19T00:00:00"/>
    <n v="1995"/>
    <s v="DON STEFAN"/>
    <x v="3"/>
    <n v="612"/>
    <x v="4"/>
    <s v="Zona 113"/>
    <s v=""/>
  </r>
  <r>
    <n v="2018"/>
    <n v="5"/>
    <n v="1995"/>
    <s v="DON STEFAN"/>
    <x v="0"/>
    <s v="ARRASTRE FONDO"/>
    <n v="427747"/>
    <n v="10.196999999999999"/>
    <d v="2018-02-19T00:00:00"/>
    <n v="1995"/>
    <s v="DON STEFAN"/>
    <x v="3"/>
    <n v="612"/>
    <x v="5"/>
    <s v="Zona 114"/>
    <s v=""/>
  </r>
  <r>
    <n v="2018"/>
    <n v="5"/>
    <n v="1995"/>
    <s v="DON STEFAN"/>
    <x v="0"/>
    <s v="ARRASTRE FONDO"/>
    <n v="427781"/>
    <n v="10.276"/>
    <d v="2018-02-22T00:00:00"/>
    <n v="1995"/>
    <s v="DON STEFAN"/>
    <x v="3"/>
    <n v="612"/>
    <x v="1"/>
    <s v="Zona 111"/>
    <s v=""/>
  </r>
  <r>
    <n v="2018"/>
    <n v="5"/>
    <n v="1995"/>
    <s v="DON STEFAN"/>
    <x v="0"/>
    <s v="ARRASTRE FONDO"/>
    <n v="428061"/>
    <n v="10.096"/>
    <d v="2018-03-05T00:00:00"/>
    <n v="1995"/>
    <s v="DON STEFAN"/>
    <x v="3"/>
    <n v="612"/>
    <x v="4"/>
    <s v="Zona 113"/>
    <s v=""/>
  </r>
  <r>
    <n v="2018"/>
    <n v="5"/>
    <n v="1995"/>
    <s v="DON STEFAN"/>
    <x v="0"/>
    <s v="ARRASTRE FONDO"/>
    <n v="428061"/>
    <n v="10.965999999999999"/>
    <d v="2018-03-05T00:00:00"/>
    <n v="1995"/>
    <s v="DON STEFAN"/>
    <x v="3"/>
    <n v="612"/>
    <x v="5"/>
    <s v="Zona 114"/>
    <s v=""/>
  </r>
  <r>
    <n v="2018"/>
    <n v="5"/>
    <n v="1995"/>
    <s v="DON STEFAN"/>
    <x v="0"/>
    <s v="ARRASTRE FONDO"/>
    <n v="428231"/>
    <n v="10.88"/>
    <d v="2018-03-08T00:00:00"/>
    <n v="1995"/>
    <s v="DON STEFAN"/>
    <x v="3"/>
    <n v="612"/>
    <x v="1"/>
    <s v="Zona 111"/>
    <s v=""/>
  </r>
  <r>
    <n v="2018"/>
    <n v="5"/>
    <n v="1995"/>
    <s v="DON STEFAN"/>
    <x v="0"/>
    <s v="ARRASTRE FONDO"/>
    <n v="428457"/>
    <n v="9.8000000000000007"/>
    <d v="2018-03-13T00:00:00"/>
    <n v="1995"/>
    <s v="DON STEFAN"/>
    <x v="3"/>
    <n v="612"/>
    <x v="4"/>
    <s v="Zona 113"/>
    <s v=""/>
  </r>
  <r>
    <n v="2018"/>
    <n v="5"/>
    <n v="1995"/>
    <s v="DON STEFAN"/>
    <x v="0"/>
    <s v="ARRASTRE FONDO"/>
    <n v="428457"/>
    <n v="11.102"/>
    <d v="2018-03-13T00:00:00"/>
    <n v="1995"/>
    <s v="DON STEFAN"/>
    <x v="3"/>
    <n v="612"/>
    <x v="5"/>
    <s v="Zona 114"/>
    <s v=""/>
  </r>
  <r>
    <n v="2018"/>
    <n v="5"/>
    <n v="1995"/>
    <s v="DON STEFAN"/>
    <x v="0"/>
    <s v="ARRASTRE FONDO"/>
    <n v="429133"/>
    <n v="8.0020000000000007"/>
    <d v="2018-03-28T00:00:00"/>
    <n v="1995"/>
    <s v="DON STEFAN"/>
    <x v="3"/>
    <n v="612"/>
    <x v="1"/>
    <s v="Zona 111"/>
    <s v=""/>
  </r>
  <r>
    <n v="2018"/>
    <n v="5"/>
    <n v="1995"/>
    <s v="DON STEFAN"/>
    <x v="0"/>
    <s v="ARRASTRE FONDO"/>
    <n v="429137"/>
    <n v="16.661000000000001"/>
    <d v="2018-03-26T00:00:00"/>
    <n v="1995"/>
    <s v="DON STEFAN"/>
    <x v="3"/>
    <n v="612"/>
    <x v="4"/>
    <s v="Zona 113"/>
    <s v=""/>
  </r>
  <r>
    <n v="2018"/>
    <n v="5"/>
    <n v="1995"/>
    <s v="DON STEFAN"/>
    <x v="0"/>
    <s v="ARRASTRE FONDO"/>
    <n v="429191"/>
    <n v="4.6260000000000003"/>
    <d v="2018-04-02T00:00:00"/>
    <n v="1995"/>
    <s v="DON STEFAN"/>
    <x v="3"/>
    <n v="612"/>
    <x v="4"/>
    <s v="Zona 113"/>
    <s v=""/>
  </r>
  <r>
    <n v="2018"/>
    <n v="5"/>
    <n v="1995"/>
    <s v="DON STEFAN"/>
    <x v="1"/>
    <s v="ARRASTRE FONDO"/>
    <n v="428708"/>
    <n v="18.466999999999999"/>
    <d v="2018-03-19T00:00:00"/>
    <n v="1995"/>
    <s v="DON STEFAN"/>
    <x v="3"/>
    <n v="632"/>
    <x v="0"/>
    <s v="Zona 110"/>
    <s v=""/>
  </r>
  <r>
    <n v="2018"/>
    <n v="5"/>
    <n v="1995"/>
    <s v="DON STEFAN"/>
    <x v="1"/>
    <s v="ARRASTRE FONDO"/>
    <n v="428806"/>
    <n v="13.099"/>
    <d v="2018-03-21T00:00:00"/>
    <n v="1995"/>
    <s v="DON STEFAN"/>
    <x v="3"/>
    <n v="632"/>
    <x v="0"/>
    <s v="Zona 110"/>
    <s v=""/>
  </r>
  <r>
    <n v="2018"/>
    <n v="5"/>
    <n v="32003"/>
    <s v="CRUSOE I"/>
    <x v="2"/>
    <s v="ARRASTRE FONDO"/>
    <n v="432004"/>
    <n v="17.669"/>
    <d v="2018-06-13T00:00:00"/>
    <n v="32003"/>
    <s v="CRUSOE I"/>
    <x v="5"/>
    <n v="636"/>
    <x v="1"/>
    <s v="Zona 111"/>
    <s v=""/>
  </r>
  <r>
    <n v="2018"/>
    <n v="5"/>
    <n v="32003"/>
    <s v="CRUSOE I"/>
    <x v="2"/>
    <s v="ARRASTRE FONDO"/>
    <n v="432062"/>
    <n v="18.225000000000001"/>
    <d v="2018-06-17T00:00:00"/>
    <n v="32003"/>
    <s v="CRUSOE I"/>
    <x v="5"/>
    <n v="636"/>
    <x v="1"/>
    <s v="Zona 111"/>
    <s v=""/>
  </r>
  <r>
    <n v="2018"/>
    <n v="5"/>
    <n v="32004"/>
    <s v="SKORPION"/>
    <x v="0"/>
    <s v="ARRASTRE FONDO"/>
    <n v="428985"/>
    <n v="1.006"/>
    <d v="2018-03-24T00:00:00"/>
    <n v="32004"/>
    <s v="SKORPION"/>
    <x v="6"/>
    <n v="612"/>
    <x v="4"/>
    <s v="Zona 113"/>
    <s v=""/>
  </r>
  <r>
    <n v="2018"/>
    <n v="5"/>
    <n v="32004"/>
    <s v="SKORPION"/>
    <x v="0"/>
    <s v="ARRASTRE FONDO"/>
    <n v="428985"/>
    <n v="2.83"/>
    <d v="2018-03-24T00:00:00"/>
    <n v="32004"/>
    <s v="SKORPION"/>
    <x v="6"/>
    <n v="612"/>
    <x v="5"/>
    <s v="Zona 114"/>
    <s v=""/>
  </r>
  <r>
    <n v="2018"/>
    <n v="5"/>
    <n v="32025"/>
    <s v="FOCHE"/>
    <x v="0"/>
    <s v="ARRASTRE FONDO"/>
    <n v="427868"/>
    <n v="6.734"/>
    <d v="2018-03-01T00:00:00"/>
    <n v="32025"/>
    <s v="FOCHE"/>
    <x v="2"/>
    <n v="612"/>
    <x v="1"/>
    <s v="Zona 111"/>
    <s v=""/>
  </r>
  <r>
    <n v="2018"/>
    <n v="5"/>
    <n v="32025"/>
    <s v="FOCHE"/>
    <x v="0"/>
    <s v="ARRASTRE FONDO"/>
    <n v="428012"/>
    <n v="2.069"/>
    <d v="2018-03-04T00:00:00"/>
    <n v="32025"/>
    <s v="FOCHE"/>
    <x v="2"/>
    <n v="612"/>
    <x v="1"/>
    <s v="Zona 111"/>
    <s v=""/>
  </r>
  <r>
    <n v="2018"/>
    <n v="5"/>
    <n v="32025"/>
    <s v="FOCHE"/>
    <x v="0"/>
    <s v="ARRASTRE FONDO"/>
    <n v="428012"/>
    <n v="7.8010000000000002"/>
    <d v="2018-03-04T00:00:00"/>
    <n v="32025"/>
    <s v="FOCHE"/>
    <x v="2"/>
    <n v="612"/>
    <x v="2"/>
    <s v="Zona 112"/>
    <s v=""/>
  </r>
  <r>
    <n v="2018"/>
    <n v="5"/>
    <n v="32025"/>
    <s v="FOCHE"/>
    <x v="0"/>
    <s v="ARRASTRE FONDO"/>
    <n v="428178"/>
    <n v="11.666"/>
    <d v="2018-03-07T00:00:00"/>
    <n v="32025"/>
    <s v="FOCHE"/>
    <x v="2"/>
    <n v="612"/>
    <x v="2"/>
    <s v="Zona 112"/>
    <s v=""/>
  </r>
  <r>
    <n v="2018"/>
    <n v="5"/>
    <n v="32025"/>
    <s v="FOCHE"/>
    <x v="0"/>
    <s v="ARRASTRE FONDO"/>
    <n v="428299"/>
    <n v="6.9809999999999999"/>
    <d v="2018-03-09T00:00:00"/>
    <n v="32025"/>
    <s v="FOCHE"/>
    <x v="2"/>
    <n v="612"/>
    <x v="1"/>
    <s v="Zona 111"/>
    <s v=""/>
  </r>
  <r>
    <n v="2018"/>
    <n v="5"/>
    <n v="32025"/>
    <s v="FOCHE"/>
    <x v="0"/>
    <s v="ARRASTRE FONDO"/>
    <n v="428394"/>
    <n v="7.0919999999999996"/>
    <d v="2018-03-12T00:00:00"/>
    <n v="32025"/>
    <s v="FOCHE"/>
    <x v="2"/>
    <n v="612"/>
    <x v="2"/>
    <s v="Zona 112"/>
    <s v=""/>
  </r>
  <r>
    <n v="2018"/>
    <n v="5"/>
    <n v="32025"/>
    <s v="FOCHE"/>
    <x v="0"/>
    <s v="ARRASTRE FONDO"/>
    <n v="428537"/>
    <n v="2.7440000000000002"/>
    <d v="2018-03-15T00:00:00"/>
    <n v="32025"/>
    <s v="FOCHE"/>
    <x v="2"/>
    <n v="612"/>
    <x v="2"/>
    <s v="Zona 112"/>
    <s v=""/>
  </r>
  <r>
    <n v="2018"/>
    <n v="5"/>
    <n v="32025"/>
    <s v="FOCHE"/>
    <x v="0"/>
    <s v="ARRASTRE FONDO"/>
    <n v="428537"/>
    <n v="5.133"/>
    <d v="2018-03-15T00:00:00"/>
    <n v="32025"/>
    <s v="FOCHE"/>
    <x v="2"/>
    <n v="612"/>
    <x v="1"/>
    <s v="Zona 111"/>
    <s v=""/>
  </r>
  <r>
    <n v="2018"/>
    <n v="5"/>
    <n v="32025"/>
    <s v="FOCHE"/>
    <x v="0"/>
    <s v="ARRASTRE FONDO"/>
    <n v="430506"/>
    <n v="2.399"/>
    <d v="2018-05-02T00:00:00"/>
    <n v="32025"/>
    <s v="FOCHE"/>
    <x v="2"/>
    <n v="612"/>
    <x v="1"/>
    <s v="Zona 111"/>
    <s v=""/>
  </r>
  <r>
    <n v="2018"/>
    <n v="5"/>
    <n v="32025"/>
    <s v="FOCHE"/>
    <x v="0"/>
    <s v="ARRASTRE FONDO"/>
    <n v="430544"/>
    <n v="1.9510000000000001"/>
    <d v="2018-05-04T00:00:00"/>
    <n v="32025"/>
    <s v="FOCHE"/>
    <x v="2"/>
    <n v="612"/>
    <x v="0"/>
    <s v="Zona 110"/>
    <s v=""/>
  </r>
  <r>
    <n v="2018"/>
    <n v="5"/>
    <n v="32025"/>
    <s v="FOCHE"/>
    <x v="0"/>
    <s v="ARRASTRE FONDO"/>
    <n v="430967"/>
    <n v="1.05"/>
    <d v="2018-05-14T00:00:00"/>
    <n v="32025"/>
    <s v="FOCHE"/>
    <x v="2"/>
    <n v="612"/>
    <x v="0"/>
    <s v="Zona 110"/>
    <s v=""/>
  </r>
  <r>
    <n v="2018"/>
    <n v="5"/>
    <n v="32025"/>
    <s v="FOCHE"/>
    <x v="0"/>
    <s v="ARRASTRE FONDO"/>
    <n v="431161"/>
    <n v="1.036"/>
    <d v="2018-05-18T00:00:00"/>
    <n v="32025"/>
    <s v="FOCHE"/>
    <x v="2"/>
    <n v="612"/>
    <x v="0"/>
    <s v="Zona 110"/>
    <s v=""/>
  </r>
  <r>
    <n v="2018"/>
    <n v="5"/>
    <n v="32025"/>
    <s v="FOCHE"/>
    <x v="0"/>
    <s v="ARRASTRE FONDO"/>
    <n v="431293"/>
    <n v="0.41299999999999998"/>
    <d v="2018-05-22T00:00:00"/>
    <n v="32025"/>
    <s v="FOCHE"/>
    <x v="2"/>
    <n v="612"/>
    <x v="0"/>
    <s v="Zona 110"/>
    <s v=""/>
  </r>
  <r>
    <n v="2018"/>
    <n v="5"/>
    <n v="32025"/>
    <s v="FOCHE"/>
    <x v="0"/>
    <s v="ARRASTRE FONDO"/>
    <n v="431808"/>
    <n v="0.84799999999999998"/>
    <d v="2018-06-05T00:00:00"/>
    <n v="32025"/>
    <s v="FOCHE"/>
    <x v="2"/>
    <n v="612"/>
    <x v="1"/>
    <s v="Zona 111"/>
    <s v=""/>
  </r>
  <r>
    <n v="2018"/>
    <n v="5"/>
    <n v="32025"/>
    <s v="FOCHE"/>
    <x v="1"/>
    <s v="ARRASTRE FONDO"/>
    <n v="428754"/>
    <n v="3.4079999999999999"/>
    <d v="2018-03-20T00:00:00"/>
    <n v="32025"/>
    <s v="FOCHE"/>
    <x v="2"/>
    <n v="632"/>
    <x v="1"/>
    <s v="Zona 111"/>
    <s v=""/>
  </r>
  <r>
    <n v="2018"/>
    <n v="5"/>
    <n v="32025"/>
    <s v="FOCHE"/>
    <x v="1"/>
    <s v="ARRASTRE FONDO"/>
    <n v="428854"/>
    <n v="11.686"/>
    <d v="2018-03-22T00:00:00"/>
    <n v="32025"/>
    <s v="FOCHE"/>
    <x v="2"/>
    <n v="632"/>
    <x v="1"/>
    <s v="Zona 111"/>
    <s v=""/>
  </r>
  <r>
    <n v="2018"/>
    <n v="5"/>
    <n v="32025"/>
    <s v="FOCHE"/>
    <x v="1"/>
    <s v="ARRASTRE FONDO"/>
    <n v="428987"/>
    <n v="12.096"/>
    <d v="2018-03-25T00:00:00"/>
    <n v="32025"/>
    <s v="FOCHE"/>
    <x v="2"/>
    <n v="632"/>
    <x v="1"/>
    <s v="Zona 111"/>
    <s v=""/>
  </r>
  <r>
    <n v="2018"/>
    <n v="5"/>
    <n v="32025"/>
    <s v="FOCHE"/>
    <x v="1"/>
    <s v="ARRASTRE FONDO"/>
    <n v="429079"/>
    <n v="12.413"/>
    <d v="2018-03-27T00:00:00"/>
    <n v="32025"/>
    <s v="FOCHE"/>
    <x v="2"/>
    <n v="632"/>
    <x v="1"/>
    <s v="Zona 111"/>
    <s v=""/>
  </r>
  <r>
    <n v="2018"/>
    <n v="5"/>
    <n v="32025"/>
    <s v="FOCHE"/>
    <x v="1"/>
    <s v="ARRASTRE FONDO"/>
    <n v="429180"/>
    <n v="7.2530000000000001"/>
    <d v="2018-04-01T00:00:00"/>
    <n v="32025"/>
    <s v="FOCHE"/>
    <x v="2"/>
    <n v="632"/>
    <x v="1"/>
    <s v="Zona 111"/>
    <s v=""/>
  </r>
  <r>
    <n v="2018"/>
    <n v="5"/>
    <n v="32025"/>
    <s v="FOCHE"/>
    <x v="1"/>
    <s v="ARRASTRE FONDO"/>
    <n v="429195"/>
    <n v="6.6630000000000003"/>
    <d v="2018-04-02T00:00:00"/>
    <n v="32025"/>
    <s v="FOCHE"/>
    <x v="2"/>
    <n v="632"/>
    <x v="1"/>
    <s v="Zona 111"/>
    <s v=""/>
  </r>
  <r>
    <n v="2018"/>
    <n v="5"/>
    <n v="32025"/>
    <s v="FOCHE"/>
    <x v="1"/>
    <s v="ARRASTRE FONDO"/>
    <n v="429229"/>
    <n v="6.61"/>
    <d v="2018-04-03T00:00:00"/>
    <n v="32025"/>
    <s v="FOCHE"/>
    <x v="2"/>
    <n v="632"/>
    <x v="1"/>
    <s v="Zona 111"/>
    <s v=""/>
  </r>
  <r>
    <n v="2018"/>
    <n v="5"/>
    <n v="32025"/>
    <s v="FOCHE"/>
    <x v="1"/>
    <s v="ARRASTRE FONDO"/>
    <n v="429280"/>
    <n v="6.4690000000000003"/>
    <d v="2018-04-04T00:00:00"/>
    <n v="32025"/>
    <s v="FOCHE"/>
    <x v="2"/>
    <n v="632"/>
    <x v="1"/>
    <s v="Zona 111"/>
    <s v=""/>
  </r>
  <r>
    <n v="2018"/>
    <n v="5"/>
    <n v="32025"/>
    <s v="FOCHE"/>
    <x v="1"/>
    <s v="ARRASTRE FONDO"/>
    <n v="429328"/>
    <n v="6.0839999999999996"/>
    <d v="2018-04-05T00:00:00"/>
    <n v="32025"/>
    <s v="FOCHE"/>
    <x v="2"/>
    <n v="632"/>
    <x v="1"/>
    <s v="Zona 111"/>
    <s v=""/>
  </r>
  <r>
    <n v="2018"/>
    <n v="5"/>
    <n v="32025"/>
    <s v="FOCHE"/>
    <x v="1"/>
    <s v="ARRASTRE FONDO"/>
    <n v="429381"/>
    <n v="7.3579999999999997"/>
    <d v="2018-04-06T00:00:00"/>
    <n v="32025"/>
    <s v="FOCHE"/>
    <x v="2"/>
    <n v="632"/>
    <x v="1"/>
    <s v="Zona 111"/>
    <s v=""/>
  </r>
  <r>
    <n v="2018"/>
    <n v="5"/>
    <n v="32025"/>
    <s v="FOCHE"/>
    <x v="1"/>
    <s v="ARRASTRE FONDO"/>
    <n v="429450"/>
    <n v="2.8719999999999999"/>
    <d v="2018-04-08T00:00:00"/>
    <n v="32025"/>
    <s v="FOCHE"/>
    <x v="2"/>
    <n v="632"/>
    <x v="1"/>
    <s v="Zona 111"/>
    <s v=""/>
  </r>
  <r>
    <n v="2018"/>
    <n v="5"/>
    <n v="32025"/>
    <s v="FOCHE"/>
    <x v="1"/>
    <s v="ARRASTRE FONDO"/>
    <n v="429450"/>
    <n v="5.17"/>
    <d v="2018-04-08T00:00:00"/>
    <n v="32025"/>
    <s v="FOCHE"/>
    <x v="2"/>
    <n v="632"/>
    <x v="0"/>
    <s v="Zona 110"/>
    <s v=""/>
  </r>
  <r>
    <n v="2018"/>
    <n v="5"/>
    <n v="32025"/>
    <s v="FOCHE"/>
    <x v="1"/>
    <s v="ARRASTRE FONDO"/>
    <n v="429524"/>
    <n v="3.2669999999999999"/>
    <d v="2018-04-10T00:00:00"/>
    <n v="32025"/>
    <s v="FOCHE"/>
    <x v="2"/>
    <n v="632"/>
    <x v="1"/>
    <s v="Zona 111"/>
    <s v=""/>
  </r>
  <r>
    <n v="2018"/>
    <n v="5"/>
    <n v="32025"/>
    <s v="FOCHE"/>
    <x v="1"/>
    <s v="ARRASTRE FONDO"/>
    <n v="429524"/>
    <n v="4.1879999999999997"/>
    <d v="2018-04-10T00:00:00"/>
    <n v="32025"/>
    <s v="FOCHE"/>
    <x v="2"/>
    <n v="632"/>
    <x v="0"/>
    <s v="Zona 110"/>
    <s v=""/>
  </r>
  <r>
    <n v="2018"/>
    <n v="5"/>
    <n v="32025"/>
    <s v="FOCHE"/>
    <x v="1"/>
    <s v="ARRASTRE FONDO"/>
    <n v="429618"/>
    <n v="5.9619999999999997"/>
    <d v="2018-04-12T00:00:00"/>
    <n v="32025"/>
    <s v="FOCHE"/>
    <x v="2"/>
    <n v="632"/>
    <x v="1"/>
    <s v="Zona 111"/>
    <s v=""/>
  </r>
  <r>
    <n v="2018"/>
    <n v="5"/>
    <n v="32025"/>
    <s v="FOCHE"/>
    <x v="1"/>
    <s v="ARRASTRE FONDO"/>
    <n v="429618"/>
    <n v="7.87"/>
    <d v="2018-04-12T00:00:00"/>
    <n v="32025"/>
    <s v="FOCHE"/>
    <x v="2"/>
    <n v="632"/>
    <x v="0"/>
    <s v="Zona 110"/>
    <s v=""/>
  </r>
  <r>
    <n v="2018"/>
    <n v="5"/>
    <n v="32025"/>
    <s v="FOCHE"/>
    <x v="1"/>
    <s v="ARRASTRE FONDO"/>
    <n v="429685"/>
    <n v="11.856999999999999"/>
    <d v="2018-04-13T00:00:00"/>
    <n v="32025"/>
    <s v="FOCHE"/>
    <x v="2"/>
    <n v="632"/>
    <x v="1"/>
    <s v="Zona 111"/>
    <s v=""/>
  </r>
  <r>
    <n v="2018"/>
    <n v="5"/>
    <n v="32025"/>
    <s v="FOCHE"/>
    <x v="1"/>
    <s v="ARRASTRE FONDO"/>
    <n v="429828"/>
    <n v="4.569"/>
    <d v="2018-04-16T00:00:00"/>
    <n v="32025"/>
    <s v="FOCHE"/>
    <x v="2"/>
    <n v="632"/>
    <x v="1"/>
    <s v="Zona 111"/>
    <s v=""/>
  </r>
  <r>
    <n v="2018"/>
    <n v="5"/>
    <n v="32025"/>
    <s v="FOCHE"/>
    <x v="1"/>
    <s v="ARRASTRE FONDO"/>
    <n v="429828"/>
    <n v="9.077"/>
    <d v="2018-04-16T00:00:00"/>
    <n v="32025"/>
    <s v="FOCHE"/>
    <x v="2"/>
    <n v="632"/>
    <x v="0"/>
    <s v="Zona 110"/>
    <s v=""/>
  </r>
  <r>
    <n v="2018"/>
    <n v="5"/>
    <n v="32025"/>
    <s v="FOCHE"/>
    <x v="1"/>
    <s v="ARRASTRE FONDO"/>
    <n v="429928"/>
    <n v="4.5339999999999998"/>
    <d v="2018-04-18T00:00:00"/>
    <n v="32025"/>
    <s v="FOCHE"/>
    <x v="2"/>
    <n v="632"/>
    <x v="1"/>
    <s v="Zona 111"/>
    <s v=""/>
  </r>
  <r>
    <n v="2018"/>
    <n v="5"/>
    <n v="32025"/>
    <s v="FOCHE"/>
    <x v="1"/>
    <s v="ARRASTRE FONDO"/>
    <n v="429928"/>
    <n v="6.6520000000000001"/>
    <d v="2018-04-18T00:00:00"/>
    <n v="32025"/>
    <s v="FOCHE"/>
    <x v="2"/>
    <n v="632"/>
    <x v="0"/>
    <s v="Zona 110"/>
    <s v=""/>
  </r>
  <r>
    <n v="2018"/>
    <n v="5"/>
    <n v="32025"/>
    <s v="FOCHE"/>
    <x v="1"/>
    <s v="ARRASTRE FONDO"/>
    <n v="430012"/>
    <n v="4.71"/>
    <d v="2018-04-20T00:00:00"/>
    <n v="32025"/>
    <s v="FOCHE"/>
    <x v="2"/>
    <n v="632"/>
    <x v="1"/>
    <s v="Zona 111"/>
    <s v=""/>
  </r>
  <r>
    <n v="2018"/>
    <n v="5"/>
    <n v="32025"/>
    <s v="FOCHE"/>
    <x v="1"/>
    <s v="ARRASTRE FONDO"/>
    <n v="430012"/>
    <n v="8.9920000000000009"/>
    <d v="2018-04-20T00:00:00"/>
    <n v="32025"/>
    <s v="FOCHE"/>
    <x v="2"/>
    <n v="632"/>
    <x v="0"/>
    <s v="Zona 110"/>
    <s v=""/>
  </r>
  <r>
    <n v="2018"/>
    <n v="5"/>
    <n v="32025"/>
    <s v="FOCHE"/>
    <x v="1"/>
    <s v="ARRASTRE FONDO"/>
    <n v="430160"/>
    <n v="4.8819999999999997"/>
    <d v="2018-04-23T00:00:00"/>
    <n v="32025"/>
    <s v="FOCHE"/>
    <x v="2"/>
    <n v="632"/>
    <x v="1"/>
    <s v="Zona 111"/>
    <s v=""/>
  </r>
  <r>
    <n v="2018"/>
    <n v="5"/>
    <n v="32025"/>
    <s v="FOCHE"/>
    <x v="1"/>
    <s v="ARRASTRE FONDO"/>
    <n v="430160"/>
    <n v="8.1539999999999999"/>
    <d v="2018-04-23T00:00:00"/>
    <n v="32025"/>
    <s v="FOCHE"/>
    <x v="2"/>
    <n v="632"/>
    <x v="0"/>
    <s v="Zona 110"/>
    <s v=""/>
  </r>
  <r>
    <n v="2018"/>
    <n v="5"/>
    <n v="32025"/>
    <s v="FOCHE"/>
    <x v="1"/>
    <s v="ARRASTRE FONDO"/>
    <n v="430273"/>
    <n v="4.5190000000000001"/>
    <d v="2018-04-25T00:00:00"/>
    <n v="32025"/>
    <s v="FOCHE"/>
    <x v="2"/>
    <n v="632"/>
    <x v="1"/>
    <s v="Zona 111"/>
    <s v=""/>
  </r>
  <r>
    <n v="2018"/>
    <n v="5"/>
    <n v="32025"/>
    <s v="FOCHE"/>
    <x v="1"/>
    <s v="ARRASTRE FONDO"/>
    <n v="430273"/>
    <n v="7.1669999999999998"/>
    <d v="2018-04-25T00:00:00"/>
    <n v="32025"/>
    <s v="FOCHE"/>
    <x v="2"/>
    <n v="632"/>
    <x v="0"/>
    <s v="Zona 110"/>
    <s v=""/>
  </r>
  <r>
    <n v="2018"/>
    <n v="5"/>
    <n v="32025"/>
    <s v="FOCHE"/>
    <x v="1"/>
    <s v="ARRASTRE FONDO"/>
    <n v="430422"/>
    <n v="15.396000000000001"/>
    <d v="2018-04-29T00:00:00"/>
    <n v="32025"/>
    <s v="FOCHE"/>
    <x v="2"/>
    <n v="632"/>
    <x v="0"/>
    <s v="Zona 110"/>
    <s v=""/>
  </r>
  <r>
    <n v="2018"/>
    <n v="5"/>
    <n v="32025"/>
    <s v="FOCHE"/>
    <x v="1"/>
    <s v="ARRASTRE FONDO"/>
    <n v="430544"/>
    <n v="8.6189999999999998"/>
    <d v="2018-05-04T00:00:00"/>
    <n v="32025"/>
    <s v="FOCHE"/>
    <x v="2"/>
    <n v="632"/>
    <x v="0"/>
    <s v="Zona 110"/>
    <s v=""/>
  </r>
  <r>
    <n v="2018"/>
    <n v="5"/>
    <n v="32025"/>
    <s v="FOCHE"/>
    <x v="1"/>
    <s v="ARRASTRE FONDO"/>
    <n v="430632"/>
    <n v="14.535"/>
    <d v="2018-05-07T00:00:00"/>
    <n v="32025"/>
    <s v="FOCHE"/>
    <x v="2"/>
    <n v="632"/>
    <x v="0"/>
    <s v="Zona 110"/>
    <s v=""/>
  </r>
  <r>
    <n v="2018"/>
    <n v="5"/>
    <n v="32025"/>
    <s v="FOCHE"/>
    <x v="1"/>
    <s v="ARRASTRE FONDO"/>
    <n v="430723"/>
    <n v="13.27"/>
    <d v="2018-05-09T00:00:00"/>
    <n v="32025"/>
    <s v="FOCHE"/>
    <x v="2"/>
    <n v="632"/>
    <x v="0"/>
    <s v="Zona 110"/>
    <s v=""/>
  </r>
  <r>
    <n v="2018"/>
    <n v="5"/>
    <n v="32025"/>
    <s v="FOCHE"/>
    <x v="1"/>
    <s v="ARRASTRE FONDO"/>
    <n v="430820"/>
    <n v="11.914999999999999"/>
    <d v="2018-05-11T00:00:00"/>
    <n v="32025"/>
    <s v="FOCHE"/>
    <x v="2"/>
    <n v="632"/>
    <x v="0"/>
    <s v="Zona 110"/>
    <s v=""/>
  </r>
  <r>
    <n v="2018"/>
    <n v="5"/>
    <n v="32025"/>
    <s v="FOCHE"/>
    <x v="1"/>
    <s v="ARRASTRE FONDO"/>
    <n v="430967"/>
    <n v="6.8810000000000002"/>
    <d v="2018-05-14T00:00:00"/>
    <n v="32025"/>
    <s v="FOCHE"/>
    <x v="2"/>
    <n v="632"/>
    <x v="0"/>
    <s v="Zona 110"/>
    <s v=""/>
  </r>
  <r>
    <n v="2018"/>
    <n v="5"/>
    <n v="32025"/>
    <s v="FOCHE"/>
    <x v="1"/>
    <s v="ARRASTRE FONDO"/>
    <n v="431052"/>
    <n v="11.212999999999999"/>
    <d v="2018-05-16T00:00:00"/>
    <n v="32025"/>
    <s v="FOCHE"/>
    <x v="2"/>
    <n v="632"/>
    <x v="0"/>
    <s v="Zona 110"/>
    <s v=""/>
  </r>
  <r>
    <n v="2018"/>
    <n v="5"/>
    <n v="32025"/>
    <s v="FOCHE"/>
    <x v="1"/>
    <s v="ARRASTRE FONDO"/>
    <n v="431161"/>
    <n v="12.837"/>
    <d v="2018-05-18T00:00:00"/>
    <n v="32025"/>
    <s v="FOCHE"/>
    <x v="2"/>
    <n v="632"/>
    <x v="0"/>
    <s v="Zona 110"/>
    <s v=""/>
  </r>
  <r>
    <n v="2018"/>
    <n v="5"/>
    <n v="32025"/>
    <s v="FOCHE"/>
    <x v="1"/>
    <s v="ARRASTRE FONDO"/>
    <n v="431293"/>
    <n v="4.5110000000000001"/>
    <d v="2018-05-22T00:00:00"/>
    <n v="32025"/>
    <s v="FOCHE"/>
    <x v="2"/>
    <n v="632"/>
    <x v="0"/>
    <s v="Zona 110"/>
    <s v=""/>
  </r>
  <r>
    <n v="2018"/>
    <n v="5"/>
    <n v="32025"/>
    <s v="FOCHE"/>
    <x v="1"/>
    <s v="ARRASTRE FONDO"/>
    <n v="431379"/>
    <n v="7.2350000000000003"/>
    <d v="2018-05-24T00:00:00"/>
    <n v="32025"/>
    <s v="FOCHE"/>
    <x v="2"/>
    <n v="632"/>
    <x v="0"/>
    <s v="Zona 110"/>
    <s v=""/>
  </r>
  <r>
    <n v="2018"/>
    <n v="5"/>
    <n v="32025"/>
    <s v="FOCHE"/>
    <x v="1"/>
    <s v="ARRASTRE FONDO"/>
    <n v="431808"/>
    <n v="0.67900000000000005"/>
    <d v="2018-06-05T00:00:00"/>
    <n v="32025"/>
    <s v="FOCHE"/>
    <x v="2"/>
    <n v="632"/>
    <x v="1"/>
    <s v="Zona 111"/>
    <s v=""/>
  </r>
  <r>
    <n v="2018"/>
    <n v="5"/>
    <n v="32025"/>
    <s v="FOCHE"/>
    <x v="1"/>
    <s v="ARRASTRE FONDO"/>
    <n v="431866"/>
    <n v="1.246"/>
    <d v="2018-06-07T00:00:00"/>
    <n v="32025"/>
    <s v="FOCHE"/>
    <x v="2"/>
    <n v="632"/>
    <x v="1"/>
    <s v="Zona 111"/>
    <s v=""/>
  </r>
  <r>
    <n v="2018"/>
    <n v="5"/>
    <n v="32025"/>
    <s v="FOCHE"/>
    <x v="1"/>
    <s v="ARRASTRE FONDO"/>
    <n v="431937"/>
    <n v="3.125"/>
    <d v="2018-06-10T00:00:00"/>
    <n v="32025"/>
    <s v="FOCHE"/>
    <x v="2"/>
    <n v="632"/>
    <x v="1"/>
    <s v="Zona 111"/>
    <s v=""/>
  </r>
  <r>
    <n v="2018"/>
    <n v="5"/>
    <n v="32025"/>
    <s v="FOCHE"/>
    <x v="1"/>
    <s v="ARRASTRE FONDO"/>
    <n v="431937"/>
    <n v="8.7319999999999993"/>
    <d v="2018-06-10T00:00:00"/>
    <n v="32025"/>
    <s v="FOCHE"/>
    <x v="2"/>
    <n v="632"/>
    <x v="0"/>
    <s v="Zona 110"/>
    <s v=""/>
  </r>
  <r>
    <n v="2018"/>
    <n v="5"/>
    <n v="32025"/>
    <s v="FOCHE"/>
    <x v="1"/>
    <s v="ARRASTRE FONDO"/>
    <n v="431979"/>
    <n v="8.7889999999999997"/>
    <d v="2018-06-12T00:00:00"/>
    <n v="32025"/>
    <s v="FOCHE"/>
    <x v="2"/>
    <n v="632"/>
    <x v="1"/>
    <s v="Zona 111"/>
    <s v=""/>
  </r>
  <r>
    <n v="2018"/>
    <n v="5"/>
    <n v="32025"/>
    <s v="FOCHE"/>
    <x v="1"/>
    <s v="ARRASTRE FONDO"/>
    <n v="432092"/>
    <n v="8.6370000000000005"/>
    <d v="2018-06-18T00:00:00"/>
    <n v="32025"/>
    <s v="FOCHE"/>
    <x v="2"/>
    <n v="632"/>
    <x v="1"/>
    <s v="Zona 111"/>
    <s v=""/>
  </r>
  <r>
    <n v="2018"/>
    <n v="5"/>
    <n v="32025"/>
    <s v="FOCHE"/>
    <x v="2"/>
    <s v="ARRASTRE FONDO"/>
    <n v="428666"/>
    <n v="12.467000000000001"/>
    <d v="2018-03-18T00:00:00"/>
    <n v="32025"/>
    <s v="FOCHE"/>
    <x v="2"/>
    <n v="636"/>
    <x v="1"/>
    <s v="Zona 111"/>
    <s v=""/>
  </r>
  <r>
    <n v="2018"/>
    <n v="5"/>
    <n v="32025"/>
    <s v="FOCHE"/>
    <x v="2"/>
    <s v="ARRASTRE FONDO"/>
    <n v="428754"/>
    <n v="8.9469999999999992"/>
    <d v="2018-03-20T00:00:00"/>
    <n v="32025"/>
    <s v="FOCHE"/>
    <x v="2"/>
    <n v="636"/>
    <x v="1"/>
    <s v="Zona 111"/>
    <s v=""/>
  </r>
  <r>
    <n v="2018"/>
    <n v="5"/>
    <n v="32025"/>
    <s v="FOCHE"/>
    <x v="2"/>
    <s v="ARRASTRE FONDO"/>
    <n v="429450"/>
    <n v="5.3239999999999998"/>
    <d v="2018-04-08T00:00:00"/>
    <n v="32025"/>
    <s v="FOCHE"/>
    <x v="2"/>
    <n v="636"/>
    <x v="0"/>
    <s v="Zona 110"/>
    <s v=""/>
  </r>
  <r>
    <n v="2018"/>
    <n v="5"/>
    <n v="32025"/>
    <s v="FOCHE"/>
    <x v="2"/>
    <s v="ARRASTRE FONDO"/>
    <n v="429524"/>
    <n v="5.1959999999999997"/>
    <d v="2018-04-10T00:00:00"/>
    <n v="32025"/>
    <s v="FOCHE"/>
    <x v="2"/>
    <n v="636"/>
    <x v="0"/>
    <s v="Zona 110"/>
    <s v=""/>
  </r>
  <r>
    <n v="2018"/>
    <n v="5"/>
    <n v="32025"/>
    <s v="FOCHE"/>
    <x v="2"/>
    <s v="ARRASTRE FONDO"/>
    <n v="431477"/>
    <n v="13.433"/>
    <d v="2018-05-27T00:00:00"/>
    <n v="32025"/>
    <s v="FOCHE"/>
    <x v="2"/>
    <n v="636"/>
    <x v="1"/>
    <s v="Zona 111"/>
    <s v=""/>
  </r>
  <r>
    <n v="2018"/>
    <n v="5"/>
    <n v="32025"/>
    <s v="FOCHE"/>
    <x v="2"/>
    <s v="ARRASTRE FONDO"/>
    <n v="431570"/>
    <n v="13.164999999999999"/>
    <d v="2018-05-29T00:00:00"/>
    <n v="32025"/>
    <s v="FOCHE"/>
    <x v="2"/>
    <n v="636"/>
    <x v="1"/>
    <s v="Zona 111"/>
    <s v=""/>
  </r>
  <r>
    <n v="2018"/>
    <n v="5"/>
    <n v="32025"/>
    <s v="FOCHE"/>
    <x v="2"/>
    <s v="ARRASTRE FONDO"/>
    <n v="431646"/>
    <n v="12.121"/>
    <d v="2018-05-31T00:00:00"/>
    <n v="32025"/>
    <s v="FOCHE"/>
    <x v="2"/>
    <n v="636"/>
    <x v="1"/>
    <s v="Zona 111"/>
    <s v=""/>
  </r>
  <r>
    <n v="2018"/>
    <n v="5"/>
    <n v="32025"/>
    <s v="FOCHE"/>
    <x v="2"/>
    <s v="ARRASTRE FONDO"/>
    <n v="431732"/>
    <n v="12.494"/>
    <d v="2018-06-03T00:00:00"/>
    <n v="32025"/>
    <s v="FOCHE"/>
    <x v="2"/>
    <n v="636"/>
    <x v="1"/>
    <s v="Zona 111"/>
    <s v=""/>
  </r>
  <r>
    <n v="2018"/>
    <n v="5"/>
    <n v="32025"/>
    <s v="FOCHE"/>
    <x v="2"/>
    <s v="ARRASTRE FONDO"/>
    <n v="431808"/>
    <n v="8.9420000000000002"/>
    <d v="2018-06-05T00:00:00"/>
    <n v="32025"/>
    <s v="FOCHE"/>
    <x v="2"/>
    <n v="636"/>
    <x v="1"/>
    <s v="Zona 111"/>
    <s v=""/>
  </r>
  <r>
    <n v="2018"/>
    <n v="5"/>
    <n v="32025"/>
    <s v="FOCHE"/>
    <x v="2"/>
    <s v="ARRASTRE FONDO"/>
    <n v="431866"/>
    <n v="9.0009999999999994"/>
    <d v="2018-06-07T00:00:00"/>
    <n v="32025"/>
    <s v="FOCHE"/>
    <x v="2"/>
    <n v="636"/>
    <x v="1"/>
    <s v="Zona 111"/>
    <s v=""/>
  </r>
  <r>
    <n v="2018"/>
    <n v="5"/>
    <n v="32025"/>
    <s v="FOCHE"/>
    <x v="2"/>
    <s v="ARRASTRE FONDO"/>
    <n v="431937"/>
    <n v="2.891"/>
    <d v="2018-06-10T00:00:00"/>
    <n v="32025"/>
    <s v="FOCHE"/>
    <x v="2"/>
    <n v="636"/>
    <x v="1"/>
    <s v="Zona 111"/>
    <s v=""/>
  </r>
  <r>
    <n v="2018"/>
    <n v="5"/>
    <n v="32025"/>
    <s v="FOCHE"/>
    <x v="2"/>
    <s v="ARRASTRE FONDO"/>
    <n v="431979"/>
    <n v="1.9550000000000001"/>
    <d v="2018-06-12T00:00:00"/>
    <n v="32025"/>
    <s v="FOCHE"/>
    <x v="2"/>
    <n v="636"/>
    <x v="1"/>
    <s v="Zona 111"/>
    <s v=""/>
  </r>
  <r>
    <n v="2018"/>
    <n v="8"/>
    <n v="25"/>
    <s v="COCHA"/>
    <x v="0"/>
    <s v="ARRASTRE FONDO"/>
    <n v="427507"/>
    <n v="9.2230000000000008"/>
    <d v="2018-02-05T00:00:00"/>
    <n v="25"/>
    <s v="COCHA"/>
    <x v="0"/>
    <n v="612"/>
    <x v="4"/>
    <s v="Zona 113"/>
    <s v=""/>
  </r>
  <r>
    <n v="2018"/>
    <n v="8"/>
    <n v="25"/>
    <s v="COCHA"/>
    <x v="0"/>
    <s v="ARRASTRE FONDO"/>
    <n v="427557"/>
    <n v="8.5470000000000006"/>
    <d v="2018-02-08T00:00:00"/>
    <n v="25"/>
    <s v="COCHA"/>
    <x v="0"/>
    <n v="612"/>
    <x v="4"/>
    <s v="Zona 113"/>
    <s v=""/>
  </r>
  <r>
    <n v="2018"/>
    <n v="8"/>
    <n v="25"/>
    <s v="COCHA"/>
    <x v="0"/>
    <s v="ARRASTRE FONDO"/>
    <n v="427606"/>
    <n v="7.99"/>
    <d v="2018-02-11T00:00:00"/>
    <n v="25"/>
    <s v="COCHA"/>
    <x v="0"/>
    <n v="612"/>
    <x v="4"/>
    <s v="Zona 113"/>
    <s v=""/>
  </r>
  <r>
    <n v="2018"/>
    <n v="8"/>
    <n v="25"/>
    <s v="COCHA"/>
    <x v="0"/>
    <s v="ARRASTRE FONDO"/>
    <n v="427660"/>
    <n v="4.2939999999999996"/>
    <d v="2018-02-14T00:00:00"/>
    <n v="25"/>
    <s v="COCHA"/>
    <x v="0"/>
    <n v="612"/>
    <x v="4"/>
    <s v="Zona 113"/>
    <s v=""/>
  </r>
  <r>
    <n v="2018"/>
    <n v="8"/>
    <n v="25"/>
    <s v="COCHA"/>
    <x v="0"/>
    <s v="ARRASTRE FONDO"/>
    <n v="427660"/>
    <n v="5.7590000000000003"/>
    <d v="2018-02-14T00:00:00"/>
    <n v="25"/>
    <s v="COCHA"/>
    <x v="0"/>
    <n v="612"/>
    <x v="5"/>
    <s v="Zona 114"/>
    <s v=""/>
  </r>
  <r>
    <n v="2018"/>
    <n v="8"/>
    <n v="25"/>
    <s v="COCHA"/>
    <x v="0"/>
    <s v="ARRASTRE FONDO"/>
    <n v="427703"/>
    <n v="3.7210000000000001"/>
    <d v="2018-02-18T00:00:00"/>
    <n v="25"/>
    <s v="COCHA"/>
    <x v="0"/>
    <n v="612"/>
    <x v="4"/>
    <s v="Zona 113"/>
    <s v=""/>
  </r>
  <r>
    <n v="2018"/>
    <n v="8"/>
    <n v="25"/>
    <s v="COCHA"/>
    <x v="0"/>
    <s v="ARRASTRE FONDO"/>
    <n v="427703"/>
    <n v="5.9480000000000004"/>
    <d v="2018-02-18T00:00:00"/>
    <n v="25"/>
    <s v="COCHA"/>
    <x v="0"/>
    <n v="612"/>
    <x v="5"/>
    <s v="Zona 114"/>
    <s v=""/>
  </r>
  <r>
    <n v="2018"/>
    <n v="8"/>
    <n v="25"/>
    <s v="COCHA"/>
    <x v="0"/>
    <s v="ARRASTRE FONDO"/>
    <n v="427758"/>
    <n v="5.2480000000000002"/>
    <d v="2018-02-21T00:00:00"/>
    <n v="25"/>
    <s v="COCHA"/>
    <x v="0"/>
    <n v="612"/>
    <x v="5"/>
    <s v="Zona 114"/>
    <s v=""/>
  </r>
  <r>
    <n v="2018"/>
    <n v="8"/>
    <n v="25"/>
    <s v="COCHA"/>
    <x v="0"/>
    <s v="ARRASTRE FONDO"/>
    <n v="427815"/>
    <n v="1.0820000000000001"/>
    <d v="2018-02-25T00:00:00"/>
    <n v="25"/>
    <s v="COCHA"/>
    <x v="0"/>
    <n v="612"/>
    <x v="5"/>
    <s v="Zona 114"/>
    <s v=""/>
  </r>
  <r>
    <n v="2018"/>
    <n v="8"/>
    <n v="25"/>
    <s v="COCHA"/>
    <x v="0"/>
    <s v="ARRASTRE FONDO"/>
    <n v="427850"/>
    <n v="8.5020000000000007"/>
    <d v="2018-02-28T00:00:00"/>
    <n v="25"/>
    <s v="COCHA"/>
    <x v="0"/>
    <n v="612"/>
    <x v="4"/>
    <s v="Zona 113"/>
    <s v=""/>
  </r>
  <r>
    <n v="2018"/>
    <n v="8"/>
    <n v="25"/>
    <s v="COCHA"/>
    <x v="0"/>
    <s v="ARRASTRE FONDO"/>
    <n v="427973"/>
    <n v="8.3960000000000008"/>
    <d v="2018-03-03T00:00:00"/>
    <n v="25"/>
    <s v="COCHA"/>
    <x v="0"/>
    <n v="612"/>
    <x v="4"/>
    <s v="Zona 113"/>
    <s v=""/>
  </r>
  <r>
    <n v="2018"/>
    <n v="8"/>
    <n v="25"/>
    <s v="COCHA"/>
    <x v="0"/>
    <s v="ARRASTRE FONDO"/>
    <n v="428658"/>
    <n v="6.4349999999999996"/>
    <d v="2018-03-18T00:00:00"/>
    <n v="25"/>
    <s v="COCHA"/>
    <x v="0"/>
    <n v="612"/>
    <x v="5"/>
    <s v="Zona 114"/>
    <s v=""/>
  </r>
  <r>
    <n v="2018"/>
    <n v="8"/>
    <n v="25"/>
    <s v="COCHA"/>
    <x v="0"/>
    <s v="ARRASTRE FONDO"/>
    <n v="428803"/>
    <n v="7.915"/>
    <d v="2018-03-21T00:00:00"/>
    <n v="25"/>
    <s v="COCHA"/>
    <x v="0"/>
    <n v="612"/>
    <x v="4"/>
    <s v="Zona 113"/>
    <s v=""/>
  </r>
  <r>
    <n v="2018"/>
    <n v="8"/>
    <n v="25"/>
    <s v="COCHA"/>
    <x v="0"/>
    <s v="ARRASTRE FONDO"/>
    <n v="429051"/>
    <n v="1.33"/>
    <d v="2018-03-26T00:00:00"/>
    <n v="25"/>
    <s v="COCHA"/>
    <x v="0"/>
    <n v="612"/>
    <x v="4"/>
    <s v="Zona 113"/>
    <s v=""/>
  </r>
  <r>
    <n v="2018"/>
    <n v="8"/>
    <n v="25"/>
    <s v="COCHA"/>
    <x v="0"/>
    <s v="ARRASTRE FONDO"/>
    <n v="429051"/>
    <n v="1.6539999999999999"/>
    <d v="2018-03-26T00:00:00"/>
    <n v="25"/>
    <s v="COCHA"/>
    <x v="0"/>
    <n v="612"/>
    <x v="1"/>
    <s v="Zona 111"/>
    <s v=""/>
  </r>
  <r>
    <n v="2018"/>
    <n v="8"/>
    <n v="25"/>
    <s v="COCHA"/>
    <x v="0"/>
    <s v="ARRASTRE FONDO"/>
    <n v="429051"/>
    <n v="4.7469999999999999"/>
    <d v="2018-03-26T00:00:00"/>
    <n v="25"/>
    <s v="COCHA"/>
    <x v="0"/>
    <n v="612"/>
    <x v="2"/>
    <s v="Zona 112"/>
    <s v=""/>
  </r>
  <r>
    <n v="2018"/>
    <n v="8"/>
    <n v="25"/>
    <s v="COCHA"/>
    <x v="1"/>
    <s v="ARRASTRE FONDO"/>
    <n v="428114"/>
    <n v="7.351"/>
    <d v="2018-03-06T00:00:00"/>
    <n v="25"/>
    <s v="COCHA"/>
    <x v="0"/>
    <n v="632"/>
    <x v="5"/>
    <s v="Zona 114"/>
    <s v=""/>
  </r>
  <r>
    <n v="2018"/>
    <n v="8"/>
    <n v="25"/>
    <s v="COCHA"/>
    <x v="1"/>
    <s v="ARRASTRE FONDO"/>
    <n v="428230"/>
    <n v="7.992"/>
    <d v="2018-03-08T00:00:00"/>
    <n v="25"/>
    <s v="COCHA"/>
    <x v="0"/>
    <n v="632"/>
    <x v="5"/>
    <s v="Zona 114"/>
    <s v=""/>
  </r>
  <r>
    <n v="2018"/>
    <n v="8"/>
    <n v="25"/>
    <s v="COCHA"/>
    <x v="1"/>
    <s v="ARRASTRE FONDO"/>
    <n v="428346"/>
    <n v="8.4879999999999995"/>
    <d v="2018-03-10T00:00:00"/>
    <n v="25"/>
    <s v="COCHA"/>
    <x v="0"/>
    <n v="632"/>
    <x v="4"/>
    <s v="Zona 113"/>
    <s v=""/>
  </r>
  <r>
    <n v="2018"/>
    <n v="8"/>
    <n v="25"/>
    <s v="COCHA"/>
    <x v="1"/>
    <s v="ARRASTRE FONDO"/>
    <n v="428519"/>
    <n v="3.5529999999999999"/>
    <d v="2018-03-14T00:00:00"/>
    <n v="25"/>
    <s v="COCHA"/>
    <x v="0"/>
    <n v="632"/>
    <x v="5"/>
    <s v="Zona 114"/>
    <s v=""/>
  </r>
  <r>
    <n v="2018"/>
    <n v="8"/>
    <n v="25"/>
    <s v="COCHA"/>
    <x v="1"/>
    <s v="ARRASTRE FONDO"/>
    <n v="428914"/>
    <n v="1.3680000000000001"/>
    <d v="2018-03-23T00:00:00"/>
    <n v="25"/>
    <s v="COCHA"/>
    <x v="0"/>
    <n v="632"/>
    <x v="5"/>
    <s v="Zona 114"/>
    <s v=""/>
  </r>
  <r>
    <n v="2018"/>
    <n v="8"/>
    <n v="25"/>
    <s v="COCHA"/>
    <x v="2"/>
    <s v="ARRASTRE FONDO"/>
    <n v="428230"/>
    <n v="0.93300000000000005"/>
    <d v="2018-03-08T00:00:00"/>
    <n v="25"/>
    <s v="COCHA"/>
    <x v="0"/>
    <n v="636"/>
    <x v="5"/>
    <s v="Zona 114"/>
    <s v=""/>
  </r>
  <r>
    <n v="2018"/>
    <n v="8"/>
    <n v="25"/>
    <s v="COCHA"/>
    <x v="2"/>
    <s v="ARRASTRE FONDO"/>
    <n v="428437"/>
    <n v="9.0850000000000009"/>
    <d v="2018-03-13T00:00:00"/>
    <n v="25"/>
    <s v="COCHA"/>
    <x v="0"/>
    <n v="636"/>
    <x v="5"/>
    <s v="Zona 114"/>
    <s v=""/>
  </r>
  <r>
    <n v="2018"/>
    <n v="8"/>
    <n v="25"/>
    <s v="COCHA"/>
    <x v="2"/>
    <s v="ARRASTRE FONDO"/>
    <n v="428519"/>
    <n v="4.875"/>
    <d v="2018-03-14T00:00:00"/>
    <n v="25"/>
    <s v="COCHA"/>
    <x v="0"/>
    <n v="636"/>
    <x v="5"/>
    <s v="Zona 114"/>
    <s v=""/>
  </r>
  <r>
    <n v="2018"/>
    <n v="8"/>
    <n v="25"/>
    <s v="COCHA"/>
    <x v="2"/>
    <s v="ARRASTRE FONDO"/>
    <n v="428914"/>
    <n v="8.4939999999999998"/>
    <d v="2018-03-23T00:00:00"/>
    <n v="25"/>
    <s v="COCHA"/>
    <x v="0"/>
    <n v="636"/>
    <x v="5"/>
    <s v="Zona 114"/>
    <s v=""/>
  </r>
  <r>
    <n v="2018"/>
    <n v="8"/>
    <n v="85"/>
    <s v="ISLA ORCAS"/>
    <x v="0"/>
    <s v="ARRASTRE FONDO"/>
    <n v="427511"/>
    <n v="8.5690000000000008"/>
    <d v="2018-02-05T00:00:00"/>
    <n v="85"/>
    <s v="ISLA ORCAS"/>
    <x v="0"/>
    <n v="612"/>
    <x v="4"/>
    <s v="Zona 113"/>
    <s v=""/>
  </r>
  <r>
    <n v="2018"/>
    <n v="8"/>
    <n v="85"/>
    <s v="ISLA ORCAS"/>
    <x v="0"/>
    <s v="ARRASTRE FONDO"/>
    <n v="427559"/>
    <n v="8.8740000000000006"/>
    <d v="2018-02-08T00:00:00"/>
    <n v="85"/>
    <s v="ISLA ORCAS"/>
    <x v="0"/>
    <n v="612"/>
    <x v="4"/>
    <s v="Zona 113"/>
    <s v=""/>
  </r>
  <r>
    <n v="2018"/>
    <n v="8"/>
    <n v="85"/>
    <s v="ISLA ORCAS"/>
    <x v="0"/>
    <s v="ARRASTRE FONDO"/>
    <n v="427607"/>
    <n v="5.8150000000000004"/>
    <d v="2018-02-11T00:00:00"/>
    <n v="85"/>
    <s v="ISLA ORCAS"/>
    <x v="0"/>
    <n v="612"/>
    <x v="4"/>
    <s v="Zona 113"/>
    <s v=""/>
  </r>
  <r>
    <n v="2018"/>
    <n v="8"/>
    <n v="85"/>
    <s v="ISLA ORCAS"/>
    <x v="0"/>
    <s v="ARRASTRE FONDO"/>
    <n v="427662"/>
    <n v="4.5149999999999997"/>
    <d v="2018-02-15T00:00:00"/>
    <n v="85"/>
    <s v="ISLA ORCAS"/>
    <x v="0"/>
    <n v="612"/>
    <x v="5"/>
    <s v="Zona 114"/>
    <s v=""/>
  </r>
  <r>
    <n v="2018"/>
    <n v="8"/>
    <n v="85"/>
    <s v="ISLA ORCAS"/>
    <x v="0"/>
    <s v="ARRASTRE FONDO"/>
    <n v="427662"/>
    <n v="4.5339999999999998"/>
    <d v="2018-02-15T00:00:00"/>
    <n v="85"/>
    <s v="ISLA ORCAS"/>
    <x v="0"/>
    <n v="612"/>
    <x v="4"/>
    <s v="Zona 113"/>
    <s v=""/>
  </r>
  <r>
    <n v="2018"/>
    <n v="8"/>
    <n v="85"/>
    <s v="ISLA ORCAS"/>
    <x v="0"/>
    <s v="ARRASTRE FONDO"/>
    <n v="427700"/>
    <n v="5.3540000000000001"/>
    <d v="2018-02-18T00:00:00"/>
    <n v="85"/>
    <s v="ISLA ORCAS"/>
    <x v="0"/>
    <n v="612"/>
    <x v="5"/>
    <s v="Zona 114"/>
    <s v=""/>
  </r>
  <r>
    <n v="2018"/>
    <n v="8"/>
    <n v="85"/>
    <s v="ISLA ORCAS"/>
    <x v="0"/>
    <s v="ARRASTRE FONDO"/>
    <n v="427700"/>
    <n v="5.3730000000000002"/>
    <d v="2018-02-18T00:00:00"/>
    <n v="85"/>
    <s v="ISLA ORCAS"/>
    <x v="0"/>
    <n v="612"/>
    <x v="4"/>
    <s v="Zona 113"/>
    <s v=""/>
  </r>
  <r>
    <n v="2018"/>
    <n v="8"/>
    <n v="85"/>
    <s v="ISLA ORCAS"/>
    <x v="0"/>
    <s v="ARRASTRE FONDO"/>
    <n v="427754"/>
    <n v="10.241"/>
    <d v="2018-02-21T00:00:00"/>
    <n v="85"/>
    <s v="ISLA ORCAS"/>
    <x v="0"/>
    <n v="612"/>
    <x v="5"/>
    <s v="Zona 114"/>
    <s v=""/>
  </r>
  <r>
    <n v="2018"/>
    <n v="8"/>
    <n v="85"/>
    <s v="ISLA ORCAS"/>
    <x v="0"/>
    <s v="ARRASTRE FONDO"/>
    <n v="427818"/>
    <n v="7.7690000000000001"/>
    <d v="2018-02-25T00:00:00"/>
    <n v="85"/>
    <s v="ISLA ORCAS"/>
    <x v="0"/>
    <n v="612"/>
    <x v="5"/>
    <s v="Zona 114"/>
    <s v=""/>
  </r>
  <r>
    <n v="2018"/>
    <n v="8"/>
    <n v="85"/>
    <s v="ISLA ORCAS"/>
    <x v="0"/>
    <s v="ARRASTRE FONDO"/>
    <n v="427848"/>
    <n v="3.7669999999999999"/>
    <d v="2018-02-27T00:00:00"/>
    <n v="85"/>
    <s v="ISLA ORCAS"/>
    <x v="0"/>
    <n v="612"/>
    <x v="5"/>
    <s v="Zona 114"/>
    <s v=""/>
  </r>
  <r>
    <n v="2018"/>
    <n v="8"/>
    <n v="85"/>
    <s v="ISLA ORCAS"/>
    <x v="0"/>
    <s v="ARRASTRE FONDO"/>
    <n v="427848"/>
    <n v="4.9160000000000004"/>
    <d v="2018-02-27T00:00:00"/>
    <n v="85"/>
    <s v="ISLA ORCAS"/>
    <x v="0"/>
    <n v="612"/>
    <x v="4"/>
    <s v="Zona 113"/>
    <s v=""/>
  </r>
  <r>
    <n v="2018"/>
    <n v="8"/>
    <n v="85"/>
    <s v="ISLA ORCAS"/>
    <x v="0"/>
    <s v="ARRASTRE FONDO"/>
    <n v="427999"/>
    <n v="7.49"/>
    <d v="2018-03-03T00:00:00"/>
    <n v="85"/>
    <s v="ISLA ORCAS"/>
    <x v="0"/>
    <n v="612"/>
    <x v="4"/>
    <s v="Zona 113"/>
    <s v=""/>
  </r>
  <r>
    <n v="2018"/>
    <n v="8"/>
    <n v="85"/>
    <s v="ISLA ORCAS"/>
    <x v="0"/>
    <s v="ARRASTRE FONDO"/>
    <n v="428660"/>
    <n v="6.9"/>
    <d v="2018-03-18T00:00:00"/>
    <n v="85"/>
    <s v="ISLA ORCAS"/>
    <x v="0"/>
    <n v="612"/>
    <x v="4"/>
    <s v="Zona 113"/>
    <s v=""/>
  </r>
  <r>
    <n v="2018"/>
    <n v="8"/>
    <n v="85"/>
    <s v="ISLA ORCAS"/>
    <x v="0"/>
    <s v="ARRASTRE FONDO"/>
    <n v="428801"/>
    <n v="8.7569999999999997"/>
    <d v="2018-03-21T00:00:00"/>
    <n v="85"/>
    <s v="ISLA ORCAS"/>
    <x v="0"/>
    <n v="612"/>
    <x v="4"/>
    <s v="Zona 113"/>
    <s v=""/>
  </r>
  <r>
    <n v="2018"/>
    <n v="8"/>
    <n v="85"/>
    <s v="ISLA ORCAS"/>
    <x v="0"/>
    <s v="ARRASTRE FONDO"/>
    <n v="429062"/>
    <n v="1.4990000000000001"/>
    <d v="2018-03-26T00:00:00"/>
    <n v="85"/>
    <s v="ISLA ORCAS"/>
    <x v="0"/>
    <n v="612"/>
    <x v="4"/>
    <s v="Zona 113"/>
    <s v=""/>
  </r>
  <r>
    <n v="2018"/>
    <n v="8"/>
    <n v="85"/>
    <s v="ISLA ORCAS"/>
    <x v="0"/>
    <s v="ARRASTRE FONDO"/>
    <n v="429062"/>
    <n v="5.8120000000000003"/>
    <d v="2018-03-26T00:00:00"/>
    <n v="85"/>
    <s v="ISLA ORCAS"/>
    <x v="0"/>
    <n v="612"/>
    <x v="2"/>
    <s v="Zona 112"/>
    <s v=""/>
  </r>
  <r>
    <n v="2018"/>
    <n v="8"/>
    <n v="85"/>
    <s v="ISLA ORCAS"/>
    <x v="0"/>
    <s v="ARRASTRE FONDO"/>
    <n v="431760"/>
    <n v="8.6189999999999998"/>
    <d v="2018-06-04T00:00:00"/>
    <n v="85"/>
    <s v="ISLA ORCAS"/>
    <x v="0"/>
    <n v="612"/>
    <x v="4"/>
    <s v="Zona 113"/>
    <s v=""/>
  </r>
  <r>
    <n v="2018"/>
    <n v="8"/>
    <n v="85"/>
    <s v="ISLA ORCAS"/>
    <x v="1"/>
    <s v="ARRASTRE FONDO"/>
    <n v="428112"/>
    <n v="7.0119999999999996"/>
    <d v="2018-03-06T00:00:00"/>
    <n v="85"/>
    <s v="ISLA ORCAS"/>
    <x v="0"/>
    <n v="632"/>
    <x v="5"/>
    <s v="Zona 114"/>
    <s v=""/>
  </r>
  <r>
    <n v="2018"/>
    <n v="8"/>
    <n v="85"/>
    <s v="ISLA ORCAS"/>
    <x v="1"/>
    <s v="ARRASTRE FONDO"/>
    <n v="428229"/>
    <n v="8.6210000000000004"/>
    <d v="2018-03-08T00:00:00"/>
    <n v="85"/>
    <s v="ISLA ORCAS"/>
    <x v="0"/>
    <n v="632"/>
    <x v="5"/>
    <s v="Zona 114"/>
    <s v=""/>
  </r>
  <r>
    <n v="2018"/>
    <n v="8"/>
    <n v="85"/>
    <s v="ISLA ORCAS"/>
    <x v="1"/>
    <s v="ARRASTRE FONDO"/>
    <n v="428348"/>
    <n v="4.3949999999999996"/>
    <d v="2018-03-11T00:00:00"/>
    <n v="85"/>
    <s v="ISLA ORCAS"/>
    <x v="0"/>
    <n v="632"/>
    <x v="4"/>
    <s v="Zona 113"/>
    <s v=""/>
  </r>
  <r>
    <n v="2018"/>
    <n v="8"/>
    <n v="85"/>
    <s v="ISLA ORCAS"/>
    <x v="1"/>
    <s v="ARRASTRE FONDO"/>
    <n v="428525"/>
    <n v="3.45"/>
    <d v="2018-03-14T00:00:00"/>
    <n v="85"/>
    <s v="ISLA ORCAS"/>
    <x v="0"/>
    <n v="632"/>
    <x v="5"/>
    <s v="Zona 114"/>
    <s v=""/>
  </r>
  <r>
    <n v="2018"/>
    <n v="8"/>
    <n v="85"/>
    <s v="ISLA ORCAS"/>
    <x v="1"/>
    <s v="ARRASTRE FONDO"/>
    <n v="428908"/>
    <n v="2.3610000000000002"/>
    <d v="2018-03-23T00:00:00"/>
    <n v="85"/>
    <s v="ISLA ORCAS"/>
    <x v="0"/>
    <n v="632"/>
    <x v="5"/>
    <s v="Zona 114"/>
    <s v=""/>
  </r>
  <r>
    <n v="2018"/>
    <n v="8"/>
    <n v="85"/>
    <s v="ISLA ORCAS"/>
    <x v="1"/>
    <s v="ARRASTRE FONDO"/>
    <n v="429866"/>
    <n v="1.147"/>
    <d v="2018-04-17T00:00:00"/>
    <n v="85"/>
    <s v="ISLA ORCAS"/>
    <x v="0"/>
    <n v="632"/>
    <x v="5"/>
    <s v="Zona 114"/>
    <s v=""/>
  </r>
  <r>
    <n v="2018"/>
    <n v="8"/>
    <n v="85"/>
    <s v="ISLA ORCAS"/>
    <x v="1"/>
    <s v="ARRASTRE FONDO"/>
    <n v="430057"/>
    <n v="2.98"/>
    <d v="2018-04-21T00:00:00"/>
    <n v="85"/>
    <s v="ISLA ORCAS"/>
    <x v="0"/>
    <n v="632"/>
    <x v="5"/>
    <s v="Zona 114"/>
    <s v=""/>
  </r>
  <r>
    <n v="2018"/>
    <n v="8"/>
    <n v="85"/>
    <s v="ISLA ORCAS"/>
    <x v="1"/>
    <s v="ARRASTRE FONDO"/>
    <n v="430155"/>
    <n v="0.29199999999999998"/>
    <d v="2018-04-23T00:00:00"/>
    <n v="85"/>
    <s v="ISLA ORCAS"/>
    <x v="0"/>
    <n v="632"/>
    <x v="5"/>
    <s v="Zona 114"/>
    <s v=""/>
  </r>
  <r>
    <n v="2018"/>
    <n v="8"/>
    <n v="85"/>
    <s v="ISLA ORCAS"/>
    <x v="1"/>
    <s v="ARRASTRE FONDO"/>
    <n v="430306"/>
    <n v="5.8680000000000003"/>
    <d v="2018-04-26T00:00:00"/>
    <n v="85"/>
    <s v="ISLA ORCAS"/>
    <x v="0"/>
    <n v="632"/>
    <x v="5"/>
    <s v="Zona 114"/>
    <s v=""/>
  </r>
  <r>
    <n v="2018"/>
    <n v="8"/>
    <n v="85"/>
    <s v="ISLA ORCAS"/>
    <x v="1"/>
    <s v="ARRASTRE FONDO"/>
    <n v="430460"/>
    <n v="6.0999999999999999E-2"/>
    <d v="2018-04-28T00:00:00"/>
    <n v="85"/>
    <s v="ISLA ORCAS"/>
    <x v="0"/>
    <n v="632"/>
    <x v="5"/>
    <s v="Zona 114"/>
    <s v=""/>
  </r>
  <r>
    <n v="2018"/>
    <n v="8"/>
    <n v="85"/>
    <s v="ISLA ORCAS"/>
    <x v="1"/>
    <s v="ARRASTRE FONDO"/>
    <n v="430665"/>
    <n v="5.1040000000000001"/>
    <d v="2018-05-08T00:00:00"/>
    <n v="85"/>
    <s v="ISLA ORCAS"/>
    <x v="0"/>
    <n v="632"/>
    <x v="4"/>
    <s v="Zona 113"/>
    <s v=""/>
  </r>
  <r>
    <n v="2018"/>
    <n v="8"/>
    <n v="85"/>
    <s v="ISLA ORCAS"/>
    <x v="1"/>
    <s v="ARRASTRE FONDO"/>
    <n v="431325"/>
    <n v="0.13400000000000001"/>
    <d v="2018-05-22T00:00:00"/>
    <n v="85"/>
    <s v="ISLA ORCAS"/>
    <x v="0"/>
    <n v="632"/>
    <x v="4"/>
    <s v="Zona 113"/>
    <s v=""/>
  </r>
  <r>
    <n v="2018"/>
    <n v="8"/>
    <n v="85"/>
    <s v="ISLA ORCAS"/>
    <x v="1"/>
    <s v="ARRASTRE FONDO"/>
    <n v="431410"/>
    <n v="1.1990000000000001"/>
    <d v="2018-05-25T00:00:00"/>
    <n v="85"/>
    <s v="ISLA ORCAS"/>
    <x v="0"/>
    <n v="632"/>
    <x v="4"/>
    <s v="Zona 113"/>
    <s v=""/>
  </r>
  <r>
    <n v="2018"/>
    <n v="8"/>
    <n v="85"/>
    <s v="ISLA ORCAS"/>
    <x v="1"/>
    <s v="ARRASTRE FONDO"/>
    <n v="431553"/>
    <n v="0.13900000000000001"/>
    <d v="2018-05-28T00:00:00"/>
    <n v="85"/>
    <s v="ISLA ORCAS"/>
    <x v="0"/>
    <n v="632"/>
    <x v="4"/>
    <s v="Zona 113"/>
    <s v=""/>
  </r>
  <r>
    <n v="2018"/>
    <n v="8"/>
    <n v="85"/>
    <s v="ISLA ORCAS"/>
    <x v="1"/>
    <s v="ARRASTRE FONDO"/>
    <n v="431675"/>
    <n v="0.42899999999999999"/>
    <d v="2018-05-31T00:00:00"/>
    <n v="85"/>
    <s v="ISLA ORCAS"/>
    <x v="0"/>
    <n v="632"/>
    <x v="4"/>
    <s v="Zona 113"/>
    <s v=""/>
  </r>
  <r>
    <n v="2018"/>
    <n v="8"/>
    <n v="85"/>
    <s v="ISLA ORCAS"/>
    <x v="2"/>
    <s v="ARRASTRE FONDO"/>
    <n v="428348"/>
    <n v="2.7559999999999998"/>
    <d v="2018-03-11T00:00:00"/>
    <n v="85"/>
    <s v="ISLA ORCAS"/>
    <x v="0"/>
    <n v="636"/>
    <x v="5"/>
    <s v="Zona 114"/>
    <s v=""/>
  </r>
  <r>
    <n v="2018"/>
    <n v="8"/>
    <n v="85"/>
    <s v="ISLA ORCAS"/>
    <x v="2"/>
    <s v="ARRASTRE FONDO"/>
    <n v="428433"/>
    <n v="9.3819999999999997"/>
    <d v="2018-03-13T00:00:00"/>
    <n v="85"/>
    <s v="ISLA ORCAS"/>
    <x v="0"/>
    <n v="636"/>
    <x v="5"/>
    <s v="Zona 114"/>
    <s v=""/>
  </r>
  <r>
    <n v="2018"/>
    <n v="8"/>
    <n v="85"/>
    <s v="ISLA ORCAS"/>
    <x v="2"/>
    <s v="ARRASTRE FONDO"/>
    <n v="428525"/>
    <n v="5.73"/>
    <d v="2018-03-14T00:00:00"/>
    <n v="85"/>
    <s v="ISLA ORCAS"/>
    <x v="0"/>
    <n v="636"/>
    <x v="5"/>
    <s v="Zona 114"/>
    <s v=""/>
  </r>
  <r>
    <n v="2018"/>
    <n v="8"/>
    <n v="85"/>
    <s v="ISLA ORCAS"/>
    <x v="2"/>
    <s v="ARRASTRE FONDO"/>
    <n v="428908"/>
    <n v="6.01"/>
    <d v="2018-03-23T00:00:00"/>
    <n v="85"/>
    <s v="ISLA ORCAS"/>
    <x v="0"/>
    <n v="636"/>
    <x v="5"/>
    <s v="Zona 114"/>
    <s v=""/>
  </r>
  <r>
    <n v="2018"/>
    <n v="8"/>
    <n v="85"/>
    <s v="ISLA ORCAS"/>
    <x v="2"/>
    <s v="ARRASTRE FONDO"/>
    <n v="429866"/>
    <n v="6.3319999999999999"/>
    <d v="2018-04-17T00:00:00"/>
    <n v="85"/>
    <s v="ISLA ORCAS"/>
    <x v="0"/>
    <n v="636"/>
    <x v="4"/>
    <s v="Zona 113"/>
    <s v=""/>
  </r>
  <r>
    <n v="2018"/>
    <n v="8"/>
    <n v="85"/>
    <s v="ISLA ORCAS"/>
    <x v="2"/>
    <s v="ARRASTRE FONDO"/>
    <n v="429866"/>
    <n v="8.4380000000000006"/>
    <d v="2018-04-17T00:00:00"/>
    <n v="85"/>
    <s v="ISLA ORCAS"/>
    <x v="0"/>
    <n v="636"/>
    <x v="5"/>
    <s v="Zona 114"/>
    <s v=""/>
  </r>
  <r>
    <n v="2018"/>
    <n v="8"/>
    <n v="85"/>
    <s v="ISLA ORCAS"/>
    <x v="2"/>
    <s v="ARRASTRE FONDO"/>
    <n v="430057"/>
    <n v="2.0339999999999998"/>
    <d v="2018-04-21T00:00:00"/>
    <n v="85"/>
    <s v="ISLA ORCAS"/>
    <x v="0"/>
    <n v="636"/>
    <x v="4"/>
    <s v="Zona 113"/>
    <s v=""/>
  </r>
  <r>
    <n v="2018"/>
    <n v="8"/>
    <n v="85"/>
    <s v="ISLA ORCAS"/>
    <x v="2"/>
    <s v="ARRASTRE FONDO"/>
    <n v="430057"/>
    <n v="9.7240000000000002"/>
    <d v="2018-04-21T00:00:00"/>
    <n v="85"/>
    <s v="ISLA ORCAS"/>
    <x v="0"/>
    <n v="636"/>
    <x v="5"/>
    <s v="Zona 114"/>
    <s v=""/>
  </r>
  <r>
    <n v="2018"/>
    <n v="8"/>
    <n v="85"/>
    <s v="ISLA ORCAS"/>
    <x v="2"/>
    <s v="ARRASTRE FONDO"/>
    <n v="430155"/>
    <n v="0.68200000000000005"/>
    <d v="2018-04-23T00:00:00"/>
    <n v="85"/>
    <s v="ISLA ORCAS"/>
    <x v="0"/>
    <n v="636"/>
    <x v="5"/>
    <s v="Zona 114"/>
    <s v=""/>
  </r>
  <r>
    <n v="2018"/>
    <n v="8"/>
    <n v="85"/>
    <s v="ISLA ORCAS"/>
    <x v="2"/>
    <s v="ARRASTRE FONDO"/>
    <n v="430155"/>
    <n v="6.6219999999999999"/>
    <d v="2018-04-23T00:00:00"/>
    <n v="85"/>
    <s v="ISLA ORCAS"/>
    <x v="0"/>
    <n v="636"/>
    <x v="4"/>
    <s v="Zona 113"/>
    <s v=""/>
  </r>
  <r>
    <n v="2018"/>
    <n v="8"/>
    <n v="85"/>
    <s v="ISLA ORCAS"/>
    <x v="2"/>
    <s v="ARRASTRE FONDO"/>
    <n v="430306"/>
    <n v="5.2359999999999998"/>
    <d v="2018-04-26T00:00:00"/>
    <n v="85"/>
    <s v="ISLA ORCAS"/>
    <x v="0"/>
    <n v="636"/>
    <x v="5"/>
    <s v="Zona 114"/>
    <s v=""/>
  </r>
  <r>
    <n v="2018"/>
    <n v="8"/>
    <n v="85"/>
    <s v="ISLA ORCAS"/>
    <x v="2"/>
    <s v="ARRASTRE FONDO"/>
    <n v="430306"/>
    <n v="5.9980000000000002"/>
    <d v="2018-04-26T00:00:00"/>
    <n v="85"/>
    <s v="ISLA ORCAS"/>
    <x v="0"/>
    <n v="636"/>
    <x v="4"/>
    <s v="Zona 113"/>
    <s v=""/>
  </r>
  <r>
    <n v="2018"/>
    <n v="8"/>
    <n v="85"/>
    <s v="ISLA ORCAS"/>
    <x v="2"/>
    <s v="ARRASTRE FONDO"/>
    <n v="430460"/>
    <n v="4.1790000000000003"/>
    <d v="2018-04-28T00:00:00"/>
    <n v="85"/>
    <s v="ISLA ORCAS"/>
    <x v="0"/>
    <n v="636"/>
    <x v="5"/>
    <s v="Zona 114"/>
    <s v=""/>
  </r>
  <r>
    <n v="2018"/>
    <n v="8"/>
    <n v="85"/>
    <s v="ISLA ORCAS"/>
    <x v="2"/>
    <s v="ARRASTRE FONDO"/>
    <n v="430665"/>
    <n v="10.704000000000001"/>
    <d v="2018-05-08T00:00:00"/>
    <n v="85"/>
    <s v="ISLA ORCAS"/>
    <x v="0"/>
    <n v="636"/>
    <x v="4"/>
    <s v="Zona 113"/>
    <s v=""/>
  </r>
  <r>
    <n v="2018"/>
    <n v="8"/>
    <n v="85"/>
    <s v="ISLA ORCAS"/>
    <x v="2"/>
    <s v="ARRASTRE FONDO"/>
    <n v="430819"/>
    <n v="12.502000000000001"/>
    <d v="2018-05-11T00:00:00"/>
    <n v="85"/>
    <s v="ISLA ORCAS"/>
    <x v="0"/>
    <n v="636"/>
    <x v="4"/>
    <s v="Zona 113"/>
    <s v=""/>
  </r>
  <r>
    <n v="2018"/>
    <n v="8"/>
    <n v="85"/>
    <s v="ISLA ORCAS"/>
    <x v="2"/>
    <s v="ARRASTRE FONDO"/>
    <n v="431045"/>
    <n v="17.196999999999999"/>
    <d v="2018-05-15T00:00:00"/>
    <n v="85"/>
    <s v="ISLA ORCAS"/>
    <x v="0"/>
    <n v="636"/>
    <x v="4"/>
    <s v="Zona 113"/>
    <s v=""/>
  </r>
  <r>
    <n v="2018"/>
    <n v="8"/>
    <n v="85"/>
    <s v="ISLA ORCAS"/>
    <x v="2"/>
    <s v="ARRASTRE FONDO"/>
    <n v="431153"/>
    <n v="17.959"/>
    <d v="2018-05-18T00:00:00"/>
    <n v="85"/>
    <s v="ISLA ORCAS"/>
    <x v="0"/>
    <n v="636"/>
    <x v="4"/>
    <s v="Zona 113"/>
    <s v=""/>
  </r>
  <r>
    <n v="2018"/>
    <n v="8"/>
    <n v="85"/>
    <s v="ISLA ORCAS"/>
    <x v="2"/>
    <s v="ARRASTRE FONDO"/>
    <n v="431325"/>
    <n v="13.632999999999999"/>
    <d v="2018-05-22T00:00:00"/>
    <n v="85"/>
    <s v="ISLA ORCAS"/>
    <x v="0"/>
    <n v="636"/>
    <x v="4"/>
    <s v="Zona 113"/>
    <s v=""/>
  </r>
  <r>
    <n v="2018"/>
    <n v="8"/>
    <n v="85"/>
    <s v="ISLA ORCAS"/>
    <x v="2"/>
    <s v="ARRASTRE FONDO"/>
    <n v="431410"/>
    <n v="15.936999999999999"/>
    <d v="2018-05-25T00:00:00"/>
    <n v="85"/>
    <s v="ISLA ORCAS"/>
    <x v="0"/>
    <n v="636"/>
    <x v="4"/>
    <s v="Zona 113"/>
    <s v=""/>
  </r>
  <r>
    <n v="2018"/>
    <n v="8"/>
    <n v="85"/>
    <s v="ISLA ORCAS"/>
    <x v="2"/>
    <s v="ARRASTRE FONDO"/>
    <n v="431553"/>
    <n v="6.6310000000000002"/>
    <d v="2018-05-28T00:00:00"/>
    <n v="85"/>
    <s v="ISLA ORCAS"/>
    <x v="0"/>
    <n v="636"/>
    <x v="4"/>
    <s v="Zona 113"/>
    <s v=""/>
  </r>
  <r>
    <n v="2018"/>
    <n v="8"/>
    <n v="85"/>
    <s v="ISLA ORCAS"/>
    <x v="2"/>
    <s v="ARRASTRE FONDO"/>
    <n v="431675"/>
    <n v="5.6559999999999997"/>
    <d v="2018-05-31T00:00:00"/>
    <n v="85"/>
    <s v="ISLA ORCAS"/>
    <x v="0"/>
    <n v="636"/>
    <x v="4"/>
    <s v="Zona 113"/>
    <s v=""/>
  </r>
  <r>
    <n v="2018"/>
    <n v="8"/>
    <n v="745"/>
    <s v="GRINGO"/>
    <x v="0"/>
    <s v="ARRASTRE FONDO"/>
    <n v="427666"/>
    <n v="2.5089999999999999"/>
    <d v="2018-02-15T00:00:00"/>
    <n v="745"/>
    <s v="GRINGO"/>
    <x v="1"/>
    <n v="612"/>
    <x v="4"/>
    <s v="Zona 113"/>
    <s v=""/>
  </r>
  <r>
    <n v="2018"/>
    <n v="8"/>
    <n v="745"/>
    <s v="GRINGO"/>
    <x v="0"/>
    <s v="ARRASTRE FONDO"/>
    <n v="427666"/>
    <n v="10.205"/>
    <d v="2018-02-15T00:00:00"/>
    <n v="745"/>
    <s v="GRINGO"/>
    <x v="1"/>
    <n v="612"/>
    <x v="5"/>
    <s v="Zona 114"/>
    <s v=""/>
  </r>
  <r>
    <n v="2018"/>
    <n v="8"/>
    <n v="745"/>
    <s v="GRINGO"/>
    <x v="0"/>
    <s v="ARRASTRE FONDO"/>
    <n v="427698"/>
    <n v="2.1"/>
    <d v="2018-02-18T00:00:00"/>
    <n v="745"/>
    <s v="GRINGO"/>
    <x v="1"/>
    <n v="612"/>
    <x v="4"/>
    <s v="Zona 113"/>
    <s v=""/>
  </r>
  <r>
    <n v="2018"/>
    <n v="8"/>
    <n v="745"/>
    <s v="GRINGO"/>
    <x v="0"/>
    <s v="ARRASTRE FONDO"/>
    <n v="427698"/>
    <n v="12.321"/>
    <d v="2018-02-18T00:00:00"/>
    <n v="745"/>
    <s v="GRINGO"/>
    <x v="1"/>
    <n v="612"/>
    <x v="5"/>
    <s v="Zona 114"/>
    <s v=""/>
  </r>
  <r>
    <n v="2018"/>
    <n v="8"/>
    <n v="745"/>
    <s v="GRINGO"/>
    <x v="0"/>
    <s v="ARRASTRE FONDO"/>
    <n v="427743"/>
    <n v="4.45"/>
    <d v="2018-02-21T00:00:00"/>
    <n v="745"/>
    <s v="GRINGO"/>
    <x v="1"/>
    <n v="612"/>
    <x v="5"/>
    <s v="Zona 114"/>
    <s v=""/>
  </r>
  <r>
    <n v="2018"/>
    <n v="8"/>
    <n v="745"/>
    <s v="GRINGO"/>
    <x v="0"/>
    <s v="ARRASTRE FONDO"/>
    <n v="427743"/>
    <n v="10.994"/>
    <d v="2018-02-21T00:00:00"/>
    <n v="745"/>
    <s v="GRINGO"/>
    <x v="1"/>
    <n v="612"/>
    <x v="4"/>
    <s v="Zona 113"/>
    <s v=""/>
  </r>
  <r>
    <n v="2018"/>
    <n v="8"/>
    <n v="745"/>
    <s v="GRINGO"/>
    <x v="0"/>
    <s v="ARRASTRE FONDO"/>
    <n v="427813"/>
    <n v="4.508"/>
    <d v="2018-02-24T00:00:00"/>
    <n v="745"/>
    <s v="GRINGO"/>
    <x v="1"/>
    <n v="612"/>
    <x v="5"/>
    <s v="Zona 114"/>
    <s v=""/>
  </r>
  <r>
    <n v="2018"/>
    <n v="8"/>
    <n v="745"/>
    <s v="GRINGO"/>
    <x v="0"/>
    <s v="ARRASTRE FONDO"/>
    <n v="427813"/>
    <n v="7.0919999999999996"/>
    <d v="2018-02-24T00:00:00"/>
    <n v="745"/>
    <s v="GRINGO"/>
    <x v="1"/>
    <n v="612"/>
    <x v="4"/>
    <s v="Zona 113"/>
    <s v=""/>
  </r>
  <r>
    <n v="2018"/>
    <n v="8"/>
    <n v="745"/>
    <s v="GRINGO"/>
    <x v="0"/>
    <s v="ARRASTRE FONDO"/>
    <n v="427853"/>
    <n v="1.1479999999999999"/>
    <d v="2018-02-28T00:00:00"/>
    <n v="745"/>
    <s v="GRINGO"/>
    <x v="1"/>
    <n v="612"/>
    <x v="4"/>
    <s v="Zona 113"/>
    <s v=""/>
  </r>
  <r>
    <n v="2018"/>
    <n v="8"/>
    <n v="745"/>
    <s v="GRINGO"/>
    <x v="0"/>
    <s v="ARRASTRE FONDO"/>
    <n v="427853"/>
    <n v="12.847"/>
    <d v="2018-02-28T00:00:00"/>
    <n v="745"/>
    <s v="GRINGO"/>
    <x v="1"/>
    <n v="612"/>
    <x v="5"/>
    <s v="Zona 114"/>
    <s v=""/>
  </r>
  <r>
    <n v="2018"/>
    <n v="8"/>
    <n v="745"/>
    <s v="GRINGO"/>
    <x v="0"/>
    <s v="ARRASTRE FONDO"/>
    <n v="428007"/>
    <n v="18.093"/>
    <d v="2018-03-04T00:00:00"/>
    <n v="745"/>
    <s v="GRINGO"/>
    <x v="1"/>
    <n v="612"/>
    <x v="5"/>
    <s v="Zona 114"/>
    <s v=""/>
  </r>
  <r>
    <n v="2018"/>
    <n v="8"/>
    <n v="745"/>
    <s v="GRINGO"/>
    <x v="0"/>
    <s v="ARRASTRE FONDO"/>
    <n v="428200"/>
    <n v="0.45"/>
    <d v="2018-03-07T00:00:00"/>
    <n v="745"/>
    <s v="GRINGO"/>
    <x v="1"/>
    <n v="612"/>
    <x v="1"/>
    <s v="Zona 111"/>
    <s v=""/>
  </r>
  <r>
    <n v="2018"/>
    <n v="8"/>
    <n v="745"/>
    <s v="GRINGO"/>
    <x v="0"/>
    <s v="ARRASTRE FONDO"/>
    <n v="428200"/>
    <n v="6.766"/>
    <d v="2018-03-07T00:00:00"/>
    <n v="745"/>
    <s v="GRINGO"/>
    <x v="1"/>
    <n v="612"/>
    <x v="4"/>
    <s v="Zona 113"/>
    <s v=""/>
  </r>
  <r>
    <n v="2018"/>
    <n v="8"/>
    <n v="865"/>
    <s v="NISSHIN MARU 3"/>
    <x v="0"/>
    <s v="ARRASTRE FONDO"/>
    <n v="427205"/>
    <n v="2.7839999999999998"/>
    <d v="2018-01-13T00:00:00"/>
    <n v="865"/>
    <s v="NISSHIN MARU 3"/>
    <x v="2"/>
    <n v="612"/>
    <x v="5"/>
    <s v="Zona 114"/>
    <s v=""/>
  </r>
  <r>
    <n v="2018"/>
    <n v="8"/>
    <n v="865"/>
    <s v="NISSHIN MARU 3"/>
    <x v="0"/>
    <s v="ARRASTRE FONDO"/>
    <n v="427205"/>
    <n v="5.9020000000000001"/>
    <d v="2018-01-13T00:00:00"/>
    <n v="865"/>
    <s v="NISSHIN MARU 3"/>
    <x v="2"/>
    <n v="612"/>
    <x v="4"/>
    <s v="Zona 113"/>
    <s v=""/>
  </r>
  <r>
    <n v="2018"/>
    <n v="8"/>
    <n v="865"/>
    <s v="NISSHIN MARU 3"/>
    <x v="0"/>
    <s v="ARRASTRE FONDO"/>
    <n v="427308"/>
    <n v="2.746"/>
    <d v="2018-01-16T00:00:00"/>
    <n v="865"/>
    <s v="NISSHIN MARU 3"/>
    <x v="2"/>
    <n v="612"/>
    <x v="5"/>
    <s v="Zona 114"/>
    <s v=""/>
  </r>
  <r>
    <n v="2018"/>
    <n v="8"/>
    <n v="865"/>
    <s v="NISSHIN MARU 3"/>
    <x v="0"/>
    <s v="ARRASTRE FONDO"/>
    <n v="427308"/>
    <n v="5.3520000000000003"/>
    <d v="2018-01-16T00:00:00"/>
    <n v="865"/>
    <s v="NISSHIN MARU 3"/>
    <x v="2"/>
    <n v="612"/>
    <x v="4"/>
    <s v="Zona 113"/>
    <s v=""/>
  </r>
  <r>
    <n v="2018"/>
    <n v="8"/>
    <n v="865"/>
    <s v="NISSHIN MARU 3"/>
    <x v="0"/>
    <s v="ARRASTRE FONDO"/>
    <n v="427337"/>
    <n v="7.3159999999999998"/>
    <d v="2018-01-18T00:00:00"/>
    <n v="865"/>
    <s v="NISSHIN MARU 3"/>
    <x v="2"/>
    <n v="612"/>
    <x v="4"/>
    <s v="Zona 113"/>
    <s v=""/>
  </r>
  <r>
    <n v="2018"/>
    <n v="8"/>
    <n v="865"/>
    <s v="NISSHIN MARU 3"/>
    <x v="0"/>
    <s v="ARRASTRE FONDO"/>
    <n v="427353"/>
    <n v="3.855"/>
    <d v="2018-01-21T00:00:00"/>
    <n v="865"/>
    <s v="NISSHIN MARU 3"/>
    <x v="2"/>
    <n v="612"/>
    <x v="4"/>
    <s v="Zona 113"/>
    <s v=""/>
  </r>
  <r>
    <n v="2018"/>
    <n v="8"/>
    <n v="865"/>
    <s v="NISSHIN MARU 3"/>
    <x v="0"/>
    <s v="ARRASTRE FONDO"/>
    <n v="427353"/>
    <n v="5.3369999999999997"/>
    <d v="2018-01-21T00:00:00"/>
    <n v="865"/>
    <s v="NISSHIN MARU 3"/>
    <x v="2"/>
    <n v="612"/>
    <x v="5"/>
    <s v="Zona 114"/>
    <s v=""/>
  </r>
  <r>
    <n v="2018"/>
    <n v="8"/>
    <n v="865"/>
    <s v="NISSHIN MARU 3"/>
    <x v="0"/>
    <s v="ARRASTRE FONDO"/>
    <n v="427375"/>
    <n v="7.3460000000000001"/>
    <d v="2018-01-23T00:00:00"/>
    <n v="865"/>
    <s v="NISSHIN MARU 3"/>
    <x v="2"/>
    <n v="612"/>
    <x v="4"/>
    <s v="Zona 113"/>
    <s v=""/>
  </r>
  <r>
    <n v="2018"/>
    <n v="8"/>
    <n v="865"/>
    <s v="NISSHIN MARU 3"/>
    <x v="0"/>
    <s v="ARRASTRE FONDO"/>
    <n v="427404"/>
    <n v="1.9450000000000001"/>
    <d v="2018-01-25T00:00:00"/>
    <n v="865"/>
    <s v="NISSHIN MARU 3"/>
    <x v="2"/>
    <n v="612"/>
    <x v="5"/>
    <s v="Zona 114"/>
    <s v=""/>
  </r>
  <r>
    <n v="2018"/>
    <n v="8"/>
    <n v="865"/>
    <s v="NISSHIN MARU 3"/>
    <x v="0"/>
    <s v="ARRASTRE FONDO"/>
    <n v="427404"/>
    <n v="5.3879999999999999"/>
    <d v="2018-01-25T00:00:00"/>
    <n v="865"/>
    <s v="NISSHIN MARU 3"/>
    <x v="2"/>
    <n v="612"/>
    <x v="4"/>
    <s v="Zona 113"/>
    <s v=""/>
  </r>
  <r>
    <n v="2018"/>
    <n v="8"/>
    <n v="865"/>
    <s v="NISSHIN MARU 3"/>
    <x v="0"/>
    <s v="ARRASTRE FONDO"/>
    <n v="427434"/>
    <n v="3.556"/>
    <d v="2018-01-28T00:00:00"/>
    <n v="865"/>
    <s v="NISSHIN MARU 3"/>
    <x v="2"/>
    <n v="612"/>
    <x v="4"/>
    <s v="Zona 113"/>
    <s v=""/>
  </r>
  <r>
    <n v="2018"/>
    <n v="8"/>
    <n v="865"/>
    <s v="NISSHIN MARU 3"/>
    <x v="0"/>
    <s v="ARRASTRE FONDO"/>
    <n v="427434"/>
    <n v="5.242"/>
    <d v="2018-01-28T00:00:00"/>
    <n v="865"/>
    <s v="NISSHIN MARU 3"/>
    <x v="2"/>
    <n v="612"/>
    <x v="5"/>
    <s v="Zona 114"/>
    <s v=""/>
  </r>
  <r>
    <n v="2018"/>
    <n v="8"/>
    <n v="865"/>
    <s v="NISSHIN MARU 3"/>
    <x v="0"/>
    <s v="ARRASTRE FONDO"/>
    <n v="427460"/>
    <n v="7.016"/>
    <d v="2018-01-30T00:00:00"/>
    <n v="865"/>
    <s v="NISSHIN MARU 3"/>
    <x v="2"/>
    <n v="612"/>
    <x v="4"/>
    <s v="Zona 113"/>
    <s v=""/>
  </r>
  <r>
    <n v="2018"/>
    <n v="8"/>
    <n v="865"/>
    <s v="NISSHIN MARU 3"/>
    <x v="0"/>
    <s v="ARRASTRE FONDO"/>
    <n v="427475"/>
    <n v="6.4059999999999997"/>
    <d v="2018-02-01T00:00:00"/>
    <n v="865"/>
    <s v="NISSHIN MARU 3"/>
    <x v="2"/>
    <n v="612"/>
    <x v="4"/>
    <s v="Zona 113"/>
    <s v=""/>
  </r>
  <r>
    <n v="2018"/>
    <n v="8"/>
    <n v="865"/>
    <s v="NISSHIN MARU 3"/>
    <x v="0"/>
    <s v="ARRASTRE FONDO"/>
    <n v="427499"/>
    <n v="3.6419999999999999"/>
    <d v="2018-02-04T00:00:00"/>
    <n v="865"/>
    <s v="NISSHIN MARU 3"/>
    <x v="2"/>
    <n v="612"/>
    <x v="4"/>
    <s v="Zona 113"/>
    <s v=""/>
  </r>
  <r>
    <n v="2018"/>
    <n v="8"/>
    <n v="865"/>
    <s v="NISSHIN MARU 3"/>
    <x v="0"/>
    <s v="ARRASTRE FONDO"/>
    <n v="427499"/>
    <n v="5.6769999999999996"/>
    <d v="2018-02-04T00:00:00"/>
    <n v="865"/>
    <s v="NISSHIN MARU 3"/>
    <x v="2"/>
    <n v="612"/>
    <x v="5"/>
    <s v="Zona 114"/>
    <s v=""/>
  </r>
  <r>
    <n v="2018"/>
    <n v="8"/>
    <n v="865"/>
    <s v="NISSHIN MARU 3"/>
    <x v="0"/>
    <s v="ARRASTRE FONDO"/>
    <n v="427531"/>
    <n v="9.0609999999999999"/>
    <d v="2018-02-06T00:00:00"/>
    <n v="865"/>
    <s v="NISSHIN MARU 3"/>
    <x v="2"/>
    <n v="612"/>
    <x v="5"/>
    <s v="Zona 114"/>
    <s v=""/>
  </r>
  <r>
    <n v="2018"/>
    <n v="8"/>
    <n v="865"/>
    <s v="NISSHIN MARU 3"/>
    <x v="0"/>
    <s v="ARRASTRE FONDO"/>
    <n v="427560"/>
    <n v="7.0510000000000002"/>
    <d v="2018-02-08T00:00:00"/>
    <n v="865"/>
    <s v="NISSHIN MARU 3"/>
    <x v="2"/>
    <n v="612"/>
    <x v="4"/>
    <s v="Zona 113"/>
    <s v=""/>
  </r>
  <r>
    <n v="2018"/>
    <n v="8"/>
    <n v="865"/>
    <s v="NISSHIN MARU 3"/>
    <x v="0"/>
    <s v="ARRASTRE FONDO"/>
    <n v="427601"/>
    <n v="3.4630000000000001"/>
    <d v="2018-02-11T00:00:00"/>
    <n v="865"/>
    <s v="NISSHIN MARU 3"/>
    <x v="2"/>
    <n v="612"/>
    <x v="5"/>
    <s v="Zona 114"/>
    <s v=""/>
  </r>
  <r>
    <n v="2018"/>
    <n v="8"/>
    <n v="865"/>
    <s v="NISSHIN MARU 3"/>
    <x v="0"/>
    <s v="ARRASTRE FONDO"/>
    <n v="427601"/>
    <n v="4.1580000000000004"/>
    <d v="2018-02-11T00:00:00"/>
    <n v="865"/>
    <s v="NISSHIN MARU 3"/>
    <x v="2"/>
    <n v="612"/>
    <x v="4"/>
    <s v="Zona 113"/>
    <s v=""/>
  </r>
  <r>
    <n v="2018"/>
    <n v="8"/>
    <n v="865"/>
    <s v="NISSHIN MARU 3"/>
    <x v="0"/>
    <s v="ARRASTRE FONDO"/>
    <n v="427635"/>
    <n v="6.9749999999999996"/>
    <d v="2018-02-13T00:00:00"/>
    <n v="865"/>
    <s v="NISSHIN MARU 3"/>
    <x v="2"/>
    <n v="612"/>
    <x v="4"/>
    <s v="Zona 113"/>
    <s v=""/>
  </r>
  <r>
    <n v="2018"/>
    <n v="8"/>
    <n v="865"/>
    <s v="NISSHIN MARU 3"/>
    <x v="0"/>
    <s v="ARRASTRE FONDO"/>
    <n v="427670"/>
    <n v="6.5990000000000002"/>
    <d v="2018-02-15T00:00:00"/>
    <n v="865"/>
    <s v="NISSHIN MARU 3"/>
    <x v="2"/>
    <n v="612"/>
    <x v="4"/>
    <s v="Zona 113"/>
    <s v=""/>
  </r>
  <r>
    <n v="2018"/>
    <n v="8"/>
    <n v="865"/>
    <s v="NISSHIN MARU 3"/>
    <x v="0"/>
    <s v="ARRASTRE FONDO"/>
    <n v="427693"/>
    <n v="2.8170000000000002"/>
    <d v="2018-02-17T00:00:00"/>
    <n v="865"/>
    <s v="NISSHIN MARU 3"/>
    <x v="2"/>
    <n v="612"/>
    <x v="4"/>
    <s v="Zona 113"/>
    <s v=""/>
  </r>
  <r>
    <n v="2018"/>
    <n v="8"/>
    <n v="865"/>
    <s v="NISSHIN MARU 3"/>
    <x v="0"/>
    <s v="ARRASTRE FONDO"/>
    <n v="427693"/>
    <n v="6.0129999999999999"/>
    <d v="2018-02-17T00:00:00"/>
    <n v="865"/>
    <s v="NISSHIN MARU 3"/>
    <x v="2"/>
    <n v="612"/>
    <x v="5"/>
    <s v="Zona 114"/>
    <s v=""/>
  </r>
  <r>
    <n v="2018"/>
    <n v="8"/>
    <n v="865"/>
    <s v="NISSHIN MARU 3"/>
    <x v="0"/>
    <s v="ARRASTRE FONDO"/>
    <n v="427733"/>
    <n v="6.05"/>
    <d v="2018-02-20T00:00:00"/>
    <n v="865"/>
    <s v="NISSHIN MARU 3"/>
    <x v="2"/>
    <n v="612"/>
    <x v="4"/>
    <s v="Zona 113"/>
    <s v=""/>
  </r>
  <r>
    <n v="2018"/>
    <n v="8"/>
    <n v="865"/>
    <s v="NISSHIN MARU 3"/>
    <x v="0"/>
    <s v="ARRASTRE FONDO"/>
    <n v="427778"/>
    <n v="6.2359999999999998"/>
    <d v="2018-02-22T00:00:00"/>
    <n v="865"/>
    <s v="NISSHIN MARU 3"/>
    <x v="2"/>
    <n v="612"/>
    <x v="4"/>
    <s v="Zona 113"/>
    <s v=""/>
  </r>
  <r>
    <n v="2018"/>
    <n v="8"/>
    <n v="865"/>
    <s v="NISSHIN MARU 3"/>
    <x v="0"/>
    <s v="ARRASTRE FONDO"/>
    <n v="427804"/>
    <n v="6.101"/>
    <d v="2018-02-24T00:00:00"/>
    <n v="865"/>
    <s v="NISSHIN MARU 3"/>
    <x v="2"/>
    <n v="612"/>
    <x v="4"/>
    <s v="Zona 113"/>
    <s v=""/>
  </r>
  <r>
    <n v="2018"/>
    <n v="8"/>
    <n v="865"/>
    <s v="NISSHIN MARU 3"/>
    <x v="0"/>
    <s v="ARRASTRE FONDO"/>
    <n v="427841"/>
    <n v="3.45"/>
    <d v="2018-02-27T00:00:00"/>
    <n v="865"/>
    <s v="NISSHIN MARU 3"/>
    <x v="2"/>
    <n v="612"/>
    <x v="4"/>
    <s v="Zona 113"/>
    <s v=""/>
  </r>
  <r>
    <n v="2018"/>
    <n v="8"/>
    <n v="865"/>
    <s v="NISSHIN MARU 3"/>
    <x v="0"/>
    <s v="ARRASTRE FONDO"/>
    <n v="427841"/>
    <n v="3.6739999999999999"/>
    <d v="2018-02-27T00:00:00"/>
    <n v="865"/>
    <s v="NISSHIN MARU 3"/>
    <x v="2"/>
    <n v="612"/>
    <x v="1"/>
    <s v="Zona 111"/>
    <s v=""/>
  </r>
  <r>
    <n v="2018"/>
    <n v="8"/>
    <n v="865"/>
    <s v="NISSHIN MARU 3"/>
    <x v="0"/>
    <s v="ARRASTRE FONDO"/>
    <n v="427841"/>
    <n v="4.1609999999999996"/>
    <d v="2018-02-27T00:00:00"/>
    <n v="865"/>
    <s v="NISSHIN MARU 3"/>
    <x v="2"/>
    <n v="612"/>
    <x v="2"/>
    <s v="Zona 112"/>
    <s v=""/>
  </r>
  <r>
    <n v="2018"/>
    <n v="8"/>
    <n v="980"/>
    <s v="ANTARES"/>
    <x v="0"/>
    <s v="ARRASTRE FONDO"/>
    <n v="428076"/>
    <n v="0.04"/>
    <d v="2018-03-05T00:00:00"/>
    <n v="980"/>
    <s v="ANTARES"/>
    <x v="4"/>
    <n v="612"/>
    <x v="4"/>
    <s v="Zona 113"/>
    <s v=""/>
  </r>
  <r>
    <n v="2018"/>
    <n v="8"/>
    <n v="980"/>
    <s v="ANTARES"/>
    <x v="0"/>
    <s v="ARRASTRE FONDO"/>
    <n v="428176"/>
    <n v="0.02"/>
    <d v="2018-03-07T00:00:00"/>
    <n v="980"/>
    <s v="ANTARES"/>
    <x v="4"/>
    <n v="612"/>
    <x v="5"/>
    <s v="Zona 114"/>
    <s v=""/>
  </r>
  <r>
    <n v="2018"/>
    <n v="8"/>
    <n v="980"/>
    <s v="ANTARES"/>
    <x v="0"/>
    <s v="ARRASTRE FONDO"/>
    <n v="428283"/>
    <n v="0.15"/>
    <d v="2018-03-09T00:00:00"/>
    <n v="980"/>
    <s v="ANTARES"/>
    <x v="4"/>
    <n v="612"/>
    <x v="5"/>
    <s v="Zona 114"/>
    <s v=""/>
  </r>
  <r>
    <n v="2018"/>
    <n v="8"/>
    <n v="980"/>
    <s v="ANTARES"/>
    <x v="0"/>
    <s v="ARRASTRE FONDO"/>
    <n v="428400"/>
    <n v="0.4"/>
    <d v="2018-03-12T00:00:00"/>
    <n v="980"/>
    <s v="ANTARES"/>
    <x v="4"/>
    <n v="612"/>
    <x v="5"/>
    <s v="Zona 114"/>
    <s v=""/>
  </r>
  <r>
    <n v="2018"/>
    <n v="8"/>
    <n v="980"/>
    <s v="ANTARES"/>
    <x v="0"/>
    <s v="ARRASTRE FONDO"/>
    <n v="428495"/>
    <n v="0.123"/>
    <d v="2018-03-14T00:00:00"/>
    <n v="980"/>
    <s v="ANTARES"/>
    <x v="4"/>
    <n v="612"/>
    <x v="5"/>
    <s v="Zona 114"/>
    <s v=""/>
  </r>
  <r>
    <n v="2018"/>
    <n v="8"/>
    <n v="980"/>
    <s v="ANTARES"/>
    <x v="0"/>
    <s v="ARRASTRE FONDO"/>
    <n v="428724"/>
    <n v="0.04"/>
    <d v="2018-03-19T00:00:00"/>
    <n v="980"/>
    <s v="ANTARES"/>
    <x v="4"/>
    <n v="612"/>
    <x v="5"/>
    <s v="Zona 114"/>
    <s v=""/>
  </r>
  <r>
    <n v="2018"/>
    <n v="8"/>
    <n v="980"/>
    <s v="ANTARES"/>
    <x v="0"/>
    <s v="ARRASTRE FONDO"/>
    <n v="429025"/>
    <n v="0.128"/>
    <d v="2018-03-26T00:00:00"/>
    <n v="980"/>
    <s v="ANTARES"/>
    <x v="4"/>
    <n v="612"/>
    <x v="4"/>
    <s v="Zona 113"/>
    <s v=""/>
  </r>
  <r>
    <n v="2018"/>
    <n v="8"/>
    <n v="980"/>
    <s v="ANTARES"/>
    <x v="0"/>
    <s v="ARRASTRE FONDO"/>
    <n v="429129"/>
    <n v="7.1999999999999995E-2"/>
    <d v="2018-03-28T00:00:00"/>
    <n v="980"/>
    <s v="ANTARES"/>
    <x v="4"/>
    <n v="612"/>
    <x v="4"/>
    <s v="Zona 113"/>
    <s v=""/>
  </r>
  <r>
    <n v="2018"/>
    <n v="8"/>
    <n v="980"/>
    <s v="ANTARES"/>
    <x v="0"/>
    <s v="ARRASTRE FONDO"/>
    <n v="429214"/>
    <n v="0.08"/>
    <d v="2018-04-02T00:00:00"/>
    <n v="980"/>
    <s v="ANTARES"/>
    <x v="4"/>
    <n v="612"/>
    <x v="4"/>
    <s v="Zona 113"/>
    <s v=""/>
  </r>
  <r>
    <n v="2018"/>
    <n v="8"/>
    <n v="980"/>
    <s v="ANTARES"/>
    <x v="0"/>
    <s v="ARRASTRE FONDO"/>
    <n v="429324"/>
    <n v="3.7999999999999999E-2"/>
    <d v="2018-04-05T00:00:00"/>
    <n v="980"/>
    <s v="ANTARES"/>
    <x v="4"/>
    <n v="612"/>
    <x v="4"/>
    <s v="Zona 113"/>
    <s v=""/>
  </r>
  <r>
    <n v="2018"/>
    <n v="8"/>
    <n v="980"/>
    <s v="ANTARES"/>
    <x v="0"/>
    <s v="ARRASTRE FONDO"/>
    <n v="429851"/>
    <n v="0.04"/>
    <d v="2018-04-17T00:00:00"/>
    <n v="980"/>
    <s v="ANTARES"/>
    <x v="4"/>
    <n v="612"/>
    <x v="4"/>
    <s v="Zona 113"/>
    <s v=""/>
  </r>
  <r>
    <n v="2018"/>
    <n v="8"/>
    <n v="980"/>
    <s v="ANTARES"/>
    <x v="0"/>
    <s v="ARRASTRE FONDO"/>
    <n v="431449"/>
    <n v="0.16200000000000001"/>
    <d v="2018-05-26T00:00:00"/>
    <n v="980"/>
    <s v="ANTARES"/>
    <x v="4"/>
    <n v="612"/>
    <x v="4"/>
    <s v="Zona 113"/>
    <s v=""/>
  </r>
  <r>
    <n v="2018"/>
    <n v="8"/>
    <n v="980"/>
    <s v="ANTARES"/>
    <x v="0"/>
    <s v="ARRASTRE FONDO"/>
    <n v="431618"/>
    <n v="0.125"/>
    <d v="2018-05-29T00:00:00"/>
    <n v="980"/>
    <s v="ANTARES"/>
    <x v="4"/>
    <n v="612"/>
    <x v="4"/>
    <s v="Zona 113"/>
    <s v=""/>
  </r>
  <r>
    <n v="2018"/>
    <n v="8"/>
    <n v="980"/>
    <s v="ANTARES"/>
    <x v="1"/>
    <s v="ARRASTRE FONDO"/>
    <n v="428495"/>
    <n v="8.0239999999999991"/>
    <d v="2018-03-14T00:00:00"/>
    <n v="980"/>
    <s v="ANTARES"/>
    <x v="4"/>
    <n v="632"/>
    <x v="5"/>
    <s v="Zona 114"/>
    <s v=""/>
  </r>
  <r>
    <n v="2018"/>
    <n v="8"/>
    <n v="980"/>
    <s v="ANTARES"/>
    <x v="1"/>
    <s v="ARRASTRE FONDO"/>
    <n v="428593"/>
    <n v="25.297000000000001"/>
    <d v="2018-03-16T00:00:00"/>
    <n v="980"/>
    <s v="ANTARES"/>
    <x v="4"/>
    <n v="632"/>
    <x v="5"/>
    <s v="Zona 114"/>
    <s v=""/>
  </r>
  <r>
    <n v="2018"/>
    <n v="8"/>
    <n v="980"/>
    <s v="ANTARES"/>
    <x v="1"/>
    <s v="ARRASTRE FONDO"/>
    <n v="428724"/>
    <n v="22.501999999999999"/>
    <d v="2018-03-19T00:00:00"/>
    <n v="980"/>
    <s v="ANTARES"/>
    <x v="4"/>
    <n v="632"/>
    <x v="5"/>
    <s v="Zona 114"/>
    <s v=""/>
  </r>
  <r>
    <n v="2018"/>
    <n v="8"/>
    <n v="980"/>
    <s v="ANTARES"/>
    <x v="1"/>
    <s v="ARRASTRE FONDO"/>
    <n v="430006"/>
    <n v="4.18"/>
    <d v="2018-04-20T00:00:00"/>
    <n v="980"/>
    <s v="ANTARES"/>
    <x v="4"/>
    <n v="632"/>
    <x v="5"/>
    <s v="Zona 114"/>
    <s v=""/>
  </r>
  <r>
    <n v="2018"/>
    <n v="8"/>
    <n v="980"/>
    <s v="ANTARES"/>
    <x v="1"/>
    <s v="ARRASTRE FONDO"/>
    <n v="430953"/>
    <n v="1.1659999999999999"/>
    <d v="2018-05-13T00:00:00"/>
    <n v="980"/>
    <s v="ANTARES"/>
    <x v="4"/>
    <n v="632"/>
    <x v="5"/>
    <s v="Zona 114"/>
    <s v=""/>
  </r>
  <r>
    <n v="2018"/>
    <n v="8"/>
    <n v="980"/>
    <s v="ANTARES"/>
    <x v="1"/>
    <s v="ARRASTRE FONDO"/>
    <n v="431449"/>
    <n v="0.95099999999999996"/>
    <d v="2018-05-26T00:00:00"/>
    <n v="980"/>
    <s v="ANTARES"/>
    <x v="4"/>
    <n v="632"/>
    <x v="5"/>
    <s v="Zona 114"/>
    <s v=""/>
  </r>
  <r>
    <n v="2018"/>
    <n v="8"/>
    <n v="980"/>
    <s v="ANTARES"/>
    <x v="1"/>
    <s v="ARRASTRE FONDO"/>
    <n v="431618"/>
    <n v="0.17"/>
    <d v="2018-05-29T00:00:00"/>
    <n v="980"/>
    <s v="ANTARES"/>
    <x v="4"/>
    <n v="632"/>
    <x v="4"/>
    <s v="Zona 113"/>
    <s v=""/>
  </r>
  <r>
    <n v="2018"/>
    <n v="8"/>
    <n v="980"/>
    <s v="ANTARES"/>
    <x v="1"/>
    <s v="ARRASTRE FONDO"/>
    <n v="431679"/>
    <n v="0.122"/>
    <d v="2018-06-01T00:00:00"/>
    <n v="980"/>
    <s v="ANTARES"/>
    <x v="4"/>
    <n v="632"/>
    <x v="4"/>
    <s v="Zona 113"/>
    <s v=""/>
  </r>
  <r>
    <n v="2018"/>
    <n v="8"/>
    <n v="980"/>
    <s v="ANTARES"/>
    <x v="1"/>
    <s v="ARRASTRE FONDO"/>
    <n v="432108"/>
    <n v="2.589"/>
    <d v="2018-06-17T00:00:00"/>
    <n v="980"/>
    <s v="ANTARES"/>
    <x v="4"/>
    <n v="632"/>
    <x v="5"/>
    <s v="Zona 114"/>
    <s v=""/>
  </r>
  <r>
    <n v="2018"/>
    <n v="8"/>
    <n v="980"/>
    <s v="ANTARES"/>
    <x v="2"/>
    <s v="ARRASTRE FONDO"/>
    <n v="428076"/>
    <n v="4.468"/>
    <d v="2018-03-05T00:00:00"/>
    <n v="980"/>
    <s v="ANTARES"/>
    <x v="4"/>
    <n v="636"/>
    <x v="4"/>
    <s v="Zona 113"/>
    <s v=""/>
  </r>
  <r>
    <n v="2018"/>
    <n v="8"/>
    <n v="980"/>
    <s v="ANTARES"/>
    <x v="2"/>
    <s v="ARRASTRE FONDO"/>
    <n v="428076"/>
    <n v="17.506"/>
    <d v="2018-03-05T00:00:00"/>
    <n v="980"/>
    <s v="ANTARES"/>
    <x v="4"/>
    <n v="636"/>
    <x v="5"/>
    <s v="Zona 114"/>
    <s v=""/>
  </r>
  <r>
    <n v="2018"/>
    <n v="8"/>
    <n v="980"/>
    <s v="ANTARES"/>
    <x v="2"/>
    <s v="ARRASTRE FONDO"/>
    <n v="428176"/>
    <n v="23.760999999999999"/>
    <d v="2018-03-07T00:00:00"/>
    <n v="980"/>
    <s v="ANTARES"/>
    <x v="4"/>
    <n v="636"/>
    <x v="5"/>
    <s v="Zona 114"/>
    <s v=""/>
  </r>
  <r>
    <n v="2018"/>
    <n v="8"/>
    <n v="980"/>
    <s v="ANTARES"/>
    <x v="2"/>
    <s v="ARRASTRE FONDO"/>
    <n v="428283"/>
    <n v="24.771000000000001"/>
    <d v="2018-03-09T00:00:00"/>
    <n v="980"/>
    <s v="ANTARES"/>
    <x v="4"/>
    <n v="636"/>
    <x v="5"/>
    <s v="Zona 114"/>
    <s v=""/>
  </r>
  <r>
    <n v="2018"/>
    <n v="8"/>
    <n v="980"/>
    <s v="ANTARES"/>
    <x v="2"/>
    <s v="ARRASTRE FONDO"/>
    <n v="428400"/>
    <n v="18.468"/>
    <d v="2018-03-12T00:00:00"/>
    <n v="980"/>
    <s v="ANTARES"/>
    <x v="4"/>
    <n v="636"/>
    <x v="5"/>
    <s v="Zona 114"/>
    <s v=""/>
  </r>
  <r>
    <n v="2018"/>
    <n v="8"/>
    <n v="980"/>
    <s v="ANTARES"/>
    <x v="2"/>
    <s v="ARRASTRE FONDO"/>
    <n v="428495"/>
    <n v="8.9879999999999995"/>
    <d v="2018-03-14T00:00:00"/>
    <n v="980"/>
    <s v="ANTARES"/>
    <x v="4"/>
    <n v="636"/>
    <x v="5"/>
    <s v="Zona 114"/>
    <s v=""/>
  </r>
  <r>
    <n v="2018"/>
    <n v="8"/>
    <n v="980"/>
    <s v="ANTARES"/>
    <x v="2"/>
    <s v="ARRASTRE FONDO"/>
    <n v="428593"/>
    <n v="1.6220000000000001"/>
    <d v="2018-03-16T00:00:00"/>
    <n v="980"/>
    <s v="ANTARES"/>
    <x v="4"/>
    <n v="636"/>
    <x v="5"/>
    <s v="Zona 114"/>
    <s v=""/>
  </r>
  <r>
    <n v="2018"/>
    <n v="8"/>
    <n v="980"/>
    <s v="ANTARES"/>
    <x v="2"/>
    <s v="ARRASTRE FONDO"/>
    <n v="428724"/>
    <n v="3.1360000000000001"/>
    <d v="2018-03-19T00:00:00"/>
    <n v="980"/>
    <s v="ANTARES"/>
    <x v="4"/>
    <n v="636"/>
    <x v="5"/>
    <s v="Zona 114"/>
    <s v=""/>
  </r>
  <r>
    <n v="2018"/>
    <n v="8"/>
    <n v="980"/>
    <s v="ANTARES"/>
    <x v="2"/>
    <s v="ARRASTRE FONDO"/>
    <n v="428813"/>
    <n v="17.651"/>
    <d v="2018-03-21T00:00:00"/>
    <n v="980"/>
    <s v="ANTARES"/>
    <x v="4"/>
    <n v="636"/>
    <x v="5"/>
    <s v="Zona 114"/>
    <s v=""/>
  </r>
  <r>
    <n v="2018"/>
    <n v="8"/>
    <n v="980"/>
    <s v="ANTARES"/>
    <x v="2"/>
    <s v="ARRASTRE FONDO"/>
    <n v="428924"/>
    <n v="0.73"/>
    <d v="2018-03-23T00:00:00"/>
    <n v="980"/>
    <s v="ANTARES"/>
    <x v="4"/>
    <n v="636"/>
    <x v="5"/>
    <s v="Zona 114"/>
    <s v=""/>
  </r>
  <r>
    <n v="2018"/>
    <n v="8"/>
    <n v="980"/>
    <s v="ANTARES"/>
    <x v="2"/>
    <s v="ARRASTRE FONDO"/>
    <n v="428924"/>
    <n v="13.282999999999999"/>
    <d v="2018-03-23T00:00:00"/>
    <n v="980"/>
    <s v="ANTARES"/>
    <x v="4"/>
    <n v="636"/>
    <x v="4"/>
    <s v="Zona 113"/>
    <s v=""/>
  </r>
  <r>
    <n v="2018"/>
    <n v="8"/>
    <n v="980"/>
    <s v="ANTARES"/>
    <x v="2"/>
    <s v="ARRASTRE FONDO"/>
    <n v="429025"/>
    <n v="21.526"/>
    <d v="2018-03-26T00:00:00"/>
    <n v="980"/>
    <s v="ANTARES"/>
    <x v="4"/>
    <n v="636"/>
    <x v="4"/>
    <s v="Zona 113"/>
    <s v=""/>
  </r>
  <r>
    <n v="2018"/>
    <n v="8"/>
    <n v="980"/>
    <s v="ANTARES"/>
    <x v="2"/>
    <s v="ARRASTRE FONDO"/>
    <n v="429129"/>
    <n v="17.73"/>
    <d v="2018-03-28T00:00:00"/>
    <n v="980"/>
    <s v="ANTARES"/>
    <x v="4"/>
    <n v="636"/>
    <x v="4"/>
    <s v="Zona 113"/>
    <s v=""/>
  </r>
  <r>
    <n v="2018"/>
    <n v="8"/>
    <n v="980"/>
    <s v="ANTARES"/>
    <x v="2"/>
    <s v="ARRASTRE FONDO"/>
    <n v="429214"/>
    <n v="14.672000000000001"/>
    <d v="2018-04-02T00:00:00"/>
    <n v="980"/>
    <s v="ANTARES"/>
    <x v="4"/>
    <n v="636"/>
    <x v="4"/>
    <s v="Zona 113"/>
    <s v=""/>
  </r>
  <r>
    <n v="2018"/>
    <n v="8"/>
    <n v="980"/>
    <s v="ANTARES"/>
    <x v="2"/>
    <s v="ARRASTRE FONDO"/>
    <n v="429324"/>
    <n v="5.28"/>
    <d v="2018-04-05T00:00:00"/>
    <n v="980"/>
    <s v="ANTARES"/>
    <x v="4"/>
    <n v="636"/>
    <x v="5"/>
    <s v="Zona 114"/>
    <s v=""/>
  </r>
  <r>
    <n v="2018"/>
    <n v="8"/>
    <n v="980"/>
    <s v="ANTARES"/>
    <x v="2"/>
    <s v="ARRASTRE FONDO"/>
    <n v="429324"/>
    <n v="19.777999999999999"/>
    <d v="2018-04-05T00:00:00"/>
    <n v="980"/>
    <s v="ANTARES"/>
    <x v="4"/>
    <n v="636"/>
    <x v="4"/>
    <s v="Zona 113"/>
    <s v=""/>
  </r>
  <r>
    <n v="2018"/>
    <n v="8"/>
    <n v="980"/>
    <s v="ANTARES"/>
    <x v="2"/>
    <s v="ARRASTRE FONDO"/>
    <n v="429405"/>
    <n v="5.2030000000000003"/>
    <d v="2018-04-07T00:00:00"/>
    <n v="980"/>
    <s v="ANTARES"/>
    <x v="4"/>
    <n v="636"/>
    <x v="4"/>
    <s v="Zona 113"/>
    <s v=""/>
  </r>
  <r>
    <n v="2018"/>
    <n v="8"/>
    <n v="980"/>
    <s v="ANTARES"/>
    <x v="2"/>
    <s v="ARRASTRE FONDO"/>
    <n v="429405"/>
    <n v="6.36"/>
    <d v="2018-04-07T00:00:00"/>
    <n v="980"/>
    <s v="ANTARES"/>
    <x v="4"/>
    <n v="636"/>
    <x v="5"/>
    <s v="Zona 114"/>
    <s v=""/>
  </r>
  <r>
    <n v="2018"/>
    <n v="8"/>
    <n v="980"/>
    <s v="ANTARES"/>
    <x v="2"/>
    <s v="ARRASTRE FONDO"/>
    <n v="429556"/>
    <n v="16.204000000000001"/>
    <d v="2018-04-11T00:00:00"/>
    <n v="980"/>
    <s v="ANTARES"/>
    <x v="4"/>
    <n v="636"/>
    <x v="4"/>
    <s v="Zona 113"/>
    <s v=""/>
  </r>
  <r>
    <n v="2018"/>
    <n v="8"/>
    <n v="980"/>
    <s v="ANTARES"/>
    <x v="2"/>
    <s v="ARRASTRE FONDO"/>
    <n v="429721"/>
    <n v="7.4509999999999996"/>
    <d v="2018-04-14T00:00:00"/>
    <n v="980"/>
    <s v="ANTARES"/>
    <x v="4"/>
    <n v="636"/>
    <x v="4"/>
    <s v="Zona 113"/>
    <s v=""/>
  </r>
  <r>
    <n v="2018"/>
    <n v="8"/>
    <n v="980"/>
    <s v="ANTARES"/>
    <x v="2"/>
    <s v="ARRASTRE FONDO"/>
    <n v="429721"/>
    <n v="11.94"/>
    <d v="2018-04-14T00:00:00"/>
    <n v="980"/>
    <s v="ANTARES"/>
    <x v="4"/>
    <n v="636"/>
    <x v="5"/>
    <s v="Zona 114"/>
    <s v=""/>
  </r>
  <r>
    <n v="2018"/>
    <n v="8"/>
    <n v="980"/>
    <s v="ANTARES"/>
    <x v="2"/>
    <s v="ARRASTRE FONDO"/>
    <n v="429851"/>
    <n v="1.1080000000000001"/>
    <d v="2018-04-17T00:00:00"/>
    <n v="980"/>
    <s v="ANTARES"/>
    <x v="4"/>
    <n v="636"/>
    <x v="4"/>
    <s v="Zona 113"/>
    <s v=""/>
  </r>
  <r>
    <n v="2018"/>
    <n v="8"/>
    <n v="980"/>
    <s v="ANTARES"/>
    <x v="2"/>
    <s v="ARRASTRE FONDO"/>
    <n v="429851"/>
    <n v="19.981999999999999"/>
    <d v="2018-04-17T00:00:00"/>
    <n v="980"/>
    <s v="ANTARES"/>
    <x v="4"/>
    <n v="636"/>
    <x v="5"/>
    <s v="Zona 114"/>
    <s v=""/>
  </r>
  <r>
    <n v="2018"/>
    <n v="8"/>
    <n v="980"/>
    <s v="ANTARES"/>
    <x v="2"/>
    <s v="ARRASTRE FONDO"/>
    <n v="430006"/>
    <n v="15.398999999999999"/>
    <d v="2018-04-20T00:00:00"/>
    <n v="980"/>
    <s v="ANTARES"/>
    <x v="4"/>
    <n v="636"/>
    <x v="5"/>
    <s v="Zona 114"/>
    <s v=""/>
  </r>
  <r>
    <n v="2018"/>
    <n v="8"/>
    <n v="980"/>
    <s v="ANTARES"/>
    <x v="2"/>
    <s v="ARRASTRE FONDO"/>
    <n v="430144"/>
    <n v="13.343"/>
    <d v="2018-04-23T00:00:00"/>
    <n v="980"/>
    <s v="ANTARES"/>
    <x v="4"/>
    <n v="636"/>
    <x v="4"/>
    <s v="Zona 113"/>
    <s v=""/>
  </r>
  <r>
    <n v="2018"/>
    <n v="8"/>
    <n v="980"/>
    <s v="ANTARES"/>
    <x v="2"/>
    <s v="ARRASTRE FONDO"/>
    <n v="430388"/>
    <n v="15.058"/>
    <d v="2018-04-27T00:00:00"/>
    <n v="980"/>
    <s v="ANTARES"/>
    <x v="4"/>
    <n v="636"/>
    <x v="4"/>
    <s v="Zona 113"/>
    <s v=""/>
  </r>
  <r>
    <n v="2018"/>
    <n v="8"/>
    <n v="980"/>
    <s v="ANTARES"/>
    <x v="2"/>
    <s v="ARRASTRE FONDO"/>
    <n v="430718"/>
    <n v="16.88"/>
    <d v="2018-05-08T00:00:00"/>
    <n v="980"/>
    <s v="ANTARES"/>
    <x v="4"/>
    <n v="636"/>
    <x v="4"/>
    <s v="Zona 113"/>
    <s v=""/>
  </r>
  <r>
    <n v="2018"/>
    <n v="8"/>
    <n v="980"/>
    <s v="ANTARES"/>
    <x v="2"/>
    <s v="ARRASTRE FONDO"/>
    <n v="430953"/>
    <n v="25.45"/>
    <d v="2018-05-13T00:00:00"/>
    <n v="980"/>
    <s v="ANTARES"/>
    <x v="4"/>
    <n v="636"/>
    <x v="5"/>
    <s v="Zona 114"/>
    <s v=""/>
  </r>
  <r>
    <n v="2018"/>
    <n v="8"/>
    <n v="980"/>
    <s v="ANTARES"/>
    <x v="2"/>
    <s v="ARRASTRE FONDO"/>
    <n v="431174"/>
    <n v="10.16"/>
    <d v="2018-05-18T00:00:00"/>
    <n v="980"/>
    <s v="ANTARES"/>
    <x v="4"/>
    <n v="636"/>
    <x v="4"/>
    <s v="Zona 113"/>
    <s v=""/>
  </r>
  <r>
    <n v="2018"/>
    <n v="8"/>
    <n v="980"/>
    <s v="ANTARES"/>
    <x v="2"/>
    <s v="ARRASTRE FONDO"/>
    <n v="431367"/>
    <n v="5.6589999999999998"/>
    <d v="2018-05-23T00:00:00"/>
    <n v="980"/>
    <s v="ANTARES"/>
    <x v="4"/>
    <n v="636"/>
    <x v="4"/>
    <s v="Zona 113"/>
    <s v=""/>
  </r>
  <r>
    <n v="2018"/>
    <n v="8"/>
    <n v="980"/>
    <s v="ANTARES"/>
    <x v="2"/>
    <s v="ARRASTRE FONDO"/>
    <n v="431367"/>
    <n v="18.734999999999999"/>
    <d v="2018-05-23T00:00:00"/>
    <n v="980"/>
    <s v="ANTARES"/>
    <x v="4"/>
    <n v="636"/>
    <x v="5"/>
    <s v="Zona 114"/>
    <s v=""/>
  </r>
  <r>
    <n v="2018"/>
    <n v="8"/>
    <n v="980"/>
    <s v="ANTARES"/>
    <x v="2"/>
    <s v="ARRASTRE FONDO"/>
    <n v="431449"/>
    <n v="6.9649999999999999"/>
    <d v="2018-05-26T00:00:00"/>
    <n v="980"/>
    <s v="ANTARES"/>
    <x v="4"/>
    <n v="636"/>
    <x v="5"/>
    <s v="Zona 114"/>
    <s v=""/>
  </r>
  <r>
    <n v="2018"/>
    <n v="8"/>
    <n v="980"/>
    <s v="ANTARES"/>
    <x v="2"/>
    <s v="ARRASTRE FONDO"/>
    <n v="431449"/>
    <n v="11.113"/>
    <d v="2018-05-26T00:00:00"/>
    <n v="980"/>
    <s v="ANTARES"/>
    <x v="4"/>
    <n v="636"/>
    <x v="4"/>
    <s v="Zona 113"/>
    <s v=""/>
  </r>
  <r>
    <n v="2018"/>
    <n v="8"/>
    <n v="980"/>
    <s v="ANTARES"/>
    <x v="2"/>
    <s v="ARRASTRE FONDO"/>
    <n v="431618"/>
    <n v="16.904"/>
    <d v="2018-05-29T00:00:00"/>
    <n v="980"/>
    <s v="ANTARES"/>
    <x v="4"/>
    <n v="636"/>
    <x v="4"/>
    <s v="Zona 113"/>
    <s v=""/>
  </r>
  <r>
    <n v="2018"/>
    <n v="8"/>
    <n v="980"/>
    <s v="ANTARES"/>
    <x v="2"/>
    <s v="ARRASTRE FONDO"/>
    <n v="431679"/>
    <n v="12.81"/>
    <d v="2018-06-01T00:00:00"/>
    <n v="980"/>
    <s v="ANTARES"/>
    <x v="4"/>
    <n v="636"/>
    <x v="4"/>
    <s v="Zona 113"/>
    <s v=""/>
  </r>
  <r>
    <n v="2018"/>
    <n v="8"/>
    <n v="980"/>
    <s v="ANTARES"/>
    <x v="2"/>
    <s v="ARRASTRE FONDO"/>
    <n v="431952"/>
    <n v="11.147"/>
    <d v="2018-06-10T00:00:00"/>
    <n v="980"/>
    <s v="ANTARES"/>
    <x v="4"/>
    <n v="636"/>
    <x v="4"/>
    <s v="Zona 113"/>
    <s v=""/>
  </r>
  <r>
    <n v="2018"/>
    <n v="8"/>
    <n v="980"/>
    <s v="ANTARES"/>
    <x v="2"/>
    <s v="ARRASTRE FONDO"/>
    <n v="432042"/>
    <n v="27.35"/>
    <d v="2018-06-14T00:00:00"/>
    <n v="980"/>
    <s v="ANTARES"/>
    <x v="4"/>
    <n v="636"/>
    <x v="4"/>
    <s v="Zona 113"/>
    <s v=""/>
  </r>
  <r>
    <n v="2018"/>
    <n v="8"/>
    <n v="980"/>
    <s v="ANTARES"/>
    <x v="2"/>
    <s v="ARRASTRE FONDO"/>
    <n v="432108"/>
    <n v="23.361000000000001"/>
    <d v="2018-06-17T00:00:00"/>
    <n v="980"/>
    <s v="ANTARES"/>
    <x v="4"/>
    <n v="636"/>
    <x v="5"/>
    <s v="Zona 114"/>
    <s v=""/>
  </r>
  <r>
    <n v="2018"/>
    <n v="8"/>
    <n v="1065"/>
    <s v="FOCHE"/>
    <x v="0"/>
    <s v="ARRASTRE FONDO"/>
    <n v="677350"/>
    <n v="2.3149999999999999"/>
    <d v="2018-01-13T00:00:00"/>
    <n v="1065"/>
    <s v="FOCHE"/>
    <x v="2"/>
    <n v="612"/>
    <x v="5"/>
    <s v="Zona 114"/>
    <s v=""/>
  </r>
  <r>
    <n v="2018"/>
    <n v="8"/>
    <n v="1065"/>
    <s v="FOCHE"/>
    <x v="0"/>
    <s v="ARRASTRE FONDO"/>
    <n v="677350"/>
    <n v="6.0190000000000001"/>
    <d v="2018-01-13T00:00:00"/>
    <n v="1065"/>
    <s v="FOCHE"/>
    <x v="2"/>
    <n v="612"/>
    <x v="4"/>
    <s v="Zona 113"/>
    <s v=""/>
  </r>
  <r>
    <n v="2018"/>
    <n v="8"/>
    <n v="1065"/>
    <s v="FOCHE"/>
    <x v="0"/>
    <s v="ARRASTRE FONDO"/>
    <n v="677351"/>
    <n v="2.2130000000000001"/>
    <d v="2018-01-16T00:00:00"/>
    <n v="1065"/>
    <s v="FOCHE"/>
    <x v="2"/>
    <n v="612"/>
    <x v="5"/>
    <s v="Zona 114"/>
    <s v=""/>
  </r>
  <r>
    <n v="2018"/>
    <n v="8"/>
    <n v="1065"/>
    <s v="FOCHE"/>
    <x v="0"/>
    <s v="ARRASTRE FONDO"/>
    <n v="677351"/>
    <n v="5.69"/>
    <d v="2018-01-16T00:00:00"/>
    <n v="1065"/>
    <s v="FOCHE"/>
    <x v="2"/>
    <n v="612"/>
    <x v="4"/>
    <s v="Zona 113"/>
    <s v=""/>
  </r>
  <r>
    <n v="2018"/>
    <n v="8"/>
    <n v="1065"/>
    <s v="FOCHE"/>
    <x v="0"/>
    <s v="ARRASTRE FONDO"/>
    <n v="677352"/>
    <n v="1.026"/>
    <d v="2018-01-18T00:00:00"/>
    <n v="1065"/>
    <s v="FOCHE"/>
    <x v="2"/>
    <n v="612"/>
    <x v="5"/>
    <s v="Zona 114"/>
    <s v=""/>
  </r>
  <r>
    <n v="2018"/>
    <n v="8"/>
    <n v="1065"/>
    <s v="FOCHE"/>
    <x v="0"/>
    <s v="ARRASTRE FONDO"/>
    <n v="677352"/>
    <n v="5.2009999999999996"/>
    <d v="2018-01-18T00:00:00"/>
    <n v="1065"/>
    <s v="FOCHE"/>
    <x v="2"/>
    <n v="612"/>
    <x v="4"/>
    <s v="Zona 113"/>
    <s v=""/>
  </r>
  <r>
    <n v="2018"/>
    <n v="8"/>
    <n v="1065"/>
    <s v="FOCHE"/>
    <x v="0"/>
    <s v="ARRASTRE FONDO"/>
    <n v="677353"/>
    <n v="4.03"/>
    <d v="2018-01-21T00:00:00"/>
    <n v="1065"/>
    <s v="FOCHE"/>
    <x v="2"/>
    <n v="612"/>
    <x v="4"/>
    <s v="Zona 113"/>
    <s v=""/>
  </r>
  <r>
    <n v="2018"/>
    <n v="8"/>
    <n v="1065"/>
    <s v="FOCHE"/>
    <x v="0"/>
    <s v="ARRASTRE FONDO"/>
    <n v="677353"/>
    <n v="4.3869999999999996"/>
    <d v="2018-01-21T00:00:00"/>
    <n v="1065"/>
    <s v="FOCHE"/>
    <x v="2"/>
    <n v="612"/>
    <x v="5"/>
    <s v="Zona 114"/>
    <s v=""/>
  </r>
  <r>
    <n v="2018"/>
    <n v="8"/>
    <n v="1065"/>
    <s v="FOCHE"/>
    <x v="0"/>
    <s v="ARRASTRE FONDO"/>
    <n v="677354"/>
    <n v="5.7539999999999996"/>
    <d v="2018-01-23T00:00:00"/>
    <n v="1065"/>
    <s v="FOCHE"/>
    <x v="2"/>
    <n v="612"/>
    <x v="4"/>
    <s v="Zona 113"/>
    <s v=""/>
  </r>
  <r>
    <n v="2018"/>
    <n v="8"/>
    <n v="1065"/>
    <s v="FOCHE"/>
    <x v="0"/>
    <s v="ARRASTRE FONDO"/>
    <n v="677355"/>
    <n v="8.1319999999999997"/>
    <d v="2018-01-25T00:00:00"/>
    <n v="1065"/>
    <s v="FOCHE"/>
    <x v="2"/>
    <n v="612"/>
    <x v="4"/>
    <s v="Zona 113"/>
    <s v=""/>
  </r>
  <r>
    <n v="2018"/>
    <n v="8"/>
    <n v="1206"/>
    <s v="ALTAIR 1"/>
    <x v="0"/>
    <s v="ARRASTRE FONDO"/>
    <n v="428320"/>
    <n v="0.15"/>
    <d v="2018-03-10T00:00:00"/>
    <n v="1206"/>
    <s v="ALTAIR I"/>
    <x v="4"/>
    <n v="612"/>
    <x v="5"/>
    <s v="Zona 114"/>
    <s v=""/>
  </r>
  <r>
    <n v="2018"/>
    <n v="8"/>
    <n v="1206"/>
    <s v="ALTAIR 1"/>
    <x v="0"/>
    <s v="ARRASTRE FONDO"/>
    <n v="428445"/>
    <n v="0.27"/>
    <d v="2018-03-13T00:00:00"/>
    <n v="1206"/>
    <s v="ALTAIR I"/>
    <x v="4"/>
    <n v="612"/>
    <x v="5"/>
    <s v="Zona 114"/>
    <s v=""/>
  </r>
  <r>
    <n v="2018"/>
    <n v="8"/>
    <n v="1206"/>
    <s v="ALTAIR 1"/>
    <x v="0"/>
    <s v="ARRASTRE FONDO"/>
    <n v="428541"/>
    <n v="0.34499999999999997"/>
    <d v="2018-03-15T00:00:00"/>
    <n v="1206"/>
    <s v="ALTAIR I"/>
    <x v="4"/>
    <n v="612"/>
    <x v="5"/>
    <s v="Zona 114"/>
    <s v=""/>
  </r>
  <r>
    <n v="2018"/>
    <n v="8"/>
    <n v="1206"/>
    <s v="ALTAIR 1"/>
    <x v="0"/>
    <s v="ARRASTRE FONDO"/>
    <n v="428772"/>
    <n v="0.02"/>
    <d v="2018-03-20T00:00:00"/>
    <n v="1206"/>
    <s v="ALTAIR I"/>
    <x v="4"/>
    <n v="612"/>
    <x v="5"/>
    <s v="Zona 114"/>
    <s v=""/>
  </r>
  <r>
    <n v="2018"/>
    <n v="8"/>
    <n v="1206"/>
    <s v="ALTAIR 1"/>
    <x v="0"/>
    <s v="ARRASTRE FONDO"/>
    <n v="429081"/>
    <n v="0.04"/>
    <d v="2018-03-27T00:00:00"/>
    <n v="1206"/>
    <s v="ALTAIR I"/>
    <x v="4"/>
    <n v="612"/>
    <x v="4"/>
    <s v="Zona 113"/>
    <s v=""/>
  </r>
  <r>
    <n v="2018"/>
    <n v="8"/>
    <n v="1206"/>
    <s v="ALTAIR 1"/>
    <x v="0"/>
    <s v="ARRASTRE FONDO"/>
    <n v="429152"/>
    <n v="0.18"/>
    <d v="2018-03-29T00:00:00"/>
    <n v="1206"/>
    <s v="ALTAIR I"/>
    <x v="4"/>
    <n v="612"/>
    <x v="4"/>
    <s v="Zona 113"/>
    <s v=""/>
  </r>
  <r>
    <n v="2018"/>
    <n v="8"/>
    <n v="1206"/>
    <s v="ALTAIR 1"/>
    <x v="0"/>
    <s v="ARRASTRE FONDO"/>
    <n v="429219"/>
    <n v="0.125"/>
    <d v="2018-04-03T00:00:00"/>
    <n v="1206"/>
    <s v="ALTAIR I"/>
    <x v="4"/>
    <n v="612"/>
    <x v="4"/>
    <s v="Zona 113"/>
    <s v=""/>
  </r>
  <r>
    <n v="2018"/>
    <n v="8"/>
    <n v="1206"/>
    <s v="ALTAIR 1"/>
    <x v="0"/>
    <s v="ARRASTRE FONDO"/>
    <n v="429555"/>
    <n v="0.24"/>
    <d v="2018-04-10T00:00:00"/>
    <n v="1206"/>
    <s v="ALTAIR I"/>
    <x v="4"/>
    <n v="612"/>
    <x v="2"/>
    <s v="Zona 112"/>
    <s v=""/>
  </r>
  <r>
    <n v="2018"/>
    <n v="8"/>
    <n v="1206"/>
    <s v="ALTAIR 1"/>
    <x v="1"/>
    <s v="ARRASTRE FONDO"/>
    <n v="428541"/>
    <n v="1.5429999999999999"/>
    <d v="2018-03-15T00:00:00"/>
    <n v="1206"/>
    <s v="ALTAIR I"/>
    <x v="4"/>
    <n v="632"/>
    <x v="5"/>
    <s v="Zona 114"/>
    <s v=""/>
  </r>
  <r>
    <n v="2018"/>
    <n v="8"/>
    <n v="1206"/>
    <s v="ALTAIR 1"/>
    <x v="1"/>
    <s v="ARRASTRE FONDO"/>
    <n v="428628"/>
    <n v="1.4279999999999999"/>
    <d v="2018-03-16T00:00:00"/>
    <n v="1206"/>
    <s v="ALTAIR I"/>
    <x v="4"/>
    <n v="632"/>
    <x v="5"/>
    <s v="Zona 114"/>
    <s v=""/>
  </r>
  <r>
    <n v="2018"/>
    <n v="8"/>
    <n v="1206"/>
    <s v="ALTAIR 1"/>
    <x v="1"/>
    <s v="ARRASTRE FONDO"/>
    <n v="429555"/>
    <n v="1.0389999999999999"/>
    <d v="2018-04-10T00:00:00"/>
    <n v="1206"/>
    <s v="ALTAIR I"/>
    <x v="4"/>
    <n v="632"/>
    <x v="2"/>
    <s v="Zona 112"/>
    <s v=""/>
  </r>
  <r>
    <n v="2018"/>
    <n v="8"/>
    <n v="1206"/>
    <s v="ALTAIR 1"/>
    <x v="1"/>
    <s v="ARRASTRE FONDO"/>
    <n v="429953"/>
    <n v="0.52700000000000002"/>
    <d v="2018-04-19T00:00:00"/>
    <n v="1206"/>
    <s v="ALTAIR I"/>
    <x v="4"/>
    <n v="632"/>
    <x v="5"/>
    <s v="Zona 114"/>
    <s v=""/>
  </r>
  <r>
    <n v="2018"/>
    <n v="8"/>
    <n v="1206"/>
    <s v="ALTAIR 1"/>
    <x v="1"/>
    <s v="ARRASTRE FONDO"/>
    <n v="431126"/>
    <n v="0.54800000000000004"/>
    <d v="2018-05-17T00:00:00"/>
    <n v="1206"/>
    <s v="ALTAIR I"/>
    <x v="4"/>
    <n v="632"/>
    <x v="5"/>
    <s v="Zona 114"/>
    <s v=""/>
  </r>
  <r>
    <n v="2018"/>
    <n v="8"/>
    <n v="1206"/>
    <s v="ALTAIR 1"/>
    <x v="1"/>
    <s v="ARRASTRE FONDO"/>
    <n v="431312"/>
    <n v="0.72499999999999998"/>
    <d v="2018-05-22T00:00:00"/>
    <n v="1206"/>
    <s v="ALTAIR I"/>
    <x v="4"/>
    <n v="632"/>
    <x v="5"/>
    <s v="Zona 114"/>
    <s v=""/>
  </r>
  <r>
    <n v="2018"/>
    <n v="8"/>
    <n v="1206"/>
    <s v="ALTAIR 1"/>
    <x v="1"/>
    <s v="ARRASTRE FONDO"/>
    <n v="431572"/>
    <n v="1.452"/>
    <d v="2018-05-29T00:00:00"/>
    <n v="1206"/>
    <s v="ALTAIR I"/>
    <x v="4"/>
    <n v="632"/>
    <x v="4"/>
    <s v="Zona 113"/>
    <s v=""/>
  </r>
  <r>
    <n v="2018"/>
    <n v="8"/>
    <n v="1206"/>
    <s v="ALTAIR 1"/>
    <x v="1"/>
    <s v="ARRASTRE FONDO"/>
    <n v="431703"/>
    <n v="0.85399999999999998"/>
    <d v="2018-06-01T00:00:00"/>
    <n v="1206"/>
    <s v="ALTAIR I"/>
    <x v="4"/>
    <n v="632"/>
    <x v="4"/>
    <s v="Zona 113"/>
    <s v=""/>
  </r>
  <r>
    <n v="2018"/>
    <n v="8"/>
    <n v="1206"/>
    <s v="ALTAIR 1"/>
    <x v="2"/>
    <s v="ARRASTRE FONDO"/>
    <n v="428122"/>
    <n v="21.765999999999998"/>
    <d v="2018-03-06T00:00:00"/>
    <n v="1206"/>
    <s v="ALTAIR I"/>
    <x v="4"/>
    <n v="636"/>
    <x v="5"/>
    <s v="Zona 114"/>
    <s v=""/>
  </r>
  <r>
    <n v="2018"/>
    <n v="8"/>
    <n v="1206"/>
    <s v="ALTAIR 1"/>
    <x v="2"/>
    <s v="ARRASTRE FONDO"/>
    <n v="428244"/>
    <n v="19.792999999999999"/>
    <d v="2018-03-08T00:00:00"/>
    <n v="1206"/>
    <s v="ALTAIR I"/>
    <x v="4"/>
    <n v="636"/>
    <x v="5"/>
    <s v="Zona 114"/>
    <s v=""/>
  </r>
  <r>
    <n v="2018"/>
    <n v="8"/>
    <n v="1206"/>
    <s v="ALTAIR 1"/>
    <x v="2"/>
    <s v="ARRASTRE FONDO"/>
    <n v="428320"/>
    <n v="19.884"/>
    <d v="2018-03-10T00:00:00"/>
    <n v="1206"/>
    <s v="ALTAIR I"/>
    <x v="4"/>
    <n v="636"/>
    <x v="5"/>
    <s v="Zona 114"/>
    <s v=""/>
  </r>
  <r>
    <n v="2018"/>
    <n v="8"/>
    <n v="1206"/>
    <s v="ALTAIR 1"/>
    <x v="2"/>
    <s v="ARRASTRE FONDO"/>
    <n v="428445"/>
    <n v="23.641999999999999"/>
    <d v="2018-03-13T00:00:00"/>
    <n v="1206"/>
    <s v="ALTAIR I"/>
    <x v="4"/>
    <n v="636"/>
    <x v="5"/>
    <s v="Zona 114"/>
    <s v=""/>
  </r>
  <r>
    <n v="2018"/>
    <n v="8"/>
    <n v="1206"/>
    <s v="ALTAIR 1"/>
    <x v="2"/>
    <s v="ARRASTRE FONDO"/>
    <n v="428541"/>
    <n v="22.643999999999998"/>
    <d v="2018-03-15T00:00:00"/>
    <n v="1206"/>
    <s v="ALTAIR I"/>
    <x v="4"/>
    <n v="636"/>
    <x v="5"/>
    <s v="Zona 114"/>
    <s v=""/>
  </r>
  <r>
    <n v="2018"/>
    <n v="8"/>
    <n v="1206"/>
    <s v="ALTAIR 1"/>
    <x v="2"/>
    <s v="ARRASTRE FONDO"/>
    <n v="428628"/>
    <n v="9.7159999999999993"/>
    <d v="2018-03-16T00:00:00"/>
    <n v="1206"/>
    <s v="ALTAIR I"/>
    <x v="4"/>
    <n v="636"/>
    <x v="5"/>
    <s v="Zona 114"/>
    <s v=""/>
  </r>
  <r>
    <n v="2018"/>
    <n v="8"/>
    <n v="1206"/>
    <s v="ALTAIR 1"/>
    <x v="2"/>
    <s v="ARRASTRE FONDO"/>
    <n v="428772"/>
    <n v="23.911000000000001"/>
    <d v="2018-03-20T00:00:00"/>
    <n v="1206"/>
    <s v="ALTAIR I"/>
    <x v="4"/>
    <n v="636"/>
    <x v="5"/>
    <s v="Zona 114"/>
    <s v=""/>
  </r>
  <r>
    <n v="2018"/>
    <n v="8"/>
    <n v="1206"/>
    <s v="ALTAIR 1"/>
    <x v="2"/>
    <s v="ARRASTRE FONDO"/>
    <n v="428861"/>
    <n v="17.573"/>
    <d v="2018-03-22T00:00:00"/>
    <n v="1206"/>
    <s v="ALTAIR I"/>
    <x v="4"/>
    <n v="636"/>
    <x v="5"/>
    <s v="Zona 114"/>
    <s v=""/>
  </r>
  <r>
    <n v="2018"/>
    <n v="8"/>
    <n v="1206"/>
    <s v="ALTAIR 1"/>
    <x v="2"/>
    <s v="ARRASTRE FONDO"/>
    <n v="428949"/>
    <n v="15.807"/>
    <d v="2018-03-24T00:00:00"/>
    <n v="1206"/>
    <s v="ALTAIR I"/>
    <x v="4"/>
    <n v="636"/>
    <x v="5"/>
    <s v="Zona 114"/>
    <s v=""/>
  </r>
  <r>
    <n v="2018"/>
    <n v="8"/>
    <n v="1206"/>
    <s v="ALTAIR 1"/>
    <x v="2"/>
    <s v="ARRASTRE FONDO"/>
    <n v="429081"/>
    <n v="21.719000000000001"/>
    <d v="2018-03-27T00:00:00"/>
    <n v="1206"/>
    <s v="ALTAIR I"/>
    <x v="4"/>
    <n v="636"/>
    <x v="4"/>
    <s v="Zona 113"/>
    <s v=""/>
  </r>
  <r>
    <n v="2018"/>
    <n v="8"/>
    <n v="1206"/>
    <s v="ALTAIR 1"/>
    <x v="2"/>
    <s v="ARRASTRE FONDO"/>
    <n v="429152"/>
    <n v="12.957000000000001"/>
    <d v="2018-03-29T00:00:00"/>
    <n v="1206"/>
    <s v="ALTAIR I"/>
    <x v="4"/>
    <n v="636"/>
    <x v="4"/>
    <s v="Zona 113"/>
    <s v=""/>
  </r>
  <r>
    <n v="2018"/>
    <n v="8"/>
    <n v="1206"/>
    <s v="ALTAIR 1"/>
    <x v="2"/>
    <s v="ARRASTRE FONDO"/>
    <n v="429219"/>
    <n v="20.780999999999999"/>
    <d v="2018-04-03T00:00:00"/>
    <n v="1206"/>
    <s v="ALTAIR I"/>
    <x v="4"/>
    <n v="636"/>
    <x v="4"/>
    <s v="Zona 113"/>
    <s v=""/>
  </r>
  <r>
    <n v="2018"/>
    <n v="8"/>
    <n v="1206"/>
    <s v="ALTAIR 1"/>
    <x v="2"/>
    <s v="ARRASTRE FONDO"/>
    <n v="429356"/>
    <n v="23.271000000000001"/>
    <d v="2018-04-06T00:00:00"/>
    <n v="1206"/>
    <s v="ALTAIR I"/>
    <x v="4"/>
    <n v="636"/>
    <x v="4"/>
    <s v="Zona 113"/>
    <s v=""/>
  </r>
  <r>
    <n v="2018"/>
    <n v="8"/>
    <n v="1206"/>
    <s v="ALTAIR 1"/>
    <x v="2"/>
    <s v="ARRASTRE FONDO"/>
    <n v="429555"/>
    <n v="0.89700000000000002"/>
    <d v="2018-04-10T00:00:00"/>
    <n v="1206"/>
    <s v="ALTAIR I"/>
    <x v="4"/>
    <n v="636"/>
    <x v="2"/>
    <s v="Zona 112"/>
    <s v=""/>
  </r>
  <r>
    <n v="2018"/>
    <n v="8"/>
    <n v="1206"/>
    <s v="ALTAIR 1"/>
    <x v="2"/>
    <s v="ARRASTRE FONDO"/>
    <n v="429555"/>
    <n v="16.501000000000001"/>
    <d v="2018-04-10T00:00:00"/>
    <n v="1206"/>
    <s v="ALTAIR I"/>
    <x v="4"/>
    <n v="636"/>
    <x v="4"/>
    <s v="Zona 113"/>
    <s v=""/>
  </r>
  <r>
    <n v="2018"/>
    <n v="8"/>
    <n v="1206"/>
    <s v="ALTAIR 1"/>
    <x v="2"/>
    <s v="ARRASTRE FONDO"/>
    <n v="429662"/>
    <n v="4.6369999999999996"/>
    <d v="2018-04-13T00:00:00"/>
    <n v="1206"/>
    <s v="ALTAIR I"/>
    <x v="4"/>
    <n v="636"/>
    <x v="4"/>
    <s v="Zona 113"/>
    <s v=""/>
  </r>
  <r>
    <n v="2018"/>
    <n v="8"/>
    <n v="1206"/>
    <s v="ALTAIR 1"/>
    <x v="2"/>
    <s v="ARRASTRE FONDO"/>
    <n v="429662"/>
    <n v="16.358000000000001"/>
    <d v="2018-04-13T00:00:00"/>
    <n v="1206"/>
    <s v="ALTAIR I"/>
    <x v="4"/>
    <n v="636"/>
    <x v="5"/>
    <s v="Zona 114"/>
    <s v=""/>
  </r>
  <r>
    <n v="2018"/>
    <n v="8"/>
    <n v="1206"/>
    <s v="ALTAIR 1"/>
    <x v="2"/>
    <s v="ARRASTRE FONDO"/>
    <n v="429745"/>
    <n v="3.484"/>
    <d v="2018-04-14T00:00:00"/>
    <n v="1206"/>
    <s v="ALTAIR I"/>
    <x v="4"/>
    <n v="636"/>
    <x v="4"/>
    <s v="Zona 113"/>
    <s v=""/>
  </r>
  <r>
    <n v="2018"/>
    <n v="8"/>
    <n v="1206"/>
    <s v="ALTAIR 1"/>
    <x v="2"/>
    <s v="ARRASTRE FONDO"/>
    <n v="429953"/>
    <n v="7.7439999999999998"/>
    <d v="2018-04-19T00:00:00"/>
    <n v="1206"/>
    <s v="ALTAIR I"/>
    <x v="4"/>
    <n v="636"/>
    <x v="4"/>
    <s v="Zona 113"/>
    <s v=""/>
  </r>
  <r>
    <n v="2018"/>
    <n v="8"/>
    <n v="1206"/>
    <s v="ALTAIR 1"/>
    <x v="2"/>
    <s v="ARRASTRE FONDO"/>
    <n v="429953"/>
    <n v="7.8239999999999998"/>
    <d v="2018-04-19T00:00:00"/>
    <n v="1206"/>
    <s v="ALTAIR I"/>
    <x v="4"/>
    <n v="636"/>
    <x v="5"/>
    <s v="Zona 114"/>
    <s v=""/>
  </r>
  <r>
    <n v="2018"/>
    <n v="8"/>
    <n v="1206"/>
    <s v="ALTAIR 1"/>
    <x v="2"/>
    <s v="ARRASTRE FONDO"/>
    <n v="430349"/>
    <n v="20.145"/>
    <d v="2018-04-27T00:00:00"/>
    <n v="1206"/>
    <s v="ALTAIR I"/>
    <x v="4"/>
    <n v="636"/>
    <x v="1"/>
    <s v="Zona 111"/>
    <s v=""/>
  </r>
  <r>
    <n v="2018"/>
    <n v="8"/>
    <n v="1206"/>
    <s v="ALTAIR 1"/>
    <x v="2"/>
    <s v="ARRASTRE FONDO"/>
    <n v="431126"/>
    <n v="2.98"/>
    <d v="2018-05-17T00:00:00"/>
    <n v="1206"/>
    <s v="ALTAIR I"/>
    <x v="4"/>
    <n v="636"/>
    <x v="4"/>
    <s v="Zona 113"/>
    <s v=""/>
  </r>
  <r>
    <n v="2018"/>
    <n v="8"/>
    <n v="1206"/>
    <s v="ALTAIR 1"/>
    <x v="2"/>
    <s v="ARRASTRE FONDO"/>
    <n v="431126"/>
    <n v="10.529"/>
    <d v="2018-05-17T00:00:00"/>
    <n v="1206"/>
    <s v="ALTAIR I"/>
    <x v="4"/>
    <n v="636"/>
    <x v="5"/>
    <s v="Zona 114"/>
    <s v=""/>
  </r>
  <r>
    <n v="2018"/>
    <n v="8"/>
    <n v="1206"/>
    <s v="ALTAIR 1"/>
    <x v="2"/>
    <s v="ARRASTRE FONDO"/>
    <n v="431312"/>
    <n v="11.077"/>
    <d v="2018-05-22T00:00:00"/>
    <n v="1206"/>
    <s v="ALTAIR I"/>
    <x v="4"/>
    <n v="636"/>
    <x v="4"/>
    <s v="Zona 113"/>
    <s v=""/>
  </r>
  <r>
    <n v="2018"/>
    <n v="8"/>
    <n v="1206"/>
    <s v="ALTAIR 1"/>
    <x v="2"/>
    <s v="ARRASTRE FONDO"/>
    <n v="431312"/>
    <n v="11.92"/>
    <d v="2018-05-22T00:00:00"/>
    <n v="1206"/>
    <s v="ALTAIR I"/>
    <x v="4"/>
    <n v="636"/>
    <x v="5"/>
    <s v="Zona 114"/>
    <s v=""/>
  </r>
  <r>
    <n v="2018"/>
    <n v="8"/>
    <n v="1206"/>
    <s v="ALTAIR 1"/>
    <x v="2"/>
    <s v="ARRASTRE FONDO"/>
    <n v="431572"/>
    <n v="22.710999999999999"/>
    <d v="2018-05-29T00:00:00"/>
    <n v="1206"/>
    <s v="ALTAIR I"/>
    <x v="4"/>
    <n v="636"/>
    <x v="4"/>
    <s v="Zona 113"/>
    <s v=""/>
  </r>
  <r>
    <n v="2018"/>
    <n v="8"/>
    <n v="1206"/>
    <s v="ALTAIR 1"/>
    <x v="2"/>
    <s v="ARRASTRE FONDO"/>
    <n v="431703"/>
    <n v="11.385999999999999"/>
    <d v="2018-06-01T00:00:00"/>
    <n v="1206"/>
    <s v="ALTAIR I"/>
    <x v="4"/>
    <n v="636"/>
    <x v="4"/>
    <s v="Zona 113"/>
    <s v=""/>
  </r>
  <r>
    <n v="2018"/>
    <n v="8"/>
    <n v="1217"/>
    <s v="N.S. DE LA TIRANA II"/>
    <x v="0"/>
    <s v="ARRASTRE FONDO"/>
    <n v="428119"/>
    <n v="7.8E-2"/>
    <d v="2018-03-05T00:00:00"/>
    <n v="1217"/>
    <s v="NUESTRA SEÑORA DE LA TIRANA II"/>
    <x v="4"/>
    <n v="612"/>
    <x v="5"/>
    <s v="Zona 114"/>
    <s v=""/>
  </r>
  <r>
    <n v="2018"/>
    <n v="8"/>
    <n v="1217"/>
    <s v="N.S. DE LA TIRANA II"/>
    <x v="0"/>
    <s v="ARRASTRE FONDO"/>
    <n v="428291"/>
    <n v="3.5999999999999997E-2"/>
    <d v="2018-03-09T00:00:00"/>
    <n v="1217"/>
    <s v="NUESTRA SEÑORA DE LA TIRANA II"/>
    <x v="4"/>
    <n v="612"/>
    <x v="5"/>
    <s v="Zona 114"/>
    <s v=""/>
  </r>
  <r>
    <n v="2018"/>
    <n v="8"/>
    <n v="1217"/>
    <s v="N.S. DE LA TIRANA II"/>
    <x v="0"/>
    <s v="ARRASTRE FONDO"/>
    <n v="428395"/>
    <n v="3.5999999999999997E-2"/>
    <d v="2018-03-12T00:00:00"/>
    <n v="1217"/>
    <s v="NUESTRA SEÑORA DE LA TIRANA II"/>
    <x v="4"/>
    <n v="612"/>
    <x v="5"/>
    <s v="Zona 114"/>
    <s v=""/>
  </r>
  <r>
    <n v="2018"/>
    <n v="8"/>
    <n v="1217"/>
    <s v="N.S. DE LA TIRANA II"/>
    <x v="0"/>
    <s v="ARRASTRE FONDO"/>
    <n v="428489"/>
    <n v="0.2"/>
    <d v="2018-03-14T00:00:00"/>
    <n v="1217"/>
    <s v="NUESTRA SEÑORA DE LA TIRANA II"/>
    <x v="4"/>
    <n v="612"/>
    <x v="5"/>
    <s v="Zona 114"/>
    <s v=""/>
  </r>
  <r>
    <n v="2018"/>
    <n v="8"/>
    <n v="1217"/>
    <s v="N.S. DE LA TIRANA II"/>
    <x v="0"/>
    <s v="ARRASTRE FONDO"/>
    <n v="428589"/>
    <n v="0.04"/>
    <d v="2018-03-16T00:00:00"/>
    <n v="1217"/>
    <s v="NUESTRA SEÑORA DE LA TIRANA II"/>
    <x v="4"/>
    <n v="612"/>
    <x v="5"/>
    <s v="Zona 114"/>
    <s v=""/>
  </r>
  <r>
    <n v="2018"/>
    <n v="8"/>
    <n v="1217"/>
    <s v="N.S. DE LA TIRANA II"/>
    <x v="0"/>
    <s v="ARRASTRE FONDO"/>
    <n v="429041"/>
    <n v="7.4999999999999997E-2"/>
    <d v="2018-03-26T00:00:00"/>
    <n v="1217"/>
    <s v="NUESTRA SEÑORA DE LA TIRANA II"/>
    <x v="4"/>
    <n v="612"/>
    <x v="4"/>
    <s v="Zona 113"/>
    <s v=""/>
  </r>
  <r>
    <n v="2018"/>
    <n v="8"/>
    <n v="1217"/>
    <s v="N.S. DE LA TIRANA II"/>
    <x v="0"/>
    <s v="ARRASTRE FONDO"/>
    <n v="429193"/>
    <n v="0.19"/>
    <d v="2018-04-02T00:00:00"/>
    <n v="1217"/>
    <s v="NUESTRA SEÑORA DE LA TIRANA II"/>
    <x v="4"/>
    <n v="612"/>
    <x v="4"/>
    <s v="Zona 113"/>
    <s v=""/>
  </r>
  <r>
    <n v="2018"/>
    <n v="8"/>
    <n v="1217"/>
    <s v="N.S. DE LA TIRANA II"/>
    <x v="0"/>
    <s v="ARRASTRE FONDO"/>
    <n v="429520"/>
    <n v="0.2"/>
    <d v="2018-04-10T00:00:00"/>
    <n v="1217"/>
    <s v="NUESTRA SEÑORA DE LA TIRANA II"/>
    <x v="4"/>
    <n v="612"/>
    <x v="2"/>
    <s v="Zona 112"/>
    <s v=""/>
  </r>
  <r>
    <n v="2018"/>
    <n v="8"/>
    <n v="1217"/>
    <s v="N.S. DE LA TIRANA II"/>
    <x v="0"/>
    <s v="ARRASTRE FONDO"/>
    <n v="432020"/>
    <n v="0.16"/>
    <d v="2018-06-13T00:00:00"/>
    <n v="1217"/>
    <s v="NUESTRA SEÑORA DE LA TIRANA II"/>
    <x v="4"/>
    <n v="612"/>
    <x v="4"/>
    <s v="Zona 113"/>
    <s v=""/>
  </r>
  <r>
    <n v="2018"/>
    <n v="8"/>
    <n v="1217"/>
    <s v="N.S. DE LA TIRANA II"/>
    <x v="0"/>
    <s v="ARRASTRE FONDO"/>
    <n v="432080"/>
    <n v="0.24"/>
    <d v="2018-06-16T00:00:00"/>
    <n v="1217"/>
    <s v="NUESTRA SEÑORA DE LA TIRANA II"/>
    <x v="4"/>
    <n v="612"/>
    <x v="4"/>
    <s v="Zona 113"/>
    <s v=""/>
  </r>
  <r>
    <n v="2018"/>
    <n v="8"/>
    <n v="1217"/>
    <s v="N.S. DE LA TIRANA II"/>
    <x v="1"/>
    <s v="ARRASTRE FONDO"/>
    <n v="428589"/>
    <n v="22.664000000000001"/>
    <d v="2018-03-16T00:00:00"/>
    <n v="1217"/>
    <s v="NUESTRA SEÑORA DE LA TIRANA II"/>
    <x v="4"/>
    <n v="632"/>
    <x v="5"/>
    <s v="Zona 114"/>
    <s v=""/>
  </r>
  <r>
    <n v="2018"/>
    <n v="8"/>
    <n v="1217"/>
    <s v="N.S. DE LA TIRANA II"/>
    <x v="1"/>
    <s v="ARRASTRE FONDO"/>
    <n v="429368"/>
    <n v="0.16400000000000001"/>
    <d v="2018-04-06T00:00:00"/>
    <n v="1217"/>
    <s v="NUESTRA SEÑORA DE LA TIRANA II"/>
    <x v="4"/>
    <n v="632"/>
    <x v="5"/>
    <s v="Zona 114"/>
    <s v=""/>
  </r>
  <r>
    <n v="2018"/>
    <n v="8"/>
    <n v="1217"/>
    <s v="N.S. DE LA TIRANA II"/>
    <x v="1"/>
    <s v="ARRASTRE FONDO"/>
    <n v="429520"/>
    <n v="0.57699999999999996"/>
    <d v="2018-04-10T00:00:00"/>
    <n v="1217"/>
    <s v="NUESTRA SEÑORA DE LA TIRANA II"/>
    <x v="4"/>
    <n v="632"/>
    <x v="2"/>
    <s v="Zona 112"/>
    <s v=""/>
  </r>
  <r>
    <n v="2018"/>
    <n v="8"/>
    <n v="1217"/>
    <s v="N.S. DE LA TIRANA II"/>
    <x v="1"/>
    <s v="ARRASTRE FONDO"/>
    <n v="430008"/>
    <n v="10.542999999999999"/>
    <d v="2018-04-19T00:00:00"/>
    <n v="1217"/>
    <s v="NUESTRA SEÑORA DE LA TIRANA II"/>
    <x v="4"/>
    <n v="632"/>
    <x v="5"/>
    <s v="Zona 114"/>
    <s v=""/>
  </r>
  <r>
    <n v="2018"/>
    <n v="8"/>
    <n v="1217"/>
    <s v="N.S. DE LA TIRANA II"/>
    <x v="1"/>
    <s v="ARRASTRE FONDO"/>
    <n v="432020"/>
    <n v="3.323"/>
    <d v="2018-06-13T00:00:00"/>
    <n v="1217"/>
    <s v="NUESTRA SEÑORA DE LA TIRANA II"/>
    <x v="4"/>
    <n v="632"/>
    <x v="4"/>
    <s v="Zona 113"/>
    <s v=""/>
  </r>
  <r>
    <n v="2018"/>
    <n v="8"/>
    <n v="1217"/>
    <s v="N.S. DE LA TIRANA II"/>
    <x v="1"/>
    <s v="ARRASTRE FONDO"/>
    <n v="432080"/>
    <n v="1.427"/>
    <d v="2018-06-16T00:00:00"/>
    <n v="1217"/>
    <s v="NUESTRA SEÑORA DE LA TIRANA II"/>
    <x v="4"/>
    <n v="632"/>
    <x v="4"/>
    <s v="Zona 113"/>
    <s v=""/>
  </r>
  <r>
    <n v="2018"/>
    <n v="8"/>
    <n v="1217"/>
    <s v="N.S. DE LA TIRANA II"/>
    <x v="2"/>
    <s v="ARRASTRE FONDO"/>
    <n v="428119"/>
    <n v="19.582000000000001"/>
    <d v="2018-03-05T00:00:00"/>
    <n v="1217"/>
    <s v="NUESTRA SEÑORA DE LA TIRANA II"/>
    <x v="4"/>
    <n v="636"/>
    <x v="5"/>
    <s v="Zona 114"/>
    <s v=""/>
  </r>
  <r>
    <n v="2018"/>
    <n v="8"/>
    <n v="1217"/>
    <s v="N.S. DE LA TIRANA II"/>
    <x v="2"/>
    <s v="ARRASTRE FONDO"/>
    <n v="428232"/>
    <n v="20.969000000000001"/>
    <d v="2018-03-07T00:00:00"/>
    <n v="1217"/>
    <s v="NUESTRA SEÑORA DE LA TIRANA II"/>
    <x v="4"/>
    <n v="636"/>
    <x v="5"/>
    <s v="Zona 114"/>
    <s v=""/>
  </r>
  <r>
    <n v="2018"/>
    <n v="8"/>
    <n v="1217"/>
    <s v="N.S. DE LA TIRANA II"/>
    <x v="2"/>
    <s v="ARRASTRE FONDO"/>
    <n v="428291"/>
    <n v="20.303999999999998"/>
    <d v="2018-03-09T00:00:00"/>
    <n v="1217"/>
    <s v="NUESTRA SEÑORA DE LA TIRANA II"/>
    <x v="4"/>
    <n v="636"/>
    <x v="5"/>
    <s v="Zona 114"/>
    <s v=""/>
  </r>
  <r>
    <n v="2018"/>
    <n v="8"/>
    <n v="1217"/>
    <s v="N.S. DE LA TIRANA II"/>
    <x v="2"/>
    <s v="ARRASTRE FONDO"/>
    <n v="428395"/>
    <n v="18.928999999999998"/>
    <d v="2018-03-12T00:00:00"/>
    <n v="1217"/>
    <s v="NUESTRA SEÑORA DE LA TIRANA II"/>
    <x v="4"/>
    <n v="636"/>
    <x v="5"/>
    <s v="Zona 114"/>
    <s v=""/>
  </r>
  <r>
    <n v="2018"/>
    <n v="8"/>
    <n v="1217"/>
    <s v="N.S. DE LA TIRANA II"/>
    <x v="2"/>
    <s v="ARRASTRE FONDO"/>
    <n v="428489"/>
    <n v="13.670999999999999"/>
    <d v="2018-03-14T00:00:00"/>
    <n v="1217"/>
    <s v="NUESTRA SEÑORA DE LA TIRANA II"/>
    <x v="4"/>
    <n v="636"/>
    <x v="5"/>
    <s v="Zona 114"/>
    <s v=""/>
  </r>
  <r>
    <n v="2018"/>
    <n v="8"/>
    <n v="1217"/>
    <s v="N.S. DE LA TIRANA II"/>
    <x v="2"/>
    <s v="ARRASTRE FONDO"/>
    <n v="428752"/>
    <n v="20.286999999999999"/>
    <d v="2018-03-19T00:00:00"/>
    <n v="1217"/>
    <s v="NUESTRA SEÑORA DE LA TIRANA II"/>
    <x v="4"/>
    <n v="636"/>
    <x v="5"/>
    <s v="Zona 114"/>
    <s v=""/>
  </r>
  <r>
    <n v="2018"/>
    <n v="8"/>
    <n v="1217"/>
    <s v="N.S. DE LA TIRANA II"/>
    <x v="2"/>
    <s v="ARRASTRE FONDO"/>
    <n v="428815"/>
    <n v="14.444000000000001"/>
    <d v="2018-03-21T00:00:00"/>
    <n v="1217"/>
    <s v="NUESTRA SEÑORA DE LA TIRANA II"/>
    <x v="4"/>
    <n v="636"/>
    <x v="5"/>
    <s v="Zona 114"/>
    <s v=""/>
  </r>
  <r>
    <n v="2018"/>
    <n v="8"/>
    <n v="1217"/>
    <s v="N.S. DE LA TIRANA II"/>
    <x v="2"/>
    <s v="ARRASTRE FONDO"/>
    <n v="428927"/>
    <n v="13.733000000000001"/>
    <d v="2018-03-23T00:00:00"/>
    <n v="1217"/>
    <s v="NUESTRA SEÑORA DE LA TIRANA II"/>
    <x v="4"/>
    <n v="636"/>
    <x v="4"/>
    <s v="Zona 113"/>
    <s v=""/>
  </r>
  <r>
    <n v="2018"/>
    <n v="8"/>
    <n v="1217"/>
    <s v="N.S. DE LA TIRANA II"/>
    <x v="2"/>
    <s v="ARRASTRE FONDO"/>
    <n v="429041"/>
    <n v="18.047999999999998"/>
    <d v="2018-03-26T00:00:00"/>
    <n v="1217"/>
    <s v="NUESTRA SEÑORA DE LA TIRANA II"/>
    <x v="4"/>
    <n v="636"/>
    <x v="4"/>
    <s v="Zona 113"/>
    <s v=""/>
  </r>
  <r>
    <n v="2018"/>
    <n v="8"/>
    <n v="1217"/>
    <s v="N.S. DE LA TIRANA II"/>
    <x v="2"/>
    <s v="ARRASTRE FONDO"/>
    <n v="429132"/>
    <n v="14.237"/>
    <d v="2018-03-28T00:00:00"/>
    <n v="1217"/>
    <s v="NUESTRA SEÑORA DE LA TIRANA II"/>
    <x v="4"/>
    <n v="636"/>
    <x v="4"/>
    <s v="Zona 113"/>
    <s v=""/>
  </r>
  <r>
    <n v="2018"/>
    <n v="8"/>
    <n v="1217"/>
    <s v="N.S. DE LA TIRANA II"/>
    <x v="2"/>
    <s v="ARRASTRE FONDO"/>
    <n v="429193"/>
    <n v="14.73"/>
    <d v="2018-04-02T00:00:00"/>
    <n v="1217"/>
    <s v="NUESTRA SEÑORA DE LA TIRANA II"/>
    <x v="4"/>
    <n v="636"/>
    <x v="4"/>
    <s v="Zona 113"/>
    <s v=""/>
  </r>
  <r>
    <n v="2018"/>
    <n v="8"/>
    <n v="1217"/>
    <s v="N.S. DE LA TIRANA II"/>
    <x v="2"/>
    <s v="ARRASTRE FONDO"/>
    <n v="429272"/>
    <n v="7.1840000000000002"/>
    <d v="2018-04-04T00:00:00"/>
    <n v="1217"/>
    <s v="NUESTRA SEÑORA DE LA TIRANA II"/>
    <x v="4"/>
    <n v="636"/>
    <x v="5"/>
    <s v="Zona 114"/>
    <s v=""/>
  </r>
  <r>
    <n v="2018"/>
    <n v="8"/>
    <n v="1217"/>
    <s v="N.S. DE LA TIRANA II"/>
    <x v="2"/>
    <s v="ARRASTRE FONDO"/>
    <n v="429272"/>
    <n v="7.3780000000000001"/>
    <d v="2018-04-04T00:00:00"/>
    <n v="1217"/>
    <s v="NUESTRA SEÑORA DE LA TIRANA II"/>
    <x v="4"/>
    <n v="636"/>
    <x v="4"/>
    <s v="Zona 113"/>
    <s v=""/>
  </r>
  <r>
    <n v="2018"/>
    <n v="8"/>
    <n v="1217"/>
    <s v="N.S. DE LA TIRANA II"/>
    <x v="2"/>
    <s v="ARRASTRE FONDO"/>
    <n v="429368"/>
    <n v="7.98"/>
    <d v="2018-04-06T00:00:00"/>
    <n v="1217"/>
    <s v="NUESTRA SEÑORA DE LA TIRANA II"/>
    <x v="4"/>
    <n v="636"/>
    <x v="5"/>
    <s v="Zona 114"/>
    <s v=""/>
  </r>
  <r>
    <n v="2018"/>
    <n v="8"/>
    <n v="1217"/>
    <s v="N.S. DE LA TIRANA II"/>
    <x v="2"/>
    <s v="ARRASTRE FONDO"/>
    <n v="429368"/>
    <n v="8.5549999999999997"/>
    <d v="2018-04-06T00:00:00"/>
    <n v="1217"/>
    <s v="NUESTRA SEÑORA DE LA TIRANA II"/>
    <x v="4"/>
    <n v="636"/>
    <x v="4"/>
    <s v="Zona 113"/>
    <s v=""/>
  </r>
  <r>
    <n v="2018"/>
    <n v="8"/>
    <n v="1217"/>
    <s v="N.S. DE LA TIRANA II"/>
    <x v="2"/>
    <s v="ARRASTRE FONDO"/>
    <n v="429520"/>
    <n v="1.296"/>
    <d v="2018-04-10T00:00:00"/>
    <n v="1217"/>
    <s v="NUESTRA SEÑORA DE LA TIRANA II"/>
    <x v="4"/>
    <n v="636"/>
    <x v="2"/>
    <s v="Zona 112"/>
    <s v=""/>
  </r>
  <r>
    <n v="2018"/>
    <n v="8"/>
    <n v="1217"/>
    <s v="N.S. DE LA TIRANA II"/>
    <x v="2"/>
    <s v="ARRASTRE FONDO"/>
    <n v="429520"/>
    <n v="18.175999999999998"/>
    <d v="2018-04-10T00:00:00"/>
    <n v="1217"/>
    <s v="NUESTRA SEÑORA DE LA TIRANA II"/>
    <x v="4"/>
    <n v="636"/>
    <x v="4"/>
    <s v="Zona 113"/>
    <s v=""/>
  </r>
  <r>
    <n v="2018"/>
    <n v="8"/>
    <n v="1217"/>
    <s v="N.S. DE LA TIRANA II"/>
    <x v="2"/>
    <s v="ARRASTRE FONDO"/>
    <n v="429666"/>
    <n v="17.568000000000001"/>
    <d v="2018-04-13T00:00:00"/>
    <n v="1217"/>
    <s v="NUESTRA SEÑORA DE LA TIRANA II"/>
    <x v="4"/>
    <n v="636"/>
    <x v="4"/>
    <s v="Zona 113"/>
    <s v=""/>
  </r>
  <r>
    <n v="2018"/>
    <n v="8"/>
    <n v="1217"/>
    <s v="N.S. DE LA TIRANA II"/>
    <x v="2"/>
    <s v="ARRASTRE FONDO"/>
    <n v="429805"/>
    <n v="7.2779999999999996"/>
    <d v="2018-04-16T00:00:00"/>
    <n v="1217"/>
    <s v="NUESTRA SEÑORA DE LA TIRANA II"/>
    <x v="4"/>
    <n v="636"/>
    <x v="4"/>
    <s v="Zona 113"/>
    <s v=""/>
  </r>
  <r>
    <n v="2018"/>
    <n v="8"/>
    <n v="1217"/>
    <s v="N.S. DE LA TIRANA II"/>
    <x v="2"/>
    <s v="ARRASTRE FONDO"/>
    <n v="429805"/>
    <n v="8.73"/>
    <d v="2018-04-16T00:00:00"/>
    <n v="1217"/>
    <s v="NUESTRA SEÑORA DE LA TIRANA II"/>
    <x v="4"/>
    <n v="636"/>
    <x v="5"/>
    <s v="Zona 114"/>
    <s v=""/>
  </r>
  <r>
    <n v="2018"/>
    <n v="8"/>
    <n v="1217"/>
    <s v="N.S. DE LA TIRANA II"/>
    <x v="2"/>
    <s v="ARRASTRE FONDO"/>
    <n v="430008"/>
    <n v="1.9790000000000001"/>
    <d v="2018-04-19T00:00:00"/>
    <n v="1217"/>
    <s v="NUESTRA SEÑORA DE LA TIRANA II"/>
    <x v="4"/>
    <n v="636"/>
    <x v="5"/>
    <s v="Zona 114"/>
    <s v=""/>
  </r>
  <r>
    <n v="2018"/>
    <n v="8"/>
    <n v="1217"/>
    <s v="N.S. DE LA TIRANA II"/>
    <x v="2"/>
    <s v="ARRASTRE FONDO"/>
    <n v="430008"/>
    <n v="7.1390000000000002"/>
    <d v="2018-04-19T00:00:00"/>
    <n v="1217"/>
    <s v="NUESTRA SEÑORA DE LA TIRANA II"/>
    <x v="4"/>
    <n v="636"/>
    <x v="4"/>
    <s v="Zona 113"/>
    <s v=""/>
  </r>
  <r>
    <n v="2018"/>
    <n v="8"/>
    <n v="1217"/>
    <s v="N.S. DE LA TIRANA II"/>
    <x v="2"/>
    <s v="ARRASTRE FONDO"/>
    <n v="430199"/>
    <n v="18.997"/>
    <d v="2018-04-24T00:00:00"/>
    <n v="1217"/>
    <s v="NUESTRA SEÑORA DE LA TIRANA II"/>
    <x v="4"/>
    <n v="636"/>
    <x v="1"/>
    <s v="Zona 111"/>
    <s v=""/>
  </r>
  <r>
    <n v="2018"/>
    <n v="8"/>
    <n v="1217"/>
    <s v="N.S. DE LA TIRANA II"/>
    <x v="2"/>
    <s v="ARRASTRE FONDO"/>
    <n v="431956"/>
    <n v="12.653"/>
    <d v="2018-06-10T00:00:00"/>
    <n v="1217"/>
    <s v="NUESTRA SEÑORA DE LA TIRANA II"/>
    <x v="4"/>
    <n v="636"/>
    <x v="4"/>
    <s v="Zona 113"/>
    <s v=""/>
  </r>
  <r>
    <n v="2018"/>
    <n v="8"/>
    <n v="1217"/>
    <s v="N.S. DE LA TIRANA II"/>
    <x v="2"/>
    <s v="ARRASTRE FONDO"/>
    <n v="432020"/>
    <n v="12.54"/>
    <d v="2018-06-13T00:00:00"/>
    <n v="1217"/>
    <s v="NUESTRA SEÑORA DE LA TIRANA II"/>
    <x v="4"/>
    <n v="636"/>
    <x v="4"/>
    <s v="Zona 113"/>
    <s v=""/>
  </r>
  <r>
    <n v="2018"/>
    <n v="8"/>
    <n v="1217"/>
    <s v="N.S. DE LA TIRANA II"/>
    <x v="2"/>
    <s v="ARRASTRE FONDO"/>
    <n v="432080"/>
    <n v="22.347999999999999"/>
    <d v="2018-06-16T00:00:00"/>
    <n v="1217"/>
    <s v="NUESTRA SEÑORA DE LA TIRANA II"/>
    <x v="4"/>
    <n v="636"/>
    <x v="4"/>
    <s v="Zona 113"/>
    <s v=""/>
  </r>
  <r>
    <n v="2018"/>
    <n v="8"/>
    <n v="32018"/>
    <s v="ALTAIR I"/>
    <x v="1"/>
    <s v="ARRASTRE FONDO"/>
    <n v="431444"/>
    <n v="1.71"/>
    <d v="2018-05-25T00:00:00"/>
    <m/>
    <s v=""/>
    <x v="4"/>
    <n v="632"/>
    <x v="5"/>
    <s v="Zona 114"/>
    <s v=""/>
  </r>
  <r>
    <n v="2018"/>
    <n v="8"/>
    <n v="32018"/>
    <s v="ALTAIR I"/>
    <x v="2"/>
    <s v="ARRASTRE FONDO"/>
    <n v="431444"/>
    <n v="13.901999999999999"/>
    <d v="2018-05-25T00:00:00"/>
    <m/>
    <s v=""/>
    <x v="4"/>
    <n v="636"/>
    <x v="5"/>
    <s v="Zona 114"/>
    <s v=""/>
  </r>
  <r>
    <n v="2018"/>
    <n v="8"/>
    <n v="32025"/>
    <s v="FOCHE"/>
    <x v="0"/>
    <s v="ARRASTRE FONDO"/>
    <n v="427432"/>
    <n v="2.9140000000000001"/>
    <d v="2018-01-28T00:00:00"/>
    <n v="32025"/>
    <s v="FOCHE"/>
    <x v="2"/>
    <n v="612"/>
    <x v="4"/>
    <s v="Zona 113"/>
    <s v=""/>
  </r>
  <r>
    <n v="2018"/>
    <n v="8"/>
    <n v="32025"/>
    <s v="FOCHE"/>
    <x v="0"/>
    <s v="ARRASTRE FONDO"/>
    <n v="427432"/>
    <n v="6.1079999999999997"/>
    <d v="2018-01-28T00:00:00"/>
    <n v="32025"/>
    <s v="FOCHE"/>
    <x v="2"/>
    <n v="612"/>
    <x v="5"/>
    <s v="Zona 114"/>
    <s v=""/>
  </r>
  <r>
    <n v="2018"/>
    <n v="8"/>
    <n v="32025"/>
    <s v="FOCHE"/>
    <x v="0"/>
    <s v="ARRASTRE FONDO"/>
    <n v="427461"/>
    <n v="6.2590000000000003"/>
    <d v="2018-01-30T00:00:00"/>
    <n v="32025"/>
    <s v="FOCHE"/>
    <x v="2"/>
    <n v="612"/>
    <x v="4"/>
    <s v="Zona 113"/>
    <s v=""/>
  </r>
  <r>
    <n v="2018"/>
    <n v="8"/>
    <n v="32025"/>
    <s v="FOCHE"/>
    <x v="0"/>
    <s v="ARRASTRE FONDO"/>
    <n v="427477"/>
    <n v="5.9509999999999996"/>
    <d v="2018-02-01T00:00:00"/>
    <n v="32025"/>
    <s v="FOCHE"/>
    <x v="2"/>
    <n v="612"/>
    <x v="4"/>
    <s v="Zona 113"/>
    <s v=""/>
  </r>
  <r>
    <n v="2018"/>
    <n v="8"/>
    <n v="32025"/>
    <s v="FOCHE"/>
    <x v="0"/>
    <s v="ARRASTRE FONDO"/>
    <n v="427496"/>
    <n v="3.0419999999999998"/>
    <d v="2018-02-04T00:00:00"/>
    <n v="32025"/>
    <s v="FOCHE"/>
    <x v="2"/>
    <n v="612"/>
    <x v="4"/>
    <s v="Zona 113"/>
    <s v=""/>
  </r>
  <r>
    <n v="2018"/>
    <n v="8"/>
    <n v="32025"/>
    <s v="FOCHE"/>
    <x v="0"/>
    <s v="ARRASTRE FONDO"/>
    <n v="427496"/>
    <n v="6.3230000000000004"/>
    <d v="2018-02-04T00:00:00"/>
    <n v="32025"/>
    <s v="FOCHE"/>
    <x v="2"/>
    <n v="612"/>
    <x v="5"/>
    <s v="Zona 114"/>
    <s v=""/>
  </r>
  <r>
    <n v="2018"/>
    <n v="8"/>
    <n v="32025"/>
    <s v="FOCHE"/>
    <x v="0"/>
    <s v="ARRASTRE FONDO"/>
    <n v="427529"/>
    <n v="9.0239999999999991"/>
    <d v="2018-02-06T00:00:00"/>
    <n v="32025"/>
    <s v="FOCHE"/>
    <x v="2"/>
    <n v="612"/>
    <x v="5"/>
    <s v="Zona 114"/>
    <s v=""/>
  </r>
  <r>
    <n v="2018"/>
    <n v="8"/>
    <n v="32025"/>
    <s v="FOCHE"/>
    <x v="0"/>
    <s v="ARRASTRE FONDO"/>
    <n v="427561"/>
    <n v="6.9329999999999998"/>
    <d v="2018-02-08T00:00:00"/>
    <n v="32025"/>
    <s v="FOCHE"/>
    <x v="2"/>
    <n v="612"/>
    <x v="4"/>
    <s v="Zona 113"/>
    <s v=""/>
  </r>
  <r>
    <n v="2018"/>
    <n v="8"/>
    <n v="32025"/>
    <s v="FOCHE"/>
    <x v="0"/>
    <s v="ARRASTRE FONDO"/>
    <n v="427603"/>
    <n v="3.552"/>
    <d v="2018-02-11T00:00:00"/>
    <n v="32025"/>
    <s v="FOCHE"/>
    <x v="2"/>
    <n v="612"/>
    <x v="4"/>
    <s v="Zona 113"/>
    <s v=""/>
  </r>
  <r>
    <n v="2018"/>
    <n v="8"/>
    <n v="32025"/>
    <s v="FOCHE"/>
    <x v="0"/>
    <s v="ARRASTRE FONDO"/>
    <n v="427603"/>
    <n v="5.2990000000000004"/>
    <d v="2018-02-11T00:00:00"/>
    <n v="32025"/>
    <s v="FOCHE"/>
    <x v="2"/>
    <n v="612"/>
    <x v="5"/>
    <s v="Zona 114"/>
    <s v=""/>
  </r>
  <r>
    <n v="2018"/>
    <n v="8"/>
    <n v="32025"/>
    <s v="FOCHE"/>
    <x v="0"/>
    <s v="ARRASTRE FONDO"/>
    <n v="427636"/>
    <n v="7.1479999999999997"/>
    <d v="2018-02-13T00:00:00"/>
    <n v="32025"/>
    <s v="FOCHE"/>
    <x v="2"/>
    <n v="612"/>
    <x v="4"/>
    <s v="Zona 113"/>
    <s v=""/>
  </r>
  <r>
    <n v="2018"/>
    <n v="8"/>
    <n v="32025"/>
    <s v="FOCHE"/>
    <x v="0"/>
    <s v="ARRASTRE FONDO"/>
    <n v="427672"/>
    <n v="7.9619999999999997"/>
    <d v="2018-02-15T00:00:00"/>
    <n v="32025"/>
    <s v="FOCHE"/>
    <x v="2"/>
    <n v="612"/>
    <x v="4"/>
    <s v="Zona 113"/>
    <s v=""/>
  </r>
  <r>
    <n v="2018"/>
    <n v="8"/>
    <n v="32025"/>
    <s v="FOCHE"/>
    <x v="0"/>
    <s v="ARRASTRE FONDO"/>
    <n v="427695"/>
    <n v="2.8969999999999998"/>
    <d v="2018-02-18T00:00:00"/>
    <n v="32025"/>
    <s v="FOCHE"/>
    <x v="2"/>
    <n v="612"/>
    <x v="4"/>
    <s v="Zona 113"/>
    <s v=""/>
  </r>
  <r>
    <n v="2018"/>
    <n v="8"/>
    <n v="32025"/>
    <s v="FOCHE"/>
    <x v="0"/>
    <s v="ARRASTRE FONDO"/>
    <n v="427695"/>
    <n v="5.9880000000000004"/>
    <d v="2018-02-18T00:00:00"/>
    <n v="32025"/>
    <s v="FOCHE"/>
    <x v="2"/>
    <n v="612"/>
    <x v="5"/>
    <s v="Zona 114"/>
    <s v=""/>
  </r>
  <r>
    <n v="2018"/>
    <n v="8"/>
    <n v="32025"/>
    <s v="FOCHE"/>
    <x v="0"/>
    <s v="ARRASTRE FONDO"/>
    <n v="427729"/>
    <n v="7.415"/>
    <d v="2018-02-20T00:00:00"/>
    <n v="32025"/>
    <s v="FOCHE"/>
    <x v="2"/>
    <n v="612"/>
    <x v="4"/>
    <s v="Zona 113"/>
    <s v=""/>
  </r>
  <r>
    <n v="2018"/>
    <n v="8"/>
    <n v="32025"/>
    <s v="FOCHE"/>
    <x v="0"/>
    <s v="ARRASTRE FONDO"/>
    <n v="427773"/>
    <n v="7.0270000000000001"/>
    <d v="2018-02-22T00:00:00"/>
    <n v="32025"/>
    <s v="FOCHE"/>
    <x v="2"/>
    <n v="612"/>
    <x v="4"/>
    <s v="Zona 113"/>
    <s v=""/>
  </r>
  <r>
    <n v="2018"/>
    <n v="8"/>
    <n v="32025"/>
    <s v="FOCHE"/>
    <x v="0"/>
    <s v="ARRASTRE FONDO"/>
    <n v="427806"/>
    <n v="7.41"/>
    <d v="2018-02-24T00:00:00"/>
    <n v="32025"/>
    <s v="FOCHE"/>
    <x v="2"/>
    <n v="612"/>
    <x v="4"/>
    <s v="Zona 113"/>
    <s v=""/>
  </r>
  <r>
    <n v="2018"/>
    <n v="8"/>
    <n v="32025"/>
    <s v="FOCHE"/>
    <x v="0"/>
    <s v="ARRASTRE FONDO"/>
    <n v="427839"/>
    <n v="3.468"/>
    <d v="2018-02-27T00:00:00"/>
    <n v="32025"/>
    <s v="FOCHE"/>
    <x v="2"/>
    <n v="612"/>
    <x v="4"/>
    <s v="Zona 113"/>
    <s v=""/>
  </r>
  <r>
    <n v="2018"/>
    <n v="8"/>
    <n v="32025"/>
    <s v="FOCHE"/>
    <x v="0"/>
    <s v="ARRASTRE FONDO"/>
    <n v="427839"/>
    <n v="3.61"/>
    <d v="2018-02-27T00:00:00"/>
    <n v="32025"/>
    <s v="FOCHE"/>
    <x v="2"/>
    <n v="612"/>
    <x v="1"/>
    <s v="Zona 111"/>
    <s v=""/>
  </r>
  <r>
    <n v="2018"/>
    <n v="8"/>
    <n v="32025"/>
    <s v="FOCHE"/>
    <x v="0"/>
    <s v="ARRASTRE FONDO"/>
    <n v="427839"/>
    <n v="4.8390000000000004"/>
    <d v="2018-02-27T00:00:00"/>
    <n v="32025"/>
    <s v="FOCHE"/>
    <x v="2"/>
    <n v="612"/>
    <x v="2"/>
    <s v="Zona 112"/>
    <s v="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n v="2018"/>
    <n v="5"/>
    <n v="865"/>
    <s v="NISSHIN MARU 3"/>
    <x v="0"/>
    <s v="ARRASTRE FONDO"/>
    <n v="429877"/>
    <n v="1.5509999999999999"/>
    <d v="2018-04-17T00:00:00"/>
    <n v="865"/>
    <s v="NISSHIN MARU 3"/>
    <x v="0"/>
    <n v="636"/>
    <x v="0"/>
    <s v="Zona 110"/>
  </r>
  <r>
    <n v="2018"/>
    <n v="5"/>
    <n v="865"/>
    <s v="NISSHIN MARU 3"/>
    <x v="0"/>
    <s v="ARRASTRE FONDO"/>
    <n v="429974"/>
    <n v="3.968"/>
    <d v="2018-04-19T00:00:00"/>
    <n v="865"/>
    <s v="NISSHIN MARU 3"/>
    <x v="0"/>
    <n v="636"/>
    <x v="0"/>
    <s v="Zona 110"/>
  </r>
  <r>
    <n v="2018"/>
    <n v="5"/>
    <n v="865"/>
    <s v="NISSHIN MARU 3"/>
    <x v="0"/>
    <s v="ARRASTRE FONDO"/>
    <n v="430104"/>
    <n v="3.6509999999999998"/>
    <d v="2018-04-22T00:00:00"/>
    <n v="865"/>
    <s v="NISSHIN MARU 3"/>
    <x v="0"/>
    <n v="636"/>
    <x v="0"/>
    <s v="Zona 110"/>
  </r>
  <r>
    <n v="2018"/>
    <n v="5"/>
    <n v="865"/>
    <s v="NISSHIN MARU 3"/>
    <x v="0"/>
    <s v="ARRASTRE FONDO"/>
    <n v="430217"/>
    <n v="3.202"/>
    <d v="2018-04-24T00:00:00"/>
    <n v="865"/>
    <s v="NISSHIN MARU 3"/>
    <x v="0"/>
    <n v="636"/>
    <x v="0"/>
    <s v="Zona 110"/>
  </r>
  <r>
    <n v="2018"/>
    <n v="5"/>
    <n v="865"/>
    <s v="NISSHIN MARU 3"/>
    <x v="0"/>
    <s v="ARRASTRE FONDO"/>
    <n v="431337"/>
    <n v="3.0830000000000002"/>
    <d v="2018-05-23T00:00:00"/>
    <n v="865"/>
    <s v="NISSHIN MARU 3"/>
    <x v="0"/>
    <n v="636"/>
    <x v="0"/>
    <s v="Zona 110"/>
  </r>
  <r>
    <n v="2018"/>
    <n v="5"/>
    <n v="32025"/>
    <s v="FOCHE"/>
    <x v="0"/>
    <s v="ARRASTRE FONDO"/>
    <n v="430160"/>
    <n v="1.9890000000000001"/>
    <d v="2018-04-23T00:00:00"/>
    <n v="32025"/>
    <s v="FOCHE"/>
    <x v="0"/>
    <n v="636"/>
    <x v="0"/>
    <s v="Zona 110"/>
  </r>
  <r>
    <n v="2018"/>
    <n v="5"/>
    <n v="32025"/>
    <s v="FOCHE"/>
    <x v="0"/>
    <s v="ARRASTRE FONDO"/>
    <n v="430273"/>
    <n v="0.84199999999999997"/>
    <d v="2018-04-25T00:00:00"/>
    <n v="32025"/>
    <s v="FOCHE"/>
    <x v="0"/>
    <n v="636"/>
    <x v="0"/>
    <s v="Zona 110"/>
  </r>
  <r>
    <n v="2018"/>
    <n v="5"/>
    <n v="32025"/>
    <s v="FOCHE"/>
    <x v="0"/>
    <s v="ARRASTRE FONDO"/>
    <n v="430967"/>
    <n v="0.75700000000000001"/>
    <d v="2018-05-14T00:00:00"/>
    <n v="32025"/>
    <s v="FOCHE"/>
    <x v="0"/>
    <n v="636"/>
    <x v="0"/>
    <s v="Zona 110"/>
  </r>
  <r>
    <n v="2018"/>
    <n v="5"/>
    <n v="32025"/>
    <s v="FOCHE"/>
    <x v="0"/>
    <s v="ARRASTRE FONDO"/>
    <n v="431293"/>
    <n v="0.68"/>
    <d v="2018-05-22T00:00:00"/>
    <n v="32025"/>
    <s v="FOCHE"/>
    <x v="0"/>
    <n v="636"/>
    <x v="0"/>
    <s v="Zona 110"/>
  </r>
  <r>
    <n v="2018"/>
    <n v="5"/>
    <n v="32025"/>
    <s v="FOCHE"/>
    <x v="0"/>
    <s v="ARRASTRE FONDO"/>
    <n v="431379"/>
    <n v="3.956"/>
    <d v="2018-05-24T00:00:00"/>
    <n v="32025"/>
    <s v="FOCHE"/>
    <x v="0"/>
    <n v="636"/>
    <x v="0"/>
    <s v="Zona 110"/>
  </r>
  <r>
    <n v="2018"/>
    <n v="8"/>
    <n v="1206"/>
    <s v="ALTAIR 1"/>
    <x v="1"/>
    <s v="ARRASTRE FONDO"/>
    <n v="431890"/>
    <n v="3.6999999999999998E-2"/>
    <d v="2018-06-08T00:00:00"/>
    <n v="1206"/>
    <s v="ALTAIR I"/>
    <x v="1"/>
    <n v="632"/>
    <x v="1"/>
    <s v="Zona 114"/>
  </r>
  <r>
    <n v="2018"/>
    <n v="8"/>
    <n v="1206"/>
    <s v="ALTAIR 1"/>
    <x v="1"/>
    <s v="ARRASTRE FONDO"/>
    <n v="432002"/>
    <n v="5.3999999999999999E-2"/>
    <d v="2018-06-13T00:00:00"/>
    <n v="1206"/>
    <s v="ALTAIR I"/>
    <x v="1"/>
    <n v="632"/>
    <x v="1"/>
    <s v="Zona 114"/>
  </r>
  <r>
    <n v="2018"/>
    <n v="8"/>
    <n v="1206"/>
    <s v="ALTAIR 1"/>
    <x v="1"/>
    <s v="ARRASTRE FONDO"/>
    <n v="432081"/>
    <n v="3.1E-2"/>
    <d v="2018-06-17T00:00:00"/>
    <n v="1206"/>
    <s v="ALTAIR I"/>
    <x v="1"/>
    <n v="632"/>
    <x v="1"/>
    <s v="Zona 114"/>
  </r>
  <r>
    <n v="2018"/>
    <n v="8"/>
    <n v="1206"/>
    <s v="ALTAIR 1"/>
    <x v="0"/>
    <s v="ARRASTRE FONDO"/>
    <n v="431890"/>
    <n v="0.246"/>
    <d v="2018-06-08T00:00:00"/>
    <n v="1206"/>
    <s v="ALTAIR I"/>
    <x v="1"/>
    <n v="636"/>
    <x v="1"/>
    <s v="Zona 114"/>
  </r>
  <r>
    <n v="2018"/>
    <n v="8"/>
    <n v="1206"/>
    <s v="ALTAIR 1"/>
    <x v="0"/>
    <s v="ARRASTRE FONDO"/>
    <n v="432002"/>
    <n v="1.9E-2"/>
    <d v="2018-06-13T00:00:00"/>
    <n v="1206"/>
    <s v="ALTAIR I"/>
    <x v="1"/>
    <n v="636"/>
    <x v="2"/>
    <s v="Zona 113"/>
  </r>
  <r>
    <n v="2018"/>
    <n v="8"/>
    <n v="1206"/>
    <s v="ALTAIR 1"/>
    <x v="0"/>
    <s v="ARRASTRE FONDO"/>
    <n v="432002"/>
    <n v="0.246"/>
    <d v="2018-06-13T00:00:00"/>
    <n v="1206"/>
    <s v="ALTAIR I"/>
    <x v="1"/>
    <n v="636"/>
    <x v="1"/>
    <s v="Zona 114"/>
  </r>
  <r>
    <n v="2018"/>
    <n v="8"/>
    <n v="1206"/>
    <s v="ALTAIR 1"/>
    <x v="0"/>
    <s v="ARRASTRE FONDO"/>
    <n v="432081"/>
    <n v="3.4000000000000002E-2"/>
    <d v="2018-06-17T00:00:00"/>
    <n v="1206"/>
    <s v="ALTAIR I"/>
    <x v="1"/>
    <n v="636"/>
    <x v="2"/>
    <s v="Zona 113"/>
  </r>
  <r>
    <n v="2018"/>
    <n v="8"/>
    <n v="1206"/>
    <s v="ALTAIR 1"/>
    <x v="0"/>
    <s v="ARRASTRE FONDO"/>
    <n v="432081"/>
    <n v="0.16900000000000001"/>
    <d v="2018-06-17T00:00:00"/>
    <n v="1206"/>
    <s v="ALTAIR I"/>
    <x v="1"/>
    <n v="636"/>
    <x v="1"/>
    <s v="Zona 1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9" cacheId="209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B19:F23" firstHeaderRow="1" firstDataRow="2" firstDataCol="1" rowPageCount="1" colPageCount="1"/>
  <pivotFields count="15">
    <pivotField showAll="0"/>
    <pivotField showAll="0"/>
    <pivotField showAll="0"/>
    <pivotField showAll="0"/>
    <pivotField axis="axisPage" multipleItemSelectionAllowed="1" showAll="0">
      <items count="3">
        <item h="1" x="1"/>
        <item x="0"/>
        <item t="default"/>
      </items>
    </pivotField>
    <pivotField showAll="0"/>
    <pivotField showAll="0"/>
    <pivotField dataField="1" showAll="0"/>
    <pivotField numFmtId="178"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axis="axisCol" showAll="0">
      <items count="4">
        <item x="0"/>
        <item x="2"/>
        <item x="1"/>
        <item t="default"/>
      </items>
    </pivotField>
    <pivotField showAll="0"/>
  </pivotFields>
  <rowFields count="1">
    <field x="11"/>
  </rowFields>
  <rowItems count="3">
    <i>
      <x/>
    </i>
    <i>
      <x v="1"/>
    </i>
    <i t="grand">
      <x/>
    </i>
  </rowItems>
  <colFields count="1">
    <field x="13"/>
  </colFields>
  <colItems count="4">
    <i>
      <x/>
    </i>
    <i>
      <x v="1"/>
    </i>
    <i>
      <x v="2"/>
    </i>
    <i t="grand">
      <x/>
    </i>
  </colItems>
  <pageFields count="1">
    <pageField fld="4" hier="-1"/>
  </pageFields>
  <dataFields count="1">
    <dataField name="Suma de SumaDeNr_Toneladas" fld="7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4" cacheId="208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B5:H12" firstHeaderRow="1" firstDataRow="2" firstDataCol="1" rowPageCount="1" colPageCount="1"/>
  <pivotFields count="16">
    <pivotField showAll="0"/>
    <pivotField showAll="0"/>
    <pivotField showAll="0"/>
    <pivotField showAll="0"/>
    <pivotField axis="axisPage" multipleItemSelectionAllowed="1" showAll="0">
      <items count="4">
        <item h="1" x="0"/>
        <item h="1" x="1"/>
        <item x="2"/>
        <item t="default"/>
      </items>
    </pivotField>
    <pivotField showAll="0"/>
    <pivotField showAll="0"/>
    <pivotField dataField="1" showAll="0"/>
    <pivotField numFmtId="178" showAll="0"/>
    <pivotField showAll="0"/>
    <pivotField showAll="0"/>
    <pivotField axis="axisRow" showAll="0">
      <items count="8">
        <item x="1"/>
        <item x="2"/>
        <item x="4"/>
        <item x="6"/>
        <item x="5"/>
        <item x="0"/>
        <item x="3"/>
        <item t="default"/>
      </items>
    </pivotField>
    <pivotField showAll="0"/>
    <pivotField axis="axisCol" showAll="0">
      <items count="7">
        <item x="3"/>
        <item x="0"/>
        <item x="1"/>
        <item x="2"/>
        <item x="4"/>
        <item x="5"/>
        <item t="default"/>
      </items>
    </pivotField>
    <pivotField showAll="0"/>
    <pivotField showAll="0"/>
  </pivotFields>
  <rowFields count="1">
    <field x="11"/>
  </rowFields>
  <rowItems count="6">
    <i>
      <x/>
    </i>
    <i>
      <x v="1"/>
    </i>
    <i>
      <x v="2"/>
    </i>
    <i>
      <x v="4"/>
    </i>
    <i>
      <x v="5"/>
    </i>
    <i t="grand">
      <x/>
    </i>
  </rowItems>
  <colFields count="1">
    <field x="13"/>
  </colFields>
  <colItems count="6">
    <i>
      <x v="1"/>
    </i>
    <i>
      <x v="2"/>
    </i>
    <i>
      <x v="3"/>
    </i>
    <i>
      <x v="4"/>
    </i>
    <i>
      <x v="5"/>
    </i>
    <i t="grand">
      <x/>
    </i>
  </colItems>
  <pageFields count="1">
    <pageField fld="4" hier="-1"/>
  </pageFields>
  <dataFields count="1">
    <dataField name="Suma de SumaDeNr_Toneladas" fld="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EY406"/>
  <sheetViews>
    <sheetView showGridLines="0" zoomScale="63" zoomScaleNormal="63" workbookViewId="0">
      <selection activeCell="H18" sqref="H18"/>
    </sheetView>
  </sheetViews>
  <sheetFormatPr baseColWidth="10" defaultRowHeight="14.4"/>
  <cols>
    <col min="1" max="1" width="3.5546875" style="83" customWidth="1"/>
    <col min="2" max="2" width="19" customWidth="1"/>
    <col min="3" max="3" width="38.5546875" customWidth="1"/>
    <col min="4" max="4" width="10.44140625" customWidth="1"/>
    <col min="5" max="5" width="19.109375" customWidth="1"/>
    <col min="6" max="6" width="16.44140625" customWidth="1"/>
    <col min="7" max="7" width="15.5546875" customWidth="1"/>
    <col min="8" max="8" width="13.5546875" customWidth="1"/>
    <col min="9" max="9" width="15.44140625" customWidth="1"/>
    <col min="10" max="10" width="18" customWidth="1"/>
    <col min="11" max="11" width="11.5546875" style="83" customWidth="1"/>
    <col min="12" max="155" width="11.5546875" style="83"/>
  </cols>
  <sheetData>
    <row r="1" spans="2:10" s="83" customFormat="1" ht="38.1" customHeight="1" thickBot="1">
      <c r="C1" s="83" t="s">
        <v>84</v>
      </c>
    </row>
    <row r="2" spans="2:10" ht="33.6" customHeight="1">
      <c r="B2" s="633" t="s">
        <v>97</v>
      </c>
      <c r="C2" s="634"/>
      <c r="D2" s="634"/>
      <c r="E2" s="634"/>
      <c r="F2" s="634"/>
      <c r="G2" s="634"/>
      <c r="H2" s="634"/>
      <c r="I2" s="634"/>
      <c r="J2" s="635"/>
    </row>
    <row r="3" spans="2:10" ht="24" thickBot="1">
      <c r="B3" s="636" t="s">
        <v>80</v>
      </c>
      <c r="C3" s="637"/>
      <c r="D3" s="637"/>
      <c r="E3" s="637"/>
      <c r="F3" s="637"/>
      <c r="G3" s="637"/>
      <c r="H3" s="637"/>
      <c r="I3" s="637"/>
      <c r="J3" s="638"/>
    </row>
    <row r="4" spans="2:10" ht="56.1" customHeight="1" thickBot="1">
      <c r="B4" s="144" t="s">
        <v>81</v>
      </c>
      <c r="C4" s="145" t="s">
        <v>82</v>
      </c>
      <c r="D4" s="145" t="s">
        <v>90</v>
      </c>
      <c r="E4" s="146" t="s">
        <v>99</v>
      </c>
      <c r="F4" s="146" t="s">
        <v>91</v>
      </c>
      <c r="G4" s="146" t="s">
        <v>4</v>
      </c>
      <c r="H4" s="146" t="s">
        <v>5</v>
      </c>
      <c r="I4" s="146" t="s">
        <v>6</v>
      </c>
      <c r="J4" s="147" t="s">
        <v>29</v>
      </c>
    </row>
    <row r="5" spans="2:10" ht="25.35" customHeight="1">
      <c r="B5" s="628" t="s">
        <v>88</v>
      </c>
      <c r="C5" s="148" t="s">
        <v>92</v>
      </c>
      <c r="D5" s="639">
        <f>SUM(E5:E7)</f>
        <v>937.99999410000009</v>
      </c>
      <c r="E5" s="149">
        <f>+'Resumen anual'!D6+'Resumen anual'!D7+'Resumen anual'!D8+'Resumen anual'!D9</f>
        <v>860.00000000000011</v>
      </c>
      <c r="F5" s="165">
        <f>+'Resumen anual'!E6+'Resumen anual'!E7+'Resumen anual'!E8</f>
        <v>-93.349000000000004</v>
      </c>
      <c r="G5" s="151">
        <f>E5+F5</f>
        <v>766.65100000000007</v>
      </c>
      <c r="H5" s="165">
        <f>+'Resumen anual'!G6+'Resumen anual'!G7+'Resumen anual'!G8</f>
        <v>582.36699999999996</v>
      </c>
      <c r="I5" s="151">
        <f>E5-H5</f>
        <v>277.63300000000015</v>
      </c>
      <c r="J5" s="152">
        <f>H5/G5</f>
        <v>0.75962465319943484</v>
      </c>
    </row>
    <row r="6" spans="2:10" ht="25.35" customHeight="1">
      <c r="B6" s="628"/>
      <c r="C6" s="148" t="s">
        <v>93</v>
      </c>
      <c r="D6" s="640"/>
      <c r="E6" s="153">
        <f>+'Resumen anual'!D10+'Resumen anual'!D11</f>
        <v>58.999994099999995</v>
      </c>
      <c r="F6" s="165">
        <f>+'Resumen anual'!E10+'Resumen anual'!E11</f>
        <v>93.349000000000004</v>
      </c>
      <c r="G6" s="153">
        <f>E6+F6</f>
        <v>152.3489941</v>
      </c>
      <c r="H6" s="165">
        <f>+'Resumen anual'!G10+'Resumen anual'!G11</f>
        <v>139.12500000000003</v>
      </c>
      <c r="I6" s="153">
        <f>E6-H6</f>
        <v>-80.125005900000033</v>
      </c>
      <c r="J6" s="152">
        <f>H6/G6</f>
        <v>0.91319933434335709</v>
      </c>
    </row>
    <row r="7" spans="2:10" ht="25.35" customHeight="1">
      <c r="B7" s="628"/>
      <c r="C7" s="148" t="s">
        <v>83</v>
      </c>
      <c r="D7" s="640"/>
      <c r="E7" s="153">
        <f>+'Resumen anual'!D12</f>
        <v>19</v>
      </c>
      <c r="F7" s="150">
        <v>0</v>
      </c>
      <c r="G7" s="151">
        <f>E7+F7</f>
        <v>19</v>
      </c>
      <c r="H7" s="150">
        <v>0</v>
      </c>
      <c r="I7" s="151">
        <f>E7-H7</f>
        <v>19</v>
      </c>
      <c r="J7" s="152">
        <f>H7/G7</f>
        <v>0</v>
      </c>
    </row>
    <row r="8" spans="2:10" s="83" customFormat="1">
      <c r="D8" s="154"/>
    </row>
    <row r="9" spans="2:10" s="83" customFormat="1">
      <c r="D9" s="154"/>
    </row>
    <row r="10" spans="2:10" s="83" customFormat="1" ht="15" thickBot="1">
      <c r="D10" s="154"/>
    </row>
    <row r="11" spans="2:10" s="83" customFormat="1" ht="26.4" customHeight="1">
      <c r="B11" s="633" t="s">
        <v>96</v>
      </c>
      <c r="C11" s="634"/>
      <c r="D11" s="634"/>
      <c r="E11" s="634"/>
      <c r="F11" s="634"/>
      <c r="G11" s="634"/>
      <c r="H11" s="634"/>
      <c r="I11" s="634"/>
      <c r="J11" s="635"/>
    </row>
    <row r="12" spans="2:10" s="83" customFormat="1" ht="33.6" customHeight="1" thickBot="1">
      <c r="B12" s="641">
        <f>+'Resumen periodo'!B22:J22</f>
        <v>43440</v>
      </c>
      <c r="C12" s="642"/>
      <c r="D12" s="642"/>
      <c r="E12" s="642"/>
      <c r="F12" s="642"/>
      <c r="G12" s="642"/>
      <c r="H12" s="642"/>
      <c r="I12" s="642"/>
      <c r="J12" s="643"/>
    </row>
    <row r="13" spans="2:10" s="83" customFormat="1" ht="45" customHeight="1" thickBot="1">
      <c r="B13" s="144" t="s">
        <v>81</v>
      </c>
      <c r="C13" s="145" t="s">
        <v>82</v>
      </c>
      <c r="D13" s="145" t="s">
        <v>90</v>
      </c>
      <c r="E13" s="146" t="s">
        <v>99</v>
      </c>
      <c r="F13" s="146" t="s">
        <v>91</v>
      </c>
      <c r="G13" s="146" t="s">
        <v>4</v>
      </c>
      <c r="H13" s="146" t="s">
        <v>5</v>
      </c>
      <c r="I13" s="146" t="s">
        <v>6</v>
      </c>
      <c r="J13" s="147" t="s">
        <v>29</v>
      </c>
    </row>
    <row r="14" spans="2:10" s="83" customFormat="1" ht="25.35" customHeight="1">
      <c r="B14" s="627" t="s">
        <v>95</v>
      </c>
      <c r="C14" s="155" t="s">
        <v>94</v>
      </c>
      <c r="D14" s="630">
        <f>+E14+E15+E16</f>
        <v>4774.6908904419997</v>
      </c>
      <c r="E14" s="156">
        <f>+'Resumen anual'!D19+'Resumen anual'!D20</f>
        <v>4638.6908904419997</v>
      </c>
      <c r="F14" s="157">
        <f>+'Resumen anual'!E19+'Resumen anual'!E20</f>
        <v>0</v>
      </c>
      <c r="G14" s="156">
        <f>E14+F14</f>
        <v>4638.6908904419997</v>
      </c>
      <c r="H14" s="157">
        <f>+'Resumen anual'!G19+'Resumen anual'!G20</f>
        <v>4504.0249999999996</v>
      </c>
      <c r="I14" s="156">
        <f>E14-H14</f>
        <v>134.66589044200009</v>
      </c>
      <c r="J14" s="158">
        <f>H14/G14</f>
        <v>0.97096898809975063</v>
      </c>
    </row>
    <row r="15" spans="2:10" s="83" customFormat="1" ht="25.35" customHeight="1">
      <c r="B15" s="628"/>
      <c r="C15" s="159" t="s">
        <v>23</v>
      </c>
      <c r="D15" s="631"/>
      <c r="E15" s="153">
        <f>+'Resumen anual'!D21</f>
        <v>50</v>
      </c>
      <c r="F15" s="150">
        <v>0</v>
      </c>
      <c r="G15" s="151">
        <f>E15+F15</f>
        <v>50</v>
      </c>
      <c r="H15" s="165">
        <f>+'Resumen anual'!G21</f>
        <v>0.71000000000000008</v>
      </c>
      <c r="I15" s="151">
        <f>E15-H15</f>
        <v>49.29</v>
      </c>
      <c r="J15" s="152">
        <f>H15/G15</f>
        <v>1.4200000000000001E-2</v>
      </c>
    </row>
    <row r="16" spans="2:10" s="83" customFormat="1" ht="25.35" customHeight="1" thickBot="1">
      <c r="B16" s="629"/>
      <c r="C16" s="160" t="s">
        <v>83</v>
      </c>
      <c r="D16" s="632"/>
      <c r="E16" s="161">
        <f>+'Resumen anual'!D22</f>
        <v>86</v>
      </c>
      <c r="F16" s="162">
        <v>0</v>
      </c>
      <c r="G16" s="163">
        <f>E16+F16</f>
        <v>86</v>
      </c>
      <c r="H16" s="166">
        <f>+'Resumen anual'!G22</f>
        <v>78.960000000000008</v>
      </c>
      <c r="I16" s="163">
        <f>E16-H16</f>
        <v>7.039999999999992</v>
      </c>
      <c r="J16" s="164">
        <v>0</v>
      </c>
    </row>
    <row r="17" spans="8:8" s="83" customFormat="1"/>
    <row r="18" spans="8:8" s="83" customFormat="1">
      <c r="H18" s="188">
        <f>+H15+H14+H7+H6+H5</f>
        <v>5226.2269999999999</v>
      </c>
    </row>
    <row r="19" spans="8:8" s="83" customFormat="1"/>
    <row r="20" spans="8:8" s="83" customFormat="1"/>
    <row r="21" spans="8:8" s="83" customFormat="1"/>
    <row r="22" spans="8:8" s="83" customFormat="1"/>
    <row r="23" spans="8:8" s="83" customFormat="1"/>
    <row r="24" spans="8:8" s="83" customFormat="1"/>
    <row r="25" spans="8:8" s="83" customFormat="1"/>
    <row r="26" spans="8:8" s="83" customFormat="1"/>
    <row r="27" spans="8:8" s="83" customFormat="1"/>
    <row r="28" spans="8:8" s="83" customFormat="1"/>
    <row r="29" spans="8:8" s="83" customFormat="1"/>
    <row r="30" spans="8:8" s="83" customFormat="1"/>
    <row r="31" spans="8:8" s="83" customFormat="1"/>
    <row r="32" spans="8:8" s="83" customFormat="1"/>
    <row r="33" s="83" customFormat="1"/>
    <row r="34" s="83" customFormat="1"/>
    <row r="35" s="83" customFormat="1"/>
    <row r="36" s="83" customFormat="1"/>
    <row r="37" s="83" customFormat="1"/>
    <row r="38" s="83" customFormat="1"/>
    <row r="39" s="83" customFormat="1"/>
    <row r="40" s="83" customFormat="1"/>
    <row r="41" s="83" customFormat="1"/>
    <row r="42" s="83" customFormat="1"/>
    <row r="43" s="83" customFormat="1"/>
    <row r="44" s="83" customFormat="1"/>
    <row r="45" s="83" customFormat="1"/>
    <row r="46" s="83" customFormat="1"/>
    <row r="47" s="83" customFormat="1"/>
    <row r="48" s="83" customFormat="1"/>
    <row r="49" s="83" customFormat="1"/>
    <row r="50" s="83" customFormat="1"/>
    <row r="51" s="83" customFormat="1"/>
    <row r="52" s="83" customFormat="1"/>
    <row r="53" s="83" customFormat="1"/>
    <row r="54" s="83" customFormat="1"/>
    <row r="55" s="83" customFormat="1"/>
    <row r="56" s="83" customFormat="1"/>
    <row r="57" s="83" customFormat="1"/>
    <row r="58" s="83" customFormat="1"/>
    <row r="59" s="83" customFormat="1"/>
    <row r="60" s="83" customFormat="1"/>
    <row r="61" s="83" customFormat="1"/>
    <row r="62" s="83" customFormat="1"/>
    <row r="63" s="83" customFormat="1"/>
    <row r="64" s="83" customFormat="1"/>
    <row r="65" s="83" customFormat="1"/>
    <row r="66" s="83" customFormat="1"/>
    <row r="67" s="83" customFormat="1"/>
    <row r="68" s="83" customFormat="1"/>
    <row r="69" s="83" customFormat="1"/>
    <row r="70" s="83" customFormat="1"/>
    <row r="71" s="83" customFormat="1"/>
    <row r="72" s="83" customFormat="1"/>
    <row r="73" s="83" customFormat="1"/>
    <row r="74" s="83" customFormat="1"/>
    <row r="75" s="83" customFormat="1"/>
    <row r="76" s="83" customFormat="1"/>
    <row r="77" s="83" customFormat="1"/>
    <row r="78" s="83" customFormat="1"/>
    <row r="79" s="83" customFormat="1"/>
    <row r="80" s="83" customFormat="1"/>
    <row r="81" s="83" customFormat="1"/>
    <row r="82" s="83" customFormat="1"/>
    <row r="83" s="83" customFormat="1"/>
    <row r="84" s="83" customFormat="1"/>
    <row r="85" s="83" customFormat="1"/>
    <row r="86" s="83" customFormat="1"/>
    <row r="87" s="83" customFormat="1"/>
    <row r="88" s="83" customFormat="1"/>
    <row r="89" s="83" customFormat="1"/>
    <row r="90" s="83" customFormat="1"/>
    <row r="91" s="83" customFormat="1"/>
    <row r="92" s="83" customFormat="1"/>
    <row r="93" s="83" customFormat="1"/>
    <row r="94" s="83" customFormat="1"/>
    <row r="95" s="83" customFormat="1"/>
    <row r="96" s="83" customFormat="1"/>
    <row r="97" s="83" customFormat="1"/>
    <row r="98" s="83" customFormat="1"/>
    <row r="99" s="83" customFormat="1"/>
    <row r="100" s="83" customFormat="1"/>
    <row r="101" s="83" customFormat="1"/>
    <row r="102" s="83" customFormat="1"/>
    <row r="103" s="83" customFormat="1"/>
    <row r="104" s="83" customFormat="1"/>
    <row r="105" s="83" customFormat="1"/>
    <row r="106" s="83" customFormat="1"/>
    <row r="107" s="83" customFormat="1"/>
    <row r="108" s="83" customFormat="1"/>
    <row r="109" s="83" customFormat="1"/>
    <row r="110" s="83" customFormat="1"/>
    <row r="111" s="83" customFormat="1"/>
    <row r="112" s="83" customFormat="1"/>
    <row r="113" s="83" customFormat="1"/>
    <row r="114" s="83" customFormat="1"/>
    <row r="115" s="83" customFormat="1"/>
    <row r="116" s="83" customFormat="1"/>
    <row r="117" s="83" customFormat="1"/>
    <row r="118" s="83" customFormat="1"/>
    <row r="119" s="83" customFormat="1"/>
    <row r="120" s="83" customFormat="1"/>
    <row r="121" s="83" customFormat="1"/>
    <row r="122" s="83" customFormat="1"/>
    <row r="123" s="83" customFormat="1"/>
    <row r="124" s="83" customFormat="1"/>
    <row r="125" s="83" customFormat="1"/>
    <row r="126" s="83" customFormat="1"/>
    <row r="127" s="83" customFormat="1"/>
    <row r="128" s="83" customFormat="1"/>
    <row r="129" s="83" customFormat="1"/>
    <row r="130" s="83" customFormat="1"/>
    <row r="131" s="83" customFormat="1"/>
    <row r="132" s="83" customFormat="1"/>
    <row r="133" s="83" customFormat="1"/>
    <row r="134" s="83" customFormat="1"/>
    <row r="135" s="83" customFormat="1"/>
    <row r="136" s="83" customFormat="1"/>
    <row r="137" s="83" customFormat="1"/>
    <row r="138" s="83" customFormat="1"/>
    <row r="139" s="83" customFormat="1"/>
    <row r="140" s="83" customFormat="1"/>
    <row r="141" s="83" customFormat="1"/>
    <row r="142" s="83" customFormat="1"/>
    <row r="143" s="83" customFormat="1"/>
    <row r="144" s="83" customFormat="1"/>
    <row r="145" s="83" customFormat="1"/>
    <row r="146" s="83" customFormat="1"/>
    <row r="147" s="83" customFormat="1"/>
    <row r="148" s="83" customFormat="1"/>
    <row r="149" s="83" customFormat="1"/>
    <row r="150" s="83" customFormat="1"/>
    <row r="151" s="83" customFormat="1"/>
    <row r="152" s="83" customFormat="1"/>
    <row r="153" s="83" customFormat="1"/>
    <row r="154" s="83" customFormat="1"/>
    <row r="155" s="83" customFormat="1"/>
    <row r="156" s="83" customFormat="1"/>
    <row r="157" s="83" customFormat="1"/>
    <row r="158" s="83" customFormat="1"/>
    <row r="159" s="83" customFormat="1"/>
    <row r="160" s="83" customFormat="1"/>
    <row r="161" s="83" customFormat="1"/>
    <row r="162" s="83" customFormat="1"/>
    <row r="163" s="83" customFormat="1"/>
    <row r="164" s="83" customFormat="1"/>
    <row r="165" s="83" customFormat="1"/>
    <row r="166" s="83" customFormat="1"/>
    <row r="167" s="83" customFormat="1"/>
    <row r="168" s="83" customFormat="1"/>
    <row r="169" s="83" customFormat="1"/>
    <row r="170" s="83" customFormat="1"/>
    <row r="171" s="83" customFormat="1"/>
    <row r="172" s="83" customFormat="1"/>
    <row r="173" s="83" customFormat="1"/>
    <row r="174" s="83" customFormat="1"/>
    <row r="175" s="83" customFormat="1"/>
    <row r="176" s="83" customFormat="1"/>
    <row r="177" s="83" customFormat="1"/>
    <row r="178" s="83" customFormat="1"/>
    <row r="179" s="83" customFormat="1"/>
    <row r="180" s="83" customFormat="1"/>
    <row r="181" s="83" customFormat="1"/>
    <row r="182" s="83" customFormat="1"/>
    <row r="183" s="83" customFormat="1"/>
    <row r="184" s="83" customFormat="1"/>
    <row r="185" s="83" customFormat="1"/>
    <row r="186" s="83" customFormat="1"/>
    <row r="187" s="83" customFormat="1"/>
    <row r="188" s="83" customFormat="1"/>
    <row r="189" s="83" customFormat="1"/>
    <row r="190" s="83" customFormat="1"/>
    <row r="191" s="83" customFormat="1"/>
    <row r="192" s="83" customFormat="1"/>
    <row r="193" s="83" customFormat="1"/>
    <row r="194" s="83" customFormat="1"/>
    <row r="195" s="83" customFormat="1"/>
    <row r="196" s="83" customFormat="1"/>
    <row r="197" s="83" customFormat="1"/>
    <row r="198" s="83" customFormat="1"/>
    <row r="199" s="83" customFormat="1"/>
    <row r="200" s="83" customFormat="1"/>
    <row r="201" s="83" customFormat="1"/>
    <row r="202" s="83" customFormat="1"/>
    <row r="203" s="83" customFormat="1"/>
    <row r="204" s="83" customFormat="1"/>
    <row r="205" s="83" customFormat="1"/>
    <row r="206" s="83" customFormat="1"/>
    <row r="207" s="83" customFormat="1"/>
    <row r="208" s="83" customFormat="1"/>
    <row r="209" s="83" customFormat="1"/>
    <row r="210" s="83" customFormat="1"/>
    <row r="211" s="83" customFormat="1"/>
    <row r="212" s="83" customFormat="1"/>
    <row r="213" s="83" customFormat="1"/>
    <row r="214" s="83" customFormat="1"/>
    <row r="215" s="83" customFormat="1"/>
    <row r="216" s="83" customFormat="1"/>
    <row r="217" s="83" customFormat="1"/>
    <row r="218" s="83" customFormat="1"/>
    <row r="219" s="83" customFormat="1"/>
    <row r="220" s="83" customFormat="1"/>
    <row r="221" s="83" customFormat="1"/>
    <row r="222" s="83" customFormat="1"/>
    <row r="223" s="83" customFormat="1"/>
    <row r="224" s="83" customFormat="1"/>
    <row r="225" s="83" customFormat="1"/>
    <row r="226" s="83" customFormat="1"/>
    <row r="227" s="83" customFormat="1"/>
    <row r="228" s="83" customFormat="1"/>
    <row r="229" s="83" customFormat="1"/>
    <row r="230" s="83" customFormat="1"/>
    <row r="231" s="83" customFormat="1"/>
    <row r="232" s="83" customFormat="1"/>
    <row r="233" s="83" customFormat="1"/>
    <row r="234" s="83" customFormat="1"/>
    <row r="235" s="83" customFormat="1"/>
    <row r="236" s="83" customFormat="1"/>
    <row r="237" s="83" customFormat="1"/>
    <row r="238" s="83" customFormat="1"/>
    <row r="239" s="83" customFormat="1"/>
    <row r="240" s="83" customFormat="1"/>
    <row r="241" s="83" customFormat="1"/>
    <row r="242" s="83" customFormat="1"/>
    <row r="243" s="83" customFormat="1"/>
    <row r="244" s="83" customFormat="1"/>
    <row r="245" s="83" customFormat="1"/>
    <row r="246" s="83" customFormat="1"/>
    <row r="247" s="83" customFormat="1"/>
    <row r="248" s="83" customFormat="1"/>
    <row r="249" s="83" customFormat="1"/>
    <row r="250" s="83" customFormat="1"/>
    <row r="251" s="83" customFormat="1"/>
    <row r="252" s="83" customFormat="1"/>
    <row r="253" s="83" customFormat="1"/>
    <row r="254" s="83" customFormat="1"/>
    <row r="255" s="83" customFormat="1"/>
    <row r="256" s="83" customFormat="1"/>
    <row r="257" s="83" customFormat="1"/>
    <row r="258" s="83" customFormat="1"/>
    <row r="259" s="83" customFormat="1"/>
    <row r="260" s="83" customFormat="1"/>
    <row r="261" s="83" customFormat="1"/>
    <row r="262" s="83" customFormat="1"/>
    <row r="263" s="83" customFormat="1"/>
    <row r="264" s="83" customFormat="1"/>
    <row r="265" s="83" customFormat="1"/>
    <row r="266" s="83" customFormat="1"/>
    <row r="267" s="83" customFormat="1"/>
    <row r="268" s="83" customFormat="1"/>
    <row r="269" s="83" customFormat="1"/>
    <row r="270" s="83" customFormat="1"/>
    <row r="271" s="83" customFormat="1"/>
    <row r="272" s="83" customFormat="1"/>
    <row r="273" s="83" customFormat="1"/>
    <row r="274" s="83" customFormat="1"/>
    <row r="275" s="83" customFormat="1"/>
    <row r="276" s="83" customFormat="1"/>
    <row r="277" s="83" customFormat="1"/>
    <row r="278" s="83" customFormat="1"/>
    <row r="279" s="83" customFormat="1"/>
    <row r="280" s="83" customFormat="1"/>
    <row r="281" s="83" customFormat="1"/>
    <row r="282" s="83" customFormat="1"/>
    <row r="283" s="83" customFormat="1"/>
    <row r="284" s="83" customFormat="1"/>
    <row r="285" s="83" customFormat="1"/>
    <row r="286" s="83" customFormat="1"/>
    <row r="287" s="83" customFormat="1"/>
    <row r="288" s="83" customFormat="1"/>
    <row r="289" s="83" customFormat="1"/>
    <row r="290" s="83" customFormat="1"/>
    <row r="291" s="83" customFormat="1"/>
    <row r="292" s="83" customFormat="1"/>
    <row r="293" s="83" customFormat="1"/>
    <row r="294" s="83" customFormat="1"/>
    <row r="295" s="83" customFormat="1"/>
    <row r="296" s="83" customFormat="1"/>
    <row r="297" s="83" customFormat="1"/>
    <row r="298" s="83" customFormat="1"/>
    <row r="299" s="83" customFormat="1"/>
    <row r="300" s="83" customFormat="1"/>
    <row r="301" s="83" customFormat="1"/>
    <row r="302" s="83" customFormat="1"/>
    <row r="303" s="83" customFormat="1"/>
    <row r="304" s="83" customFormat="1"/>
    <row r="305" s="83" customFormat="1"/>
    <row r="306" s="83" customFormat="1"/>
    <row r="307" s="83" customFormat="1"/>
    <row r="308" s="83" customFormat="1"/>
    <row r="309" s="83" customFormat="1"/>
    <row r="310" s="83" customFormat="1"/>
    <row r="311" s="83" customFormat="1"/>
    <row r="312" s="83" customFormat="1"/>
    <row r="313" s="83" customFormat="1"/>
    <row r="314" s="83" customFormat="1"/>
    <row r="315" s="83" customFormat="1"/>
    <row r="316" s="83" customFormat="1"/>
    <row r="317" s="83" customFormat="1"/>
    <row r="318" s="83" customFormat="1"/>
    <row r="319" s="83" customFormat="1"/>
    <row r="320" s="83" customFormat="1"/>
    <row r="321" s="83" customFormat="1"/>
    <row r="322" s="83" customFormat="1"/>
    <row r="323" s="83" customFormat="1"/>
    <row r="324" s="83" customFormat="1"/>
    <row r="325" s="83" customFormat="1"/>
    <row r="326" s="83" customFormat="1"/>
    <row r="327" s="83" customFormat="1"/>
    <row r="328" s="83" customFormat="1"/>
    <row r="329" s="83" customFormat="1"/>
    <row r="330" s="83" customFormat="1"/>
    <row r="331" s="83" customFormat="1"/>
    <row r="332" s="83" customFormat="1"/>
    <row r="333" s="83" customFormat="1"/>
    <row r="334" s="83" customFormat="1"/>
    <row r="335" s="83" customFormat="1"/>
    <row r="336" s="83" customFormat="1"/>
    <row r="337" s="83" customFormat="1"/>
    <row r="338" s="83" customFormat="1"/>
    <row r="339" s="83" customFormat="1"/>
    <row r="340" s="83" customFormat="1"/>
    <row r="341" s="83" customFormat="1"/>
    <row r="342" s="83" customFormat="1"/>
    <row r="343" s="83" customFormat="1"/>
    <row r="344" s="83" customFormat="1"/>
    <row r="345" s="83" customFormat="1"/>
    <row r="346" s="83" customFormat="1"/>
    <row r="347" s="83" customFormat="1"/>
    <row r="348" s="83" customFormat="1"/>
    <row r="349" s="83" customFormat="1"/>
    <row r="350" s="83" customFormat="1"/>
    <row r="351" s="83" customFormat="1"/>
    <row r="352" s="83" customFormat="1"/>
    <row r="353" s="83" customFormat="1"/>
    <row r="354" s="83" customFormat="1"/>
    <row r="355" s="83" customFormat="1"/>
    <row r="356" s="83" customFormat="1"/>
    <row r="357" s="83" customFormat="1"/>
    <row r="358" s="83" customFormat="1"/>
    <row r="359" s="83" customFormat="1"/>
    <row r="360" s="83" customFormat="1"/>
    <row r="361" s="83" customFormat="1"/>
    <row r="362" s="83" customFormat="1"/>
    <row r="363" s="83" customFormat="1"/>
    <row r="364" s="83" customFormat="1"/>
    <row r="365" s="83" customFormat="1"/>
    <row r="366" s="83" customFormat="1"/>
    <row r="367" s="83" customFormat="1"/>
    <row r="368" s="83" customFormat="1"/>
    <row r="369" s="83" customFormat="1"/>
    <row r="370" s="83" customFormat="1"/>
    <row r="371" s="83" customFormat="1"/>
    <row r="372" s="83" customFormat="1"/>
    <row r="373" s="83" customFormat="1"/>
    <row r="374" s="83" customFormat="1"/>
    <row r="375" s="83" customFormat="1"/>
    <row r="376" s="83" customFormat="1"/>
    <row r="377" s="83" customFormat="1"/>
    <row r="378" s="83" customFormat="1"/>
    <row r="379" s="83" customFormat="1"/>
    <row r="380" s="83" customFormat="1"/>
    <row r="381" s="83" customFormat="1"/>
    <row r="382" s="83" customFormat="1"/>
    <row r="383" s="83" customFormat="1"/>
    <row r="384" s="83" customFormat="1"/>
    <row r="385" s="83" customFormat="1"/>
    <row r="386" s="83" customFormat="1"/>
    <row r="387" s="83" customFormat="1"/>
    <row r="388" s="83" customFormat="1"/>
    <row r="389" s="83" customFormat="1"/>
    <row r="390" s="83" customFormat="1"/>
    <row r="391" s="83" customFormat="1"/>
    <row r="392" s="83" customFormat="1"/>
    <row r="393" s="83" customFormat="1"/>
    <row r="394" s="83" customFormat="1"/>
    <row r="395" s="83" customFormat="1"/>
    <row r="396" s="83" customFormat="1"/>
    <row r="397" s="83" customFormat="1"/>
    <row r="398" s="83" customFormat="1"/>
    <row r="399" s="83" customFormat="1"/>
    <row r="400" s="83" customFormat="1"/>
    <row r="401" s="83" customFormat="1"/>
    <row r="402" s="83" customFormat="1"/>
    <row r="403" s="83" customFormat="1"/>
    <row r="404" s="83" customFormat="1"/>
    <row r="405" s="83" customFormat="1"/>
    <row r="406" s="83" customFormat="1"/>
  </sheetData>
  <mergeCells count="8">
    <mergeCell ref="B14:B16"/>
    <mergeCell ref="D14:D16"/>
    <mergeCell ref="B2:J2"/>
    <mergeCell ref="B3:J3"/>
    <mergeCell ref="B5:B7"/>
    <mergeCell ref="D5:D7"/>
    <mergeCell ref="B11:J11"/>
    <mergeCell ref="B12:J12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3:H23"/>
  <sheetViews>
    <sheetView showGridLines="0" workbookViewId="0">
      <selection activeCell="D8" sqref="D8"/>
    </sheetView>
  </sheetViews>
  <sheetFormatPr baseColWidth="10" defaultRowHeight="14.4"/>
  <cols>
    <col min="2" max="2" width="15.88671875" customWidth="1"/>
    <col min="3" max="3" width="14.44140625" customWidth="1"/>
  </cols>
  <sheetData>
    <row r="3" spans="2:8">
      <c r="B3" s="426" t="s">
        <v>207</v>
      </c>
      <c r="C3" t="s">
        <v>154</v>
      </c>
    </row>
    <row r="5" spans="2:8">
      <c r="B5" s="426" t="s">
        <v>208</v>
      </c>
      <c r="C5" s="426" t="s">
        <v>209</v>
      </c>
    </row>
    <row r="6" spans="2:8">
      <c r="B6" s="426" t="s">
        <v>210</v>
      </c>
      <c r="C6">
        <v>4</v>
      </c>
      <c r="D6">
        <v>5</v>
      </c>
      <c r="E6">
        <v>6</v>
      </c>
      <c r="F6">
        <v>7</v>
      </c>
      <c r="G6">
        <v>8</v>
      </c>
      <c r="H6" t="s">
        <v>211</v>
      </c>
    </row>
    <row r="7" spans="2:8">
      <c r="B7" s="424" t="s">
        <v>44</v>
      </c>
      <c r="C7" s="425">
        <v>2.1709999999999998</v>
      </c>
      <c r="D7" s="425">
        <v>9.6349999999999998</v>
      </c>
      <c r="E7" s="425"/>
      <c r="F7" s="425"/>
      <c r="G7" s="425"/>
      <c r="H7" s="425">
        <v>11.805999999999999</v>
      </c>
    </row>
    <row r="8" spans="2:8">
      <c r="B8" s="424" t="s">
        <v>119</v>
      </c>
      <c r="C8" s="425">
        <v>21.548999999999999</v>
      </c>
      <c r="D8" s="425">
        <v>222.55600000000004</v>
      </c>
      <c r="E8" s="425"/>
      <c r="F8" s="425"/>
      <c r="G8" s="425"/>
      <c r="H8" s="425">
        <v>244.10500000000005</v>
      </c>
    </row>
    <row r="9" spans="2:8">
      <c r="B9" s="424" t="s">
        <v>212</v>
      </c>
      <c r="C9" s="425"/>
      <c r="D9" s="425">
        <v>193.32099999999997</v>
      </c>
      <c r="E9" s="425">
        <v>2.1930000000000001</v>
      </c>
      <c r="F9" s="425">
        <v>595.47800000000007</v>
      </c>
      <c r="G9" s="425">
        <v>639.43299999999977</v>
      </c>
      <c r="H9" s="425">
        <v>1430.4249999999997</v>
      </c>
    </row>
    <row r="10" spans="2:8">
      <c r="B10" s="424" t="s">
        <v>214</v>
      </c>
      <c r="C10" s="425"/>
      <c r="D10" s="425">
        <v>35.894000000000005</v>
      </c>
      <c r="E10" s="425"/>
      <c r="F10" s="425"/>
      <c r="G10" s="425"/>
      <c r="H10" s="425">
        <v>35.894000000000005</v>
      </c>
    </row>
    <row r="11" spans="2:8">
      <c r="B11" s="424" t="s">
        <v>213</v>
      </c>
      <c r="C11" s="425">
        <v>0.66600000000000004</v>
      </c>
      <c r="D11" s="425">
        <v>53.423999999999999</v>
      </c>
      <c r="E11" s="425"/>
      <c r="F11" s="425">
        <v>121.205</v>
      </c>
      <c r="G11" s="425">
        <v>75.524000000000015</v>
      </c>
      <c r="H11" s="425">
        <v>250.81900000000002</v>
      </c>
    </row>
    <row r="12" spans="2:8">
      <c r="B12" s="424" t="s">
        <v>211</v>
      </c>
      <c r="C12" s="425">
        <v>24.385999999999999</v>
      </c>
      <c r="D12" s="425">
        <v>514.83000000000004</v>
      </c>
      <c r="E12" s="425">
        <v>2.1930000000000001</v>
      </c>
      <c r="F12" s="425">
        <v>716.68300000000011</v>
      </c>
      <c r="G12" s="425">
        <v>714.95699999999977</v>
      </c>
      <c r="H12" s="425">
        <v>1973.0489999999998</v>
      </c>
    </row>
    <row r="16" spans="2:8">
      <c r="B16" t="s">
        <v>225</v>
      </c>
    </row>
    <row r="17" spans="2:6">
      <c r="B17" s="426" t="s">
        <v>207</v>
      </c>
      <c r="C17" t="s">
        <v>154</v>
      </c>
    </row>
    <row r="19" spans="2:6">
      <c r="B19" s="426" t="s">
        <v>208</v>
      </c>
      <c r="C19" s="426" t="s">
        <v>209</v>
      </c>
    </row>
    <row r="20" spans="2:6">
      <c r="B20" s="426" t="s">
        <v>210</v>
      </c>
      <c r="C20">
        <v>4</v>
      </c>
      <c r="D20">
        <v>7</v>
      </c>
      <c r="E20">
        <v>8</v>
      </c>
      <c r="F20" t="s">
        <v>211</v>
      </c>
    </row>
    <row r="21" spans="2:6">
      <c r="B21" s="424" t="s">
        <v>119</v>
      </c>
      <c r="C21" s="425">
        <v>23.678999999999998</v>
      </c>
      <c r="D21" s="425"/>
      <c r="E21" s="425"/>
      <c r="F21" s="425">
        <v>23.678999999999998</v>
      </c>
    </row>
    <row r="22" spans="2:6">
      <c r="B22" s="424" t="s">
        <v>212</v>
      </c>
      <c r="C22" s="425"/>
      <c r="D22" s="425">
        <v>5.3000000000000005E-2</v>
      </c>
      <c r="E22" s="425">
        <v>0.66100000000000003</v>
      </c>
      <c r="F22" s="425">
        <v>0.71400000000000008</v>
      </c>
    </row>
    <row r="23" spans="2:6">
      <c r="B23" s="424" t="s">
        <v>211</v>
      </c>
      <c r="C23" s="425">
        <v>23.678999999999998</v>
      </c>
      <c r="D23" s="425">
        <v>5.3000000000000005E-2</v>
      </c>
      <c r="E23" s="425">
        <v>0.66100000000000003</v>
      </c>
      <c r="F23" s="425">
        <v>24.392999999999997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R34"/>
  <sheetViews>
    <sheetView tabSelected="1" topLeftCell="A3" zoomScale="80" zoomScaleNormal="80" workbookViewId="0">
      <selection activeCell="I22" sqref="I22"/>
    </sheetView>
  </sheetViews>
  <sheetFormatPr baseColWidth="10" defaultRowHeight="14.4"/>
  <cols>
    <col min="1" max="1" width="7.5546875" customWidth="1"/>
    <col min="2" max="2" width="27.44140625" customWidth="1"/>
    <col min="3" max="3" width="23.5546875" customWidth="1"/>
    <col min="4" max="4" width="15.44140625" customWidth="1"/>
    <col min="5" max="5" width="13.109375" customWidth="1"/>
    <col min="6" max="6" width="12.88671875" customWidth="1"/>
    <col min="9" max="9" width="12.109375" customWidth="1"/>
  </cols>
  <sheetData>
    <row r="1" spans="1:18" ht="1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20.399999999999999" customHeight="1">
      <c r="A2" s="5"/>
      <c r="B2" s="653" t="s">
        <v>235</v>
      </c>
      <c r="C2" s="654"/>
      <c r="D2" s="654"/>
      <c r="E2" s="654"/>
      <c r="F2" s="654"/>
      <c r="G2" s="654"/>
      <c r="H2" s="654"/>
      <c r="I2" s="655"/>
      <c r="J2" s="5"/>
      <c r="K2" s="5"/>
      <c r="L2" s="5"/>
      <c r="M2" s="5"/>
      <c r="N2" s="5"/>
      <c r="O2" s="5"/>
      <c r="P2" s="5"/>
      <c r="Q2" s="5"/>
      <c r="R2" s="5"/>
    </row>
    <row r="3" spans="1:18" ht="15.6" customHeight="1">
      <c r="A3" s="5"/>
      <c r="B3" s="656" t="s">
        <v>18</v>
      </c>
      <c r="C3" s="657"/>
      <c r="D3" s="657"/>
      <c r="E3" s="657"/>
      <c r="F3" s="657"/>
      <c r="G3" s="657"/>
      <c r="H3" s="657"/>
      <c r="I3" s="658"/>
      <c r="J3" s="5"/>
      <c r="K3" s="5"/>
      <c r="L3" s="5"/>
      <c r="M3" s="5"/>
      <c r="N3" s="5"/>
      <c r="O3" s="5"/>
      <c r="P3" s="5"/>
      <c r="Q3" s="5"/>
      <c r="R3" s="5"/>
    </row>
    <row r="4" spans="1:18" ht="15" thickBot="1">
      <c r="A4" s="5"/>
      <c r="B4" s="650">
        <v>43440</v>
      </c>
      <c r="C4" s="651"/>
      <c r="D4" s="651"/>
      <c r="E4" s="651"/>
      <c r="F4" s="651"/>
      <c r="G4" s="651"/>
      <c r="H4" s="651"/>
      <c r="I4" s="652"/>
      <c r="J4" s="5"/>
      <c r="K4" s="5"/>
      <c r="L4" s="5"/>
      <c r="M4" s="5"/>
      <c r="N4" s="5"/>
      <c r="O4" s="5"/>
      <c r="P4" s="5"/>
      <c r="Q4" s="5"/>
      <c r="R4" s="5"/>
    </row>
    <row r="5" spans="1:18" ht="31.2">
      <c r="A5" s="5"/>
      <c r="B5" s="255" t="s">
        <v>81</v>
      </c>
      <c r="C5" s="256" t="s">
        <v>82</v>
      </c>
      <c r="D5" s="256" t="s">
        <v>14</v>
      </c>
      <c r="E5" s="257" t="s">
        <v>3</v>
      </c>
      <c r="F5" s="257" t="s">
        <v>4</v>
      </c>
      <c r="G5" s="257" t="s">
        <v>5</v>
      </c>
      <c r="H5" s="257" t="s">
        <v>6</v>
      </c>
      <c r="I5" s="258" t="s">
        <v>29</v>
      </c>
      <c r="J5" s="5"/>
      <c r="K5" s="5"/>
      <c r="L5" s="5"/>
      <c r="M5" s="5"/>
      <c r="N5" s="5"/>
      <c r="O5" s="5"/>
      <c r="P5" s="5"/>
      <c r="Q5" s="5"/>
      <c r="R5" s="5"/>
    </row>
    <row r="6" spans="1:18">
      <c r="A6" s="5"/>
      <c r="B6" s="659" t="s">
        <v>88</v>
      </c>
      <c r="C6" s="129" t="s">
        <v>53</v>
      </c>
      <c r="D6" s="120">
        <f>'Resumen periodo'!E6+'Resumen periodo'!E7</f>
        <v>5</v>
      </c>
      <c r="E6" s="121">
        <f>'Resumen periodo'!F6+'Resumen periodo'!F7</f>
        <v>0</v>
      </c>
      <c r="F6" s="121">
        <f t="shared" ref="F6:F7" si="0">D6+E6</f>
        <v>5</v>
      </c>
      <c r="G6" s="121">
        <f>'Resumen periodo'!H6+'Resumen periodo'!H7</f>
        <v>0</v>
      </c>
      <c r="H6" s="121">
        <f t="shared" ref="H6:H12" si="1">F6-G6</f>
        <v>5</v>
      </c>
      <c r="I6" s="139">
        <f t="shared" ref="I6:I12" si="2">G6/F6</f>
        <v>0</v>
      </c>
      <c r="J6" s="5"/>
      <c r="K6" s="5"/>
      <c r="L6" s="5"/>
      <c r="M6" s="5"/>
      <c r="N6" s="5"/>
      <c r="O6" s="5"/>
      <c r="P6" s="5"/>
      <c r="Q6" s="5"/>
      <c r="R6" s="5"/>
    </row>
    <row r="7" spans="1:18">
      <c r="A7" s="5"/>
      <c r="B7" s="659"/>
      <c r="C7" s="130" t="s">
        <v>54</v>
      </c>
      <c r="D7" s="118">
        <f>'Resumen periodo'!E8+'Resumen periodo'!E9</f>
        <v>30</v>
      </c>
      <c r="E7" s="8">
        <f>'Resumen periodo'!F8+'Resumen periodo'!F9</f>
        <v>0</v>
      </c>
      <c r="F7" s="8">
        <f t="shared" si="0"/>
        <v>30</v>
      </c>
      <c r="G7" s="8">
        <f>'Resumen periodo'!H8+'Resumen periodo'!H9</f>
        <v>0</v>
      </c>
      <c r="H7" s="8">
        <f t="shared" si="1"/>
        <v>30</v>
      </c>
      <c r="I7" s="140">
        <f t="shared" si="2"/>
        <v>0</v>
      </c>
      <c r="J7" s="5"/>
      <c r="K7" s="5"/>
      <c r="L7" s="5"/>
      <c r="M7" s="5"/>
      <c r="N7" s="5"/>
      <c r="O7" s="5"/>
      <c r="P7" s="5"/>
      <c r="Q7" s="5"/>
      <c r="R7" s="5"/>
    </row>
    <row r="8" spans="1:18">
      <c r="A8" s="5"/>
      <c r="B8" s="659"/>
      <c r="C8" s="130" t="s">
        <v>55</v>
      </c>
      <c r="D8" s="118">
        <f>'Resumen periodo'!E10+'Resumen periodo'!E11</f>
        <v>810.00000000000011</v>
      </c>
      <c r="E8" s="8">
        <f>'Resumen periodo'!F10+'Resumen periodo'!F11</f>
        <v>-93.349000000000004</v>
      </c>
      <c r="F8" s="8">
        <f>D8+E8</f>
        <v>716.65100000000007</v>
      </c>
      <c r="G8" s="34">
        <f>'Resumen periodo'!H10+'Resumen periodo'!H11</f>
        <v>582.36699999999996</v>
      </c>
      <c r="H8" s="8">
        <f t="shared" si="1"/>
        <v>134.28400000000011</v>
      </c>
      <c r="I8" s="140">
        <f t="shared" si="2"/>
        <v>0.81262288059320353</v>
      </c>
      <c r="J8" s="5"/>
      <c r="K8" s="5"/>
      <c r="L8" s="5"/>
      <c r="M8" s="5"/>
      <c r="N8" s="5"/>
      <c r="O8" s="5"/>
      <c r="P8" s="5"/>
      <c r="Q8" s="5"/>
      <c r="R8" s="5"/>
    </row>
    <row r="9" spans="1:18" ht="15" thickBot="1">
      <c r="A9" s="5"/>
      <c r="B9" s="659"/>
      <c r="C9" s="131" t="s">
        <v>15</v>
      </c>
      <c r="D9" s="119">
        <f>'Resumen periodo'!E12</f>
        <v>15</v>
      </c>
      <c r="E9" s="10">
        <f>'Resumen periodo'!F12</f>
        <v>0</v>
      </c>
      <c r="F9" s="10">
        <f>D9+E9</f>
        <v>15</v>
      </c>
      <c r="G9" s="428">
        <f>'Resumen periodo'!H12</f>
        <v>0</v>
      </c>
      <c r="H9" s="10">
        <f t="shared" si="1"/>
        <v>15</v>
      </c>
      <c r="I9" s="141">
        <f t="shared" si="2"/>
        <v>0</v>
      </c>
      <c r="J9" s="5"/>
      <c r="K9" s="5"/>
      <c r="L9" s="5"/>
      <c r="M9" s="5"/>
      <c r="N9" s="5"/>
      <c r="O9" s="5"/>
      <c r="P9" s="5"/>
      <c r="Q9" s="5"/>
      <c r="R9" s="5"/>
    </row>
    <row r="10" spans="1:18">
      <c r="A10" s="5"/>
      <c r="B10" s="659"/>
      <c r="C10" s="122" t="s">
        <v>74</v>
      </c>
      <c r="D10" s="135">
        <f>+'Resumen periodo'!E13+'Resumen periodo'!E14</f>
        <v>8.9999991000000001</v>
      </c>
      <c r="E10" s="135">
        <f>+'Resumen periodo'!F13+'Resumen periodo'!F14</f>
        <v>0</v>
      </c>
      <c r="F10" s="121">
        <f>D10+E10</f>
        <v>8.9999991000000001</v>
      </c>
      <c r="G10" s="121">
        <f>+'Resumen periodo'!H13+'Resumen periodo'!H14</f>
        <v>0</v>
      </c>
      <c r="H10" s="136">
        <f t="shared" si="1"/>
        <v>8.9999991000000001</v>
      </c>
      <c r="I10" s="142">
        <f t="shared" si="2"/>
        <v>0</v>
      </c>
      <c r="J10" s="5"/>
      <c r="K10" s="5"/>
      <c r="L10" s="5"/>
      <c r="M10" s="5"/>
      <c r="N10" s="5"/>
      <c r="O10" s="5"/>
      <c r="P10" s="5"/>
      <c r="Q10" s="5"/>
      <c r="R10" s="5"/>
    </row>
    <row r="11" spans="1:18" ht="15" thickBot="1">
      <c r="A11" s="5"/>
      <c r="B11" s="659"/>
      <c r="C11" s="123" t="s">
        <v>75</v>
      </c>
      <c r="D11" s="137">
        <f>+'Resumen periodo'!E15+'Resumen periodo'!E16</f>
        <v>49.999994999999998</v>
      </c>
      <c r="E11" s="137">
        <f>+'Resumen periodo'!F15+'Resumen periodo'!F16</f>
        <v>93.349000000000004</v>
      </c>
      <c r="F11" s="9">
        <f t="shared" ref="F11" si="3">D11+E11</f>
        <v>143.348995</v>
      </c>
      <c r="G11" s="206">
        <f>+'Resumen periodo'!H15+'Resumen periodo'!H16</f>
        <v>139.12500000000003</v>
      </c>
      <c r="H11" s="138">
        <f t="shared" si="1"/>
        <v>4.2239949999999737</v>
      </c>
      <c r="I11" s="143">
        <f t="shared" si="2"/>
        <v>0.97053348717233789</v>
      </c>
      <c r="J11" s="6"/>
      <c r="K11" s="6"/>
      <c r="L11" s="6"/>
      <c r="M11" s="6"/>
      <c r="N11" s="6"/>
      <c r="O11" s="6"/>
      <c r="P11" s="6"/>
      <c r="Q11" s="6"/>
      <c r="R11" s="6"/>
    </row>
    <row r="12" spans="1:18" ht="15" thickBot="1">
      <c r="A12" s="5"/>
      <c r="B12" s="659"/>
      <c r="C12" s="622" t="s">
        <v>264</v>
      </c>
      <c r="D12" s="618">
        <v>19</v>
      </c>
      <c r="E12" s="619">
        <v>0</v>
      </c>
      <c r="F12" s="620">
        <f>D12+E12</f>
        <v>19</v>
      </c>
      <c r="G12" s="445">
        <f>+'Resumen periodo'!H17</f>
        <v>21.374000000000002</v>
      </c>
      <c r="H12" s="620">
        <f t="shared" si="1"/>
        <v>-2.3740000000000023</v>
      </c>
      <c r="I12" s="621">
        <f t="shared" si="2"/>
        <v>1.1249473684210527</v>
      </c>
      <c r="J12" s="623" t="s">
        <v>265</v>
      </c>
      <c r="K12" s="5"/>
      <c r="L12" s="5"/>
      <c r="M12" s="5"/>
      <c r="N12" s="5"/>
      <c r="O12" s="5"/>
      <c r="P12" s="5"/>
      <c r="Q12" s="5"/>
      <c r="R12" s="5"/>
    </row>
    <row r="13" spans="1:18" ht="30" customHeight="1" thickBot="1">
      <c r="A13" s="5"/>
      <c r="B13" s="660"/>
      <c r="C13" s="190" t="s">
        <v>89</v>
      </c>
      <c r="D13" s="115">
        <f>SUM(D6:D12)</f>
        <v>937.99999410000009</v>
      </c>
      <c r="E13" s="116">
        <f>SUM(E6:E12)</f>
        <v>0</v>
      </c>
      <c r="F13" s="116">
        <f>+D13+E13</f>
        <v>937.99999410000009</v>
      </c>
      <c r="G13" s="116">
        <f>SUM(G6:G12)</f>
        <v>742.86599999999999</v>
      </c>
      <c r="H13" s="116">
        <f>+F13-G13</f>
        <v>195.13399410000011</v>
      </c>
      <c r="I13" s="117">
        <f>+G13/F13</f>
        <v>0.79196802203903116</v>
      </c>
      <c r="J13" s="5"/>
      <c r="K13" s="5"/>
      <c r="L13" s="5"/>
      <c r="M13" s="5"/>
      <c r="N13" s="5"/>
      <c r="O13" s="5"/>
      <c r="P13" s="5"/>
      <c r="Q13" s="5"/>
      <c r="R13" s="5"/>
    </row>
    <row r="14" spans="1:18" s="5" customFormat="1" ht="15" thickBot="1"/>
    <row r="15" spans="1:18" s="5" customFormat="1" ht="18">
      <c r="B15" s="661" t="s">
        <v>110</v>
      </c>
      <c r="C15" s="662"/>
      <c r="D15" s="662"/>
      <c r="E15" s="662"/>
      <c r="F15" s="662"/>
      <c r="G15" s="662"/>
      <c r="H15" s="662"/>
      <c r="I15" s="663"/>
    </row>
    <row r="16" spans="1:18" s="5" customFormat="1">
      <c r="B16" s="664" t="s">
        <v>113</v>
      </c>
      <c r="C16" s="665"/>
      <c r="D16" s="665"/>
      <c r="E16" s="665"/>
      <c r="F16" s="665"/>
      <c r="G16" s="665"/>
      <c r="H16" s="665"/>
      <c r="I16" s="666"/>
    </row>
    <row r="17" spans="2:9" s="5" customFormat="1" ht="15" thickBot="1">
      <c r="B17" s="644">
        <f>+B4</f>
        <v>43440</v>
      </c>
      <c r="C17" s="645"/>
      <c r="D17" s="645"/>
      <c r="E17" s="645"/>
      <c r="F17" s="645"/>
      <c r="G17" s="645"/>
      <c r="H17" s="645"/>
      <c r="I17" s="646"/>
    </row>
    <row r="18" spans="2:9" s="5" customFormat="1" ht="31.2">
      <c r="B18" s="124" t="s">
        <v>81</v>
      </c>
      <c r="C18" s="125" t="s">
        <v>82</v>
      </c>
      <c r="D18" s="126" t="s">
        <v>104</v>
      </c>
      <c r="E18" s="126" t="s">
        <v>3</v>
      </c>
      <c r="F18" s="126" t="s">
        <v>4</v>
      </c>
      <c r="G18" s="126" t="s">
        <v>5</v>
      </c>
      <c r="H18" s="126" t="s">
        <v>6</v>
      </c>
      <c r="I18" s="127" t="s">
        <v>29</v>
      </c>
    </row>
    <row r="19" spans="2:9" s="5" customFormat="1">
      <c r="B19" s="647" t="s">
        <v>181</v>
      </c>
      <c r="C19" s="128" t="s">
        <v>85</v>
      </c>
      <c r="D19" s="8">
        <f>+'Resumen periodo'!E24+'Resumen periodo'!E25</f>
        <v>1094.5002100999998</v>
      </c>
      <c r="E19" s="8">
        <f>+'Resumen periodo'!F24+'Resumen periodo'!F25</f>
        <v>0</v>
      </c>
      <c r="F19" s="8">
        <f>D19+E19</f>
        <v>1094.5002100999998</v>
      </c>
      <c r="G19" s="8">
        <f>+'Resumen periodo'!H24+'Resumen periodo'!H25</f>
        <v>1073.7570000000001</v>
      </c>
      <c r="H19" s="132">
        <f t="shared" ref="H19:H22" si="4">F19-G19</f>
        <v>20.743210099999715</v>
      </c>
      <c r="I19" s="134">
        <f t="shared" ref="I19:I22" si="5">G19/F19</f>
        <v>0.98104777878653449</v>
      </c>
    </row>
    <row r="20" spans="2:9" s="5" customFormat="1">
      <c r="B20" s="648"/>
      <c r="C20" s="128" t="s">
        <v>86</v>
      </c>
      <c r="D20" s="8">
        <f>+'Resumen periodo'!E26+'Resumen periodo'!E27</f>
        <v>3544.1906803420002</v>
      </c>
      <c r="E20" s="8">
        <f>+'Resumen periodo'!F26+'Resumen periodo'!F27</f>
        <v>0</v>
      </c>
      <c r="F20" s="8">
        <f t="shared" ref="F20:F22" si="6">D20+E20</f>
        <v>3544.1906803420002</v>
      </c>
      <c r="G20" s="8">
        <f>+'Resumen periodo'!H26+'Resumen periodo'!H27</f>
        <v>3430.268</v>
      </c>
      <c r="H20" s="132">
        <f t="shared" si="4"/>
        <v>113.92268034200015</v>
      </c>
      <c r="I20" s="134">
        <f t="shared" si="5"/>
        <v>0.96785650360916609</v>
      </c>
    </row>
    <row r="21" spans="2:9" s="5" customFormat="1">
      <c r="B21" s="648"/>
      <c r="C21" s="128" t="s">
        <v>23</v>
      </c>
      <c r="D21" s="8">
        <f>+'Resumen periodo'!E28</f>
        <v>50</v>
      </c>
      <c r="E21" s="8">
        <f>+'Resumen periodo'!F28</f>
        <v>0</v>
      </c>
      <c r="F21" s="8">
        <f t="shared" si="6"/>
        <v>50</v>
      </c>
      <c r="G21" s="34">
        <f>+'Resumen periodo'!H28</f>
        <v>0.71000000000000008</v>
      </c>
      <c r="H21" s="132">
        <f>F21-G21</f>
        <v>49.29</v>
      </c>
      <c r="I21" s="134">
        <f t="shared" si="5"/>
        <v>1.4200000000000001E-2</v>
      </c>
    </row>
    <row r="22" spans="2:9" s="5" customFormat="1" ht="15" thickBot="1">
      <c r="B22" s="648"/>
      <c r="C22" s="128" t="s">
        <v>83</v>
      </c>
      <c r="D22" s="8">
        <v>86</v>
      </c>
      <c r="E22" s="133">
        <v>0</v>
      </c>
      <c r="F22" s="8">
        <f t="shared" si="6"/>
        <v>86</v>
      </c>
      <c r="G22" s="427">
        <f>+'Resumen periodo'!H29</f>
        <v>78.960000000000008</v>
      </c>
      <c r="H22" s="132">
        <f t="shared" si="4"/>
        <v>7.039999999999992</v>
      </c>
      <c r="I22" s="134">
        <f t="shared" si="5"/>
        <v>0.91813953488372102</v>
      </c>
    </row>
    <row r="23" spans="2:9" s="5" customFormat="1" ht="29.4" thickBot="1">
      <c r="B23" s="649"/>
      <c r="C23" s="191" t="s">
        <v>87</v>
      </c>
      <c r="D23" s="115">
        <f>SUM(D19:D22)</f>
        <v>4774.6908904419997</v>
      </c>
      <c r="E23" s="116">
        <f>SUM(E17:E22)</f>
        <v>0</v>
      </c>
      <c r="F23" s="116">
        <f>+D23+E23</f>
        <v>4774.6908904419997</v>
      </c>
      <c r="G23" s="116">
        <f>SUM(G19:G22)</f>
        <v>4583.6949999999997</v>
      </c>
      <c r="H23" s="116">
        <f>+F23-G23</f>
        <v>190.99589044200002</v>
      </c>
      <c r="I23" s="117">
        <f>+G23/F23</f>
        <v>0.95999827112906166</v>
      </c>
    </row>
    <row r="24" spans="2:9" s="5" customFormat="1"/>
    <row r="25" spans="2:9" s="5" customFormat="1" ht="0.9" customHeight="1">
      <c r="G25" s="321">
        <f>+G23+G13</f>
        <v>5326.5609999999997</v>
      </c>
    </row>
    <row r="26" spans="2:9" s="5" customFormat="1">
      <c r="D26" s="321"/>
      <c r="G26" s="321"/>
    </row>
    <row r="27" spans="2:9" s="5" customFormat="1">
      <c r="G27" s="187">
        <f>+G22+G12</f>
        <v>100.334</v>
      </c>
    </row>
    <row r="28" spans="2:9" s="5" customFormat="1"/>
    <row r="29" spans="2:9" s="5" customFormat="1"/>
    <row r="30" spans="2:9" s="5" customFormat="1">
      <c r="G30" s="617">
        <f>+G22+G12</f>
        <v>100.334</v>
      </c>
    </row>
    <row r="31" spans="2:9" s="5" customFormat="1"/>
    <row r="32" spans="2:9" s="5" customFormat="1"/>
    <row r="33" s="5" customFormat="1"/>
    <row r="34" s="5" customFormat="1"/>
  </sheetData>
  <mergeCells count="8">
    <mergeCell ref="B17:I17"/>
    <mergeCell ref="B19:B23"/>
    <mergeCell ref="B4:I4"/>
    <mergeCell ref="B2:I2"/>
    <mergeCell ref="B3:I3"/>
    <mergeCell ref="B6:B13"/>
    <mergeCell ref="B15:I15"/>
    <mergeCell ref="B16:I16"/>
  </mergeCells>
  <pageMargins left="0.7" right="0.7" top="0.75" bottom="0.75" header="0.3" footer="0.3"/>
  <pageSetup paperSize="177" scale="71" orientation="portrait" r:id="rId1"/>
  <colBreaks count="1" manualBreakCount="1">
    <brk id="10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T196"/>
  <sheetViews>
    <sheetView topLeftCell="A10" zoomScale="70" zoomScaleNormal="70" workbookViewId="0">
      <selection activeCell="I34" sqref="I34"/>
    </sheetView>
  </sheetViews>
  <sheetFormatPr baseColWidth="10" defaultRowHeight="14.4"/>
  <cols>
    <col min="1" max="1" width="5.88671875" style="83" customWidth="1"/>
    <col min="2" max="2" width="24.44140625" customWidth="1"/>
    <col min="3" max="3" width="24.109375" customWidth="1"/>
    <col min="4" max="4" width="18.5546875" customWidth="1"/>
    <col min="5" max="5" width="16.109375" customWidth="1"/>
    <col min="6" max="6" width="15.44140625" style="4" customWidth="1"/>
    <col min="7" max="7" width="13.88671875" customWidth="1"/>
    <col min="8" max="8" width="15.109375" customWidth="1"/>
    <col min="9" max="9" width="13.44140625" customWidth="1"/>
    <col min="10" max="10" width="15.109375" customWidth="1"/>
    <col min="11" max="78" width="11.44140625" style="83"/>
    <col min="79" max="306" width="11.44140625" style="3"/>
  </cols>
  <sheetData>
    <row r="1" spans="1:78" s="83" customFormat="1" ht="15" thickBot="1">
      <c r="E1" s="84"/>
      <c r="F1" s="85"/>
    </row>
    <row r="2" spans="1:78" ht="23.1" customHeight="1">
      <c r="B2" s="667" t="s">
        <v>107</v>
      </c>
      <c r="C2" s="668"/>
      <c r="D2" s="668"/>
      <c r="E2" s="668"/>
      <c r="F2" s="668"/>
      <c r="G2" s="668"/>
      <c r="H2" s="668"/>
      <c r="I2" s="668"/>
      <c r="J2" s="669"/>
    </row>
    <row r="3" spans="1:78" ht="20.100000000000001" customHeight="1">
      <c r="B3" s="670" t="str">
        <f>+'Resumen anual'!B3</f>
        <v>D.Ex.N°777 de 15-12-2017 / R.Ex.N°4337 de 20-12-2017 / R.Ex.N°4437 de 27-12-2017</v>
      </c>
      <c r="C3" s="671"/>
      <c r="D3" s="671"/>
      <c r="E3" s="671"/>
      <c r="F3" s="671"/>
      <c r="G3" s="671"/>
      <c r="H3" s="671"/>
      <c r="I3" s="671"/>
      <c r="J3" s="672"/>
    </row>
    <row r="4" spans="1:78" ht="15.6" customHeight="1">
      <c r="B4" s="677">
        <f>+'Resumen anual'!B4:I4</f>
        <v>43440</v>
      </c>
      <c r="C4" s="678"/>
      <c r="D4" s="678"/>
      <c r="E4" s="678"/>
      <c r="F4" s="678"/>
      <c r="G4" s="678"/>
      <c r="H4" s="678"/>
      <c r="I4" s="678"/>
      <c r="J4" s="679"/>
    </row>
    <row r="5" spans="1:78" ht="35.4" customHeight="1">
      <c r="B5" s="101" t="s">
        <v>13</v>
      </c>
      <c r="C5" s="273" t="s">
        <v>0</v>
      </c>
      <c r="D5" s="273" t="s">
        <v>1</v>
      </c>
      <c r="E5" s="274" t="s">
        <v>2</v>
      </c>
      <c r="F5" s="275" t="s">
        <v>3</v>
      </c>
      <c r="G5" s="273" t="s">
        <v>4</v>
      </c>
      <c r="H5" s="273" t="s">
        <v>5</v>
      </c>
      <c r="I5" s="273" t="s">
        <v>6</v>
      </c>
      <c r="J5" s="276" t="s">
        <v>20</v>
      </c>
    </row>
    <row r="6" spans="1:78" ht="21" customHeight="1">
      <c r="B6" s="694" t="s">
        <v>111</v>
      </c>
      <c r="C6" s="673" t="s">
        <v>53</v>
      </c>
      <c r="D6" s="277" t="s">
        <v>52</v>
      </c>
      <c r="E6" s="86">
        <f>'Control Cuota Artesanal XV-IV'!E7</f>
        <v>4</v>
      </c>
      <c r="F6" s="96">
        <f>'Control Cuota Artesanal XV-IV'!F7</f>
        <v>0</v>
      </c>
      <c r="G6" s="89">
        <f>E6</f>
        <v>4</v>
      </c>
      <c r="H6" s="88">
        <f>'Control Cuota Artesanal XV-IV'!H7</f>
        <v>0</v>
      </c>
      <c r="I6" s="89">
        <f t="shared" ref="I6:I14" si="0">G6-H6</f>
        <v>4</v>
      </c>
      <c r="J6" s="99">
        <f t="shared" ref="J6:J12" si="1">H6/G6</f>
        <v>0</v>
      </c>
    </row>
    <row r="7" spans="1:78" ht="21" customHeight="1">
      <c r="B7" s="694"/>
      <c r="C7" s="674"/>
      <c r="D7" s="94" t="s">
        <v>51</v>
      </c>
      <c r="E7" s="90">
        <f>'Control Cuota Artesanal XV-IV'!E8</f>
        <v>1</v>
      </c>
      <c r="F7" s="97">
        <f>'Control Cuota Artesanal XV-IV'!F8</f>
        <v>0</v>
      </c>
      <c r="G7" s="93">
        <f>E7+I6</f>
        <v>5</v>
      </c>
      <c r="H7" s="92">
        <f>'Control Cuota Artesanal XV-IV'!H8</f>
        <v>0</v>
      </c>
      <c r="I7" s="93">
        <f t="shared" si="0"/>
        <v>5</v>
      </c>
      <c r="J7" s="100">
        <f t="shared" si="1"/>
        <v>0</v>
      </c>
    </row>
    <row r="8" spans="1:78" ht="21" customHeight="1">
      <c r="B8" s="694"/>
      <c r="C8" s="674" t="s">
        <v>78</v>
      </c>
      <c r="D8" s="277" t="s">
        <v>52</v>
      </c>
      <c r="E8" s="278">
        <f>'Control Cuota Artesanal XV-IV'!E9</f>
        <v>27</v>
      </c>
      <c r="F8" s="279">
        <f>'Control Cuota Artesanal XV-IV'!F9</f>
        <v>0</v>
      </c>
      <c r="G8" s="280">
        <f>E8</f>
        <v>27</v>
      </c>
      <c r="H8" s="281">
        <f>'Control Cuota Artesanal XV-IV'!H9</f>
        <v>0</v>
      </c>
      <c r="I8" s="280">
        <f t="shared" si="0"/>
        <v>27</v>
      </c>
      <c r="J8" s="282">
        <f t="shared" si="1"/>
        <v>0</v>
      </c>
    </row>
    <row r="9" spans="1:78" ht="21" customHeight="1">
      <c r="B9" s="694"/>
      <c r="C9" s="675"/>
      <c r="D9" s="95" t="s">
        <v>51</v>
      </c>
      <c r="E9" s="86">
        <f>'Control Cuota Artesanal XV-IV'!E10</f>
        <v>3</v>
      </c>
      <c r="F9" s="96">
        <f>'Control Cuota Artesanal XV-IV'!F10</f>
        <v>0</v>
      </c>
      <c r="G9" s="93">
        <f>E9+I8</f>
        <v>30</v>
      </c>
      <c r="H9" s="88">
        <f>'Control Cuota Artesanal XV-IV'!H10</f>
        <v>0</v>
      </c>
      <c r="I9" s="89">
        <f t="shared" si="0"/>
        <v>30</v>
      </c>
      <c r="J9" s="99">
        <f t="shared" si="1"/>
        <v>0</v>
      </c>
    </row>
    <row r="10" spans="1:78" ht="21" customHeight="1">
      <c r="B10" s="694"/>
      <c r="C10" s="674" t="s">
        <v>79</v>
      </c>
      <c r="D10" s="277" t="s">
        <v>52</v>
      </c>
      <c r="E10" s="278">
        <f>'Control Cuota Artesanal XV-IV'!E11+'Control Cuota Artesanal XV-IV'!E13+'Control Cuota Artesanal XV-IV'!E15+'Control Cuota Artesanal XV-IV'!E17+'Control Cuota Artesanal XV-IV'!E19</f>
        <v>729.0100000000001</v>
      </c>
      <c r="F10" s="279">
        <f>'Control Cuota Artesanal XV-IV'!F11+'Control Cuota Artesanal XV-IV'!F13+'Control Cuota Artesanal XV-IV'!F15+'Control Cuota Artesanal XV-IV'!F17+'Control Cuota Artesanal XV-IV'!F19</f>
        <v>-93.349000000000004</v>
      </c>
      <c r="G10" s="280">
        <f>E10+F10</f>
        <v>635.66100000000006</v>
      </c>
      <c r="H10" s="281">
        <f>'Control Cuota Artesanal XV-IV'!H11+'Control Cuota Artesanal XV-IV'!H13+'Control Cuota Artesanal XV-IV'!H15+'Control Cuota Artesanal XV-IV'!H17+'Control Cuota Artesanal XV-IV'!H19</f>
        <v>408.59100000000001</v>
      </c>
      <c r="I10" s="280">
        <f t="shared" si="0"/>
        <v>227.07000000000005</v>
      </c>
      <c r="J10" s="282">
        <f t="shared" si="1"/>
        <v>0.64278129380282878</v>
      </c>
    </row>
    <row r="11" spans="1:78" ht="21" customHeight="1">
      <c r="B11" s="694"/>
      <c r="C11" s="676"/>
      <c r="D11" s="94" t="s">
        <v>51</v>
      </c>
      <c r="E11" s="86">
        <f>'Control Cuota Artesanal XV-IV'!E12+'Control Cuota Artesanal XV-IV'!E14+'Control Cuota Artesanal XV-IV'!E16+'Control Cuota Artesanal XV-IV'!E18+'Control Cuota Artesanal XV-IV'!E20</f>
        <v>80.990000000000009</v>
      </c>
      <c r="F11" s="96">
        <f>'Control Cuota Artesanal XV-IV'!F12+'Control Cuota Artesanal XV-IV'!F14+'Control Cuota Artesanal XV-IV'!F16+'Control Cuota Artesanal XV-IV'!F18+'Control Cuota Artesanal XV-IV'!F20</f>
        <v>0</v>
      </c>
      <c r="G11" s="93">
        <f>E11+F11+I10</f>
        <v>308.06000000000006</v>
      </c>
      <c r="H11" s="88">
        <f>'Control Cuota Artesanal XV-IV'!H12+'Control Cuota Artesanal XV-IV'!H14+'Control Cuota Artesanal XV-IV'!H16+'Control Cuota Artesanal XV-IV'!H18+'Control Cuota Artesanal XV-IV'!H20</f>
        <v>173.77599999999998</v>
      </c>
      <c r="I11" s="89">
        <f t="shared" si="0"/>
        <v>134.28400000000008</v>
      </c>
      <c r="J11" s="99">
        <f t="shared" si="1"/>
        <v>0.56409790300590779</v>
      </c>
    </row>
    <row r="12" spans="1:78" ht="21" customHeight="1">
      <c r="B12" s="694"/>
      <c r="C12" s="283" t="s">
        <v>56</v>
      </c>
      <c r="D12" s="253" t="s">
        <v>161</v>
      </c>
      <c r="E12" s="278">
        <v>15</v>
      </c>
      <c r="F12" s="284">
        <v>0</v>
      </c>
      <c r="G12" s="280">
        <f>E12</f>
        <v>15</v>
      </c>
      <c r="H12" s="281">
        <f>+'P.Investigacion-Fauna Acomp'!E2</f>
        <v>0</v>
      </c>
      <c r="I12" s="280">
        <f t="shared" si="0"/>
        <v>15</v>
      </c>
      <c r="J12" s="282">
        <f t="shared" si="1"/>
        <v>0</v>
      </c>
    </row>
    <row r="13" spans="1:78" ht="21" customHeight="1">
      <c r="B13" s="694"/>
      <c r="C13" s="673" t="s">
        <v>74</v>
      </c>
      <c r="D13" s="277" t="s">
        <v>52</v>
      </c>
      <c r="E13" s="285">
        <f>+'Control Cuota Ind LTP XV-IV'!E23</f>
        <v>7.9999991999999995</v>
      </c>
      <c r="F13" s="286">
        <f>+'Control Cuota Ind LTP XV-IV'!F23</f>
        <v>0</v>
      </c>
      <c r="G13" s="284">
        <f>E13+F13</f>
        <v>7.9999991999999995</v>
      </c>
      <c r="H13" s="286">
        <f>+'Control Cuota Ind LTP XV-IV'!H23</f>
        <v>0</v>
      </c>
      <c r="I13" s="287">
        <f t="shared" si="0"/>
        <v>7.9999991999999995</v>
      </c>
      <c r="J13" s="288">
        <f>H13/G13</f>
        <v>0</v>
      </c>
    </row>
    <row r="14" spans="1:78" ht="21" customHeight="1">
      <c r="B14" s="694"/>
      <c r="C14" s="673"/>
      <c r="D14" s="94" t="s">
        <v>51</v>
      </c>
      <c r="E14" s="104">
        <f>+'Control Cuota Ind LTP XV-IV'!E24</f>
        <v>0.99999989999999994</v>
      </c>
      <c r="F14" s="87">
        <f>+'Control Cuota Ind LTP XV-IV'!F24</f>
        <v>0</v>
      </c>
      <c r="G14" s="103">
        <f>E14+F14+I13</f>
        <v>8.9999991000000001</v>
      </c>
      <c r="H14" s="87">
        <f>+'Control Cuota Ind LTP XV-IV'!H24</f>
        <v>0</v>
      </c>
      <c r="I14" s="98">
        <f t="shared" si="0"/>
        <v>8.9999991000000001</v>
      </c>
      <c r="J14" s="113">
        <f t="shared" ref="J14:J18" si="2">H14/G14</f>
        <v>0</v>
      </c>
    </row>
    <row r="15" spans="1:78" s="3" customFormat="1" ht="21" customHeight="1">
      <c r="A15" s="83"/>
      <c r="B15" s="694"/>
      <c r="C15" s="682" t="s">
        <v>75</v>
      </c>
      <c r="D15" s="277" t="s">
        <v>52</v>
      </c>
      <c r="E15" s="279">
        <f>+'Control Cuota Ind LTP XV-IV'!K23</f>
        <v>44.999995499999997</v>
      </c>
      <c r="F15" s="286">
        <f>+'Control Cuota Ind LTP XV-IV'!L23</f>
        <v>93.349000000000004</v>
      </c>
      <c r="G15" s="284">
        <f>E15+F15</f>
        <v>138.3489955</v>
      </c>
      <c r="H15" s="286">
        <f>+'Control Cuota Ind LTP XV-IV'!N23</f>
        <v>108.75000000000003</v>
      </c>
      <c r="I15" s="278">
        <f t="shared" ref="I15" si="3">G15-H13:H15</f>
        <v>29.598995499999972</v>
      </c>
      <c r="J15" s="288">
        <f t="shared" si="2"/>
        <v>0.78605558072158199</v>
      </c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</row>
    <row r="16" spans="1:78" s="3" customFormat="1" ht="21" customHeight="1">
      <c r="A16" s="83"/>
      <c r="B16" s="694"/>
      <c r="C16" s="683"/>
      <c r="D16" s="94" t="s">
        <v>51</v>
      </c>
      <c r="E16" s="96">
        <f>+'Control Cuota Ind LTP XV-IV'!K24</f>
        <v>4.9999994999999995</v>
      </c>
      <c r="F16" s="91">
        <f>+'Control Cuota Ind LTP XV-IV'!L24</f>
        <v>0</v>
      </c>
      <c r="G16" s="102">
        <f>E16+F16+I15</f>
        <v>34.598994999999974</v>
      </c>
      <c r="H16" s="91">
        <f>+'Control Cuota Ind LTP XV-IV'!N24</f>
        <v>30.375</v>
      </c>
      <c r="I16" s="90">
        <f t="shared" ref="I16" si="4">G16-H16</f>
        <v>4.2239949999999737</v>
      </c>
      <c r="J16" s="114">
        <f t="shared" si="2"/>
        <v>0.87791567356219513</v>
      </c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</row>
    <row r="17" spans="1:78" s="3" customFormat="1" ht="21" customHeight="1">
      <c r="A17" s="83"/>
      <c r="B17" s="695"/>
      <c r="C17" s="442" t="s">
        <v>231</v>
      </c>
      <c r="D17" s="253" t="s">
        <v>161</v>
      </c>
      <c r="E17" s="254">
        <v>19</v>
      </c>
      <c r="F17" s="96">
        <v>0</v>
      </c>
      <c r="G17" s="103">
        <f>E17+F17</f>
        <v>19</v>
      </c>
      <c r="H17" s="87">
        <f>+'P.Investigacion-Fauna Acomp'!E18</f>
        <v>21.374000000000002</v>
      </c>
      <c r="I17" s="86">
        <f>G17-H17</f>
        <v>-2.3740000000000023</v>
      </c>
      <c r="J17" s="113">
        <f t="shared" ref="J17" si="5">H17/G17</f>
        <v>1.1249473684210527</v>
      </c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</row>
    <row r="18" spans="1:78" s="3" customFormat="1" ht="21" customHeight="1" thickBot="1">
      <c r="A18" s="83"/>
      <c r="B18" s="696"/>
      <c r="C18" s="690" t="s">
        <v>160</v>
      </c>
      <c r="D18" s="691"/>
      <c r="E18" s="269">
        <f>SUM(E6:E16)</f>
        <v>918.99999410000009</v>
      </c>
      <c r="F18" s="270">
        <f>SUM(F6:F17)</f>
        <v>0</v>
      </c>
      <c r="G18" s="271">
        <f>+E18+F18</f>
        <v>918.99999410000009</v>
      </c>
      <c r="H18" s="270">
        <f>SUM(H6:H17)</f>
        <v>742.86599999999999</v>
      </c>
      <c r="I18" s="271">
        <f>+G18-H18</f>
        <v>176.13399410000011</v>
      </c>
      <c r="J18" s="272">
        <f t="shared" si="2"/>
        <v>0.80834168092406511</v>
      </c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</row>
    <row r="19" spans="1:78" s="3" customFormat="1" ht="21" customHeight="1" thickBo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</row>
    <row r="20" spans="1:78" s="3" customFormat="1" ht="19.350000000000001" customHeight="1">
      <c r="A20" s="83"/>
      <c r="B20" s="684" t="s">
        <v>106</v>
      </c>
      <c r="C20" s="685"/>
      <c r="D20" s="685"/>
      <c r="E20" s="685"/>
      <c r="F20" s="685"/>
      <c r="G20" s="685"/>
      <c r="H20" s="685"/>
      <c r="I20" s="685"/>
      <c r="J20" s="686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</row>
    <row r="21" spans="1:78" s="3" customFormat="1" ht="17.399999999999999" customHeight="1">
      <c r="A21" s="83"/>
      <c r="B21" s="687" t="str">
        <f>+'Resumen anual'!B16:I16</f>
        <v xml:space="preserve">D.Ex.N°673 de 09-11-2017 </v>
      </c>
      <c r="C21" s="688"/>
      <c r="D21" s="688"/>
      <c r="E21" s="688"/>
      <c r="F21" s="688"/>
      <c r="G21" s="688"/>
      <c r="H21" s="688"/>
      <c r="I21" s="688"/>
      <c r="J21" s="689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</row>
    <row r="22" spans="1:78" s="3" customFormat="1" ht="18.600000000000001" customHeight="1">
      <c r="A22" s="83"/>
      <c r="B22" s="699">
        <f>+'Resumen anual'!B4</f>
        <v>43440</v>
      </c>
      <c r="C22" s="700"/>
      <c r="D22" s="700"/>
      <c r="E22" s="700"/>
      <c r="F22" s="700"/>
      <c r="G22" s="700"/>
      <c r="H22" s="700"/>
      <c r="I22" s="700"/>
      <c r="J22" s="701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</row>
    <row r="23" spans="1:78" s="3" customFormat="1" ht="32.4" customHeight="1">
      <c r="A23" s="83"/>
      <c r="B23" s="289" t="s">
        <v>13</v>
      </c>
      <c r="C23" s="273" t="s">
        <v>0</v>
      </c>
      <c r="D23" s="290" t="s">
        <v>1</v>
      </c>
      <c r="E23" s="274" t="s">
        <v>105</v>
      </c>
      <c r="F23" s="275" t="s">
        <v>3</v>
      </c>
      <c r="G23" s="273" t="s">
        <v>4</v>
      </c>
      <c r="H23" s="291" t="s">
        <v>5</v>
      </c>
      <c r="I23" s="273" t="s">
        <v>6</v>
      </c>
      <c r="J23" s="292" t="s">
        <v>20</v>
      </c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</row>
    <row r="24" spans="1:78" s="3" customFormat="1" ht="21" customHeight="1">
      <c r="A24" s="83"/>
      <c r="B24" s="692" t="s">
        <v>112</v>
      </c>
      <c r="C24" s="697" t="s">
        <v>76</v>
      </c>
      <c r="D24" s="277" t="s">
        <v>52</v>
      </c>
      <c r="E24" s="106">
        <f>+'Control Cuota Licitada V-VIII'!F39</f>
        <v>985.05018908999989</v>
      </c>
      <c r="F24" s="106">
        <f>+'Control Cuota Licitada V-VIII'!G39</f>
        <v>0</v>
      </c>
      <c r="G24" s="293">
        <f>E24+F24</f>
        <v>985.05018908999989</v>
      </c>
      <c r="H24" s="110">
        <f>+'Control Cuota Licitada V-VIII'!I39</f>
        <v>961.05700000000002</v>
      </c>
      <c r="I24" s="111">
        <f t="shared" ref="I24:I27" si="6">G24-H24</f>
        <v>23.993189089999873</v>
      </c>
      <c r="J24" s="105">
        <f t="shared" ref="J24:J30" si="7">H24/G24</f>
        <v>0.97564267348431755</v>
      </c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</row>
    <row r="25" spans="1:78" s="3" customFormat="1" ht="21" customHeight="1">
      <c r="A25" s="83"/>
      <c r="B25" s="692"/>
      <c r="C25" s="697"/>
      <c r="D25" s="94" t="s">
        <v>51</v>
      </c>
      <c r="E25" s="107">
        <f>+'Control Cuota Licitada V-VIII'!F40</f>
        <v>109.45002100999999</v>
      </c>
      <c r="F25" s="107">
        <f>+'Control Cuota Licitada V-VIII'!G40</f>
        <v>0</v>
      </c>
      <c r="G25" s="107">
        <f>E25+F25+I24</f>
        <v>133.44321009999987</v>
      </c>
      <c r="H25" s="108">
        <f>+'Control Cuota Licitada V-VIII'!I40</f>
        <v>112.69999999999999</v>
      </c>
      <c r="I25" s="112">
        <f t="shared" si="6"/>
        <v>20.743210099999885</v>
      </c>
      <c r="J25" s="109">
        <f t="shared" si="7"/>
        <v>0.84455402350966147</v>
      </c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</row>
    <row r="26" spans="1:78" s="3" customFormat="1" ht="21" customHeight="1">
      <c r="A26" s="83"/>
      <c r="B26" s="692"/>
      <c r="C26" s="680" t="s">
        <v>77</v>
      </c>
      <c r="D26" s="95" t="s">
        <v>52</v>
      </c>
      <c r="E26" s="106">
        <f>+'Control Cuota Licitada V-VIII'!L39</f>
        <v>3189.9706123460001</v>
      </c>
      <c r="F26" s="106">
        <f>+'Control Cuota Licitada V-VIII'!M39</f>
        <v>0</v>
      </c>
      <c r="G26" s="293">
        <f>E26+F26</f>
        <v>3189.9706123460001</v>
      </c>
      <c r="H26" s="110">
        <f>+'Control Cuota Licitada V-VIII'!O39</f>
        <v>2870.02</v>
      </c>
      <c r="I26" s="111">
        <f t="shared" si="6"/>
        <v>319.95061234600007</v>
      </c>
      <c r="J26" s="105">
        <f t="shared" si="7"/>
        <v>0.89970107840250646</v>
      </c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</row>
    <row r="27" spans="1:78" s="3" customFormat="1" ht="21" customHeight="1">
      <c r="A27" s="83"/>
      <c r="B27" s="692"/>
      <c r="C27" s="681"/>
      <c r="D27" s="95" t="s">
        <v>51</v>
      </c>
      <c r="E27" s="106">
        <f>+'Control Cuota Licitada V-VIII'!L40</f>
        <v>354.22006799599995</v>
      </c>
      <c r="F27" s="106">
        <f>+'Control Cuota Licitada V-VIII'!M40</f>
        <v>0</v>
      </c>
      <c r="G27" s="106">
        <f>E27+F27+I26</f>
        <v>674.17068034199997</v>
      </c>
      <c r="H27" s="110">
        <f>+'Control Cuota Licitada V-VIII'!O40</f>
        <v>560.24800000000005</v>
      </c>
      <c r="I27" s="111">
        <f t="shared" si="6"/>
        <v>113.92268034199992</v>
      </c>
      <c r="J27" s="105">
        <f t="shared" si="7"/>
        <v>0.83101804385173184</v>
      </c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</row>
    <row r="28" spans="1:78" s="3" customFormat="1" ht="21" customHeight="1">
      <c r="A28" s="83"/>
      <c r="B28" s="692"/>
      <c r="C28" s="323" t="s">
        <v>163</v>
      </c>
      <c r="D28" s="265" t="s">
        <v>161</v>
      </c>
      <c r="E28" s="266">
        <v>50</v>
      </c>
      <c r="F28" s="266">
        <v>0</v>
      </c>
      <c r="G28" s="266">
        <f>+E28+F28</f>
        <v>50</v>
      </c>
      <c r="H28" s="294">
        <v>0.71000000000000008</v>
      </c>
      <c r="I28" s="267">
        <f t="shared" ref="I28:I29" si="8">G28-H28</f>
        <v>49.29</v>
      </c>
      <c r="J28" s="268">
        <f t="shared" ref="J28:J29" si="9">H28/G28</f>
        <v>1.4200000000000001E-2</v>
      </c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</row>
    <row r="29" spans="1:78" s="3" customFormat="1" ht="21" customHeight="1">
      <c r="A29" s="83"/>
      <c r="B29" s="692"/>
      <c r="C29" s="429" t="s">
        <v>232</v>
      </c>
      <c r="D29" s="265" t="s">
        <v>161</v>
      </c>
      <c r="E29" s="438">
        <v>86</v>
      </c>
      <c r="F29" s="133">
        <v>0</v>
      </c>
      <c r="G29" s="133">
        <f t="shared" ref="G29" si="10">E29+F29</f>
        <v>86</v>
      </c>
      <c r="H29" s="438">
        <f>+'P.Investigacion-Fauna Acomp'!E19</f>
        <v>78.960000000000008</v>
      </c>
      <c r="I29" s="430">
        <f t="shared" si="8"/>
        <v>7.039999999999992</v>
      </c>
      <c r="J29" s="431">
        <f t="shared" si="9"/>
        <v>0.91813953488372102</v>
      </c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</row>
    <row r="30" spans="1:78" s="3" customFormat="1" ht="21" customHeight="1" thickBot="1">
      <c r="A30" s="83"/>
      <c r="B30" s="693"/>
      <c r="C30" s="690" t="s">
        <v>162</v>
      </c>
      <c r="D30" s="698"/>
      <c r="E30" s="271">
        <f>SUM(E23:E29)</f>
        <v>4774.6908904419997</v>
      </c>
      <c r="F30" s="271">
        <f>SUM(F24:F29)</f>
        <v>0</v>
      </c>
      <c r="G30" s="271">
        <f>+E30+F30</f>
        <v>4774.6908904419997</v>
      </c>
      <c r="H30" s="270">
        <f>SUM(H24:H29)</f>
        <v>4583.6949999999997</v>
      </c>
      <c r="I30" s="271">
        <f>+G30-H30</f>
        <v>190.99589044200002</v>
      </c>
      <c r="J30" s="272">
        <f t="shared" si="7"/>
        <v>0.95999827112906166</v>
      </c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</row>
    <row r="31" spans="1:78" s="3" customFormat="1" ht="21" customHeight="1">
      <c r="A31" s="83"/>
      <c r="B31" s="83"/>
      <c r="C31" s="83"/>
      <c r="D31" s="83"/>
      <c r="E31" s="83"/>
      <c r="F31" s="85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</row>
    <row r="32" spans="1:78" s="3" customFormat="1" ht="21" customHeight="1">
      <c r="A32" s="83"/>
      <c r="B32" s="83"/>
      <c r="C32" s="83"/>
      <c r="D32" s="83"/>
      <c r="E32" s="322"/>
      <c r="F32" s="85"/>
      <c r="G32" s="83"/>
      <c r="H32" s="188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</row>
    <row r="33" spans="1:78" s="3" customFormat="1" ht="21" customHeight="1">
      <c r="A33" s="83"/>
      <c r="B33" s="83"/>
      <c r="C33" s="83"/>
      <c r="D33" s="83"/>
      <c r="E33" s="85"/>
      <c r="F33" s="85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</row>
    <row r="34" spans="1:78" s="3" customFormat="1" ht="21" customHeight="1">
      <c r="A34" s="83"/>
      <c r="B34" s="83"/>
      <c r="C34" s="83"/>
      <c r="D34" s="83"/>
      <c r="E34" s="83"/>
      <c r="F34" s="85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</row>
    <row r="35" spans="1:78" s="3" customFormat="1" ht="21" customHeight="1">
      <c r="A35" s="83"/>
      <c r="B35" s="83"/>
      <c r="C35" s="83"/>
      <c r="D35" s="83"/>
      <c r="E35" s="83"/>
      <c r="F35" s="85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</row>
    <row r="36" spans="1:78" s="3" customFormat="1" ht="21" customHeight="1">
      <c r="A36" s="83"/>
      <c r="B36" s="83"/>
      <c r="C36" s="83"/>
      <c r="D36" s="83"/>
      <c r="E36" s="83"/>
      <c r="F36" s="85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</row>
    <row r="37" spans="1:78" s="3" customFormat="1" ht="21" customHeight="1">
      <c r="A37" s="83"/>
      <c r="B37" s="83"/>
      <c r="C37" s="83"/>
      <c r="D37" s="83"/>
      <c r="E37" s="83"/>
      <c r="F37" s="85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</row>
    <row r="38" spans="1:78" s="3" customFormat="1" ht="21" customHeight="1">
      <c r="A38" s="83"/>
      <c r="B38" s="83"/>
      <c r="C38" s="83"/>
      <c r="D38" s="83"/>
      <c r="E38" s="83"/>
      <c r="F38" s="85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</row>
    <row r="39" spans="1:78" s="3" customFormat="1" ht="21" customHeight="1">
      <c r="A39" s="83"/>
      <c r="B39" s="83"/>
      <c r="C39" s="83"/>
      <c r="D39" s="83"/>
      <c r="E39" s="83"/>
      <c r="F39" s="85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</row>
    <row r="40" spans="1:78" s="3" customFormat="1" ht="21" customHeight="1">
      <c r="A40" s="83"/>
      <c r="B40" s="83"/>
      <c r="C40" s="83"/>
      <c r="D40" s="83"/>
      <c r="E40" s="83"/>
      <c r="F40" s="85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</row>
    <row r="41" spans="1:78" s="3" customFormat="1" ht="21" customHeight="1">
      <c r="A41" s="83"/>
      <c r="B41" s="83"/>
      <c r="C41" s="83"/>
      <c r="D41" s="83"/>
      <c r="E41" s="83"/>
      <c r="F41" s="85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</row>
    <row r="42" spans="1:78" s="3" customFormat="1" ht="21" customHeight="1">
      <c r="A42" s="83"/>
      <c r="B42" s="83"/>
      <c r="C42" s="83"/>
      <c r="D42" s="83"/>
      <c r="E42" s="83"/>
      <c r="F42" s="85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</row>
    <row r="43" spans="1:78" s="3" customFormat="1" ht="21" customHeight="1">
      <c r="A43" s="83"/>
      <c r="B43" s="83"/>
      <c r="C43" s="83"/>
      <c r="D43" s="83"/>
      <c r="E43" s="83"/>
      <c r="F43" s="85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</row>
    <row r="44" spans="1:78" s="3" customFormat="1" ht="21" customHeight="1">
      <c r="A44" s="83"/>
      <c r="B44" s="83"/>
      <c r="C44" s="83"/>
      <c r="D44" s="83"/>
      <c r="E44" s="83"/>
      <c r="F44" s="85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</row>
    <row r="45" spans="1:78" s="3" customFormat="1" ht="21" customHeight="1">
      <c r="A45" s="83"/>
      <c r="B45" s="83"/>
      <c r="C45" s="83"/>
      <c r="D45" s="83"/>
      <c r="E45" s="83"/>
      <c r="F45" s="85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</row>
    <row r="46" spans="1:78" s="3" customFormat="1" ht="21" customHeight="1">
      <c r="A46" s="83"/>
      <c r="B46" s="83"/>
      <c r="C46" s="83"/>
      <c r="D46" s="83"/>
      <c r="E46" s="83"/>
      <c r="F46" s="85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</row>
    <row r="47" spans="1:78" s="3" customFormat="1" ht="21" customHeight="1">
      <c r="A47" s="83"/>
      <c r="B47" s="83"/>
      <c r="C47" s="83"/>
      <c r="D47" s="83"/>
      <c r="E47" s="83"/>
      <c r="F47" s="85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</row>
    <row r="48" spans="1:78" s="3" customFormat="1" ht="21" customHeight="1">
      <c r="A48" s="83"/>
      <c r="B48" s="83"/>
      <c r="C48" s="83"/>
      <c r="D48" s="83"/>
      <c r="E48" s="83"/>
      <c r="F48" s="85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</row>
    <row r="49" spans="1:78" s="3" customFormat="1" ht="21" customHeight="1">
      <c r="A49" s="83"/>
      <c r="B49" s="83"/>
      <c r="C49" s="83"/>
      <c r="D49" s="83"/>
      <c r="E49" s="83"/>
      <c r="F49" s="85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</row>
    <row r="50" spans="1:78" s="3" customFormat="1" ht="21" customHeight="1">
      <c r="A50" s="83"/>
      <c r="B50" s="83"/>
      <c r="C50" s="83"/>
      <c r="D50" s="83"/>
      <c r="E50" s="83"/>
      <c r="F50" s="85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</row>
    <row r="51" spans="1:78" s="3" customFormat="1" ht="21" customHeight="1">
      <c r="A51" s="83"/>
      <c r="B51" s="83"/>
      <c r="C51" s="83"/>
      <c r="D51" s="83"/>
      <c r="E51" s="83"/>
      <c r="F51" s="85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</row>
    <row r="52" spans="1:78" s="3" customFormat="1" ht="21" customHeight="1">
      <c r="A52" s="83"/>
      <c r="B52" s="83"/>
      <c r="C52" s="83"/>
      <c r="D52" s="83"/>
      <c r="E52" s="83"/>
      <c r="F52" s="85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</row>
    <row r="53" spans="1:78" s="3" customFormat="1" ht="21" customHeight="1">
      <c r="A53" s="83"/>
      <c r="B53" s="83"/>
      <c r="C53" s="83"/>
      <c r="D53" s="83"/>
      <c r="E53" s="83"/>
      <c r="F53" s="85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</row>
    <row r="54" spans="1:78" s="3" customFormat="1" ht="21" customHeight="1">
      <c r="A54" s="83"/>
      <c r="B54" s="83"/>
      <c r="C54" s="83"/>
      <c r="D54" s="83"/>
      <c r="E54" s="83"/>
      <c r="F54" s="85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</row>
    <row r="55" spans="1:78" s="3" customFormat="1" ht="21" customHeight="1">
      <c r="A55" s="83"/>
      <c r="B55" s="83"/>
      <c r="C55" s="83"/>
      <c r="D55" s="83"/>
      <c r="E55" s="83"/>
      <c r="F55" s="85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</row>
    <row r="56" spans="1:78" s="3" customFormat="1" ht="21" customHeight="1">
      <c r="A56" s="83"/>
      <c r="B56" s="83"/>
      <c r="C56" s="83"/>
      <c r="D56" s="83"/>
      <c r="E56" s="83"/>
      <c r="F56" s="85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</row>
    <row r="57" spans="1:78" s="3" customFormat="1" ht="21" customHeight="1">
      <c r="A57" s="83"/>
      <c r="B57" s="83"/>
      <c r="C57" s="83"/>
      <c r="D57" s="83"/>
      <c r="E57" s="83"/>
      <c r="F57" s="85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</row>
    <row r="58" spans="1:78" s="3" customFormat="1" ht="21" customHeight="1">
      <c r="A58" s="83"/>
      <c r="B58" s="83"/>
      <c r="C58" s="83"/>
      <c r="D58" s="83"/>
      <c r="E58" s="83"/>
      <c r="F58" s="85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</row>
    <row r="59" spans="1:78" s="3" customFormat="1" ht="21" customHeight="1">
      <c r="A59" s="83"/>
      <c r="B59" s="83"/>
      <c r="C59" s="83"/>
      <c r="D59" s="83"/>
      <c r="E59" s="83"/>
      <c r="F59" s="85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</row>
    <row r="60" spans="1:78" s="3" customFormat="1" ht="21" customHeight="1">
      <c r="A60" s="83"/>
      <c r="B60" s="83"/>
      <c r="C60" s="83"/>
      <c r="D60" s="83"/>
      <c r="E60" s="83"/>
      <c r="F60" s="85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</row>
    <row r="61" spans="1:78" s="3" customFormat="1" ht="21" customHeight="1">
      <c r="A61" s="83"/>
      <c r="B61" s="83"/>
      <c r="C61" s="83"/>
      <c r="D61" s="83"/>
      <c r="E61" s="83"/>
      <c r="F61" s="85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</row>
    <row r="62" spans="1:78" s="3" customFormat="1" ht="21" customHeight="1">
      <c r="A62" s="83"/>
      <c r="B62" s="83"/>
      <c r="C62" s="83"/>
      <c r="D62" s="83"/>
      <c r="E62" s="83"/>
      <c r="F62" s="85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</row>
    <row r="63" spans="1:78" s="3" customFormat="1" ht="21" customHeight="1">
      <c r="A63" s="83"/>
      <c r="B63" s="83"/>
      <c r="C63" s="83"/>
      <c r="D63" s="83"/>
      <c r="E63" s="83"/>
      <c r="F63" s="85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</row>
    <row r="64" spans="1:78" s="3" customFormat="1" ht="21" customHeight="1">
      <c r="A64" s="83"/>
      <c r="B64" s="83"/>
      <c r="C64" s="83"/>
      <c r="D64" s="83"/>
      <c r="E64" s="83"/>
      <c r="F64" s="85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</row>
    <row r="65" spans="1:78" s="3" customFormat="1" ht="21" customHeight="1">
      <c r="A65" s="83"/>
      <c r="B65" s="83"/>
      <c r="C65" s="83"/>
      <c r="D65" s="83"/>
      <c r="E65" s="83"/>
      <c r="F65" s="85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</row>
    <row r="66" spans="1:78" s="3" customFormat="1" ht="21" customHeight="1">
      <c r="A66" s="83"/>
      <c r="B66" s="83"/>
      <c r="C66" s="83"/>
      <c r="D66" s="83"/>
      <c r="E66" s="83"/>
      <c r="F66" s="85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</row>
    <row r="67" spans="1:78" s="3" customFormat="1" ht="21" customHeight="1">
      <c r="A67" s="83"/>
      <c r="B67" s="83"/>
      <c r="C67" s="83"/>
      <c r="D67" s="83"/>
      <c r="E67" s="83"/>
      <c r="F67" s="85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</row>
    <row r="68" spans="1:78" s="3" customFormat="1" ht="21" customHeight="1">
      <c r="A68" s="83"/>
      <c r="B68" s="83"/>
      <c r="C68" s="83"/>
      <c r="D68" s="83"/>
      <c r="E68" s="83"/>
      <c r="F68" s="85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</row>
    <row r="69" spans="1:78" s="3" customFormat="1" ht="21" customHeight="1">
      <c r="A69" s="83"/>
      <c r="B69" s="83"/>
      <c r="C69" s="83"/>
      <c r="D69" s="83"/>
      <c r="E69" s="83"/>
      <c r="F69" s="85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</row>
    <row r="70" spans="1:78" s="3" customFormat="1" ht="21" customHeight="1">
      <c r="A70" s="83"/>
      <c r="B70" s="83"/>
      <c r="C70" s="83"/>
      <c r="D70" s="83"/>
      <c r="E70" s="83"/>
      <c r="F70" s="85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</row>
    <row r="71" spans="1:78" s="3" customFormat="1" ht="21" customHeight="1">
      <c r="A71" s="83"/>
      <c r="B71" s="83"/>
      <c r="C71" s="83"/>
      <c r="D71" s="83"/>
      <c r="E71" s="83"/>
      <c r="F71" s="85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</row>
    <row r="72" spans="1:78" s="3" customFormat="1" ht="21" customHeight="1">
      <c r="A72" s="83"/>
      <c r="B72" s="83"/>
      <c r="C72" s="83"/>
      <c r="D72" s="83"/>
      <c r="E72" s="83"/>
      <c r="F72" s="85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</row>
    <row r="73" spans="1:78" s="3" customFormat="1" ht="21" customHeight="1">
      <c r="A73" s="83"/>
      <c r="B73" s="83"/>
      <c r="C73" s="83"/>
      <c r="D73" s="83"/>
      <c r="E73" s="83"/>
      <c r="F73" s="85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</row>
    <row r="74" spans="1:78" s="3" customFormat="1" ht="21" customHeight="1">
      <c r="A74" s="83"/>
      <c r="B74" s="83"/>
      <c r="C74" s="83"/>
      <c r="D74" s="83"/>
      <c r="E74" s="83"/>
      <c r="F74" s="85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</row>
    <row r="75" spans="1:78" s="3" customFormat="1" ht="21" customHeight="1">
      <c r="A75" s="83"/>
      <c r="B75" s="83"/>
      <c r="C75" s="83"/>
      <c r="D75" s="83"/>
      <c r="E75" s="83"/>
      <c r="F75" s="85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</row>
    <row r="76" spans="1:78" s="3" customFormat="1" ht="21" customHeight="1">
      <c r="A76" s="83"/>
      <c r="B76" s="83"/>
      <c r="C76" s="83"/>
      <c r="D76" s="83"/>
      <c r="E76" s="83"/>
      <c r="F76" s="85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</row>
    <row r="77" spans="1:78" s="3" customFormat="1" ht="21" customHeight="1">
      <c r="A77" s="83"/>
      <c r="B77" s="83"/>
      <c r="C77" s="83"/>
      <c r="D77" s="83"/>
      <c r="E77" s="83"/>
      <c r="F77" s="85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</row>
    <row r="78" spans="1:78" s="3" customFormat="1" ht="21" customHeight="1">
      <c r="A78" s="83"/>
      <c r="B78" s="83"/>
      <c r="C78" s="83"/>
      <c r="D78" s="83"/>
      <c r="E78" s="83"/>
      <c r="F78" s="85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</row>
    <row r="79" spans="1:78" s="3" customFormat="1" ht="21" customHeight="1">
      <c r="A79" s="83"/>
      <c r="B79" s="83"/>
      <c r="C79" s="83"/>
      <c r="D79" s="83"/>
      <c r="E79" s="83"/>
      <c r="F79" s="85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</row>
    <row r="80" spans="1:78" s="3" customFormat="1" ht="21" customHeight="1">
      <c r="A80" s="83"/>
      <c r="B80" s="83"/>
      <c r="C80" s="83"/>
      <c r="D80" s="83"/>
      <c r="E80" s="83"/>
      <c r="F80" s="85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</row>
    <row r="81" spans="1:78" s="3" customFormat="1" ht="21" customHeight="1">
      <c r="A81" s="83"/>
      <c r="B81" s="83"/>
      <c r="C81" s="83"/>
      <c r="D81" s="83"/>
      <c r="E81" s="83"/>
      <c r="F81" s="85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</row>
    <row r="82" spans="1:78" s="3" customFormat="1" ht="21" customHeight="1">
      <c r="A82" s="83"/>
      <c r="B82" s="83"/>
      <c r="C82" s="83"/>
      <c r="D82" s="83"/>
      <c r="E82" s="83"/>
      <c r="F82" s="85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</row>
    <row r="83" spans="1:78" s="3" customFormat="1" ht="21" customHeight="1">
      <c r="A83" s="83"/>
      <c r="B83" s="83"/>
      <c r="C83" s="83"/>
      <c r="D83" s="83"/>
      <c r="E83" s="83"/>
      <c r="F83" s="85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</row>
    <row r="84" spans="1:78" s="3" customFormat="1" ht="21" customHeight="1">
      <c r="A84" s="83"/>
      <c r="B84" s="83"/>
      <c r="C84" s="83"/>
      <c r="D84" s="83"/>
      <c r="E84" s="83"/>
      <c r="F84" s="85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</row>
    <row r="85" spans="1:78" s="3" customFormat="1" ht="21" customHeight="1">
      <c r="A85" s="83"/>
      <c r="B85" s="83"/>
      <c r="C85" s="83"/>
      <c r="D85" s="83"/>
      <c r="E85" s="83"/>
      <c r="F85" s="85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</row>
    <row r="86" spans="1:78" s="3" customFormat="1" ht="21" customHeight="1">
      <c r="A86" s="83"/>
      <c r="B86" s="83"/>
      <c r="C86" s="83"/>
      <c r="D86" s="83"/>
      <c r="E86" s="83"/>
      <c r="F86" s="85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</row>
    <row r="87" spans="1:78" s="3" customFormat="1" ht="21" customHeight="1">
      <c r="A87" s="83"/>
      <c r="B87" s="83"/>
      <c r="C87" s="83"/>
      <c r="D87" s="83"/>
      <c r="E87" s="83"/>
      <c r="F87" s="85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</row>
    <row r="88" spans="1:78" s="3" customFormat="1" ht="21" customHeight="1">
      <c r="A88" s="83"/>
      <c r="B88" s="83"/>
      <c r="C88" s="83"/>
      <c r="D88" s="83"/>
      <c r="E88" s="83"/>
      <c r="F88" s="85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</row>
    <row r="89" spans="1:78" s="3" customFormat="1" ht="21" customHeight="1">
      <c r="A89" s="83"/>
      <c r="B89" s="83"/>
      <c r="C89" s="83"/>
      <c r="D89" s="83"/>
      <c r="E89" s="83"/>
      <c r="F89" s="85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</row>
    <row r="90" spans="1:78" s="3" customFormat="1" ht="21" customHeight="1">
      <c r="A90" s="83"/>
      <c r="B90" s="83"/>
      <c r="C90" s="83"/>
      <c r="D90" s="83"/>
      <c r="E90" s="83"/>
      <c r="F90" s="85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</row>
    <row r="91" spans="1:78" s="3" customFormat="1" ht="21" customHeight="1">
      <c r="A91" s="83"/>
      <c r="B91" s="83"/>
      <c r="C91" s="83"/>
      <c r="D91" s="83"/>
      <c r="E91" s="83"/>
      <c r="F91" s="85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</row>
    <row r="92" spans="1:78" s="3" customFormat="1" ht="21" customHeight="1">
      <c r="A92" s="83"/>
      <c r="B92" s="83"/>
      <c r="C92" s="83"/>
      <c r="D92" s="83"/>
      <c r="E92" s="83"/>
      <c r="F92" s="85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</row>
    <row r="93" spans="1:78" s="3" customFormat="1" ht="21" customHeight="1">
      <c r="A93" s="83"/>
      <c r="B93" s="83"/>
      <c r="C93" s="83"/>
      <c r="D93" s="83"/>
      <c r="E93" s="83"/>
      <c r="F93" s="85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</row>
    <row r="94" spans="1:78" s="3" customFormat="1" ht="21" customHeight="1">
      <c r="A94" s="83"/>
      <c r="B94" s="83"/>
      <c r="C94" s="83"/>
      <c r="D94" s="83"/>
      <c r="E94" s="83"/>
      <c r="F94" s="85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</row>
    <row r="95" spans="1:78" s="3" customFormat="1" ht="21" customHeight="1">
      <c r="A95" s="83"/>
      <c r="B95" s="83"/>
      <c r="C95" s="83"/>
      <c r="D95" s="83"/>
      <c r="E95" s="83"/>
      <c r="F95" s="85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</row>
    <row r="96" spans="1:78" s="3" customFormat="1" ht="21" customHeight="1">
      <c r="A96" s="83"/>
      <c r="B96" s="83"/>
      <c r="C96" s="83"/>
      <c r="D96" s="83"/>
      <c r="E96" s="83"/>
      <c r="F96" s="85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</row>
    <row r="97" spans="1:78" s="3" customFormat="1" ht="21" customHeight="1">
      <c r="A97" s="83"/>
      <c r="B97" s="83"/>
      <c r="C97" s="83"/>
      <c r="D97" s="83"/>
      <c r="E97" s="83"/>
      <c r="F97" s="85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</row>
    <row r="98" spans="1:78" s="3" customFormat="1" ht="21" customHeight="1">
      <c r="A98" s="83"/>
      <c r="B98" s="83"/>
      <c r="C98" s="83"/>
      <c r="D98" s="83"/>
      <c r="E98" s="83"/>
      <c r="F98" s="85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</row>
    <row r="99" spans="1:78" s="3" customFormat="1" ht="21" customHeight="1">
      <c r="A99" s="83"/>
      <c r="B99" s="83"/>
      <c r="C99" s="83"/>
      <c r="D99" s="83"/>
      <c r="E99" s="83"/>
      <c r="F99" s="85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</row>
    <row r="100" spans="1:78" s="3" customFormat="1" ht="21" customHeight="1">
      <c r="A100" s="83"/>
      <c r="B100" s="83"/>
      <c r="C100" s="83"/>
      <c r="D100" s="83"/>
      <c r="E100" s="83"/>
      <c r="F100" s="85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</row>
    <row r="101" spans="1:78" s="3" customFormat="1" ht="21" customHeight="1">
      <c r="A101" s="83"/>
      <c r="B101" s="83"/>
      <c r="C101" s="83"/>
      <c r="D101" s="83"/>
      <c r="E101" s="83"/>
      <c r="F101" s="85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</row>
    <row r="102" spans="1:78" s="3" customFormat="1" ht="21" customHeight="1">
      <c r="A102" s="83"/>
      <c r="B102" s="83"/>
      <c r="C102" s="83"/>
      <c r="D102" s="83"/>
      <c r="E102" s="83"/>
      <c r="F102" s="85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</row>
    <row r="103" spans="1:78" s="3" customFormat="1" ht="21" customHeight="1">
      <c r="A103" s="83"/>
      <c r="B103" s="83"/>
      <c r="C103" s="83"/>
      <c r="D103" s="83"/>
      <c r="E103" s="83"/>
      <c r="F103" s="85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</row>
    <row r="104" spans="1:78" s="3" customFormat="1" ht="21" customHeight="1">
      <c r="A104" s="83"/>
      <c r="B104" s="83"/>
      <c r="C104" s="83"/>
      <c r="D104" s="83"/>
      <c r="E104" s="83"/>
      <c r="F104" s="85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</row>
    <row r="105" spans="1:78" s="3" customFormat="1" ht="21" customHeight="1">
      <c r="A105" s="83"/>
      <c r="B105" s="83"/>
      <c r="C105" s="83"/>
      <c r="D105" s="83"/>
      <c r="E105" s="83"/>
      <c r="F105" s="85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</row>
    <row r="106" spans="1:78" s="3" customFormat="1" ht="21" customHeight="1">
      <c r="A106" s="83"/>
      <c r="B106" s="83"/>
      <c r="C106" s="83"/>
      <c r="D106" s="83"/>
      <c r="E106" s="83"/>
      <c r="F106" s="85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</row>
    <row r="107" spans="1:78" s="3" customFormat="1" ht="21" customHeight="1">
      <c r="A107" s="83"/>
      <c r="B107" s="83"/>
      <c r="C107" s="83"/>
      <c r="D107" s="83"/>
      <c r="E107" s="83"/>
      <c r="F107" s="85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</row>
    <row r="108" spans="1:78" s="3" customFormat="1" ht="21" customHeight="1">
      <c r="A108" s="83"/>
      <c r="B108" s="83"/>
      <c r="C108" s="83"/>
      <c r="D108" s="83"/>
      <c r="E108" s="83"/>
      <c r="F108" s="85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</row>
    <row r="109" spans="1:78" s="3" customFormat="1" ht="21" customHeight="1">
      <c r="A109" s="83"/>
      <c r="B109" s="83"/>
      <c r="C109" s="83"/>
      <c r="D109" s="83"/>
      <c r="E109" s="83"/>
      <c r="F109" s="85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</row>
    <row r="110" spans="1:78" s="3" customFormat="1" ht="21" customHeight="1">
      <c r="A110" s="83"/>
      <c r="B110" s="83"/>
      <c r="C110" s="83"/>
      <c r="D110" s="83"/>
      <c r="E110" s="83"/>
      <c r="F110" s="85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</row>
    <row r="111" spans="1:78" s="3" customFormat="1" ht="21" customHeight="1">
      <c r="A111" s="83"/>
      <c r="B111" s="83"/>
      <c r="C111" s="83"/>
      <c r="D111" s="83"/>
      <c r="E111" s="83"/>
      <c r="F111" s="85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</row>
    <row r="112" spans="1:78" s="3" customFormat="1" ht="21" customHeight="1">
      <c r="A112" s="83"/>
      <c r="B112" s="83"/>
      <c r="C112" s="83"/>
      <c r="D112" s="83"/>
      <c r="E112" s="83"/>
      <c r="F112" s="85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</row>
    <row r="113" spans="1:78" s="3" customFormat="1" ht="21" customHeight="1">
      <c r="A113" s="83"/>
      <c r="B113" s="83"/>
      <c r="C113" s="83"/>
      <c r="D113" s="83"/>
      <c r="E113" s="83"/>
      <c r="F113" s="85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</row>
    <row r="114" spans="1:78" s="3" customFormat="1">
      <c r="A114" s="83"/>
      <c r="B114" s="83"/>
      <c r="C114" s="83"/>
      <c r="D114" s="83"/>
      <c r="E114" s="83"/>
      <c r="F114" s="85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</row>
    <row r="115" spans="1:78" s="3" customFormat="1">
      <c r="A115" s="83"/>
      <c r="B115" s="83"/>
      <c r="C115" s="83"/>
      <c r="D115" s="83"/>
      <c r="E115" s="83"/>
      <c r="F115" s="85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</row>
    <row r="116" spans="1:78" s="3" customFormat="1">
      <c r="A116" s="83"/>
      <c r="B116" s="83"/>
      <c r="C116" s="83"/>
      <c r="D116" s="83"/>
      <c r="E116" s="83"/>
      <c r="F116" s="85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</row>
    <row r="117" spans="1:78" s="3" customFormat="1">
      <c r="A117" s="83"/>
      <c r="B117" s="83"/>
      <c r="C117" s="83"/>
      <c r="D117" s="83"/>
      <c r="E117" s="83"/>
      <c r="F117" s="85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</row>
    <row r="118" spans="1:78" s="3" customFormat="1">
      <c r="A118" s="83"/>
      <c r="B118" s="83"/>
      <c r="C118" s="83"/>
      <c r="D118" s="83"/>
      <c r="E118" s="83"/>
      <c r="F118" s="85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</row>
    <row r="119" spans="1:78" s="3" customFormat="1">
      <c r="A119" s="83"/>
      <c r="B119" s="83"/>
      <c r="C119" s="83"/>
      <c r="D119" s="83"/>
      <c r="E119" s="83"/>
      <c r="F119" s="85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</row>
    <row r="120" spans="1:78" s="3" customFormat="1">
      <c r="A120" s="83"/>
      <c r="B120" s="83"/>
      <c r="C120" s="83"/>
      <c r="D120" s="83"/>
      <c r="E120" s="83"/>
      <c r="F120" s="85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</row>
    <row r="121" spans="1:78" s="3" customFormat="1">
      <c r="A121" s="83"/>
      <c r="B121" s="83"/>
      <c r="C121" s="83"/>
      <c r="D121" s="83"/>
      <c r="E121" s="83"/>
      <c r="F121" s="85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</row>
    <row r="122" spans="1:78" s="3" customFormat="1">
      <c r="A122" s="83"/>
      <c r="B122" s="83"/>
      <c r="C122" s="83"/>
      <c r="D122" s="83"/>
      <c r="E122" s="83"/>
      <c r="F122" s="85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</row>
    <row r="123" spans="1:78" s="3" customFormat="1">
      <c r="A123" s="83"/>
      <c r="B123" s="83"/>
      <c r="C123" s="83"/>
      <c r="D123" s="83"/>
      <c r="E123" s="83"/>
      <c r="F123" s="85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</row>
    <row r="124" spans="1:78" s="3" customFormat="1">
      <c r="A124" s="83"/>
      <c r="B124" s="83"/>
      <c r="C124" s="83"/>
      <c r="D124" s="83"/>
      <c r="E124" s="83"/>
      <c r="F124" s="85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</row>
    <row r="125" spans="1:78" s="3" customFormat="1">
      <c r="A125" s="83"/>
      <c r="B125" s="83"/>
      <c r="C125" s="83"/>
      <c r="D125" s="83"/>
      <c r="E125" s="83"/>
      <c r="F125" s="85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</row>
    <row r="126" spans="1:78" s="3" customFormat="1">
      <c r="A126" s="83"/>
      <c r="B126" s="83"/>
      <c r="C126" s="83"/>
      <c r="D126" s="83"/>
      <c r="E126" s="83"/>
      <c r="F126" s="85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</row>
    <row r="127" spans="1:78" s="3" customFormat="1">
      <c r="A127" s="83"/>
      <c r="B127" s="83"/>
      <c r="C127" s="83"/>
      <c r="D127" s="83"/>
      <c r="E127" s="83"/>
      <c r="F127" s="85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</row>
    <row r="128" spans="1:78" s="3" customFormat="1">
      <c r="A128" s="83"/>
      <c r="B128" s="83"/>
      <c r="C128" s="83"/>
      <c r="D128" s="83"/>
      <c r="E128" s="83"/>
      <c r="F128" s="85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</row>
    <row r="129" spans="1:78" s="3" customFormat="1">
      <c r="A129" s="83"/>
      <c r="B129" s="83"/>
      <c r="C129" s="83"/>
      <c r="D129" s="83"/>
      <c r="E129" s="83"/>
      <c r="F129" s="85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</row>
    <row r="130" spans="1:78" s="3" customFormat="1">
      <c r="A130" s="83"/>
      <c r="B130" s="83"/>
      <c r="C130" s="83"/>
      <c r="D130" s="83"/>
      <c r="E130" s="83"/>
      <c r="F130" s="85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</row>
    <row r="131" spans="1:78" s="3" customFormat="1">
      <c r="A131" s="83"/>
      <c r="B131" s="83"/>
      <c r="C131" s="83"/>
      <c r="D131" s="83"/>
      <c r="E131" s="83"/>
      <c r="F131" s="85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/>
    </row>
    <row r="132" spans="1:78" s="3" customFormat="1">
      <c r="A132" s="83"/>
      <c r="B132" s="83"/>
      <c r="C132" s="83"/>
      <c r="D132" s="83"/>
      <c r="E132" s="83"/>
      <c r="F132" s="85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</row>
    <row r="133" spans="1:78" s="3" customFormat="1">
      <c r="A133" s="83"/>
      <c r="B133" s="83"/>
      <c r="C133" s="83"/>
      <c r="D133" s="83"/>
      <c r="E133" s="83"/>
      <c r="F133" s="85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</row>
    <row r="134" spans="1:78" s="3" customFormat="1">
      <c r="A134" s="83"/>
      <c r="B134" s="83"/>
      <c r="C134" s="83"/>
      <c r="D134" s="83"/>
      <c r="E134" s="83"/>
      <c r="F134" s="85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</row>
    <row r="135" spans="1:78" s="3" customFormat="1">
      <c r="A135" s="83"/>
      <c r="B135" s="83"/>
      <c r="C135" s="83"/>
      <c r="D135" s="83"/>
      <c r="E135" s="83"/>
      <c r="F135" s="85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</row>
    <row r="136" spans="1:78" s="3" customFormat="1">
      <c r="A136" s="83"/>
      <c r="B136" s="83"/>
      <c r="C136" s="83"/>
      <c r="D136" s="83"/>
      <c r="E136" s="83"/>
      <c r="F136" s="85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</row>
    <row r="137" spans="1:78" s="3" customFormat="1">
      <c r="A137" s="83"/>
      <c r="B137" s="83"/>
      <c r="C137" s="83"/>
      <c r="D137" s="83"/>
      <c r="E137" s="83"/>
      <c r="F137" s="85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</row>
    <row r="138" spans="1:78" s="3" customFormat="1">
      <c r="A138" s="83"/>
      <c r="B138" s="83"/>
      <c r="C138" s="83"/>
      <c r="D138" s="83"/>
      <c r="E138" s="83"/>
      <c r="F138" s="85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</row>
    <row r="139" spans="1:78" s="3" customFormat="1">
      <c r="A139" s="83"/>
      <c r="B139" s="83"/>
      <c r="C139" s="83"/>
      <c r="D139" s="83"/>
      <c r="E139" s="83"/>
      <c r="F139" s="85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</row>
    <row r="140" spans="1:78" s="3" customFormat="1">
      <c r="A140" s="83"/>
      <c r="B140" s="83"/>
      <c r="C140" s="83"/>
      <c r="D140" s="83"/>
      <c r="E140" s="83"/>
      <c r="F140" s="85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</row>
    <row r="141" spans="1:78" s="3" customFormat="1">
      <c r="A141" s="83"/>
      <c r="B141" s="83"/>
      <c r="C141" s="83"/>
      <c r="D141" s="83"/>
      <c r="E141" s="83"/>
      <c r="F141" s="85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</row>
    <row r="142" spans="1:78" s="3" customFormat="1">
      <c r="A142" s="83"/>
      <c r="B142" s="83"/>
      <c r="C142" s="83"/>
      <c r="D142" s="83"/>
      <c r="E142" s="83"/>
      <c r="F142" s="85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</row>
    <row r="143" spans="1:78" s="3" customFormat="1">
      <c r="A143" s="83"/>
      <c r="B143" s="83"/>
      <c r="C143" s="83"/>
      <c r="D143" s="83"/>
      <c r="E143" s="83"/>
      <c r="F143" s="85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</row>
    <row r="144" spans="1:78" s="3" customFormat="1">
      <c r="A144" s="83"/>
      <c r="B144" s="83"/>
      <c r="C144" s="83"/>
      <c r="D144" s="83"/>
      <c r="E144" s="83"/>
      <c r="F144" s="85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</row>
    <row r="145" spans="1:78" s="3" customFormat="1">
      <c r="A145" s="83"/>
      <c r="B145" s="83"/>
      <c r="C145" s="83"/>
      <c r="D145" s="83"/>
      <c r="E145" s="83"/>
      <c r="F145" s="85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</row>
    <row r="146" spans="1:78" s="3" customFormat="1">
      <c r="A146" s="83"/>
      <c r="B146" s="83"/>
      <c r="C146" s="83"/>
      <c r="D146" s="83"/>
      <c r="E146" s="83"/>
      <c r="F146" s="85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</row>
    <row r="147" spans="1:78" s="3" customFormat="1">
      <c r="A147" s="83"/>
      <c r="B147" s="83"/>
      <c r="C147" s="83"/>
      <c r="D147" s="83"/>
      <c r="E147" s="83"/>
      <c r="F147" s="85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</row>
    <row r="148" spans="1:78" s="3" customFormat="1">
      <c r="A148" s="83"/>
      <c r="B148" s="83"/>
      <c r="C148" s="83"/>
      <c r="D148" s="83"/>
      <c r="E148" s="83"/>
      <c r="F148" s="85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</row>
    <row r="149" spans="1:78" s="3" customFormat="1">
      <c r="A149" s="83"/>
      <c r="B149" s="83"/>
      <c r="C149" s="83"/>
      <c r="D149" s="83"/>
      <c r="E149" s="83"/>
      <c r="F149" s="85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BZ149" s="83"/>
    </row>
    <row r="150" spans="1:78" s="3" customFormat="1">
      <c r="A150" s="83"/>
      <c r="B150" s="83"/>
      <c r="C150" s="83"/>
      <c r="D150" s="83"/>
      <c r="E150" s="83"/>
      <c r="F150" s="85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</row>
    <row r="151" spans="1:78" s="3" customFormat="1">
      <c r="A151" s="83"/>
      <c r="B151" s="83"/>
      <c r="C151" s="83"/>
      <c r="D151" s="83"/>
      <c r="E151" s="83"/>
      <c r="F151" s="85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</row>
    <row r="152" spans="1:78" s="3" customFormat="1">
      <c r="A152" s="83"/>
      <c r="B152" s="83"/>
      <c r="C152" s="83"/>
      <c r="D152" s="83"/>
      <c r="E152" s="83"/>
      <c r="F152" s="85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</row>
    <row r="153" spans="1:78" s="3" customFormat="1">
      <c r="A153" s="83"/>
      <c r="B153" s="83"/>
      <c r="C153" s="83"/>
      <c r="D153" s="83"/>
      <c r="E153" s="83"/>
      <c r="F153" s="85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/>
    </row>
    <row r="154" spans="1:78" s="3" customFormat="1">
      <c r="A154" s="83"/>
      <c r="B154" s="83"/>
      <c r="C154" s="83"/>
      <c r="D154" s="83"/>
      <c r="E154" s="83"/>
      <c r="F154" s="85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</row>
    <row r="155" spans="1:78" s="3" customFormat="1">
      <c r="A155" s="83"/>
      <c r="B155" s="83"/>
      <c r="C155" s="83"/>
      <c r="D155" s="83"/>
      <c r="E155" s="83"/>
      <c r="F155" s="85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</row>
    <row r="156" spans="1:78" s="3" customFormat="1">
      <c r="A156" s="83"/>
      <c r="B156" s="83"/>
      <c r="C156" s="83"/>
      <c r="D156" s="83"/>
      <c r="E156" s="83"/>
      <c r="F156" s="85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  <c r="BV156" s="83"/>
      <c r="BW156" s="83"/>
      <c r="BX156" s="83"/>
      <c r="BY156" s="83"/>
      <c r="BZ156" s="83"/>
    </row>
    <row r="157" spans="1:78" s="3" customFormat="1">
      <c r="A157" s="83"/>
      <c r="B157" s="83"/>
      <c r="C157" s="83"/>
      <c r="D157" s="83"/>
      <c r="E157" s="83"/>
      <c r="F157" s="85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  <c r="BV157" s="83"/>
      <c r="BW157" s="83"/>
      <c r="BX157" s="83"/>
      <c r="BY157" s="83"/>
      <c r="BZ157" s="83"/>
    </row>
    <row r="158" spans="1:78" s="3" customFormat="1">
      <c r="A158" s="83"/>
      <c r="B158" s="83"/>
      <c r="C158" s="83"/>
      <c r="D158" s="83"/>
      <c r="E158" s="83"/>
      <c r="F158" s="85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83"/>
      <c r="BX158" s="83"/>
      <c r="BY158" s="83"/>
      <c r="BZ158" s="83"/>
    </row>
    <row r="159" spans="1:78" s="3" customFormat="1">
      <c r="A159" s="83"/>
      <c r="B159" s="83"/>
      <c r="C159" s="83"/>
      <c r="D159" s="83"/>
      <c r="E159" s="83"/>
      <c r="F159" s="85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/>
    </row>
    <row r="160" spans="1:78" s="3" customFormat="1">
      <c r="A160" s="83"/>
      <c r="B160" s="83"/>
      <c r="C160" s="83"/>
      <c r="D160" s="83"/>
      <c r="E160" s="83"/>
      <c r="F160" s="85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</row>
    <row r="161" spans="1:78" s="3" customFormat="1">
      <c r="A161" s="83"/>
      <c r="B161" s="83"/>
      <c r="C161" s="83"/>
      <c r="D161" s="83"/>
      <c r="E161" s="83"/>
      <c r="F161" s="85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  <c r="BY161" s="83"/>
      <c r="BZ161" s="83"/>
    </row>
    <row r="162" spans="1:78" s="3" customFormat="1">
      <c r="A162" s="83"/>
      <c r="B162" s="83"/>
      <c r="C162" s="83"/>
      <c r="D162" s="83"/>
      <c r="E162" s="83"/>
      <c r="F162" s="85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83"/>
      <c r="BX162" s="83"/>
      <c r="BY162" s="83"/>
      <c r="BZ162" s="83"/>
    </row>
    <row r="163" spans="1:78" s="3" customFormat="1">
      <c r="A163" s="83"/>
      <c r="B163" s="83"/>
      <c r="C163" s="83"/>
      <c r="D163" s="83"/>
      <c r="E163" s="83"/>
      <c r="F163" s="85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  <c r="BV163" s="83"/>
      <c r="BW163" s="83"/>
      <c r="BX163" s="83"/>
      <c r="BY163" s="83"/>
      <c r="BZ163" s="83"/>
    </row>
    <row r="164" spans="1:78" s="3" customFormat="1">
      <c r="A164" s="83"/>
      <c r="B164" s="83"/>
      <c r="C164" s="83"/>
      <c r="D164" s="83"/>
      <c r="E164" s="83"/>
      <c r="F164" s="85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  <c r="BV164" s="83"/>
      <c r="BW164" s="83"/>
      <c r="BX164" s="83"/>
      <c r="BY164" s="83"/>
      <c r="BZ164" s="83"/>
    </row>
    <row r="165" spans="1:78" s="3" customFormat="1">
      <c r="A165" s="83"/>
      <c r="B165" s="83"/>
      <c r="C165" s="83"/>
      <c r="D165" s="83"/>
      <c r="E165" s="83"/>
      <c r="F165" s="85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  <c r="BV165" s="83"/>
      <c r="BW165" s="83"/>
      <c r="BX165" s="83"/>
      <c r="BY165" s="83"/>
      <c r="BZ165" s="83"/>
    </row>
    <row r="166" spans="1:78" s="3" customFormat="1">
      <c r="A166" s="83"/>
      <c r="B166" s="83"/>
      <c r="C166" s="83"/>
      <c r="D166" s="83"/>
      <c r="E166" s="83"/>
      <c r="F166" s="85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</row>
    <row r="167" spans="1:78" s="3" customFormat="1">
      <c r="A167" s="83"/>
      <c r="B167" s="83"/>
      <c r="C167" s="83"/>
      <c r="D167" s="83"/>
      <c r="E167" s="83"/>
      <c r="F167" s="85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83"/>
    </row>
    <row r="168" spans="1:78" s="3" customFormat="1">
      <c r="A168" s="83"/>
      <c r="B168" s="83"/>
      <c r="C168" s="83"/>
      <c r="D168" s="83"/>
      <c r="E168" s="83"/>
      <c r="F168" s="85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83"/>
    </row>
    <row r="169" spans="1:78" s="3" customFormat="1">
      <c r="A169" s="83"/>
      <c r="B169" s="83"/>
      <c r="C169" s="83"/>
      <c r="D169" s="83"/>
      <c r="E169" s="83"/>
      <c r="F169" s="85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83"/>
      <c r="BX169" s="83"/>
      <c r="BY169" s="83"/>
      <c r="BZ169" s="83"/>
    </row>
    <row r="170" spans="1:78" s="3" customFormat="1">
      <c r="A170" s="83"/>
      <c r="B170" s="83"/>
      <c r="C170" s="83"/>
      <c r="D170" s="83"/>
      <c r="E170" s="83"/>
      <c r="F170" s="85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83"/>
    </row>
    <row r="171" spans="1:78" s="3" customFormat="1">
      <c r="A171" s="83"/>
      <c r="B171" s="83"/>
      <c r="C171" s="83"/>
      <c r="D171" s="83"/>
      <c r="E171" s="83"/>
      <c r="F171" s="85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83"/>
      <c r="BZ171" s="83"/>
    </row>
    <row r="172" spans="1:78" s="3" customFormat="1">
      <c r="A172" s="83"/>
      <c r="B172" s="83"/>
      <c r="C172" s="83"/>
      <c r="D172" s="83"/>
      <c r="E172" s="83"/>
      <c r="F172" s="85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83"/>
      <c r="BX172" s="83"/>
      <c r="BY172" s="83"/>
      <c r="BZ172" s="83"/>
    </row>
    <row r="173" spans="1:78" s="3" customFormat="1">
      <c r="A173" s="83"/>
      <c r="B173" s="83"/>
      <c r="C173" s="83"/>
      <c r="D173" s="83"/>
      <c r="E173" s="83"/>
      <c r="F173" s="85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83"/>
      <c r="BW173" s="83"/>
      <c r="BX173" s="83"/>
      <c r="BY173" s="83"/>
      <c r="BZ173" s="83"/>
    </row>
    <row r="174" spans="1:78" s="3" customFormat="1">
      <c r="A174" s="83"/>
      <c r="B174" s="83"/>
      <c r="C174" s="83"/>
      <c r="D174" s="83"/>
      <c r="E174" s="83"/>
      <c r="F174" s="85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</row>
    <row r="175" spans="1:78" s="3" customFormat="1">
      <c r="A175" s="83"/>
      <c r="B175" s="83"/>
      <c r="C175" s="83"/>
      <c r="D175" s="83"/>
      <c r="E175" s="83"/>
      <c r="F175" s="85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83"/>
    </row>
    <row r="176" spans="1:78" s="3" customFormat="1">
      <c r="A176" s="83"/>
      <c r="B176" s="83"/>
      <c r="C176" s="83"/>
      <c r="D176" s="83"/>
      <c r="E176" s="83"/>
      <c r="F176" s="85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</row>
    <row r="177" spans="1:78" s="3" customFormat="1">
      <c r="A177" s="83"/>
      <c r="B177" s="83"/>
      <c r="C177" s="83"/>
      <c r="D177" s="83"/>
      <c r="E177" s="83"/>
      <c r="F177" s="85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</row>
    <row r="178" spans="1:78" s="3" customFormat="1">
      <c r="A178" s="83"/>
      <c r="B178" s="83"/>
      <c r="C178" s="83"/>
      <c r="D178" s="83"/>
      <c r="E178" s="83"/>
      <c r="F178" s="85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  <c r="BW178" s="83"/>
      <c r="BX178" s="83"/>
      <c r="BY178" s="83"/>
      <c r="BZ178" s="83"/>
    </row>
    <row r="179" spans="1:78" s="3" customFormat="1">
      <c r="A179" s="83"/>
      <c r="B179" s="83"/>
      <c r="C179" s="83"/>
      <c r="D179" s="83"/>
      <c r="E179" s="83"/>
      <c r="F179" s="85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Q179" s="83"/>
      <c r="BR179" s="83"/>
      <c r="BS179" s="83"/>
      <c r="BT179" s="83"/>
      <c r="BU179" s="83"/>
      <c r="BV179" s="83"/>
      <c r="BW179" s="83"/>
      <c r="BX179" s="83"/>
      <c r="BY179" s="83"/>
      <c r="BZ179" s="83"/>
    </row>
    <row r="180" spans="1:78" s="3" customFormat="1">
      <c r="A180" s="83"/>
      <c r="B180" s="83"/>
      <c r="C180" s="83"/>
      <c r="D180" s="83"/>
      <c r="E180" s="83"/>
      <c r="F180" s="85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  <c r="BV180" s="83"/>
      <c r="BW180" s="83"/>
      <c r="BX180" s="83"/>
      <c r="BY180" s="83"/>
      <c r="BZ180" s="83"/>
    </row>
    <row r="181" spans="1:78" s="3" customFormat="1">
      <c r="A181" s="83"/>
      <c r="B181" s="83"/>
      <c r="C181" s="83"/>
      <c r="D181" s="83"/>
      <c r="E181" s="83"/>
      <c r="F181" s="85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Q181" s="83"/>
      <c r="BR181" s="83"/>
      <c r="BS181" s="83"/>
      <c r="BT181" s="83"/>
      <c r="BU181" s="83"/>
      <c r="BV181" s="83"/>
      <c r="BW181" s="83"/>
      <c r="BX181" s="83"/>
      <c r="BY181" s="83"/>
      <c r="BZ181" s="83"/>
    </row>
    <row r="182" spans="1:78" s="3" customFormat="1">
      <c r="A182" s="83"/>
      <c r="B182" s="83"/>
      <c r="C182" s="83"/>
      <c r="D182" s="83"/>
      <c r="E182" s="83"/>
      <c r="F182" s="85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3"/>
      <c r="BM182" s="83"/>
      <c r="BN182" s="83"/>
      <c r="BO182" s="83"/>
      <c r="BP182" s="83"/>
      <c r="BQ182" s="83"/>
      <c r="BR182" s="83"/>
      <c r="BS182" s="83"/>
      <c r="BT182" s="83"/>
      <c r="BU182" s="83"/>
      <c r="BV182" s="83"/>
      <c r="BW182" s="83"/>
      <c r="BX182" s="83"/>
      <c r="BY182" s="83"/>
      <c r="BZ182" s="83"/>
    </row>
    <row r="183" spans="1:78" s="3" customFormat="1">
      <c r="A183" s="83"/>
      <c r="B183" s="83"/>
      <c r="C183" s="83"/>
      <c r="D183" s="83"/>
      <c r="E183" s="83"/>
      <c r="F183" s="85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Q183" s="83"/>
      <c r="BR183" s="83"/>
      <c r="BS183" s="83"/>
      <c r="BT183" s="83"/>
      <c r="BU183" s="83"/>
      <c r="BV183" s="83"/>
      <c r="BW183" s="83"/>
      <c r="BX183" s="83"/>
      <c r="BY183" s="83"/>
      <c r="BZ183" s="83"/>
    </row>
    <row r="184" spans="1:78" s="3" customFormat="1">
      <c r="A184" s="83"/>
      <c r="B184" s="83"/>
      <c r="C184" s="83"/>
      <c r="D184" s="83"/>
      <c r="E184" s="83"/>
      <c r="F184" s="85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Q184" s="83"/>
      <c r="BR184" s="83"/>
      <c r="BS184" s="83"/>
      <c r="BT184" s="83"/>
      <c r="BU184" s="83"/>
      <c r="BV184" s="83"/>
      <c r="BW184" s="83"/>
      <c r="BX184" s="83"/>
      <c r="BY184" s="83"/>
      <c r="BZ184" s="83"/>
    </row>
    <row r="185" spans="1:78" s="3" customFormat="1">
      <c r="A185" s="83"/>
      <c r="B185" s="83"/>
      <c r="C185" s="83"/>
      <c r="D185" s="83"/>
      <c r="E185" s="83"/>
      <c r="F185" s="85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Q185" s="83"/>
      <c r="BR185" s="83"/>
      <c r="BS185" s="83"/>
      <c r="BT185" s="83"/>
      <c r="BU185" s="83"/>
      <c r="BV185" s="83"/>
      <c r="BW185" s="83"/>
      <c r="BX185" s="83"/>
      <c r="BY185" s="83"/>
      <c r="BZ185" s="83"/>
    </row>
    <row r="186" spans="1:78" s="3" customFormat="1">
      <c r="A186" s="83"/>
      <c r="B186" s="83"/>
      <c r="C186" s="83"/>
      <c r="D186" s="83"/>
      <c r="E186" s="83"/>
      <c r="F186" s="85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3"/>
      <c r="BM186" s="83"/>
      <c r="BN186" s="83"/>
      <c r="BO186" s="83"/>
      <c r="BP186" s="83"/>
      <c r="BQ186" s="83"/>
      <c r="BR186" s="83"/>
      <c r="BS186" s="83"/>
      <c r="BT186" s="83"/>
      <c r="BU186" s="83"/>
      <c r="BV186" s="83"/>
      <c r="BW186" s="83"/>
      <c r="BX186" s="83"/>
      <c r="BY186" s="83"/>
      <c r="BZ186" s="83"/>
    </row>
    <row r="187" spans="1:78" s="3" customFormat="1">
      <c r="A187" s="83"/>
      <c r="B187" s="83"/>
      <c r="C187" s="83"/>
      <c r="D187" s="83"/>
      <c r="E187" s="83"/>
      <c r="F187" s="85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Q187" s="83"/>
      <c r="BR187" s="83"/>
      <c r="BS187" s="83"/>
      <c r="BT187" s="83"/>
      <c r="BU187" s="83"/>
      <c r="BV187" s="83"/>
      <c r="BW187" s="83"/>
      <c r="BX187" s="83"/>
      <c r="BY187" s="83"/>
      <c r="BZ187" s="83"/>
    </row>
    <row r="188" spans="1:78" s="3" customFormat="1">
      <c r="A188" s="83"/>
      <c r="B188" s="83"/>
      <c r="C188" s="83"/>
      <c r="D188" s="83"/>
      <c r="E188" s="83"/>
      <c r="F188" s="85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Q188" s="83"/>
      <c r="BR188" s="83"/>
      <c r="BS188" s="83"/>
      <c r="BT188" s="83"/>
      <c r="BU188" s="83"/>
      <c r="BV188" s="83"/>
      <c r="BW188" s="83"/>
      <c r="BX188" s="83"/>
      <c r="BY188" s="83"/>
      <c r="BZ188" s="83"/>
    </row>
    <row r="189" spans="1:78" s="3" customFormat="1">
      <c r="A189" s="83"/>
      <c r="B189" s="83"/>
      <c r="C189" s="83"/>
      <c r="D189" s="83"/>
      <c r="E189" s="83"/>
      <c r="F189" s="85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Q189" s="83"/>
      <c r="BR189" s="83"/>
      <c r="BS189" s="83"/>
      <c r="BT189" s="83"/>
      <c r="BU189" s="83"/>
      <c r="BV189" s="83"/>
      <c r="BW189" s="83"/>
      <c r="BX189" s="83"/>
      <c r="BY189" s="83"/>
      <c r="BZ189" s="83"/>
    </row>
    <row r="190" spans="1:78" s="3" customFormat="1">
      <c r="A190" s="83"/>
      <c r="B190" s="83"/>
      <c r="C190" s="83"/>
      <c r="D190" s="83"/>
      <c r="E190" s="83"/>
      <c r="F190" s="85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Q190" s="83"/>
      <c r="BR190" s="83"/>
      <c r="BS190" s="83"/>
      <c r="BT190" s="83"/>
      <c r="BU190" s="83"/>
      <c r="BV190" s="83"/>
      <c r="BW190" s="83"/>
      <c r="BX190" s="83"/>
      <c r="BY190" s="83"/>
      <c r="BZ190" s="83"/>
    </row>
    <row r="191" spans="1:78" s="3" customFormat="1">
      <c r="A191" s="83"/>
      <c r="B191" s="83"/>
      <c r="C191" s="83"/>
      <c r="D191" s="83"/>
      <c r="E191" s="83"/>
      <c r="F191" s="85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  <c r="BV191" s="83"/>
      <c r="BW191" s="83"/>
      <c r="BX191" s="83"/>
      <c r="BY191" s="83"/>
      <c r="BZ191" s="83"/>
    </row>
    <row r="192" spans="1:78" s="3" customFormat="1">
      <c r="A192" s="83"/>
      <c r="B192" s="83"/>
      <c r="C192" s="83"/>
      <c r="D192" s="83"/>
      <c r="E192" s="83"/>
      <c r="F192" s="85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Q192" s="83"/>
      <c r="BR192" s="83"/>
      <c r="BS192" s="83"/>
      <c r="BT192" s="83"/>
      <c r="BU192" s="83"/>
      <c r="BV192" s="83"/>
      <c r="BW192" s="83"/>
      <c r="BX192" s="83"/>
      <c r="BY192" s="83"/>
      <c r="BZ192" s="83"/>
    </row>
    <row r="193" spans="1:78" s="3" customFormat="1">
      <c r="A193" s="83"/>
      <c r="B193" s="83"/>
      <c r="C193" s="83"/>
      <c r="D193" s="83"/>
      <c r="E193" s="83"/>
      <c r="F193" s="85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83"/>
      <c r="BR193" s="83"/>
      <c r="BS193" s="83"/>
      <c r="BT193" s="83"/>
      <c r="BU193" s="83"/>
      <c r="BV193" s="83"/>
      <c r="BW193" s="83"/>
      <c r="BX193" s="83"/>
      <c r="BY193" s="83"/>
      <c r="BZ193" s="83"/>
    </row>
    <row r="194" spans="1:78" s="3" customFormat="1">
      <c r="A194" s="83"/>
      <c r="B194" s="83"/>
      <c r="C194" s="83"/>
      <c r="D194" s="83"/>
      <c r="E194" s="83"/>
      <c r="F194" s="85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  <c r="BV194" s="83"/>
      <c r="BW194" s="83"/>
      <c r="BX194" s="83"/>
      <c r="BY194" s="83"/>
      <c r="BZ194" s="83"/>
    </row>
    <row r="195" spans="1:78" s="3" customFormat="1">
      <c r="A195" s="83"/>
      <c r="B195" s="83"/>
      <c r="C195" s="83"/>
      <c r="D195" s="83"/>
      <c r="E195" s="83"/>
      <c r="F195" s="85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Q195" s="83"/>
      <c r="BR195" s="83"/>
      <c r="BS195" s="83"/>
      <c r="BT195" s="83"/>
      <c r="BU195" s="83"/>
      <c r="BV195" s="83"/>
      <c r="BW195" s="83"/>
      <c r="BX195" s="83"/>
      <c r="BY195" s="83"/>
      <c r="BZ195" s="83"/>
    </row>
    <row r="196" spans="1:78">
      <c r="B196" s="83"/>
      <c r="C196" s="83"/>
      <c r="D196" s="83"/>
      <c r="E196" s="83"/>
      <c r="F196" s="85"/>
      <c r="G196" s="83"/>
      <c r="H196" s="83"/>
      <c r="I196" s="83"/>
      <c r="J196" s="83"/>
    </row>
  </sheetData>
  <mergeCells count="17">
    <mergeCell ref="C26:C27"/>
    <mergeCell ref="C13:C14"/>
    <mergeCell ref="C15:C16"/>
    <mergeCell ref="B20:J20"/>
    <mergeCell ref="B21:J21"/>
    <mergeCell ref="C18:D18"/>
    <mergeCell ref="B24:B30"/>
    <mergeCell ref="B6:B18"/>
    <mergeCell ref="C24:C25"/>
    <mergeCell ref="C30:D30"/>
    <mergeCell ref="B22:J22"/>
    <mergeCell ref="B2:J2"/>
    <mergeCell ref="B3:J3"/>
    <mergeCell ref="C6:C7"/>
    <mergeCell ref="C8:C9"/>
    <mergeCell ref="C10:C11"/>
    <mergeCell ref="B4:J4"/>
  </mergeCells>
  <conditionalFormatting sqref="H6:H17">
    <cfRule type="dataBar" priority="2">
      <dataBar>
        <cfvo type="min" val="0"/>
        <cfvo type="max" val="0"/>
        <color rgb="FFFF555A"/>
      </dataBar>
    </cfRule>
  </conditionalFormatting>
  <conditionalFormatting sqref="H24:H29">
    <cfRule type="dataBar" priority="1">
      <dataBar>
        <cfvo type="min" val="0"/>
        <cfvo type="max" val="0"/>
        <color rgb="FFFF555A"/>
      </dataBar>
    </cfRule>
  </conditionalFormatting>
  <pageMargins left="0.7" right="0.7" top="0.75" bottom="0.75" header="0.3" footer="0.3"/>
  <pageSetup orientation="portrait" r:id="rId1"/>
  <ignoredErrors>
    <ignoredError sqref="G7:G8 G14:G15" formula="1"/>
    <ignoredError sqref="G18 J13:J16 J30 I31 I24:J27" evalError="1"/>
    <ignoredError sqref="I15:I16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L571"/>
  <sheetViews>
    <sheetView topLeftCell="C1" zoomScale="70" zoomScaleNormal="70" workbookViewId="0">
      <selection activeCell="C3" sqref="C3:O3"/>
    </sheetView>
  </sheetViews>
  <sheetFormatPr baseColWidth="10" defaultRowHeight="14.4"/>
  <cols>
    <col min="1" max="1" width="4.44140625" style="1" customWidth="1"/>
    <col min="2" max="2" width="14.44140625" customWidth="1"/>
    <col min="3" max="3" width="20" customWidth="1"/>
    <col min="5" max="5" width="10.109375" customWidth="1"/>
    <col min="6" max="6" width="10.44140625" customWidth="1"/>
    <col min="8" max="8" width="10.5546875" customWidth="1"/>
    <col min="11" max="11" width="10.5546875" customWidth="1"/>
    <col min="12" max="12" width="4.109375" customWidth="1"/>
    <col min="13" max="13" width="12.44140625" style="1" customWidth="1"/>
    <col min="14" max="14" width="13.109375" style="1" customWidth="1"/>
    <col min="15" max="116" width="11.44140625" style="1"/>
  </cols>
  <sheetData>
    <row r="1" spans="1:116" s="1" customFormat="1" ht="15" thickBot="1"/>
    <row r="2" spans="1:116" ht="20.399999999999999" customHeight="1">
      <c r="B2" s="734" t="s">
        <v>159</v>
      </c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6"/>
    </row>
    <row r="3" spans="1:116" ht="20.100000000000001" customHeight="1" thickBot="1">
      <c r="B3" s="42"/>
      <c r="C3" s="740">
        <f>+'Resumen anual'!B4</f>
        <v>43440</v>
      </c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740"/>
      <c r="P3" s="43"/>
      <c r="Q3" s="43"/>
      <c r="R3" s="44"/>
    </row>
    <row r="4" spans="1:116" s="1" customFormat="1" ht="15" thickBot="1">
      <c r="I4" s="2"/>
    </row>
    <row r="5" spans="1:116" s="81" customFormat="1" ht="21" customHeight="1" thickBot="1">
      <c r="B5" s="727" t="s">
        <v>0</v>
      </c>
      <c r="C5" s="729" t="s">
        <v>19</v>
      </c>
      <c r="D5" s="731" t="s">
        <v>22</v>
      </c>
      <c r="E5" s="732"/>
      <c r="F5" s="732"/>
      <c r="G5" s="732"/>
      <c r="H5" s="732"/>
      <c r="I5" s="732"/>
      <c r="J5" s="732"/>
      <c r="K5" s="733"/>
      <c r="M5" s="737" t="s">
        <v>21</v>
      </c>
      <c r="N5" s="738"/>
      <c r="O5" s="738"/>
      <c r="P5" s="738"/>
      <c r="Q5" s="738"/>
      <c r="R5" s="739"/>
    </row>
    <row r="6" spans="1:116" s="82" customFormat="1" ht="31.8" thickBot="1">
      <c r="A6" s="81"/>
      <c r="B6" s="728"/>
      <c r="C6" s="730"/>
      <c r="D6" s="251" t="s">
        <v>1</v>
      </c>
      <c r="E6" s="252" t="s">
        <v>2</v>
      </c>
      <c r="F6" s="252" t="s">
        <v>24</v>
      </c>
      <c r="G6" s="252" t="s">
        <v>4</v>
      </c>
      <c r="H6" s="252" t="s">
        <v>5</v>
      </c>
      <c r="I6" s="252" t="s">
        <v>6</v>
      </c>
      <c r="J6" s="252" t="s">
        <v>20</v>
      </c>
      <c r="K6" s="220" t="s">
        <v>8</v>
      </c>
      <c r="L6" s="81"/>
      <c r="M6" s="14" t="s">
        <v>2</v>
      </c>
      <c r="N6" s="15" t="s">
        <v>3</v>
      </c>
      <c r="O6" s="15" t="s">
        <v>4</v>
      </c>
      <c r="P6" s="16" t="s">
        <v>5</v>
      </c>
      <c r="Q6" s="15" t="s">
        <v>6</v>
      </c>
      <c r="R6" s="167" t="s">
        <v>7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</row>
    <row r="7" spans="1:116" ht="15" customHeight="1">
      <c r="B7" s="719" t="s">
        <v>9</v>
      </c>
      <c r="C7" s="720" t="s">
        <v>149</v>
      </c>
      <c r="D7" s="29" t="s">
        <v>12</v>
      </c>
      <c r="E7" s="17">
        <v>4</v>
      </c>
      <c r="F7" s="31"/>
      <c r="G7" s="17">
        <f>E7+F7</f>
        <v>4</v>
      </c>
      <c r="H7" s="31"/>
      <c r="I7" s="17">
        <f>G7-H7</f>
        <v>4</v>
      </c>
      <c r="J7" s="448">
        <f>(H7/G7)</f>
        <v>0</v>
      </c>
      <c r="K7" s="35"/>
      <c r="L7" s="1"/>
      <c r="M7" s="705">
        <f>E7+E8</f>
        <v>5</v>
      </c>
      <c r="N7" s="707">
        <f>F7+F8</f>
        <v>0</v>
      </c>
      <c r="O7" s="707">
        <f>M7+N7</f>
        <v>5</v>
      </c>
      <c r="P7" s="707">
        <f>H7+H8</f>
        <v>0</v>
      </c>
      <c r="Q7" s="707">
        <f>O7-P7</f>
        <v>5</v>
      </c>
      <c r="R7" s="702">
        <f>P7/O7</f>
        <v>0</v>
      </c>
    </row>
    <row r="8" spans="1:116" ht="15" thickBot="1">
      <c r="B8" s="722"/>
      <c r="C8" s="721"/>
      <c r="D8" s="30" t="s">
        <v>10</v>
      </c>
      <c r="E8" s="18">
        <v>1</v>
      </c>
      <c r="F8" s="32"/>
      <c r="G8" s="18">
        <f>E8+F8+I7</f>
        <v>5</v>
      </c>
      <c r="H8" s="32"/>
      <c r="I8" s="18">
        <f>G8-H8</f>
        <v>5</v>
      </c>
      <c r="J8" s="449">
        <f>(H8/G8)</f>
        <v>0</v>
      </c>
      <c r="K8" s="36"/>
      <c r="L8" s="1"/>
      <c r="M8" s="705"/>
      <c r="N8" s="707"/>
      <c r="O8" s="707"/>
      <c r="P8" s="707"/>
      <c r="Q8" s="707"/>
      <c r="R8" s="702"/>
    </row>
    <row r="9" spans="1:116" ht="15" customHeight="1">
      <c r="B9" s="718" t="s">
        <v>11</v>
      </c>
      <c r="C9" s="720" t="s">
        <v>149</v>
      </c>
      <c r="D9" s="29" t="s">
        <v>12</v>
      </c>
      <c r="E9" s="17">
        <v>27</v>
      </c>
      <c r="F9" s="33"/>
      <c r="G9" s="19">
        <f>E9+F9</f>
        <v>27</v>
      </c>
      <c r="H9" s="31"/>
      <c r="I9" s="20">
        <f>G9-H9</f>
        <v>27</v>
      </c>
      <c r="J9" s="448">
        <f>(H9/G9)</f>
        <v>0</v>
      </c>
      <c r="K9" s="37"/>
      <c r="L9" s="1"/>
      <c r="M9" s="705">
        <f>E9+E10</f>
        <v>30</v>
      </c>
      <c r="N9" s="707">
        <f>F9+F10</f>
        <v>0</v>
      </c>
      <c r="O9" s="707">
        <f>M9+N9</f>
        <v>30</v>
      </c>
      <c r="P9" s="707">
        <f>H9+H10</f>
        <v>0</v>
      </c>
      <c r="Q9" s="707">
        <f>O9-P9</f>
        <v>30</v>
      </c>
      <c r="R9" s="702">
        <f>P9/O9</f>
        <v>0</v>
      </c>
    </row>
    <row r="10" spans="1:116" ht="15" thickBot="1">
      <c r="B10" s="719"/>
      <c r="C10" s="721"/>
      <c r="D10" s="170" t="s">
        <v>10</v>
      </c>
      <c r="E10" s="171">
        <v>3</v>
      </c>
      <c r="F10" s="172"/>
      <c r="G10" s="173">
        <f>E10+F10+I9</f>
        <v>30</v>
      </c>
      <c r="H10" s="174"/>
      <c r="I10" s="175">
        <f>G10-H10</f>
        <v>30</v>
      </c>
      <c r="J10" s="450">
        <f>(H10/G10)</f>
        <v>0</v>
      </c>
      <c r="K10" s="176"/>
      <c r="L10" s="1"/>
      <c r="M10" s="705"/>
      <c r="N10" s="707"/>
      <c r="O10" s="707"/>
      <c r="P10" s="707"/>
      <c r="Q10" s="707"/>
      <c r="R10" s="702"/>
    </row>
    <row r="11" spans="1:116" ht="15" customHeight="1">
      <c r="B11" s="718" t="s">
        <v>17</v>
      </c>
      <c r="C11" s="723" t="s">
        <v>262</v>
      </c>
      <c r="D11" s="29" t="s">
        <v>12</v>
      </c>
      <c r="E11" s="17">
        <v>214.33</v>
      </c>
      <c r="F11" s="445">
        <f>-83.349</f>
        <v>-83.349000000000004</v>
      </c>
      <c r="G11" s="19">
        <f>E11+F11</f>
        <v>130.98099999999999</v>
      </c>
      <c r="H11" s="33">
        <v>101.774</v>
      </c>
      <c r="I11" s="20">
        <f t="shared" ref="I11:I20" si="0">G11-H11</f>
        <v>29.206999999999994</v>
      </c>
      <c r="J11" s="448">
        <f>(H11/G11)</f>
        <v>0.77701345996747628</v>
      </c>
      <c r="K11" s="177"/>
      <c r="L11" s="1"/>
      <c r="M11" s="705">
        <f>E11+E12</f>
        <v>238.14000000000001</v>
      </c>
      <c r="N11" s="707">
        <f>F11+F12</f>
        <v>-83.349000000000004</v>
      </c>
      <c r="O11" s="707">
        <f>M11+N11</f>
        <v>154.791</v>
      </c>
      <c r="P11" s="707">
        <f>H11+H12</f>
        <v>147.90100000000001</v>
      </c>
      <c r="Q11" s="707">
        <f>O11-P11</f>
        <v>6.8899999999999864</v>
      </c>
      <c r="R11" s="713">
        <f>P11/O11</f>
        <v>0.95548836818678096</v>
      </c>
    </row>
    <row r="12" spans="1:116">
      <c r="B12" s="719"/>
      <c r="C12" s="724"/>
      <c r="D12" s="170" t="s">
        <v>10</v>
      </c>
      <c r="E12" s="178">
        <v>23.81</v>
      </c>
      <c r="F12" s="446"/>
      <c r="G12" s="180">
        <f>E12+F12+I11</f>
        <v>53.016999999999996</v>
      </c>
      <c r="H12" s="548">
        <v>46.127000000000002</v>
      </c>
      <c r="I12" s="181">
        <f t="shared" si="0"/>
        <v>6.8899999999999935</v>
      </c>
      <c r="J12" s="451">
        <f t="shared" ref="J12:J20" si="1">(H12/G12)</f>
        <v>0.87004168474262988</v>
      </c>
      <c r="K12" s="182"/>
      <c r="L12" s="1"/>
      <c r="M12" s="705"/>
      <c r="N12" s="707"/>
      <c r="O12" s="707"/>
      <c r="P12" s="707"/>
      <c r="Q12" s="707"/>
      <c r="R12" s="714"/>
    </row>
    <row r="13" spans="1:116">
      <c r="B13" s="719"/>
      <c r="C13" s="715" t="s">
        <v>261</v>
      </c>
      <c r="D13" s="419" t="s">
        <v>12</v>
      </c>
      <c r="E13" s="178">
        <v>199.75</v>
      </c>
      <c r="F13" s="446"/>
      <c r="G13" s="180">
        <f>E13+F13</f>
        <v>199.75</v>
      </c>
      <c r="H13" s="549">
        <v>129.75400000000002</v>
      </c>
      <c r="I13" s="181">
        <f t="shared" si="0"/>
        <v>69.995999999999981</v>
      </c>
      <c r="J13" s="451">
        <f t="shared" si="1"/>
        <v>0.64958197747183988</v>
      </c>
      <c r="K13" s="182"/>
      <c r="L13" s="1"/>
      <c r="M13" s="705">
        <f>E13+E14</f>
        <v>221.94</v>
      </c>
      <c r="N13" s="707">
        <f>F13+F14</f>
        <v>0</v>
      </c>
      <c r="O13" s="707">
        <f>M13+N13</f>
        <v>221.94</v>
      </c>
      <c r="P13" s="707">
        <f>H13+H14</f>
        <v>229.851</v>
      </c>
      <c r="Q13" s="717">
        <f>O13-P13</f>
        <v>-7.9110000000000014</v>
      </c>
      <c r="R13" s="713">
        <f>P13/O13</f>
        <v>1.0356447688564476</v>
      </c>
    </row>
    <row r="14" spans="1:116">
      <c r="B14" s="719"/>
      <c r="C14" s="716"/>
      <c r="D14" s="170" t="s">
        <v>10</v>
      </c>
      <c r="E14" s="178">
        <v>22.19</v>
      </c>
      <c r="F14" s="446"/>
      <c r="G14" s="180">
        <f>E14+F14+I13</f>
        <v>92.185999999999979</v>
      </c>
      <c r="H14" s="548">
        <v>100.09699999999999</v>
      </c>
      <c r="I14" s="181">
        <f t="shared" si="0"/>
        <v>-7.9110000000000156</v>
      </c>
      <c r="J14" s="451">
        <f t="shared" si="1"/>
        <v>1.0858156336103097</v>
      </c>
      <c r="K14" s="182"/>
      <c r="L14" s="1"/>
      <c r="M14" s="705"/>
      <c r="N14" s="707"/>
      <c r="O14" s="707"/>
      <c r="P14" s="707"/>
      <c r="Q14" s="717"/>
      <c r="R14" s="714"/>
    </row>
    <row r="15" spans="1:116">
      <c r="B15" s="719"/>
      <c r="C15" s="703" t="s">
        <v>260</v>
      </c>
      <c r="D15" s="419" t="s">
        <v>12</v>
      </c>
      <c r="E15" s="178">
        <v>154.55000000000001</v>
      </c>
      <c r="F15" s="446">
        <v>-10</v>
      </c>
      <c r="G15" s="180">
        <f>E15+F15</f>
        <v>144.55000000000001</v>
      </c>
      <c r="H15" s="179">
        <v>129.755</v>
      </c>
      <c r="I15" s="181">
        <f t="shared" si="0"/>
        <v>14.795000000000016</v>
      </c>
      <c r="J15" s="451">
        <f t="shared" si="1"/>
        <v>0.89764787270840529</v>
      </c>
      <c r="K15" s="182"/>
      <c r="L15" s="1"/>
      <c r="M15" s="705">
        <f>E15+E16</f>
        <v>171.72000000000003</v>
      </c>
      <c r="N15" s="707">
        <f>F15+F16</f>
        <v>-10</v>
      </c>
      <c r="O15" s="707">
        <f>M15+N15</f>
        <v>161.72000000000003</v>
      </c>
      <c r="P15" s="707">
        <f>H15+H16</f>
        <v>129.755</v>
      </c>
      <c r="Q15" s="707">
        <f>O15-P15</f>
        <v>31.965000000000032</v>
      </c>
      <c r="R15" s="713">
        <f>P15/O15</f>
        <v>0.80234355676477842</v>
      </c>
    </row>
    <row r="16" spans="1:116">
      <c r="B16" s="719"/>
      <c r="C16" s="712"/>
      <c r="D16" s="419" t="s">
        <v>10</v>
      </c>
      <c r="E16" s="178">
        <v>17.170000000000002</v>
      </c>
      <c r="F16" s="179"/>
      <c r="G16" s="180">
        <f>E16+I15+F16</f>
        <v>31.965000000000018</v>
      </c>
      <c r="H16" s="970"/>
      <c r="I16" s="181">
        <f>G16-H16</f>
        <v>31.965000000000018</v>
      </c>
      <c r="J16" s="451">
        <f>(H16/G16)</f>
        <v>0</v>
      </c>
      <c r="K16" s="182"/>
      <c r="L16" s="1"/>
      <c r="M16" s="705"/>
      <c r="N16" s="707"/>
      <c r="O16" s="707"/>
      <c r="P16" s="707"/>
      <c r="Q16" s="707"/>
      <c r="R16" s="714"/>
    </row>
    <row r="17" spans="2:18" ht="14.4" customHeight="1">
      <c r="B17" s="719"/>
      <c r="C17" s="710" t="s">
        <v>263</v>
      </c>
      <c r="D17" s="419" t="s">
        <v>12</v>
      </c>
      <c r="E17" s="178">
        <v>145.80000000000001</v>
      </c>
      <c r="F17" s="179"/>
      <c r="G17" s="180">
        <f>E17+F17</f>
        <v>145.80000000000001</v>
      </c>
      <c r="H17" s="179">
        <v>47.308</v>
      </c>
      <c r="I17" s="181">
        <f>G17-H17</f>
        <v>98.492000000000019</v>
      </c>
      <c r="J17" s="451">
        <f t="shared" si="1"/>
        <v>0.32447187928669408</v>
      </c>
      <c r="K17" s="183"/>
      <c r="L17" s="1"/>
      <c r="M17" s="705">
        <f>E17+E18</f>
        <v>162</v>
      </c>
      <c r="N17" s="707">
        <f>F17+F18</f>
        <v>0</v>
      </c>
      <c r="O17" s="707">
        <f>M17+N17</f>
        <v>162</v>
      </c>
      <c r="P17" s="707">
        <f>H17+H18</f>
        <v>74.86</v>
      </c>
      <c r="Q17" s="707">
        <f>O17-P17</f>
        <v>87.14</v>
      </c>
      <c r="R17" s="702">
        <f>P17/O17</f>
        <v>0.46209876543209877</v>
      </c>
    </row>
    <row r="18" spans="2:18">
      <c r="B18" s="719"/>
      <c r="C18" s="711"/>
      <c r="D18" s="170" t="s">
        <v>10</v>
      </c>
      <c r="E18" s="171">
        <v>16.2</v>
      </c>
      <c r="F18" s="184"/>
      <c r="G18" s="173">
        <f>E18+F18+I17</f>
        <v>114.69200000000002</v>
      </c>
      <c r="H18" s="174">
        <v>27.552</v>
      </c>
      <c r="I18" s="175">
        <f t="shared" si="0"/>
        <v>87.140000000000015</v>
      </c>
      <c r="J18" s="450">
        <f t="shared" si="1"/>
        <v>0.24022599658215041</v>
      </c>
      <c r="K18" s="176"/>
      <c r="L18" s="1"/>
      <c r="M18" s="705"/>
      <c r="N18" s="707"/>
      <c r="O18" s="707"/>
      <c r="P18" s="707"/>
      <c r="Q18" s="707"/>
      <c r="R18" s="702"/>
    </row>
    <row r="19" spans="2:18">
      <c r="B19" s="719"/>
      <c r="C19" s="703" t="s">
        <v>165</v>
      </c>
      <c r="D19" s="541" t="s">
        <v>12</v>
      </c>
      <c r="E19" s="171">
        <v>14.58</v>
      </c>
      <c r="F19" s="185"/>
      <c r="G19" s="171">
        <f>E19+F19</f>
        <v>14.58</v>
      </c>
      <c r="H19" s="550"/>
      <c r="I19" s="171">
        <f t="shared" si="0"/>
        <v>14.58</v>
      </c>
      <c r="J19" s="452">
        <f t="shared" si="1"/>
        <v>0</v>
      </c>
      <c r="K19" s="176"/>
      <c r="L19" s="1"/>
      <c r="M19" s="705">
        <f>E19+E20</f>
        <v>16.2</v>
      </c>
      <c r="N19" s="707">
        <f>F19+F20</f>
        <v>0</v>
      </c>
      <c r="O19" s="707">
        <f>M19+N19</f>
        <v>16.2</v>
      </c>
      <c r="P19" s="707">
        <f>H19+H20</f>
        <v>0</v>
      </c>
      <c r="Q19" s="707">
        <f>O19-P19</f>
        <v>16.2</v>
      </c>
      <c r="R19" s="702">
        <f>P19/O19</f>
        <v>0</v>
      </c>
    </row>
    <row r="20" spans="2:18" ht="15" thickBot="1">
      <c r="B20" s="722"/>
      <c r="C20" s="704"/>
      <c r="D20" s="420" t="s">
        <v>10</v>
      </c>
      <c r="E20" s="21">
        <v>1.62</v>
      </c>
      <c r="F20" s="7"/>
      <c r="G20" s="21">
        <f>E20+F20+I19</f>
        <v>16.2</v>
      </c>
      <c r="H20" s="551"/>
      <c r="I20" s="21">
        <f t="shared" si="0"/>
        <v>16.2</v>
      </c>
      <c r="J20" s="453">
        <f t="shared" si="1"/>
        <v>0</v>
      </c>
      <c r="K20" s="38"/>
      <c r="L20" s="1"/>
      <c r="M20" s="706"/>
      <c r="N20" s="708"/>
      <c r="O20" s="708"/>
      <c r="P20" s="708"/>
      <c r="Q20" s="708"/>
      <c r="R20" s="709"/>
    </row>
    <row r="21" spans="2:18" s="11" customFormat="1" ht="36" customHeight="1" thickBot="1">
      <c r="B21" s="725" t="s">
        <v>158</v>
      </c>
      <c r="C21" s="726"/>
      <c r="D21" s="22" t="s">
        <v>16</v>
      </c>
      <c r="E21" s="23">
        <f>SUM(E7:E20)</f>
        <v>845</v>
      </c>
      <c r="F21" s="24">
        <f>SUM(F8:F20)</f>
        <v>-93.349000000000004</v>
      </c>
      <c r="G21" s="25">
        <f>+E21+F21</f>
        <v>751.65099999999995</v>
      </c>
      <c r="H21" s="186">
        <f>SUM(H8:H20)</f>
        <v>582.36700000000008</v>
      </c>
      <c r="I21" s="26">
        <f>+G21-H21</f>
        <v>169.28399999999988</v>
      </c>
      <c r="J21" s="27">
        <f>H21/G21</f>
        <v>0.77478377598114034</v>
      </c>
      <c r="K21" s="28"/>
      <c r="M21" s="262">
        <f>SUM(M7:M20)</f>
        <v>845</v>
      </c>
      <c r="N21" s="262">
        <f>SUM(N7:N20)</f>
        <v>-93.349000000000004</v>
      </c>
      <c r="O21" s="263">
        <f>+M21+N21</f>
        <v>751.65099999999995</v>
      </c>
      <c r="P21" s="263">
        <f>SUM(P7:P20)</f>
        <v>582.36699999999996</v>
      </c>
      <c r="Q21" s="263">
        <f>+O21-P21</f>
        <v>169.28399999999999</v>
      </c>
      <c r="R21" s="264">
        <f>+P21/O21</f>
        <v>0.77478377598114023</v>
      </c>
    </row>
    <row r="22" spans="2:18" s="1" customFormat="1">
      <c r="B22" s="12"/>
      <c r="H22" s="436">
        <f>+H11+H13+H15+H17</f>
        <v>408.59100000000001</v>
      </c>
      <c r="J22" s="11"/>
    </row>
    <row r="23" spans="2:18" s="1" customFormat="1" ht="13.5" customHeight="1">
      <c r="B23" s="168" t="s">
        <v>101</v>
      </c>
      <c r="H23" s="436">
        <f>+H12+H14+H16+H18</f>
        <v>173.77599999999998</v>
      </c>
    </row>
    <row r="24" spans="2:18" s="1" customFormat="1">
      <c r="B24" s="168" t="s">
        <v>100</v>
      </c>
    </row>
    <row r="25" spans="2:18" s="1" customFormat="1">
      <c r="B25" s="169" t="s">
        <v>102</v>
      </c>
    </row>
    <row r="26" spans="2:18" s="1" customFormat="1">
      <c r="B26" s="12"/>
    </row>
    <row r="27" spans="2:18" s="1" customFormat="1">
      <c r="B27" s="12"/>
      <c r="J27" s="11"/>
    </row>
    <row r="28" spans="2:18" s="1" customFormat="1">
      <c r="B28" s="12"/>
    </row>
    <row r="29" spans="2:18" s="1" customFormat="1">
      <c r="B29" s="13"/>
    </row>
    <row r="30" spans="2:18" s="1" customFormat="1"/>
    <row r="31" spans="2:18" s="1" customFormat="1"/>
    <row r="32" spans="2:18">
      <c r="B32" s="1"/>
      <c r="C32" s="1"/>
      <c r="D32" s="1"/>
      <c r="E32" s="1"/>
      <c r="F32" s="624"/>
      <c r="G32" s="1"/>
      <c r="H32" s="1"/>
      <c r="I32" s="1"/>
      <c r="J32" s="1"/>
      <c r="K32" s="1"/>
      <c r="L32" s="1"/>
    </row>
    <row r="33" spans="2:1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2:1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</sheetData>
  <mergeCells count="59">
    <mergeCell ref="B21:C21"/>
    <mergeCell ref="B5:B6"/>
    <mergeCell ref="C5:C6"/>
    <mergeCell ref="D5:K5"/>
    <mergeCell ref="B2:R2"/>
    <mergeCell ref="M5:R5"/>
    <mergeCell ref="C3:O3"/>
    <mergeCell ref="B7:B8"/>
    <mergeCell ref="C7:C8"/>
    <mergeCell ref="M7:M8"/>
    <mergeCell ref="N7:N8"/>
    <mergeCell ref="O7:O8"/>
    <mergeCell ref="P7:P8"/>
    <mergeCell ref="Q7:Q8"/>
    <mergeCell ref="R7:R8"/>
    <mergeCell ref="Q9:Q10"/>
    <mergeCell ref="R9:R10"/>
    <mergeCell ref="P11:P12"/>
    <mergeCell ref="Q11:Q12"/>
    <mergeCell ref="R11:R12"/>
    <mergeCell ref="B9:B10"/>
    <mergeCell ref="C9:C10"/>
    <mergeCell ref="M9:M10"/>
    <mergeCell ref="N9:N10"/>
    <mergeCell ref="O9:O10"/>
    <mergeCell ref="P9:P10"/>
    <mergeCell ref="B11:B20"/>
    <mergeCell ref="C11:C12"/>
    <mergeCell ref="M11:M12"/>
    <mergeCell ref="N11:N12"/>
    <mergeCell ref="O11:O12"/>
    <mergeCell ref="R13:R14"/>
    <mergeCell ref="C15:C16"/>
    <mergeCell ref="R15:R16"/>
    <mergeCell ref="C13:C14"/>
    <mergeCell ref="M13:M14"/>
    <mergeCell ref="N13:N14"/>
    <mergeCell ref="O13:O14"/>
    <mergeCell ref="P13:P14"/>
    <mergeCell ref="Q13:Q14"/>
    <mergeCell ref="M15:M16"/>
    <mergeCell ref="N15:N16"/>
    <mergeCell ref="O15:O16"/>
    <mergeCell ref="P15:P16"/>
    <mergeCell ref="Q15:Q16"/>
    <mergeCell ref="R17:R18"/>
    <mergeCell ref="C19:C20"/>
    <mergeCell ref="M19:M20"/>
    <mergeCell ref="N19:N20"/>
    <mergeCell ref="O19:O20"/>
    <mergeCell ref="P19:P20"/>
    <mergeCell ref="Q19:Q20"/>
    <mergeCell ref="R19:R20"/>
    <mergeCell ref="C17:C18"/>
    <mergeCell ref="M17:M18"/>
    <mergeCell ref="N17:N18"/>
    <mergeCell ref="O17:O18"/>
    <mergeCell ref="P17:P18"/>
    <mergeCell ref="Q17:Q18"/>
  </mergeCells>
  <conditionalFormatting sqref="H7:H20">
    <cfRule type="dataBar" priority="3">
      <dataBar>
        <cfvo type="min" val="0"/>
        <cfvo type="max" val="0"/>
        <color rgb="FFFF555A"/>
      </dataBar>
    </cfRule>
  </conditionalFormatting>
  <conditionalFormatting sqref="R11:R16">
    <cfRule type="cellIs" dxfId="19" priority="2" operator="greaterThan">
      <formula>0.8</formula>
    </cfRule>
  </conditionalFormatting>
  <pageMargins left="0.7" right="0.7" top="0.75" bottom="0.75" header="0.3" footer="0.3"/>
  <pageSetup paperSize="177" orientation="portrait" r:id="rId1"/>
  <ignoredErrors>
    <ignoredError sqref="O7:O18 G14 G8:G13 G15:G20 G21" 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7C80"/>
  </sheetPr>
  <dimension ref="A1:DJD113"/>
  <sheetViews>
    <sheetView zoomScale="59" zoomScaleNormal="59" workbookViewId="0">
      <pane xSplit="4" ySplit="6" topLeftCell="J7" activePane="bottomRight" state="frozen"/>
      <selection pane="topRight" activeCell="E1" sqref="E1"/>
      <selection pane="bottomLeft" activeCell="A7" sqref="A7"/>
      <selection pane="bottomRight" activeCell="N31" sqref="N31"/>
    </sheetView>
  </sheetViews>
  <sheetFormatPr baseColWidth="10" defaultColWidth="11.44140625" defaultRowHeight="14.4"/>
  <cols>
    <col min="1" max="1" width="6.44140625" style="50" customWidth="1"/>
    <col min="2" max="2" width="12.88671875" style="39" customWidth="1"/>
    <col min="3" max="3" width="31.88671875" style="41" customWidth="1"/>
    <col min="4" max="4" width="14.44140625" style="39" customWidth="1"/>
    <col min="5" max="5" width="10.44140625" style="39" customWidth="1"/>
    <col min="6" max="6" width="13.5546875" style="39" customWidth="1"/>
    <col min="7" max="7" width="11" style="39" customWidth="1"/>
    <col min="8" max="8" width="11.5546875" style="39" customWidth="1"/>
    <col min="9" max="9" width="9.5546875" style="39" customWidth="1"/>
    <col min="10" max="10" width="10.5546875" style="39" customWidth="1"/>
    <col min="11" max="11" width="11.44140625" style="39"/>
    <col min="12" max="12" width="13.33203125" style="39" customWidth="1"/>
    <col min="13" max="13" width="11.44140625" style="39"/>
    <col min="14" max="14" width="11.88671875" style="39" customWidth="1"/>
    <col min="15" max="16" width="11.44140625" style="39"/>
    <col min="17" max="17" width="0" style="39" hidden="1" customWidth="1"/>
    <col min="18" max="18" width="12.44140625" style="39" hidden="1" customWidth="1"/>
    <col min="19" max="21" width="0" style="39" hidden="1" customWidth="1"/>
    <col min="22" max="22" width="9.5546875" style="39" hidden="1" customWidth="1"/>
    <col min="23" max="28" width="11.44140625" style="39"/>
    <col min="29" max="29" width="11.44140625" style="50"/>
    <col min="30" max="30" width="15" style="50" customWidth="1"/>
    <col min="31" max="32" width="11.44140625" style="50"/>
    <col min="33" max="33" width="11.44140625" style="52"/>
    <col min="34" max="55" width="11.44140625" style="50"/>
    <col min="56" max="56" width="17.44140625" style="50" bestFit="1" customWidth="1"/>
    <col min="57" max="57" width="11.44140625" style="50"/>
    <col min="58" max="58" width="20.5546875" style="50" bestFit="1" customWidth="1"/>
    <col min="59" max="2968" width="11.44140625" style="50"/>
    <col min="2969" max="16384" width="11.44140625" style="39"/>
  </cols>
  <sheetData>
    <row r="1" spans="1:2968" s="50" customFormat="1" ht="15" thickBot="1">
      <c r="C1" s="51"/>
      <c r="AG1" s="52"/>
    </row>
    <row r="2" spans="1:2968" ht="18.75" customHeight="1">
      <c r="B2" s="741" t="s">
        <v>109</v>
      </c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742"/>
      <c r="R2" s="742"/>
      <c r="S2" s="742"/>
      <c r="T2" s="742"/>
      <c r="U2" s="742"/>
      <c r="V2" s="742"/>
      <c r="W2" s="742"/>
      <c r="X2" s="742"/>
      <c r="Y2" s="742"/>
      <c r="Z2" s="742"/>
      <c r="AA2" s="742"/>
      <c r="AB2" s="743"/>
    </row>
    <row r="3" spans="1:2968" ht="24.75" customHeight="1" thickBot="1">
      <c r="B3" s="744">
        <f>+'Resumen anual'!B4:I4</f>
        <v>43440</v>
      </c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5"/>
      <c r="S3" s="745"/>
      <c r="T3" s="745"/>
      <c r="U3" s="745"/>
      <c r="V3" s="745"/>
      <c r="W3" s="745"/>
      <c r="X3" s="745"/>
      <c r="Y3" s="745"/>
      <c r="Z3" s="745"/>
      <c r="AA3" s="745"/>
      <c r="AB3" s="746"/>
    </row>
    <row r="4" spans="1:2968" s="50" customFormat="1" ht="15" thickBot="1">
      <c r="B4" s="53"/>
      <c r="C4" s="54"/>
      <c r="D4" s="53"/>
      <c r="AG4" s="52"/>
    </row>
    <row r="5" spans="1:2968" s="80" customFormat="1" ht="41.4" customHeight="1" thickBot="1">
      <c r="A5" s="78"/>
      <c r="B5" s="754" t="s">
        <v>67</v>
      </c>
      <c r="C5" s="752" t="s">
        <v>61</v>
      </c>
      <c r="D5" s="758" t="s">
        <v>164</v>
      </c>
      <c r="E5" s="786" t="s">
        <v>60</v>
      </c>
      <c r="F5" s="786"/>
      <c r="G5" s="786"/>
      <c r="H5" s="786"/>
      <c r="I5" s="786"/>
      <c r="J5" s="786"/>
      <c r="K5" s="787" t="s">
        <v>59</v>
      </c>
      <c r="L5" s="788"/>
      <c r="M5" s="788"/>
      <c r="N5" s="788"/>
      <c r="O5" s="788"/>
      <c r="P5" s="788"/>
      <c r="Q5" s="783" t="s">
        <v>62</v>
      </c>
      <c r="R5" s="784"/>
      <c r="S5" s="784"/>
      <c r="T5" s="784"/>
      <c r="U5" s="784"/>
      <c r="V5" s="785"/>
      <c r="W5" s="737" t="s">
        <v>63</v>
      </c>
      <c r="X5" s="738"/>
      <c r="Y5" s="738"/>
      <c r="Z5" s="738"/>
      <c r="AA5" s="738"/>
      <c r="AB5" s="739"/>
      <c r="AC5" s="78"/>
      <c r="AD5" s="78"/>
      <c r="AE5" s="78"/>
      <c r="AF5" s="78"/>
      <c r="AG5" s="79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  <c r="IU5" s="78"/>
      <c r="IV5" s="78"/>
      <c r="IW5" s="78"/>
      <c r="IX5" s="78"/>
      <c r="IY5" s="78"/>
      <c r="IZ5" s="78"/>
      <c r="JA5" s="78"/>
      <c r="JB5" s="78"/>
      <c r="JC5" s="78"/>
      <c r="JD5" s="78"/>
      <c r="JE5" s="78"/>
      <c r="JF5" s="78"/>
      <c r="JG5" s="78"/>
      <c r="JH5" s="78"/>
      <c r="JI5" s="78"/>
      <c r="JJ5" s="78"/>
      <c r="JK5" s="78"/>
      <c r="JL5" s="78"/>
      <c r="JM5" s="78"/>
      <c r="JN5" s="78"/>
      <c r="JO5" s="78"/>
      <c r="JP5" s="78"/>
      <c r="JQ5" s="78"/>
      <c r="JR5" s="78"/>
      <c r="JS5" s="78"/>
      <c r="JT5" s="78"/>
      <c r="JU5" s="78"/>
      <c r="JV5" s="78"/>
      <c r="JW5" s="78"/>
      <c r="JX5" s="78"/>
      <c r="JY5" s="78"/>
      <c r="JZ5" s="78"/>
      <c r="KA5" s="78"/>
      <c r="KB5" s="78"/>
      <c r="KC5" s="78"/>
      <c r="KD5" s="78"/>
      <c r="KE5" s="78"/>
      <c r="KF5" s="78"/>
      <c r="KG5" s="78"/>
      <c r="KH5" s="78"/>
      <c r="KI5" s="78"/>
      <c r="KJ5" s="78"/>
      <c r="KK5" s="78"/>
      <c r="KL5" s="78"/>
      <c r="KM5" s="78"/>
      <c r="KN5" s="78"/>
      <c r="KO5" s="78"/>
      <c r="KP5" s="78"/>
      <c r="KQ5" s="78"/>
      <c r="KR5" s="78"/>
      <c r="KS5" s="78"/>
      <c r="KT5" s="78"/>
      <c r="KU5" s="78"/>
      <c r="KV5" s="78"/>
      <c r="KW5" s="78"/>
      <c r="KX5" s="78"/>
      <c r="KY5" s="78"/>
      <c r="KZ5" s="78"/>
      <c r="LA5" s="78"/>
      <c r="LB5" s="78"/>
      <c r="LC5" s="78"/>
      <c r="LD5" s="78"/>
      <c r="LE5" s="78"/>
      <c r="LF5" s="78"/>
      <c r="LG5" s="78"/>
      <c r="LH5" s="78"/>
      <c r="LI5" s="78"/>
      <c r="LJ5" s="78"/>
      <c r="LK5" s="78"/>
      <c r="LL5" s="78"/>
      <c r="LM5" s="78"/>
      <c r="LN5" s="78"/>
      <c r="LO5" s="78"/>
      <c r="LP5" s="78"/>
      <c r="LQ5" s="78"/>
      <c r="LR5" s="78"/>
      <c r="LS5" s="78"/>
      <c r="LT5" s="78"/>
      <c r="LU5" s="78"/>
      <c r="LV5" s="78"/>
      <c r="LW5" s="78"/>
      <c r="LX5" s="78"/>
      <c r="LY5" s="78"/>
      <c r="LZ5" s="78"/>
      <c r="MA5" s="78"/>
      <c r="MB5" s="78"/>
      <c r="MC5" s="78"/>
      <c r="MD5" s="78"/>
      <c r="ME5" s="78"/>
      <c r="MF5" s="78"/>
      <c r="MG5" s="78"/>
      <c r="MH5" s="78"/>
      <c r="MI5" s="78"/>
      <c r="MJ5" s="78"/>
      <c r="MK5" s="78"/>
      <c r="ML5" s="78"/>
      <c r="MM5" s="78"/>
      <c r="MN5" s="78"/>
      <c r="MO5" s="78"/>
      <c r="MP5" s="78"/>
      <c r="MQ5" s="78"/>
      <c r="MR5" s="78"/>
      <c r="MS5" s="78"/>
      <c r="MT5" s="78"/>
      <c r="MU5" s="78"/>
      <c r="MV5" s="78"/>
      <c r="MW5" s="78"/>
      <c r="MX5" s="78"/>
      <c r="MY5" s="78"/>
      <c r="MZ5" s="78"/>
      <c r="NA5" s="78"/>
      <c r="NB5" s="78"/>
      <c r="NC5" s="78"/>
      <c r="ND5" s="78"/>
      <c r="NE5" s="78"/>
      <c r="NF5" s="78"/>
      <c r="NG5" s="78"/>
      <c r="NH5" s="78"/>
      <c r="NI5" s="78"/>
      <c r="NJ5" s="78"/>
      <c r="NK5" s="78"/>
      <c r="NL5" s="78"/>
      <c r="NM5" s="78"/>
      <c r="NN5" s="78"/>
      <c r="NO5" s="78"/>
      <c r="NP5" s="78"/>
      <c r="NQ5" s="78"/>
      <c r="NR5" s="78"/>
      <c r="NS5" s="78"/>
      <c r="NT5" s="78"/>
      <c r="NU5" s="78"/>
      <c r="NV5" s="78"/>
      <c r="NW5" s="78"/>
      <c r="NX5" s="78"/>
      <c r="NY5" s="78"/>
      <c r="NZ5" s="78"/>
      <c r="OA5" s="78"/>
      <c r="OB5" s="78"/>
      <c r="OC5" s="78"/>
      <c r="OD5" s="78"/>
      <c r="OE5" s="78"/>
      <c r="OF5" s="78"/>
      <c r="OG5" s="78"/>
      <c r="OH5" s="78"/>
      <c r="OI5" s="78"/>
      <c r="OJ5" s="78"/>
      <c r="OK5" s="78"/>
      <c r="OL5" s="78"/>
      <c r="OM5" s="78"/>
      <c r="ON5" s="78"/>
      <c r="OO5" s="78"/>
      <c r="OP5" s="78"/>
      <c r="OQ5" s="78"/>
      <c r="OR5" s="78"/>
      <c r="OS5" s="78"/>
      <c r="OT5" s="78"/>
      <c r="OU5" s="78"/>
      <c r="OV5" s="78"/>
      <c r="OW5" s="78"/>
      <c r="OX5" s="78"/>
      <c r="OY5" s="78"/>
      <c r="OZ5" s="78"/>
      <c r="PA5" s="78"/>
      <c r="PB5" s="78"/>
      <c r="PC5" s="78"/>
      <c r="PD5" s="78"/>
      <c r="PE5" s="78"/>
      <c r="PF5" s="78"/>
      <c r="PG5" s="78"/>
      <c r="PH5" s="78"/>
      <c r="PI5" s="78"/>
      <c r="PJ5" s="78"/>
      <c r="PK5" s="78"/>
      <c r="PL5" s="78"/>
      <c r="PM5" s="78"/>
      <c r="PN5" s="78"/>
      <c r="PO5" s="78"/>
      <c r="PP5" s="78"/>
      <c r="PQ5" s="78"/>
      <c r="PR5" s="78"/>
      <c r="PS5" s="78"/>
      <c r="PT5" s="78"/>
      <c r="PU5" s="78"/>
      <c r="PV5" s="78"/>
      <c r="PW5" s="78"/>
      <c r="PX5" s="78"/>
      <c r="PY5" s="78"/>
      <c r="PZ5" s="78"/>
      <c r="QA5" s="78"/>
      <c r="QB5" s="78"/>
      <c r="QC5" s="78"/>
      <c r="QD5" s="78"/>
      <c r="QE5" s="78"/>
      <c r="QF5" s="78"/>
      <c r="QG5" s="78"/>
      <c r="QH5" s="78"/>
      <c r="QI5" s="78"/>
      <c r="QJ5" s="78"/>
      <c r="QK5" s="78"/>
      <c r="QL5" s="78"/>
      <c r="QM5" s="78"/>
      <c r="QN5" s="78"/>
      <c r="QO5" s="78"/>
      <c r="QP5" s="78"/>
      <c r="QQ5" s="78"/>
      <c r="QR5" s="78"/>
      <c r="QS5" s="78"/>
      <c r="QT5" s="78"/>
      <c r="QU5" s="78"/>
      <c r="QV5" s="78"/>
      <c r="QW5" s="78"/>
      <c r="QX5" s="78"/>
      <c r="QY5" s="78"/>
      <c r="QZ5" s="78"/>
      <c r="RA5" s="78"/>
      <c r="RB5" s="78"/>
      <c r="RC5" s="78"/>
      <c r="RD5" s="78"/>
      <c r="RE5" s="78"/>
      <c r="RF5" s="78"/>
      <c r="RG5" s="78"/>
      <c r="RH5" s="78"/>
      <c r="RI5" s="78"/>
      <c r="RJ5" s="78"/>
      <c r="RK5" s="78"/>
      <c r="RL5" s="78"/>
      <c r="RM5" s="78"/>
      <c r="RN5" s="78"/>
      <c r="RO5" s="78"/>
      <c r="RP5" s="78"/>
      <c r="RQ5" s="78"/>
      <c r="RR5" s="78"/>
      <c r="RS5" s="78"/>
      <c r="RT5" s="78"/>
      <c r="RU5" s="78"/>
      <c r="RV5" s="78"/>
      <c r="RW5" s="78"/>
      <c r="RX5" s="78"/>
      <c r="RY5" s="78"/>
      <c r="RZ5" s="78"/>
      <c r="SA5" s="78"/>
      <c r="SB5" s="78"/>
      <c r="SC5" s="78"/>
      <c r="SD5" s="78"/>
      <c r="SE5" s="78"/>
      <c r="SF5" s="78"/>
      <c r="SG5" s="78"/>
      <c r="SH5" s="78"/>
      <c r="SI5" s="78"/>
      <c r="SJ5" s="78"/>
      <c r="SK5" s="78"/>
      <c r="SL5" s="78"/>
      <c r="SM5" s="78"/>
      <c r="SN5" s="78"/>
      <c r="SO5" s="78"/>
      <c r="SP5" s="78"/>
      <c r="SQ5" s="78"/>
      <c r="SR5" s="78"/>
      <c r="SS5" s="78"/>
      <c r="ST5" s="78"/>
      <c r="SU5" s="78"/>
      <c r="SV5" s="78"/>
      <c r="SW5" s="78"/>
      <c r="SX5" s="78"/>
      <c r="SY5" s="78"/>
      <c r="SZ5" s="78"/>
      <c r="TA5" s="78"/>
      <c r="TB5" s="78"/>
      <c r="TC5" s="78"/>
      <c r="TD5" s="78"/>
      <c r="TE5" s="78"/>
      <c r="TF5" s="78"/>
      <c r="TG5" s="78"/>
      <c r="TH5" s="78"/>
      <c r="TI5" s="78"/>
      <c r="TJ5" s="78"/>
      <c r="TK5" s="78"/>
      <c r="TL5" s="78"/>
      <c r="TM5" s="78"/>
      <c r="TN5" s="78"/>
      <c r="TO5" s="78"/>
      <c r="TP5" s="78"/>
      <c r="TQ5" s="78"/>
      <c r="TR5" s="78"/>
      <c r="TS5" s="78"/>
      <c r="TT5" s="78"/>
      <c r="TU5" s="78"/>
      <c r="TV5" s="78"/>
      <c r="TW5" s="78"/>
      <c r="TX5" s="78"/>
      <c r="TY5" s="78"/>
      <c r="TZ5" s="78"/>
      <c r="UA5" s="78"/>
      <c r="UB5" s="78"/>
      <c r="UC5" s="78"/>
      <c r="UD5" s="78"/>
      <c r="UE5" s="78"/>
      <c r="UF5" s="78"/>
      <c r="UG5" s="78"/>
      <c r="UH5" s="78"/>
      <c r="UI5" s="78"/>
      <c r="UJ5" s="78"/>
      <c r="UK5" s="78"/>
      <c r="UL5" s="78"/>
      <c r="UM5" s="78"/>
      <c r="UN5" s="78"/>
      <c r="UO5" s="78"/>
      <c r="UP5" s="78"/>
      <c r="UQ5" s="78"/>
      <c r="UR5" s="78"/>
      <c r="US5" s="78"/>
      <c r="UT5" s="78"/>
      <c r="UU5" s="78"/>
      <c r="UV5" s="78"/>
      <c r="UW5" s="78"/>
      <c r="UX5" s="78"/>
      <c r="UY5" s="78"/>
      <c r="UZ5" s="78"/>
      <c r="VA5" s="78"/>
      <c r="VB5" s="78"/>
      <c r="VC5" s="78"/>
      <c r="VD5" s="78"/>
      <c r="VE5" s="78"/>
      <c r="VF5" s="78"/>
      <c r="VG5" s="78"/>
      <c r="VH5" s="78"/>
      <c r="VI5" s="78"/>
      <c r="VJ5" s="78"/>
      <c r="VK5" s="78"/>
      <c r="VL5" s="78"/>
      <c r="VM5" s="78"/>
      <c r="VN5" s="78"/>
      <c r="VO5" s="78"/>
      <c r="VP5" s="78"/>
      <c r="VQ5" s="78"/>
      <c r="VR5" s="78"/>
      <c r="VS5" s="78"/>
      <c r="VT5" s="78"/>
      <c r="VU5" s="78"/>
      <c r="VV5" s="78"/>
      <c r="VW5" s="78"/>
      <c r="VX5" s="78"/>
      <c r="VY5" s="78"/>
      <c r="VZ5" s="78"/>
      <c r="WA5" s="78"/>
      <c r="WB5" s="78"/>
      <c r="WC5" s="78"/>
      <c r="WD5" s="78"/>
      <c r="WE5" s="78"/>
      <c r="WF5" s="78"/>
      <c r="WG5" s="78"/>
      <c r="WH5" s="78"/>
      <c r="WI5" s="78"/>
      <c r="WJ5" s="78"/>
      <c r="WK5" s="78"/>
      <c r="WL5" s="78"/>
      <c r="WM5" s="78"/>
      <c r="WN5" s="78"/>
      <c r="WO5" s="78"/>
      <c r="WP5" s="78"/>
      <c r="WQ5" s="78"/>
      <c r="WR5" s="78"/>
      <c r="WS5" s="78"/>
      <c r="WT5" s="78"/>
      <c r="WU5" s="78"/>
      <c r="WV5" s="78"/>
      <c r="WW5" s="78"/>
      <c r="WX5" s="78"/>
      <c r="WY5" s="78"/>
      <c r="WZ5" s="78"/>
      <c r="XA5" s="78"/>
      <c r="XB5" s="78"/>
      <c r="XC5" s="78"/>
      <c r="XD5" s="78"/>
      <c r="XE5" s="78"/>
      <c r="XF5" s="78"/>
      <c r="XG5" s="78"/>
      <c r="XH5" s="78"/>
      <c r="XI5" s="78"/>
      <c r="XJ5" s="78"/>
      <c r="XK5" s="78"/>
      <c r="XL5" s="78"/>
      <c r="XM5" s="78"/>
      <c r="XN5" s="78"/>
      <c r="XO5" s="78"/>
      <c r="XP5" s="78"/>
      <c r="XQ5" s="78"/>
      <c r="XR5" s="78"/>
      <c r="XS5" s="78"/>
      <c r="XT5" s="78"/>
      <c r="XU5" s="78"/>
      <c r="XV5" s="78"/>
      <c r="XW5" s="78"/>
      <c r="XX5" s="78"/>
      <c r="XY5" s="78"/>
      <c r="XZ5" s="78"/>
      <c r="YA5" s="78"/>
      <c r="YB5" s="78"/>
      <c r="YC5" s="78"/>
      <c r="YD5" s="78"/>
      <c r="YE5" s="78"/>
      <c r="YF5" s="78"/>
      <c r="YG5" s="78"/>
      <c r="YH5" s="78"/>
      <c r="YI5" s="78"/>
      <c r="YJ5" s="78"/>
      <c r="YK5" s="78"/>
      <c r="YL5" s="78"/>
      <c r="YM5" s="78"/>
      <c r="YN5" s="78"/>
      <c r="YO5" s="78"/>
      <c r="YP5" s="78"/>
      <c r="YQ5" s="78"/>
      <c r="YR5" s="78"/>
      <c r="YS5" s="78"/>
      <c r="YT5" s="78"/>
      <c r="YU5" s="78"/>
      <c r="YV5" s="78"/>
      <c r="YW5" s="78"/>
      <c r="YX5" s="78"/>
      <c r="YY5" s="78"/>
      <c r="YZ5" s="78"/>
      <c r="ZA5" s="78"/>
      <c r="ZB5" s="78"/>
      <c r="ZC5" s="78"/>
      <c r="ZD5" s="78"/>
      <c r="ZE5" s="78"/>
      <c r="ZF5" s="78"/>
      <c r="ZG5" s="78"/>
      <c r="ZH5" s="78"/>
      <c r="ZI5" s="78"/>
      <c r="ZJ5" s="78"/>
      <c r="ZK5" s="78"/>
      <c r="ZL5" s="78"/>
      <c r="ZM5" s="78"/>
      <c r="ZN5" s="78"/>
      <c r="ZO5" s="78"/>
      <c r="ZP5" s="78"/>
      <c r="ZQ5" s="78"/>
      <c r="ZR5" s="78"/>
      <c r="ZS5" s="78"/>
      <c r="ZT5" s="78"/>
      <c r="ZU5" s="78"/>
      <c r="ZV5" s="78"/>
      <c r="ZW5" s="78"/>
      <c r="ZX5" s="78"/>
      <c r="ZY5" s="78"/>
      <c r="ZZ5" s="78"/>
      <c r="AAA5" s="78"/>
      <c r="AAB5" s="78"/>
      <c r="AAC5" s="78"/>
      <c r="AAD5" s="78"/>
      <c r="AAE5" s="78"/>
      <c r="AAF5" s="78"/>
      <c r="AAG5" s="78"/>
      <c r="AAH5" s="78"/>
      <c r="AAI5" s="78"/>
      <c r="AAJ5" s="78"/>
      <c r="AAK5" s="78"/>
      <c r="AAL5" s="78"/>
      <c r="AAM5" s="78"/>
      <c r="AAN5" s="78"/>
      <c r="AAO5" s="78"/>
      <c r="AAP5" s="78"/>
      <c r="AAQ5" s="78"/>
      <c r="AAR5" s="78"/>
      <c r="AAS5" s="78"/>
      <c r="AAT5" s="78"/>
      <c r="AAU5" s="78"/>
      <c r="AAV5" s="78"/>
      <c r="AAW5" s="78"/>
      <c r="AAX5" s="78"/>
      <c r="AAY5" s="78"/>
      <c r="AAZ5" s="78"/>
      <c r="ABA5" s="78"/>
      <c r="ABB5" s="78"/>
      <c r="ABC5" s="78"/>
      <c r="ABD5" s="78"/>
      <c r="ABE5" s="78"/>
      <c r="ABF5" s="78"/>
      <c r="ABG5" s="78"/>
      <c r="ABH5" s="78"/>
      <c r="ABI5" s="78"/>
      <c r="ABJ5" s="78"/>
      <c r="ABK5" s="78"/>
      <c r="ABL5" s="78"/>
      <c r="ABM5" s="78"/>
      <c r="ABN5" s="78"/>
      <c r="ABO5" s="78"/>
      <c r="ABP5" s="78"/>
      <c r="ABQ5" s="78"/>
      <c r="ABR5" s="78"/>
      <c r="ABS5" s="78"/>
      <c r="ABT5" s="78"/>
      <c r="ABU5" s="78"/>
      <c r="ABV5" s="78"/>
      <c r="ABW5" s="78"/>
      <c r="ABX5" s="78"/>
      <c r="ABY5" s="78"/>
      <c r="ABZ5" s="78"/>
      <c r="ACA5" s="78"/>
      <c r="ACB5" s="78"/>
      <c r="ACC5" s="78"/>
      <c r="ACD5" s="78"/>
      <c r="ACE5" s="78"/>
      <c r="ACF5" s="78"/>
      <c r="ACG5" s="78"/>
      <c r="ACH5" s="78"/>
      <c r="ACI5" s="78"/>
      <c r="ACJ5" s="78"/>
      <c r="ACK5" s="78"/>
      <c r="ACL5" s="78"/>
      <c r="ACM5" s="78"/>
      <c r="ACN5" s="78"/>
      <c r="ACO5" s="78"/>
      <c r="ACP5" s="78"/>
      <c r="ACQ5" s="78"/>
      <c r="ACR5" s="78"/>
      <c r="ACS5" s="78"/>
      <c r="ACT5" s="78"/>
      <c r="ACU5" s="78"/>
      <c r="ACV5" s="78"/>
      <c r="ACW5" s="78"/>
      <c r="ACX5" s="78"/>
      <c r="ACY5" s="78"/>
      <c r="ACZ5" s="78"/>
      <c r="ADA5" s="78"/>
      <c r="ADB5" s="78"/>
      <c r="ADC5" s="78"/>
      <c r="ADD5" s="78"/>
      <c r="ADE5" s="78"/>
      <c r="ADF5" s="78"/>
      <c r="ADG5" s="78"/>
      <c r="ADH5" s="78"/>
      <c r="ADI5" s="78"/>
      <c r="ADJ5" s="78"/>
      <c r="ADK5" s="78"/>
      <c r="ADL5" s="78"/>
      <c r="ADM5" s="78"/>
      <c r="ADN5" s="78"/>
      <c r="ADO5" s="78"/>
      <c r="ADP5" s="78"/>
      <c r="ADQ5" s="78"/>
      <c r="ADR5" s="78"/>
      <c r="ADS5" s="78"/>
      <c r="ADT5" s="78"/>
      <c r="ADU5" s="78"/>
      <c r="ADV5" s="78"/>
      <c r="ADW5" s="78"/>
      <c r="ADX5" s="78"/>
      <c r="ADY5" s="78"/>
      <c r="ADZ5" s="78"/>
      <c r="AEA5" s="78"/>
      <c r="AEB5" s="78"/>
      <c r="AEC5" s="78"/>
      <c r="AED5" s="78"/>
      <c r="AEE5" s="78"/>
      <c r="AEF5" s="78"/>
      <c r="AEG5" s="78"/>
      <c r="AEH5" s="78"/>
      <c r="AEI5" s="78"/>
      <c r="AEJ5" s="78"/>
      <c r="AEK5" s="78"/>
      <c r="AEL5" s="78"/>
      <c r="AEM5" s="78"/>
      <c r="AEN5" s="78"/>
      <c r="AEO5" s="78"/>
      <c r="AEP5" s="78"/>
      <c r="AEQ5" s="78"/>
      <c r="AER5" s="78"/>
      <c r="AES5" s="78"/>
      <c r="AET5" s="78"/>
      <c r="AEU5" s="78"/>
      <c r="AEV5" s="78"/>
      <c r="AEW5" s="78"/>
      <c r="AEX5" s="78"/>
      <c r="AEY5" s="78"/>
      <c r="AEZ5" s="78"/>
      <c r="AFA5" s="78"/>
      <c r="AFB5" s="78"/>
      <c r="AFC5" s="78"/>
      <c r="AFD5" s="78"/>
      <c r="AFE5" s="78"/>
      <c r="AFF5" s="78"/>
      <c r="AFG5" s="78"/>
      <c r="AFH5" s="78"/>
      <c r="AFI5" s="78"/>
      <c r="AFJ5" s="78"/>
      <c r="AFK5" s="78"/>
      <c r="AFL5" s="78"/>
      <c r="AFM5" s="78"/>
      <c r="AFN5" s="78"/>
      <c r="AFO5" s="78"/>
      <c r="AFP5" s="78"/>
      <c r="AFQ5" s="78"/>
      <c r="AFR5" s="78"/>
      <c r="AFS5" s="78"/>
      <c r="AFT5" s="78"/>
      <c r="AFU5" s="78"/>
      <c r="AFV5" s="78"/>
      <c r="AFW5" s="78"/>
      <c r="AFX5" s="78"/>
      <c r="AFY5" s="78"/>
      <c r="AFZ5" s="78"/>
      <c r="AGA5" s="78"/>
      <c r="AGB5" s="78"/>
      <c r="AGC5" s="78"/>
      <c r="AGD5" s="78"/>
      <c r="AGE5" s="78"/>
      <c r="AGF5" s="78"/>
      <c r="AGG5" s="78"/>
      <c r="AGH5" s="78"/>
      <c r="AGI5" s="78"/>
      <c r="AGJ5" s="78"/>
      <c r="AGK5" s="78"/>
      <c r="AGL5" s="78"/>
      <c r="AGM5" s="78"/>
      <c r="AGN5" s="78"/>
      <c r="AGO5" s="78"/>
      <c r="AGP5" s="78"/>
      <c r="AGQ5" s="78"/>
      <c r="AGR5" s="78"/>
      <c r="AGS5" s="78"/>
      <c r="AGT5" s="78"/>
      <c r="AGU5" s="78"/>
      <c r="AGV5" s="78"/>
      <c r="AGW5" s="78"/>
      <c r="AGX5" s="78"/>
      <c r="AGY5" s="78"/>
      <c r="AGZ5" s="78"/>
      <c r="AHA5" s="78"/>
      <c r="AHB5" s="78"/>
      <c r="AHC5" s="78"/>
      <c r="AHD5" s="78"/>
      <c r="AHE5" s="78"/>
      <c r="AHF5" s="78"/>
      <c r="AHG5" s="78"/>
      <c r="AHH5" s="78"/>
      <c r="AHI5" s="78"/>
      <c r="AHJ5" s="78"/>
      <c r="AHK5" s="78"/>
      <c r="AHL5" s="78"/>
      <c r="AHM5" s="78"/>
      <c r="AHN5" s="78"/>
      <c r="AHO5" s="78"/>
      <c r="AHP5" s="78"/>
      <c r="AHQ5" s="78"/>
      <c r="AHR5" s="78"/>
      <c r="AHS5" s="78"/>
      <c r="AHT5" s="78"/>
      <c r="AHU5" s="78"/>
      <c r="AHV5" s="78"/>
      <c r="AHW5" s="78"/>
      <c r="AHX5" s="78"/>
      <c r="AHY5" s="78"/>
      <c r="AHZ5" s="78"/>
      <c r="AIA5" s="78"/>
      <c r="AIB5" s="78"/>
      <c r="AIC5" s="78"/>
      <c r="AID5" s="78"/>
      <c r="AIE5" s="78"/>
      <c r="AIF5" s="78"/>
      <c r="AIG5" s="78"/>
      <c r="AIH5" s="78"/>
      <c r="AII5" s="78"/>
      <c r="AIJ5" s="78"/>
      <c r="AIK5" s="78"/>
      <c r="AIL5" s="78"/>
      <c r="AIM5" s="78"/>
      <c r="AIN5" s="78"/>
      <c r="AIO5" s="78"/>
      <c r="AIP5" s="78"/>
      <c r="AIQ5" s="78"/>
      <c r="AIR5" s="78"/>
      <c r="AIS5" s="78"/>
      <c r="AIT5" s="78"/>
      <c r="AIU5" s="78"/>
      <c r="AIV5" s="78"/>
      <c r="AIW5" s="78"/>
      <c r="AIX5" s="78"/>
      <c r="AIY5" s="78"/>
      <c r="AIZ5" s="78"/>
      <c r="AJA5" s="78"/>
      <c r="AJB5" s="78"/>
      <c r="AJC5" s="78"/>
      <c r="AJD5" s="78"/>
      <c r="AJE5" s="78"/>
      <c r="AJF5" s="78"/>
      <c r="AJG5" s="78"/>
      <c r="AJH5" s="78"/>
      <c r="AJI5" s="78"/>
      <c r="AJJ5" s="78"/>
      <c r="AJK5" s="78"/>
      <c r="AJL5" s="78"/>
      <c r="AJM5" s="78"/>
      <c r="AJN5" s="78"/>
      <c r="AJO5" s="78"/>
      <c r="AJP5" s="78"/>
      <c r="AJQ5" s="78"/>
      <c r="AJR5" s="78"/>
      <c r="AJS5" s="78"/>
      <c r="AJT5" s="78"/>
      <c r="AJU5" s="78"/>
      <c r="AJV5" s="78"/>
      <c r="AJW5" s="78"/>
      <c r="AJX5" s="78"/>
      <c r="AJY5" s="78"/>
      <c r="AJZ5" s="78"/>
      <c r="AKA5" s="78"/>
      <c r="AKB5" s="78"/>
      <c r="AKC5" s="78"/>
      <c r="AKD5" s="78"/>
      <c r="AKE5" s="78"/>
      <c r="AKF5" s="78"/>
      <c r="AKG5" s="78"/>
      <c r="AKH5" s="78"/>
      <c r="AKI5" s="78"/>
      <c r="AKJ5" s="78"/>
      <c r="AKK5" s="78"/>
      <c r="AKL5" s="78"/>
      <c r="AKM5" s="78"/>
      <c r="AKN5" s="78"/>
      <c r="AKO5" s="78"/>
      <c r="AKP5" s="78"/>
      <c r="AKQ5" s="78"/>
      <c r="AKR5" s="78"/>
      <c r="AKS5" s="78"/>
      <c r="AKT5" s="78"/>
      <c r="AKU5" s="78"/>
      <c r="AKV5" s="78"/>
      <c r="AKW5" s="78"/>
      <c r="AKX5" s="78"/>
      <c r="AKY5" s="78"/>
      <c r="AKZ5" s="78"/>
      <c r="ALA5" s="78"/>
      <c r="ALB5" s="78"/>
      <c r="ALC5" s="78"/>
      <c r="ALD5" s="78"/>
      <c r="ALE5" s="78"/>
      <c r="ALF5" s="78"/>
      <c r="ALG5" s="78"/>
      <c r="ALH5" s="78"/>
      <c r="ALI5" s="78"/>
      <c r="ALJ5" s="78"/>
      <c r="ALK5" s="78"/>
      <c r="ALL5" s="78"/>
      <c r="ALM5" s="78"/>
      <c r="ALN5" s="78"/>
      <c r="ALO5" s="78"/>
      <c r="ALP5" s="78"/>
      <c r="ALQ5" s="78"/>
      <c r="ALR5" s="78"/>
      <c r="ALS5" s="78"/>
      <c r="ALT5" s="78"/>
      <c r="ALU5" s="78"/>
      <c r="ALV5" s="78"/>
      <c r="ALW5" s="78"/>
      <c r="ALX5" s="78"/>
      <c r="ALY5" s="78"/>
      <c r="ALZ5" s="78"/>
      <c r="AMA5" s="78"/>
      <c r="AMB5" s="78"/>
      <c r="AMC5" s="78"/>
      <c r="AMD5" s="78"/>
      <c r="AME5" s="78"/>
      <c r="AMF5" s="78"/>
      <c r="AMG5" s="78"/>
      <c r="AMH5" s="78"/>
      <c r="AMI5" s="78"/>
      <c r="AMJ5" s="78"/>
      <c r="AMK5" s="78"/>
      <c r="AML5" s="78"/>
      <c r="AMM5" s="78"/>
      <c r="AMN5" s="78"/>
      <c r="AMO5" s="78"/>
      <c r="AMP5" s="78"/>
      <c r="AMQ5" s="78"/>
      <c r="AMR5" s="78"/>
      <c r="AMS5" s="78"/>
      <c r="AMT5" s="78"/>
      <c r="AMU5" s="78"/>
      <c r="AMV5" s="78"/>
      <c r="AMW5" s="78"/>
      <c r="AMX5" s="78"/>
      <c r="AMY5" s="78"/>
      <c r="AMZ5" s="78"/>
      <c r="ANA5" s="78"/>
      <c r="ANB5" s="78"/>
      <c r="ANC5" s="78"/>
      <c r="AND5" s="78"/>
      <c r="ANE5" s="78"/>
      <c r="ANF5" s="78"/>
      <c r="ANG5" s="78"/>
      <c r="ANH5" s="78"/>
      <c r="ANI5" s="78"/>
      <c r="ANJ5" s="78"/>
      <c r="ANK5" s="78"/>
      <c r="ANL5" s="78"/>
      <c r="ANM5" s="78"/>
      <c r="ANN5" s="78"/>
      <c r="ANO5" s="78"/>
      <c r="ANP5" s="78"/>
      <c r="ANQ5" s="78"/>
      <c r="ANR5" s="78"/>
      <c r="ANS5" s="78"/>
      <c r="ANT5" s="78"/>
      <c r="ANU5" s="78"/>
      <c r="ANV5" s="78"/>
      <c r="ANW5" s="78"/>
      <c r="ANX5" s="78"/>
      <c r="ANY5" s="78"/>
      <c r="ANZ5" s="78"/>
      <c r="AOA5" s="78"/>
      <c r="AOB5" s="78"/>
      <c r="AOC5" s="78"/>
      <c r="AOD5" s="78"/>
      <c r="AOE5" s="78"/>
      <c r="AOF5" s="78"/>
      <c r="AOG5" s="78"/>
      <c r="AOH5" s="78"/>
      <c r="AOI5" s="78"/>
      <c r="AOJ5" s="78"/>
      <c r="AOK5" s="78"/>
      <c r="AOL5" s="78"/>
      <c r="AOM5" s="78"/>
      <c r="AON5" s="78"/>
      <c r="AOO5" s="78"/>
      <c r="AOP5" s="78"/>
      <c r="AOQ5" s="78"/>
      <c r="AOR5" s="78"/>
      <c r="AOS5" s="78"/>
      <c r="AOT5" s="78"/>
      <c r="AOU5" s="78"/>
      <c r="AOV5" s="78"/>
      <c r="AOW5" s="78"/>
      <c r="AOX5" s="78"/>
      <c r="AOY5" s="78"/>
      <c r="AOZ5" s="78"/>
      <c r="APA5" s="78"/>
      <c r="APB5" s="78"/>
      <c r="APC5" s="78"/>
      <c r="APD5" s="78"/>
      <c r="APE5" s="78"/>
      <c r="APF5" s="78"/>
      <c r="APG5" s="78"/>
      <c r="APH5" s="78"/>
      <c r="API5" s="78"/>
      <c r="APJ5" s="78"/>
      <c r="APK5" s="78"/>
      <c r="APL5" s="78"/>
      <c r="APM5" s="78"/>
      <c r="APN5" s="78"/>
      <c r="APO5" s="78"/>
      <c r="APP5" s="78"/>
      <c r="APQ5" s="78"/>
      <c r="APR5" s="78"/>
      <c r="APS5" s="78"/>
      <c r="APT5" s="78"/>
      <c r="APU5" s="78"/>
      <c r="APV5" s="78"/>
      <c r="APW5" s="78"/>
      <c r="APX5" s="78"/>
      <c r="APY5" s="78"/>
      <c r="APZ5" s="78"/>
      <c r="AQA5" s="78"/>
      <c r="AQB5" s="78"/>
      <c r="AQC5" s="78"/>
      <c r="AQD5" s="78"/>
      <c r="AQE5" s="78"/>
      <c r="AQF5" s="78"/>
      <c r="AQG5" s="78"/>
      <c r="AQH5" s="78"/>
      <c r="AQI5" s="78"/>
      <c r="AQJ5" s="78"/>
      <c r="AQK5" s="78"/>
      <c r="AQL5" s="78"/>
      <c r="AQM5" s="78"/>
      <c r="AQN5" s="78"/>
      <c r="AQO5" s="78"/>
      <c r="AQP5" s="78"/>
      <c r="AQQ5" s="78"/>
      <c r="AQR5" s="78"/>
      <c r="AQS5" s="78"/>
      <c r="AQT5" s="78"/>
      <c r="AQU5" s="78"/>
      <c r="AQV5" s="78"/>
      <c r="AQW5" s="78"/>
      <c r="AQX5" s="78"/>
      <c r="AQY5" s="78"/>
      <c r="AQZ5" s="78"/>
      <c r="ARA5" s="78"/>
      <c r="ARB5" s="78"/>
      <c r="ARC5" s="78"/>
      <c r="ARD5" s="78"/>
      <c r="ARE5" s="78"/>
      <c r="ARF5" s="78"/>
      <c r="ARG5" s="78"/>
      <c r="ARH5" s="78"/>
      <c r="ARI5" s="78"/>
      <c r="ARJ5" s="78"/>
      <c r="ARK5" s="78"/>
      <c r="ARL5" s="78"/>
      <c r="ARM5" s="78"/>
      <c r="ARN5" s="78"/>
      <c r="ARO5" s="78"/>
      <c r="ARP5" s="78"/>
      <c r="ARQ5" s="78"/>
      <c r="ARR5" s="78"/>
      <c r="ARS5" s="78"/>
      <c r="ART5" s="78"/>
      <c r="ARU5" s="78"/>
      <c r="ARV5" s="78"/>
      <c r="ARW5" s="78"/>
      <c r="ARX5" s="78"/>
      <c r="ARY5" s="78"/>
      <c r="ARZ5" s="78"/>
      <c r="ASA5" s="78"/>
      <c r="ASB5" s="78"/>
      <c r="ASC5" s="78"/>
      <c r="ASD5" s="78"/>
      <c r="ASE5" s="78"/>
      <c r="ASF5" s="78"/>
      <c r="ASG5" s="78"/>
      <c r="ASH5" s="78"/>
      <c r="ASI5" s="78"/>
      <c r="ASJ5" s="78"/>
      <c r="ASK5" s="78"/>
      <c r="ASL5" s="78"/>
      <c r="ASM5" s="78"/>
      <c r="ASN5" s="78"/>
      <c r="ASO5" s="78"/>
      <c r="ASP5" s="78"/>
      <c r="ASQ5" s="78"/>
      <c r="ASR5" s="78"/>
      <c r="ASS5" s="78"/>
      <c r="AST5" s="78"/>
      <c r="ASU5" s="78"/>
      <c r="ASV5" s="78"/>
      <c r="ASW5" s="78"/>
      <c r="ASX5" s="78"/>
      <c r="ASY5" s="78"/>
      <c r="ASZ5" s="78"/>
      <c r="ATA5" s="78"/>
      <c r="ATB5" s="78"/>
      <c r="ATC5" s="78"/>
      <c r="ATD5" s="78"/>
      <c r="ATE5" s="78"/>
      <c r="ATF5" s="78"/>
      <c r="ATG5" s="78"/>
      <c r="ATH5" s="78"/>
      <c r="ATI5" s="78"/>
      <c r="ATJ5" s="78"/>
      <c r="ATK5" s="78"/>
      <c r="ATL5" s="78"/>
      <c r="ATM5" s="78"/>
      <c r="ATN5" s="78"/>
      <c r="ATO5" s="78"/>
      <c r="ATP5" s="78"/>
      <c r="ATQ5" s="78"/>
      <c r="ATR5" s="78"/>
      <c r="ATS5" s="78"/>
      <c r="ATT5" s="78"/>
      <c r="ATU5" s="78"/>
      <c r="ATV5" s="78"/>
      <c r="ATW5" s="78"/>
      <c r="ATX5" s="78"/>
      <c r="ATY5" s="78"/>
      <c r="ATZ5" s="78"/>
      <c r="AUA5" s="78"/>
      <c r="AUB5" s="78"/>
      <c r="AUC5" s="78"/>
      <c r="AUD5" s="78"/>
      <c r="AUE5" s="78"/>
      <c r="AUF5" s="78"/>
      <c r="AUG5" s="78"/>
      <c r="AUH5" s="78"/>
      <c r="AUI5" s="78"/>
      <c r="AUJ5" s="78"/>
      <c r="AUK5" s="78"/>
      <c r="AUL5" s="78"/>
      <c r="AUM5" s="78"/>
      <c r="AUN5" s="78"/>
      <c r="AUO5" s="78"/>
      <c r="AUP5" s="78"/>
      <c r="AUQ5" s="78"/>
      <c r="AUR5" s="78"/>
      <c r="AUS5" s="78"/>
      <c r="AUT5" s="78"/>
      <c r="AUU5" s="78"/>
      <c r="AUV5" s="78"/>
      <c r="AUW5" s="78"/>
      <c r="AUX5" s="78"/>
      <c r="AUY5" s="78"/>
      <c r="AUZ5" s="78"/>
      <c r="AVA5" s="78"/>
      <c r="AVB5" s="78"/>
      <c r="AVC5" s="78"/>
      <c r="AVD5" s="78"/>
      <c r="AVE5" s="78"/>
      <c r="AVF5" s="78"/>
      <c r="AVG5" s="78"/>
      <c r="AVH5" s="78"/>
      <c r="AVI5" s="78"/>
      <c r="AVJ5" s="78"/>
      <c r="AVK5" s="78"/>
      <c r="AVL5" s="78"/>
      <c r="AVM5" s="78"/>
      <c r="AVN5" s="78"/>
      <c r="AVO5" s="78"/>
      <c r="AVP5" s="78"/>
      <c r="AVQ5" s="78"/>
      <c r="AVR5" s="78"/>
      <c r="AVS5" s="78"/>
      <c r="AVT5" s="78"/>
      <c r="AVU5" s="78"/>
      <c r="AVV5" s="78"/>
      <c r="AVW5" s="78"/>
      <c r="AVX5" s="78"/>
      <c r="AVY5" s="78"/>
      <c r="AVZ5" s="78"/>
      <c r="AWA5" s="78"/>
      <c r="AWB5" s="78"/>
      <c r="AWC5" s="78"/>
      <c r="AWD5" s="78"/>
      <c r="AWE5" s="78"/>
      <c r="AWF5" s="78"/>
      <c r="AWG5" s="78"/>
      <c r="AWH5" s="78"/>
      <c r="AWI5" s="78"/>
      <c r="AWJ5" s="78"/>
      <c r="AWK5" s="78"/>
      <c r="AWL5" s="78"/>
      <c r="AWM5" s="78"/>
      <c r="AWN5" s="78"/>
      <c r="AWO5" s="78"/>
      <c r="AWP5" s="78"/>
      <c r="AWQ5" s="78"/>
      <c r="AWR5" s="78"/>
      <c r="AWS5" s="78"/>
      <c r="AWT5" s="78"/>
      <c r="AWU5" s="78"/>
      <c r="AWV5" s="78"/>
      <c r="AWW5" s="78"/>
      <c r="AWX5" s="78"/>
      <c r="AWY5" s="78"/>
      <c r="AWZ5" s="78"/>
      <c r="AXA5" s="78"/>
      <c r="AXB5" s="78"/>
      <c r="AXC5" s="78"/>
      <c r="AXD5" s="78"/>
      <c r="AXE5" s="78"/>
      <c r="AXF5" s="78"/>
      <c r="AXG5" s="78"/>
      <c r="AXH5" s="78"/>
      <c r="AXI5" s="78"/>
      <c r="AXJ5" s="78"/>
      <c r="AXK5" s="78"/>
      <c r="AXL5" s="78"/>
      <c r="AXM5" s="78"/>
      <c r="AXN5" s="78"/>
      <c r="AXO5" s="78"/>
      <c r="AXP5" s="78"/>
      <c r="AXQ5" s="78"/>
      <c r="AXR5" s="78"/>
      <c r="AXS5" s="78"/>
      <c r="AXT5" s="78"/>
      <c r="AXU5" s="78"/>
      <c r="AXV5" s="78"/>
      <c r="AXW5" s="78"/>
      <c r="AXX5" s="78"/>
      <c r="AXY5" s="78"/>
      <c r="AXZ5" s="78"/>
      <c r="AYA5" s="78"/>
      <c r="AYB5" s="78"/>
      <c r="AYC5" s="78"/>
      <c r="AYD5" s="78"/>
      <c r="AYE5" s="78"/>
      <c r="AYF5" s="78"/>
      <c r="AYG5" s="78"/>
      <c r="AYH5" s="78"/>
      <c r="AYI5" s="78"/>
      <c r="AYJ5" s="78"/>
      <c r="AYK5" s="78"/>
      <c r="AYL5" s="78"/>
      <c r="AYM5" s="78"/>
      <c r="AYN5" s="78"/>
      <c r="AYO5" s="78"/>
      <c r="AYP5" s="78"/>
      <c r="AYQ5" s="78"/>
      <c r="AYR5" s="78"/>
      <c r="AYS5" s="78"/>
      <c r="AYT5" s="78"/>
      <c r="AYU5" s="78"/>
      <c r="AYV5" s="78"/>
      <c r="AYW5" s="78"/>
      <c r="AYX5" s="78"/>
      <c r="AYY5" s="78"/>
      <c r="AYZ5" s="78"/>
      <c r="AZA5" s="78"/>
      <c r="AZB5" s="78"/>
      <c r="AZC5" s="78"/>
      <c r="AZD5" s="78"/>
      <c r="AZE5" s="78"/>
      <c r="AZF5" s="78"/>
      <c r="AZG5" s="78"/>
      <c r="AZH5" s="78"/>
      <c r="AZI5" s="78"/>
      <c r="AZJ5" s="78"/>
      <c r="AZK5" s="78"/>
      <c r="AZL5" s="78"/>
      <c r="AZM5" s="78"/>
      <c r="AZN5" s="78"/>
      <c r="AZO5" s="78"/>
      <c r="AZP5" s="78"/>
      <c r="AZQ5" s="78"/>
      <c r="AZR5" s="78"/>
      <c r="AZS5" s="78"/>
      <c r="AZT5" s="78"/>
      <c r="AZU5" s="78"/>
      <c r="AZV5" s="78"/>
      <c r="AZW5" s="78"/>
      <c r="AZX5" s="78"/>
      <c r="AZY5" s="78"/>
      <c r="AZZ5" s="78"/>
      <c r="BAA5" s="78"/>
      <c r="BAB5" s="78"/>
      <c r="BAC5" s="78"/>
      <c r="BAD5" s="78"/>
      <c r="BAE5" s="78"/>
      <c r="BAF5" s="78"/>
      <c r="BAG5" s="78"/>
      <c r="BAH5" s="78"/>
      <c r="BAI5" s="78"/>
      <c r="BAJ5" s="78"/>
      <c r="BAK5" s="78"/>
      <c r="BAL5" s="78"/>
      <c r="BAM5" s="78"/>
      <c r="BAN5" s="78"/>
      <c r="BAO5" s="78"/>
      <c r="BAP5" s="78"/>
      <c r="BAQ5" s="78"/>
      <c r="BAR5" s="78"/>
      <c r="BAS5" s="78"/>
      <c r="BAT5" s="78"/>
      <c r="BAU5" s="78"/>
      <c r="BAV5" s="78"/>
      <c r="BAW5" s="78"/>
      <c r="BAX5" s="78"/>
      <c r="BAY5" s="78"/>
      <c r="BAZ5" s="78"/>
      <c r="BBA5" s="78"/>
      <c r="BBB5" s="78"/>
      <c r="BBC5" s="78"/>
      <c r="BBD5" s="78"/>
      <c r="BBE5" s="78"/>
      <c r="BBF5" s="78"/>
      <c r="BBG5" s="78"/>
      <c r="BBH5" s="78"/>
      <c r="BBI5" s="78"/>
      <c r="BBJ5" s="78"/>
      <c r="BBK5" s="78"/>
      <c r="BBL5" s="78"/>
      <c r="BBM5" s="78"/>
      <c r="BBN5" s="78"/>
      <c r="BBO5" s="78"/>
      <c r="BBP5" s="78"/>
      <c r="BBQ5" s="78"/>
      <c r="BBR5" s="78"/>
      <c r="BBS5" s="78"/>
      <c r="BBT5" s="78"/>
      <c r="BBU5" s="78"/>
      <c r="BBV5" s="78"/>
      <c r="BBW5" s="78"/>
      <c r="BBX5" s="78"/>
      <c r="BBY5" s="78"/>
      <c r="BBZ5" s="78"/>
      <c r="BCA5" s="78"/>
      <c r="BCB5" s="78"/>
      <c r="BCC5" s="78"/>
      <c r="BCD5" s="78"/>
      <c r="BCE5" s="78"/>
      <c r="BCF5" s="78"/>
      <c r="BCG5" s="78"/>
      <c r="BCH5" s="78"/>
      <c r="BCI5" s="78"/>
      <c r="BCJ5" s="78"/>
      <c r="BCK5" s="78"/>
      <c r="BCL5" s="78"/>
      <c r="BCM5" s="78"/>
      <c r="BCN5" s="78"/>
      <c r="BCO5" s="78"/>
      <c r="BCP5" s="78"/>
      <c r="BCQ5" s="78"/>
      <c r="BCR5" s="78"/>
      <c r="BCS5" s="78"/>
      <c r="BCT5" s="78"/>
      <c r="BCU5" s="78"/>
      <c r="BCV5" s="78"/>
      <c r="BCW5" s="78"/>
      <c r="BCX5" s="78"/>
      <c r="BCY5" s="78"/>
      <c r="BCZ5" s="78"/>
      <c r="BDA5" s="78"/>
      <c r="BDB5" s="78"/>
      <c r="BDC5" s="78"/>
      <c r="BDD5" s="78"/>
      <c r="BDE5" s="78"/>
      <c r="BDF5" s="78"/>
      <c r="BDG5" s="78"/>
      <c r="BDH5" s="78"/>
      <c r="BDI5" s="78"/>
      <c r="BDJ5" s="78"/>
      <c r="BDK5" s="78"/>
      <c r="BDL5" s="78"/>
      <c r="BDM5" s="78"/>
      <c r="BDN5" s="78"/>
      <c r="BDO5" s="78"/>
      <c r="BDP5" s="78"/>
      <c r="BDQ5" s="78"/>
      <c r="BDR5" s="78"/>
      <c r="BDS5" s="78"/>
      <c r="BDT5" s="78"/>
      <c r="BDU5" s="78"/>
      <c r="BDV5" s="78"/>
      <c r="BDW5" s="78"/>
      <c r="BDX5" s="78"/>
      <c r="BDY5" s="78"/>
      <c r="BDZ5" s="78"/>
      <c r="BEA5" s="78"/>
      <c r="BEB5" s="78"/>
      <c r="BEC5" s="78"/>
      <c r="BED5" s="78"/>
      <c r="BEE5" s="78"/>
      <c r="BEF5" s="78"/>
      <c r="BEG5" s="78"/>
      <c r="BEH5" s="78"/>
      <c r="BEI5" s="78"/>
      <c r="BEJ5" s="78"/>
      <c r="BEK5" s="78"/>
      <c r="BEL5" s="78"/>
      <c r="BEM5" s="78"/>
      <c r="BEN5" s="78"/>
      <c r="BEO5" s="78"/>
      <c r="BEP5" s="78"/>
      <c r="BEQ5" s="78"/>
      <c r="BER5" s="78"/>
      <c r="BES5" s="78"/>
      <c r="BET5" s="78"/>
      <c r="BEU5" s="78"/>
      <c r="BEV5" s="78"/>
      <c r="BEW5" s="78"/>
      <c r="BEX5" s="78"/>
      <c r="BEY5" s="78"/>
      <c r="BEZ5" s="78"/>
      <c r="BFA5" s="78"/>
      <c r="BFB5" s="78"/>
      <c r="BFC5" s="78"/>
      <c r="BFD5" s="78"/>
      <c r="BFE5" s="78"/>
      <c r="BFF5" s="78"/>
      <c r="BFG5" s="78"/>
      <c r="BFH5" s="78"/>
      <c r="BFI5" s="78"/>
      <c r="BFJ5" s="78"/>
      <c r="BFK5" s="78"/>
      <c r="BFL5" s="78"/>
      <c r="BFM5" s="78"/>
      <c r="BFN5" s="78"/>
      <c r="BFO5" s="78"/>
      <c r="BFP5" s="78"/>
      <c r="BFQ5" s="78"/>
      <c r="BFR5" s="78"/>
      <c r="BFS5" s="78"/>
      <c r="BFT5" s="78"/>
      <c r="BFU5" s="78"/>
      <c r="BFV5" s="78"/>
      <c r="BFW5" s="78"/>
      <c r="BFX5" s="78"/>
      <c r="BFY5" s="78"/>
      <c r="BFZ5" s="78"/>
      <c r="BGA5" s="78"/>
      <c r="BGB5" s="78"/>
      <c r="BGC5" s="78"/>
      <c r="BGD5" s="78"/>
      <c r="BGE5" s="78"/>
      <c r="BGF5" s="78"/>
      <c r="BGG5" s="78"/>
      <c r="BGH5" s="78"/>
      <c r="BGI5" s="78"/>
      <c r="BGJ5" s="78"/>
      <c r="BGK5" s="78"/>
      <c r="BGL5" s="78"/>
      <c r="BGM5" s="78"/>
      <c r="BGN5" s="78"/>
      <c r="BGO5" s="78"/>
      <c r="BGP5" s="78"/>
      <c r="BGQ5" s="78"/>
      <c r="BGR5" s="78"/>
      <c r="BGS5" s="78"/>
      <c r="BGT5" s="78"/>
      <c r="BGU5" s="78"/>
      <c r="BGV5" s="78"/>
      <c r="BGW5" s="78"/>
      <c r="BGX5" s="78"/>
      <c r="BGY5" s="78"/>
      <c r="BGZ5" s="78"/>
      <c r="BHA5" s="78"/>
      <c r="BHB5" s="78"/>
      <c r="BHC5" s="78"/>
      <c r="BHD5" s="78"/>
      <c r="BHE5" s="78"/>
      <c r="BHF5" s="78"/>
      <c r="BHG5" s="78"/>
      <c r="BHH5" s="78"/>
      <c r="BHI5" s="78"/>
      <c r="BHJ5" s="78"/>
      <c r="BHK5" s="78"/>
      <c r="BHL5" s="78"/>
      <c r="BHM5" s="78"/>
      <c r="BHN5" s="78"/>
      <c r="BHO5" s="78"/>
      <c r="BHP5" s="78"/>
      <c r="BHQ5" s="78"/>
      <c r="BHR5" s="78"/>
      <c r="BHS5" s="78"/>
      <c r="BHT5" s="78"/>
      <c r="BHU5" s="78"/>
      <c r="BHV5" s="78"/>
      <c r="BHW5" s="78"/>
      <c r="BHX5" s="78"/>
      <c r="BHY5" s="78"/>
      <c r="BHZ5" s="78"/>
      <c r="BIA5" s="78"/>
      <c r="BIB5" s="78"/>
      <c r="BIC5" s="78"/>
      <c r="BID5" s="78"/>
      <c r="BIE5" s="78"/>
      <c r="BIF5" s="78"/>
      <c r="BIG5" s="78"/>
      <c r="BIH5" s="78"/>
      <c r="BII5" s="78"/>
      <c r="BIJ5" s="78"/>
      <c r="BIK5" s="78"/>
      <c r="BIL5" s="78"/>
      <c r="BIM5" s="78"/>
      <c r="BIN5" s="78"/>
      <c r="BIO5" s="78"/>
      <c r="BIP5" s="78"/>
      <c r="BIQ5" s="78"/>
      <c r="BIR5" s="78"/>
      <c r="BIS5" s="78"/>
      <c r="BIT5" s="78"/>
      <c r="BIU5" s="78"/>
      <c r="BIV5" s="78"/>
      <c r="BIW5" s="78"/>
      <c r="BIX5" s="78"/>
      <c r="BIY5" s="78"/>
      <c r="BIZ5" s="78"/>
      <c r="BJA5" s="78"/>
      <c r="BJB5" s="78"/>
      <c r="BJC5" s="78"/>
      <c r="BJD5" s="78"/>
      <c r="BJE5" s="78"/>
      <c r="BJF5" s="78"/>
      <c r="BJG5" s="78"/>
      <c r="BJH5" s="78"/>
      <c r="BJI5" s="78"/>
      <c r="BJJ5" s="78"/>
      <c r="BJK5" s="78"/>
      <c r="BJL5" s="78"/>
      <c r="BJM5" s="78"/>
      <c r="BJN5" s="78"/>
      <c r="BJO5" s="78"/>
      <c r="BJP5" s="78"/>
      <c r="BJQ5" s="78"/>
      <c r="BJR5" s="78"/>
      <c r="BJS5" s="78"/>
      <c r="BJT5" s="78"/>
      <c r="BJU5" s="78"/>
      <c r="BJV5" s="78"/>
      <c r="BJW5" s="78"/>
      <c r="BJX5" s="78"/>
      <c r="BJY5" s="78"/>
      <c r="BJZ5" s="78"/>
      <c r="BKA5" s="78"/>
      <c r="BKB5" s="78"/>
      <c r="BKC5" s="78"/>
      <c r="BKD5" s="78"/>
      <c r="BKE5" s="78"/>
      <c r="BKF5" s="78"/>
      <c r="BKG5" s="78"/>
      <c r="BKH5" s="78"/>
      <c r="BKI5" s="78"/>
      <c r="BKJ5" s="78"/>
      <c r="BKK5" s="78"/>
      <c r="BKL5" s="78"/>
      <c r="BKM5" s="78"/>
      <c r="BKN5" s="78"/>
      <c r="BKO5" s="78"/>
      <c r="BKP5" s="78"/>
      <c r="BKQ5" s="78"/>
      <c r="BKR5" s="78"/>
      <c r="BKS5" s="78"/>
      <c r="BKT5" s="78"/>
      <c r="BKU5" s="78"/>
      <c r="BKV5" s="78"/>
      <c r="BKW5" s="78"/>
      <c r="BKX5" s="78"/>
      <c r="BKY5" s="78"/>
      <c r="BKZ5" s="78"/>
      <c r="BLA5" s="78"/>
      <c r="BLB5" s="78"/>
      <c r="BLC5" s="78"/>
      <c r="BLD5" s="78"/>
      <c r="BLE5" s="78"/>
      <c r="BLF5" s="78"/>
      <c r="BLG5" s="78"/>
      <c r="BLH5" s="78"/>
      <c r="BLI5" s="78"/>
      <c r="BLJ5" s="78"/>
      <c r="BLK5" s="78"/>
      <c r="BLL5" s="78"/>
      <c r="BLM5" s="78"/>
      <c r="BLN5" s="78"/>
      <c r="BLO5" s="78"/>
      <c r="BLP5" s="78"/>
      <c r="BLQ5" s="78"/>
      <c r="BLR5" s="78"/>
      <c r="BLS5" s="78"/>
      <c r="BLT5" s="78"/>
      <c r="BLU5" s="78"/>
      <c r="BLV5" s="78"/>
      <c r="BLW5" s="78"/>
      <c r="BLX5" s="78"/>
      <c r="BLY5" s="78"/>
      <c r="BLZ5" s="78"/>
      <c r="BMA5" s="78"/>
      <c r="BMB5" s="78"/>
      <c r="BMC5" s="78"/>
      <c r="BMD5" s="78"/>
      <c r="BME5" s="78"/>
      <c r="BMF5" s="78"/>
      <c r="BMG5" s="78"/>
      <c r="BMH5" s="78"/>
      <c r="BMI5" s="78"/>
      <c r="BMJ5" s="78"/>
      <c r="BMK5" s="78"/>
      <c r="BML5" s="78"/>
      <c r="BMM5" s="78"/>
      <c r="BMN5" s="78"/>
      <c r="BMO5" s="78"/>
      <c r="BMP5" s="78"/>
      <c r="BMQ5" s="78"/>
      <c r="BMR5" s="78"/>
      <c r="BMS5" s="78"/>
      <c r="BMT5" s="78"/>
      <c r="BMU5" s="78"/>
      <c r="BMV5" s="78"/>
      <c r="BMW5" s="78"/>
      <c r="BMX5" s="78"/>
      <c r="BMY5" s="78"/>
      <c r="BMZ5" s="78"/>
      <c r="BNA5" s="78"/>
      <c r="BNB5" s="78"/>
      <c r="BNC5" s="78"/>
      <c r="BND5" s="78"/>
      <c r="BNE5" s="78"/>
      <c r="BNF5" s="78"/>
      <c r="BNG5" s="78"/>
      <c r="BNH5" s="78"/>
      <c r="BNI5" s="78"/>
      <c r="BNJ5" s="78"/>
      <c r="BNK5" s="78"/>
      <c r="BNL5" s="78"/>
      <c r="BNM5" s="78"/>
      <c r="BNN5" s="78"/>
      <c r="BNO5" s="78"/>
      <c r="BNP5" s="78"/>
      <c r="BNQ5" s="78"/>
      <c r="BNR5" s="78"/>
      <c r="BNS5" s="78"/>
      <c r="BNT5" s="78"/>
      <c r="BNU5" s="78"/>
      <c r="BNV5" s="78"/>
      <c r="BNW5" s="78"/>
      <c r="BNX5" s="78"/>
      <c r="BNY5" s="78"/>
      <c r="BNZ5" s="78"/>
      <c r="BOA5" s="78"/>
      <c r="BOB5" s="78"/>
      <c r="BOC5" s="78"/>
      <c r="BOD5" s="78"/>
      <c r="BOE5" s="78"/>
      <c r="BOF5" s="78"/>
      <c r="BOG5" s="78"/>
      <c r="BOH5" s="78"/>
      <c r="BOI5" s="78"/>
      <c r="BOJ5" s="78"/>
      <c r="BOK5" s="78"/>
      <c r="BOL5" s="78"/>
      <c r="BOM5" s="78"/>
      <c r="BON5" s="78"/>
      <c r="BOO5" s="78"/>
      <c r="BOP5" s="78"/>
      <c r="BOQ5" s="78"/>
      <c r="BOR5" s="78"/>
      <c r="BOS5" s="78"/>
      <c r="BOT5" s="78"/>
      <c r="BOU5" s="78"/>
      <c r="BOV5" s="78"/>
      <c r="BOW5" s="78"/>
      <c r="BOX5" s="78"/>
      <c r="BOY5" s="78"/>
      <c r="BOZ5" s="78"/>
      <c r="BPA5" s="78"/>
      <c r="BPB5" s="78"/>
      <c r="BPC5" s="78"/>
      <c r="BPD5" s="78"/>
      <c r="BPE5" s="78"/>
      <c r="BPF5" s="78"/>
      <c r="BPG5" s="78"/>
      <c r="BPH5" s="78"/>
      <c r="BPI5" s="78"/>
      <c r="BPJ5" s="78"/>
      <c r="BPK5" s="78"/>
      <c r="BPL5" s="78"/>
      <c r="BPM5" s="78"/>
      <c r="BPN5" s="78"/>
      <c r="BPO5" s="78"/>
      <c r="BPP5" s="78"/>
      <c r="BPQ5" s="78"/>
      <c r="BPR5" s="78"/>
      <c r="BPS5" s="78"/>
      <c r="BPT5" s="78"/>
      <c r="BPU5" s="78"/>
      <c r="BPV5" s="78"/>
      <c r="BPW5" s="78"/>
      <c r="BPX5" s="78"/>
      <c r="BPY5" s="78"/>
      <c r="BPZ5" s="78"/>
      <c r="BQA5" s="78"/>
      <c r="BQB5" s="78"/>
      <c r="BQC5" s="78"/>
      <c r="BQD5" s="78"/>
      <c r="BQE5" s="78"/>
      <c r="BQF5" s="78"/>
      <c r="BQG5" s="78"/>
      <c r="BQH5" s="78"/>
      <c r="BQI5" s="78"/>
      <c r="BQJ5" s="78"/>
      <c r="BQK5" s="78"/>
      <c r="BQL5" s="78"/>
      <c r="BQM5" s="78"/>
      <c r="BQN5" s="78"/>
      <c r="BQO5" s="78"/>
      <c r="BQP5" s="78"/>
      <c r="BQQ5" s="78"/>
      <c r="BQR5" s="78"/>
      <c r="BQS5" s="78"/>
      <c r="BQT5" s="78"/>
      <c r="BQU5" s="78"/>
      <c r="BQV5" s="78"/>
      <c r="BQW5" s="78"/>
      <c r="BQX5" s="78"/>
      <c r="BQY5" s="78"/>
      <c r="BQZ5" s="78"/>
      <c r="BRA5" s="78"/>
      <c r="BRB5" s="78"/>
      <c r="BRC5" s="78"/>
      <c r="BRD5" s="78"/>
      <c r="BRE5" s="78"/>
      <c r="BRF5" s="78"/>
      <c r="BRG5" s="78"/>
      <c r="BRH5" s="78"/>
      <c r="BRI5" s="78"/>
      <c r="BRJ5" s="78"/>
      <c r="BRK5" s="78"/>
      <c r="BRL5" s="78"/>
      <c r="BRM5" s="78"/>
      <c r="BRN5" s="78"/>
      <c r="BRO5" s="78"/>
      <c r="BRP5" s="78"/>
      <c r="BRQ5" s="78"/>
      <c r="BRR5" s="78"/>
      <c r="BRS5" s="78"/>
      <c r="BRT5" s="78"/>
      <c r="BRU5" s="78"/>
      <c r="BRV5" s="78"/>
      <c r="BRW5" s="78"/>
      <c r="BRX5" s="78"/>
      <c r="BRY5" s="78"/>
      <c r="BRZ5" s="78"/>
      <c r="BSA5" s="78"/>
      <c r="BSB5" s="78"/>
      <c r="BSC5" s="78"/>
      <c r="BSD5" s="78"/>
      <c r="BSE5" s="78"/>
      <c r="BSF5" s="78"/>
      <c r="BSG5" s="78"/>
      <c r="BSH5" s="78"/>
      <c r="BSI5" s="78"/>
      <c r="BSJ5" s="78"/>
      <c r="BSK5" s="78"/>
      <c r="BSL5" s="78"/>
      <c r="BSM5" s="78"/>
      <c r="BSN5" s="78"/>
      <c r="BSO5" s="78"/>
      <c r="BSP5" s="78"/>
      <c r="BSQ5" s="78"/>
      <c r="BSR5" s="78"/>
      <c r="BSS5" s="78"/>
      <c r="BST5" s="78"/>
      <c r="BSU5" s="78"/>
      <c r="BSV5" s="78"/>
      <c r="BSW5" s="78"/>
      <c r="BSX5" s="78"/>
      <c r="BSY5" s="78"/>
      <c r="BSZ5" s="78"/>
      <c r="BTA5" s="78"/>
      <c r="BTB5" s="78"/>
      <c r="BTC5" s="78"/>
      <c r="BTD5" s="78"/>
      <c r="BTE5" s="78"/>
      <c r="BTF5" s="78"/>
      <c r="BTG5" s="78"/>
      <c r="BTH5" s="78"/>
      <c r="BTI5" s="78"/>
      <c r="BTJ5" s="78"/>
      <c r="BTK5" s="78"/>
      <c r="BTL5" s="78"/>
      <c r="BTM5" s="78"/>
      <c r="BTN5" s="78"/>
      <c r="BTO5" s="78"/>
      <c r="BTP5" s="78"/>
      <c r="BTQ5" s="78"/>
      <c r="BTR5" s="78"/>
      <c r="BTS5" s="78"/>
      <c r="BTT5" s="78"/>
      <c r="BTU5" s="78"/>
      <c r="BTV5" s="78"/>
      <c r="BTW5" s="78"/>
      <c r="BTX5" s="78"/>
      <c r="BTY5" s="78"/>
      <c r="BTZ5" s="78"/>
      <c r="BUA5" s="78"/>
      <c r="BUB5" s="78"/>
      <c r="BUC5" s="78"/>
      <c r="BUD5" s="78"/>
      <c r="BUE5" s="78"/>
      <c r="BUF5" s="78"/>
      <c r="BUG5" s="78"/>
      <c r="BUH5" s="78"/>
      <c r="BUI5" s="78"/>
      <c r="BUJ5" s="78"/>
      <c r="BUK5" s="78"/>
      <c r="BUL5" s="78"/>
      <c r="BUM5" s="78"/>
      <c r="BUN5" s="78"/>
      <c r="BUO5" s="78"/>
      <c r="BUP5" s="78"/>
      <c r="BUQ5" s="78"/>
      <c r="BUR5" s="78"/>
      <c r="BUS5" s="78"/>
      <c r="BUT5" s="78"/>
      <c r="BUU5" s="78"/>
      <c r="BUV5" s="78"/>
      <c r="BUW5" s="78"/>
      <c r="BUX5" s="78"/>
      <c r="BUY5" s="78"/>
      <c r="BUZ5" s="78"/>
      <c r="BVA5" s="78"/>
      <c r="BVB5" s="78"/>
      <c r="BVC5" s="78"/>
      <c r="BVD5" s="78"/>
      <c r="BVE5" s="78"/>
      <c r="BVF5" s="78"/>
      <c r="BVG5" s="78"/>
      <c r="BVH5" s="78"/>
      <c r="BVI5" s="78"/>
      <c r="BVJ5" s="78"/>
      <c r="BVK5" s="78"/>
      <c r="BVL5" s="78"/>
      <c r="BVM5" s="78"/>
      <c r="BVN5" s="78"/>
      <c r="BVO5" s="78"/>
      <c r="BVP5" s="78"/>
      <c r="BVQ5" s="78"/>
      <c r="BVR5" s="78"/>
      <c r="BVS5" s="78"/>
      <c r="BVT5" s="78"/>
      <c r="BVU5" s="78"/>
      <c r="BVV5" s="78"/>
      <c r="BVW5" s="78"/>
      <c r="BVX5" s="78"/>
      <c r="BVY5" s="78"/>
      <c r="BVZ5" s="78"/>
      <c r="BWA5" s="78"/>
      <c r="BWB5" s="78"/>
      <c r="BWC5" s="78"/>
      <c r="BWD5" s="78"/>
      <c r="BWE5" s="78"/>
      <c r="BWF5" s="78"/>
      <c r="BWG5" s="78"/>
      <c r="BWH5" s="78"/>
      <c r="BWI5" s="78"/>
      <c r="BWJ5" s="78"/>
      <c r="BWK5" s="78"/>
      <c r="BWL5" s="78"/>
      <c r="BWM5" s="78"/>
      <c r="BWN5" s="78"/>
      <c r="BWO5" s="78"/>
      <c r="BWP5" s="78"/>
      <c r="BWQ5" s="78"/>
      <c r="BWR5" s="78"/>
      <c r="BWS5" s="78"/>
      <c r="BWT5" s="78"/>
      <c r="BWU5" s="78"/>
      <c r="BWV5" s="78"/>
      <c r="BWW5" s="78"/>
      <c r="BWX5" s="78"/>
      <c r="BWY5" s="78"/>
      <c r="BWZ5" s="78"/>
      <c r="BXA5" s="78"/>
      <c r="BXB5" s="78"/>
      <c r="BXC5" s="78"/>
      <c r="BXD5" s="78"/>
      <c r="BXE5" s="78"/>
      <c r="BXF5" s="78"/>
      <c r="BXG5" s="78"/>
      <c r="BXH5" s="78"/>
      <c r="BXI5" s="78"/>
      <c r="BXJ5" s="78"/>
      <c r="BXK5" s="78"/>
      <c r="BXL5" s="78"/>
      <c r="BXM5" s="78"/>
      <c r="BXN5" s="78"/>
      <c r="BXO5" s="78"/>
      <c r="BXP5" s="78"/>
      <c r="BXQ5" s="78"/>
      <c r="BXR5" s="78"/>
      <c r="BXS5" s="78"/>
      <c r="BXT5" s="78"/>
      <c r="BXU5" s="78"/>
      <c r="BXV5" s="78"/>
      <c r="BXW5" s="78"/>
      <c r="BXX5" s="78"/>
      <c r="BXY5" s="78"/>
      <c r="BXZ5" s="78"/>
      <c r="BYA5" s="78"/>
      <c r="BYB5" s="78"/>
      <c r="BYC5" s="78"/>
      <c r="BYD5" s="78"/>
      <c r="BYE5" s="78"/>
      <c r="BYF5" s="78"/>
      <c r="BYG5" s="78"/>
      <c r="BYH5" s="78"/>
      <c r="BYI5" s="78"/>
      <c r="BYJ5" s="78"/>
      <c r="BYK5" s="78"/>
      <c r="BYL5" s="78"/>
      <c r="BYM5" s="78"/>
      <c r="BYN5" s="78"/>
      <c r="BYO5" s="78"/>
      <c r="BYP5" s="78"/>
      <c r="BYQ5" s="78"/>
      <c r="BYR5" s="78"/>
      <c r="BYS5" s="78"/>
      <c r="BYT5" s="78"/>
      <c r="BYU5" s="78"/>
      <c r="BYV5" s="78"/>
      <c r="BYW5" s="78"/>
      <c r="BYX5" s="78"/>
      <c r="BYY5" s="78"/>
      <c r="BYZ5" s="78"/>
      <c r="BZA5" s="78"/>
      <c r="BZB5" s="78"/>
      <c r="BZC5" s="78"/>
      <c r="BZD5" s="78"/>
      <c r="BZE5" s="78"/>
      <c r="BZF5" s="78"/>
      <c r="BZG5" s="78"/>
      <c r="BZH5" s="78"/>
      <c r="BZI5" s="78"/>
      <c r="BZJ5" s="78"/>
      <c r="BZK5" s="78"/>
      <c r="BZL5" s="78"/>
      <c r="BZM5" s="78"/>
      <c r="BZN5" s="78"/>
      <c r="BZO5" s="78"/>
      <c r="BZP5" s="78"/>
      <c r="BZQ5" s="78"/>
      <c r="BZR5" s="78"/>
      <c r="BZS5" s="78"/>
      <c r="BZT5" s="78"/>
      <c r="BZU5" s="78"/>
      <c r="BZV5" s="78"/>
      <c r="BZW5" s="78"/>
      <c r="BZX5" s="78"/>
      <c r="BZY5" s="78"/>
      <c r="BZZ5" s="78"/>
      <c r="CAA5" s="78"/>
      <c r="CAB5" s="78"/>
      <c r="CAC5" s="78"/>
      <c r="CAD5" s="78"/>
      <c r="CAE5" s="78"/>
      <c r="CAF5" s="78"/>
      <c r="CAG5" s="78"/>
      <c r="CAH5" s="78"/>
      <c r="CAI5" s="78"/>
      <c r="CAJ5" s="78"/>
      <c r="CAK5" s="78"/>
      <c r="CAL5" s="78"/>
      <c r="CAM5" s="78"/>
      <c r="CAN5" s="78"/>
      <c r="CAO5" s="78"/>
      <c r="CAP5" s="78"/>
      <c r="CAQ5" s="78"/>
      <c r="CAR5" s="78"/>
      <c r="CAS5" s="78"/>
      <c r="CAT5" s="78"/>
      <c r="CAU5" s="78"/>
      <c r="CAV5" s="78"/>
      <c r="CAW5" s="78"/>
      <c r="CAX5" s="78"/>
      <c r="CAY5" s="78"/>
      <c r="CAZ5" s="78"/>
      <c r="CBA5" s="78"/>
      <c r="CBB5" s="78"/>
      <c r="CBC5" s="78"/>
      <c r="CBD5" s="78"/>
      <c r="CBE5" s="78"/>
      <c r="CBF5" s="78"/>
      <c r="CBG5" s="78"/>
      <c r="CBH5" s="78"/>
      <c r="CBI5" s="78"/>
      <c r="CBJ5" s="78"/>
      <c r="CBK5" s="78"/>
      <c r="CBL5" s="78"/>
      <c r="CBM5" s="78"/>
      <c r="CBN5" s="78"/>
      <c r="CBO5" s="78"/>
      <c r="CBP5" s="78"/>
      <c r="CBQ5" s="78"/>
      <c r="CBR5" s="78"/>
      <c r="CBS5" s="78"/>
      <c r="CBT5" s="78"/>
      <c r="CBU5" s="78"/>
      <c r="CBV5" s="78"/>
      <c r="CBW5" s="78"/>
      <c r="CBX5" s="78"/>
      <c r="CBY5" s="78"/>
      <c r="CBZ5" s="78"/>
      <c r="CCA5" s="78"/>
      <c r="CCB5" s="78"/>
      <c r="CCC5" s="78"/>
      <c r="CCD5" s="78"/>
      <c r="CCE5" s="78"/>
      <c r="CCF5" s="78"/>
      <c r="CCG5" s="78"/>
      <c r="CCH5" s="78"/>
      <c r="CCI5" s="78"/>
      <c r="CCJ5" s="78"/>
      <c r="CCK5" s="78"/>
      <c r="CCL5" s="78"/>
      <c r="CCM5" s="78"/>
      <c r="CCN5" s="78"/>
      <c r="CCO5" s="78"/>
      <c r="CCP5" s="78"/>
      <c r="CCQ5" s="78"/>
      <c r="CCR5" s="78"/>
      <c r="CCS5" s="78"/>
      <c r="CCT5" s="78"/>
      <c r="CCU5" s="78"/>
      <c r="CCV5" s="78"/>
      <c r="CCW5" s="78"/>
      <c r="CCX5" s="78"/>
      <c r="CCY5" s="78"/>
      <c r="CCZ5" s="78"/>
      <c r="CDA5" s="78"/>
      <c r="CDB5" s="78"/>
      <c r="CDC5" s="78"/>
      <c r="CDD5" s="78"/>
      <c r="CDE5" s="78"/>
      <c r="CDF5" s="78"/>
      <c r="CDG5" s="78"/>
      <c r="CDH5" s="78"/>
      <c r="CDI5" s="78"/>
      <c r="CDJ5" s="78"/>
      <c r="CDK5" s="78"/>
      <c r="CDL5" s="78"/>
      <c r="CDM5" s="78"/>
      <c r="CDN5" s="78"/>
      <c r="CDO5" s="78"/>
      <c r="CDP5" s="78"/>
      <c r="CDQ5" s="78"/>
      <c r="CDR5" s="78"/>
      <c r="CDS5" s="78"/>
      <c r="CDT5" s="78"/>
      <c r="CDU5" s="78"/>
      <c r="CDV5" s="78"/>
      <c r="CDW5" s="78"/>
      <c r="CDX5" s="78"/>
      <c r="CDY5" s="78"/>
      <c r="CDZ5" s="78"/>
      <c r="CEA5" s="78"/>
      <c r="CEB5" s="78"/>
      <c r="CEC5" s="78"/>
      <c r="CED5" s="78"/>
      <c r="CEE5" s="78"/>
      <c r="CEF5" s="78"/>
      <c r="CEG5" s="78"/>
      <c r="CEH5" s="78"/>
      <c r="CEI5" s="78"/>
      <c r="CEJ5" s="78"/>
      <c r="CEK5" s="78"/>
      <c r="CEL5" s="78"/>
      <c r="CEM5" s="78"/>
      <c r="CEN5" s="78"/>
      <c r="CEO5" s="78"/>
      <c r="CEP5" s="78"/>
      <c r="CEQ5" s="78"/>
      <c r="CER5" s="78"/>
      <c r="CES5" s="78"/>
      <c r="CET5" s="78"/>
      <c r="CEU5" s="78"/>
      <c r="CEV5" s="78"/>
      <c r="CEW5" s="78"/>
      <c r="CEX5" s="78"/>
      <c r="CEY5" s="78"/>
      <c r="CEZ5" s="78"/>
      <c r="CFA5" s="78"/>
      <c r="CFB5" s="78"/>
      <c r="CFC5" s="78"/>
      <c r="CFD5" s="78"/>
      <c r="CFE5" s="78"/>
      <c r="CFF5" s="78"/>
      <c r="CFG5" s="78"/>
      <c r="CFH5" s="78"/>
      <c r="CFI5" s="78"/>
      <c r="CFJ5" s="78"/>
      <c r="CFK5" s="78"/>
      <c r="CFL5" s="78"/>
      <c r="CFM5" s="78"/>
      <c r="CFN5" s="78"/>
      <c r="CFO5" s="78"/>
      <c r="CFP5" s="78"/>
      <c r="CFQ5" s="78"/>
      <c r="CFR5" s="78"/>
      <c r="CFS5" s="78"/>
      <c r="CFT5" s="78"/>
      <c r="CFU5" s="78"/>
      <c r="CFV5" s="78"/>
      <c r="CFW5" s="78"/>
      <c r="CFX5" s="78"/>
      <c r="CFY5" s="78"/>
      <c r="CFZ5" s="78"/>
      <c r="CGA5" s="78"/>
      <c r="CGB5" s="78"/>
      <c r="CGC5" s="78"/>
      <c r="CGD5" s="78"/>
      <c r="CGE5" s="78"/>
      <c r="CGF5" s="78"/>
      <c r="CGG5" s="78"/>
      <c r="CGH5" s="78"/>
      <c r="CGI5" s="78"/>
      <c r="CGJ5" s="78"/>
      <c r="CGK5" s="78"/>
      <c r="CGL5" s="78"/>
      <c r="CGM5" s="78"/>
      <c r="CGN5" s="78"/>
      <c r="CGO5" s="78"/>
      <c r="CGP5" s="78"/>
      <c r="CGQ5" s="78"/>
      <c r="CGR5" s="78"/>
      <c r="CGS5" s="78"/>
      <c r="CGT5" s="78"/>
      <c r="CGU5" s="78"/>
      <c r="CGV5" s="78"/>
      <c r="CGW5" s="78"/>
      <c r="CGX5" s="78"/>
      <c r="CGY5" s="78"/>
      <c r="CGZ5" s="78"/>
      <c r="CHA5" s="78"/>
      <c r="CHB5" s="78"/>
      <c r="CHC5" s="78"/>
      <c r="CHD5" s="78"/>
      <c r="CHE5" s="78"/>
      <c r="CHF5" s="78"/>
      <c r="CHG5" s="78"/>
      <c r="CHH5" s="78"/>
      <c r="CHI5" s="78"/>
      <c r="CHJ5" s="78"/>
      <c r="CHK5" s="78"/>
      <c r="CHL5" s="78"/>
      <c r="CHM5" s="78"/>
      <c r="CHN5" s="78"/>
      <c r="CHO5" s="78"/>
      <c r="CHP5" s="78"/>
      <c r="CHQ5" s="78"/>
      <c r="CHR5" s="78"/>
      <c r="CHS5" s="78"/>
      <c r="CHT5" s="78"/>
      <c r="CHU5" s="78"/>
      <c r="CHV5" s="78"/>
      <c r="CHW5" s="78"/>
      <c r="CHX5" s="78"/>
      <c r="CHY5" s="78"/>
      <c r="CHZ5" s="78"/>
      <c r="CIA5" s="78"/>
      <c r="CIB5" s="78"/>
      <c r="CIC5" s="78"/>
      <c r="CID5" s="78"/>
      <c r="CIE5" s="78"/>
      <c r="CIF5" s="78"/>
      <c r="CIG5" s="78"/>
      <c r="CIH5" s="78"/>
      <c r="CII5" s="78"/>
      <c r="CIJ5" s="78"/>
      <c r="CIK5" s="78"/>
      <c r="CIL5" s="78"/>
      <c r="CIM5" s="78"/>
      <c r="CIN5" s="78"/>
      <c r="CIO5" s="78"/>
      <c r="CIP5" s="78"/>
      <c r="CIQ5" s="78"/>
      <c r="CIR5" s="78"/>
      <c r="CIS5" s="78"/>
      <c r="CIT5" s="78"/>
      <c r="CIU5" s="78"/>
      <c r="CIV5" s="78"/>
      <c r="CIW5" s="78"/>
      <c r="CIX5" s="78"/>
      <c r="CIY5" s="78"/>
      <c r="CIZ5" s="78"/>
      <c r="CJA5" s="78"/>
      <c r="CJB5" s="78"/>
      <c r="CJC5" s="78"/>
      <c r="CJD5" s="78"/>
      <c r="CJE5" s="78"/>
      <c r="CJF5" s="78"/>
      <c r="CJG5" s="78"/>
      <c r="CJH5" s="78"/>
      <c r="CJI5" s="78"/>
      <c r="CJJ5" s="78"/>
      <c r="CJK5" s="78"/>
      <c r="CJL5" s="78"/>
      <c r="CJM5" s="78"/>
      <c r="CJN5" s="78"/>
      <c r="CJO5" s="78"/>
      <c r="CJP5" s="78"/>
      <c r="CJQ5" s="78"/>
      <c r="CJR5" s="78"/>
      <c r="CJS5" s="78"/>
      <c r="CJT5" s="78"/>
      <c r="CJU5" s="78"/>
      <c r="CJV5" s="78"/>
      <c r="CJW5" s="78"/>
      <c r="CJX5" s="78"/>
      <c r="CJY5" s="78"/>
      <c r="CJZ5" s="78"/>
      <c r="CKA5" s="78"/>
      <c r="CKB5" s="78"/>
      <c r="CKC5" s="78"/>
      <c r="CKD5" s="78"/>
      <c r="CKE5" s="78"/>
      <c r="CKF5" s="78"/>
      <c r="CKG5" s="78"/>
      <c r="CKH5" s="78"/>
      <c r="CKI5" s="78"/>
      <c r="CKJ5" s="78"/>
      <c r="CKK5" s="78"/>
      <c r="CKL5" s="78"/>
      <c r="CKM5" s="78"/>
      <c r="CKN5" s="78"/>
      <c r="CKO5" s="78"/>
      <c r="CKP5" s="78"/>
      <c r="CKQ5" s="78"/>
      <c r="CKR5" s="78"/>
      <c r="CKS5" s="78"/>
      <c r="CKT5" s="78"/>
      <c r="CKU5" s="78"/>
      <c r="CKV5" s="78"/>
      <c r="CKW5" s="78"/>
      <c r="CKX5" s="78"/>
      <c r="CKY5" s="78"/>
      <c r="CKZ5" s="78"/>
      <c r="CLA5" s="78"/>
      <c r="CLB5" s="78"/>
      <c r="CLC5" s="78"/>
      <c r="CLD5" s="78"/>
      <c r="CLE5" s="78"/>
      <c r="CLF5" s="78"/>
      <c r="CLG5" s="78"/>
      <c r="CLH5" s="78"/>
      <c r="CLI5" s="78"/>
      <c r="CLJ5" s="78"/>
      <c r="CLK5" s="78"/>
      <c r="CLL5" s="78"/>
      <c r="CLM5" s="78"/>
      <c r="CLN5" s="78"/>
      <c r="CLO5" s="78"/>
      <c r="CLP5" s="78"/>
      <c r="CLQ5" s="78"/>
      <c r="CLR5" s="78"/>
      <c r="CLS5" s="78"/>
      <c r="CLT5" s="78"/>
      <c r="CLU5" s="78"/>
      <c r="CLV5" s="78"/>
      <c r="CLW5" s="78"/>
      <c r="CLX5" s="78"/>
      <c r="CLY5" s="78"/>
      <c r="CLZ5" s="78"/>
      <c r="CMA5" s="78"/>
      <c r="CMB5" s="78"/>
      <c r="CMC5" s="78"/>
      <c r="CMD5" s="78"/>
      <c r="CME5" s="78"/>
      <c r="CMF5" s="78"/>
      <c r="CMG5" s="78"/>
      <c r="CMH5" s="78"/>
      <c r="CMI5" s="78"/>
      <c r="CMJ5" s="78"/>
      <c r="CMK5" s="78"/>
      <c r="CML5" s="78"/>
      <c r="CMM5" s="78"/>
      <c r="CMN5" s="78"/>
      <c r="CMO5" s="78"/>
      <c r="CMP5" s="78"/>
      <c r="CMQ5" s="78"/>
      <c r="CMR5" s="78"/>
      <c r="CMS5" s="78"/>
      <c r="CMT5" s="78"/>
      <c r="CMU5" s="78"/>
      <c r="CMV5" s="78"/>
      <c r="CMW5" s="78"/>
      <c r="CMX5" s="78"/>
      <c r="CMY5" s="78"/>
      <c r="CMZ5" s="78"/>
      <c r="CNA5" s="78"/>
      <c r="CNB5" s="78"/>
      <c r="CNC5" s="78"/>
      <c r="CND5" s="78"/>
      <c r="CNE5" s="78"/>
      <c r="CNF5" s="78"/>
      <c r="CNG5" s="78"/>
      <c r="CNH5" s="78"/>
      <c r="CNI5" s="78"/>
      <c r="CNJ5" s="78"/>
      <c r="CNK5" s="78"/>
      <c r="CNL5" s="78"/>
      <c r="CNM5" s="78"/>
      <c r="CNN5" s="78"/>
      <c r="CNO5" s="78"/>
      <c r="CNP5" s="78"/>
      <c r="CNQ5" s="78"/>
      <c r="CNR5" s="78"/>
      <c r="CNS5" s="78"/>
      <c r="CNT5" s="78"/>
      <c r="CNU5" s="78"/>
      <c r="CNV5" s="78"/>
      <c r="CNW5" s="78"/>
      <c r="CNX5" s="78"/>
      <c r="CNY5" s="78"/>
      <c r="CNZ5" s="78"/>
      <c r="COA5" s="78"/>
      <c r="COB5" s="78"/>
      <c r="COC5" s="78"/>
      <c r="COD5" s="78"/>
      <c r="COE5" s="78"/>
      <c r="COF5" s="78"/>
      <c r="COG5" s="78"/>
      <c r="COH5" s="78"/>
      <c r="COI5" s="78"/>
      <c r="COJ5" s="78"/>
      <c r="COK5" s="78"/>
      <c r="COL5" s="78"/>
      <c r="COM5" s="78"/>
      <c r="CON5" s="78"/>
      <c r="COO5" s="78"/>
      <c r="COP5" s="78"/>
      <c r="COQ5" s="78"/>
      <c r="COR5" s="78"/>
      <c r="COS5" s="78"/>
      <c r="COT5" s="78"/>
      <c r="COU5" s="78"/>
      <c r="COV5" s="78"/>
      <c r="COW5" s="78"/>
      <c r="COX5" s="78"/>
      <c r="COY5" s="78"/>
      <c r="COZ5" s="78"/>
      <c r="CPA5" s="78"/>
      <c r="CPB5" s="78"/>
      <c r="CPC5" s="78"/>
      <c r="CPD5" s="78"/>
      <c r="CPE5" s="78"/>
      <c r="CPF5" s="78"/>
      <c r="CPG5" s="78"/>
      <c r="CPH5" s="78"/>
      <c r="CPI5" s="78"/>
      <c r="CPJ5" s="78"/>
      <c r="CPK5" s="78"/>
      <c r="CPL5" s="78"/>
      <c r="CPM5" s="78"/>
      <c r="CPN5" s="78"/>
      <c r="CPO5" s="78"/>
      <c r="CPP5" s="78"/>
      <c r="CPQ5" s="78"/>
      <c r="CPR5" s="78"/>
      <c r="CPS5" s="78"/>
      <c r="CPT5" s="78"/>
      <c r="CPU5" s="78"/>
      <c r="CPV5" s="78"/>
      <c r="CPW5" s="78"/>
      <c r="CPX5" s="78"/>
      <c r="CPY5" s="78"/>
      <c r="CPZ5" s="78"/>
      <c r="CQA5" s="78"/>
      <c r="CQB5" s="78"/>
      <c r="CQC5" s="78"/>
      <c r="CQD5" s="78"/>
      <c r="CQE5" s="78"/>
      <c r="CQF5" s="78"/>
      <c r="CQG5" s="78"/>
      <c r="CQH5" s="78"/>
      <c r="CQI5" s="78"/>
      <c r="CQJ5" s="78"/>
      <c r="CQK5" s="78"/>
      <c r="CQL5" s="78"/>
      <c r="CQM5" s="78"/>
      <c r="CQN5" s="78"/>
      <c r="CQO5" s="78"/>
      <c r="CQP5" s="78"/>
      <c r="CQQ5" s="78"/>
      <c r="CQR5" s="78"/>
      <c r="CQS5" s="78"/>
      <c r="CQT5" s="78"/>
      <c r="CQU5" s="78"/>
      <c r="CQV5" s="78"/>
      <c r="CQW5" s="78"/>
      <c r="CQX5" s="78"/>
      <c r="CQY5" s="78"/>
      <c r="CQZ5" s="78"/>
      <c r="CRA5" s="78"/>
      <c r="CRB5" s="78"/>
      <c r="CRC5" s="78"/>
      <c r="CRD5" s="78"/>
      <c r="CRE5" s="78"/>
      <c r="CRF5" s="78"/>
      <c r="CRG5" s="78"/>
      <c r="CRH5" s="78"/>
      <c r="CRI5" s="78"/>
      <c r="CRJ5" s="78"/>
      <c r="CRK5" s="78"/>
      <c r="CRL5" s="78"/>
      <c r="CRM5" s="78"/>
      <c r="CRN5" s="78"/>
      <c r="CRO5" s="78"/>
      <c r="CRP5" s="78"/>
      <c r="CRQ5" s="78"/>
      <c r="CRR5" s="78"/>
      <c r="CRS5" s="78"/>
      <c r="CRT5" s="78"/>
      <c r="CRU5" s="78"/>
      <c r="CRV5" s="78"/>
      <c r="CRW5" s="78"/>
      <c r="CRX5" s="78"/>
      <c r="CRY5" s="78"/>
      <c r="CRZ5" s="78"/>
      <c r="CSA5" s="78"/>
      <c r="CSB5" s="78"/>
      <c r="CSC5" s="78"/>
      <c r="CSD5" s="78"/>
      <c r="CSE5" s="78"/>
      <c r="CSF5" s="78"/>
      <c r="CSG5" s="78"/>
      <c r="CSH5" s="78"/>
      <c r="CSI5" s="78"/>
      <c r="CSJ5" s="78"/>
      <c r="CSK5" s="78"/>
      <c r="CSL5" s="78"/>
      <c r="CSM5" s="78"/>
      <c r="CSN5" s="78"/>
      <c r="CSO5" s="78"/>
      <c r="CSP5" s="78"/>
      <c r="CSQ5" s="78"/>
      <c r="CSR5" s="78"/>
      <c r="CSS5" s="78"/>
      <c r="CST5" s="78"/>
      <c r="CSU5" s="78"/>
      <c r="CSV5" s="78"/>
      <c r="CSW5" s="78"/>
      <c r="CSX5" s="78"/>
      <c r="CSY5" s="78"/>
      <c r="CSZ5" s="78"/>
      <c r="CTA5" s="78"/>
      <c r="CTB5" s="78"/>
      <c r="CTC5" s="78"/>
      <c r="CTD5" s="78"/>
      <c r="CTE5" s="78"/>
      <c r="CTF5" s="78"/>
      <c r="CTG5" s="78"/>
      <c r="CTH5" s="78"/>
      <c r="CTI5" s="78"/>
      <c r="CTJ5" s="78"/>
      <c r="CTK5" s="78"/>
      <c r="CTL5" s="78"/>
      <c r="CTM5" s="78"/>
      <c r="CTN5" s="78"/>
      <c r="CTO5" s="78"/>
      <c r="CTP5" s="78"/>
      <c r="CTQ5" s="78"/>
      <c r="CTR5" s="78"/>
      <c r="CTS5" s="78"/>
      <c r="CTT5" s="78"/>
      <c r="CTU5" s="78"/>
      <c r="CTV5" s="78"/>
      <c r="CTW5" s="78"/>
      <c r="CTX5" s="78"/>
      <c r="CTY5" s="78"/>
      <c r="CTZ5" s="78"/>
      <c r="CUA5" s="78"/>
      <c r="CUB5" s="78"/>
      <c r="CUC5" s="78"/>
      <c r="CUD5" s="78"/>
      <c r="CUE5" s="78"/>
      <c r="CUF5" s="78"/>
      <c r="CUG5" s="78"/>
      <c r="CUH5" s="78"/>
      <c r="CUI5" s="78"/>
      <c r="CUJ5" s="78"/>
      <c r="CUK5" s="78"/>
      <c r="CUL5" s="78"/>
      <c r="CUM5" s="78"/>
      <c r="CUN5" s="78"/>
      <c r="CUO5" s="78"/>
      <c r="CUP5" s="78"/>
      <c r="CUQ5" s="78"/>
      <c r="CUR5" s="78"/>
      <c r="CUS5" s="78"/>
      <c r="CUT5" s="78"/>
      <c r="CUU5" s="78"/>
      <c r="CUV5" s="78"/>
      <c r="CUW5" s="78"/>
      <c r="CUX5" s="78"/>
      <c r="CUY5" s="78"/>
      <c r="CUZ5" s="78"/>
      <c r="CVA5" s="78"/>
      <c r="CVB5" s="78"/>
      <c r="CVC5" s="78"/>
      <c r="CVD5" s="78"/>
      <c r="CVE5" s="78"/>
      <c r="CVF5" s="78"/>
      <c r="CVG5" s="78"/>
      <c r="CVH5" s="78"/>
      <c r="CVI5" s="78"/>
      <c r="CVJ5" s="78"/>
      <c r="CVK5" s="78"/>
      <c r="CVL5" s="78"/>
      <c r="CVM5" s="78"/>
      <c r="CVN5" s="78"/>
      <c r="CVO5" s="78"/>
      <c r="CVP5" s="78"/>
      <c r="CVQ5" s="78"/>
      <c r="CVR5" s="78"/>
      <c r="CVS5" s="78"/>
      <c r="CVT5" s="78"/>
      <c r="CVU5" s="78"/>
      <c r="CVV5" s="78"/>
      <c r="CVW5" s="78"/>
      <c r="CVX5" s="78"/>
      <c r="CVY5" s="78"/>
      <c r="CVZ5" s="78"/>
      <c r="CWA5" s="78"/>
      <c r="CWB5" s="78"/>
      <c r="CWC5" s="78"/>
      <c r="CWD5" s="78"/>
      <c r="CWE5" s="78"/>
      <c r="CWF5" s="78"/>
      <c r="CWG5" s="78"/>
      <c r="CWH5" s="78"/>
      <c r="CWI5" s="78"/>
      <c r="CWJ5" s="78"/>
      <c r="CWK5" s="78"/>
      <c r="CWL5" s="78"/>
      <c r="CWM5" s="78"/>
      <c r="CWN5" s="78"/>
      <c r="CWO5" s="78"/>
      <c r="CWP5" s="78"/>
      <c r="CWQ5" s="78"/>
      <c r="CWR5" s="78"/>
      <c r="CWS5" s="78"/>
      <c r="CWT5" s="78"/>
      <c r="CWU5" s="78"/>
      <c r="CWV5" s="78"/>
      <c r="CWW5" s="78"/>
      <c r="CWX5" s="78"/>
      <c r="CWY5" s="78"/>
      <c r="CWZ5" s="78"/>
      <c r="CXA5" s="78"/>
      <c r="CXB5" s="78"/>
      <c r="CXC5" s="78"/>
      <c r="CXD5" s="78"/>
      <c r="CXE5" s="78"/>
      <c r="CXF5" s="78"/>
      <c r="CXG5" s="78"/>
      <c r="CXH5" s="78"/>
      <c r="CXI5" s="78"/>
      <c r="CXJ5" s="78"/>
      <c r="CXK5" s="78"/>
      <c r="CXL5" s="78"/>
      <c r="CXM5" s="78"/>
      <c r="CXN5" s="78"/>
      <c r="CXO5" s="78"/>
      <c r="CXP5" s="78"/>
      <c r="CXQ5" s="78"/>
      <c r="CXR5" s="78"/>
      <c r="CXS5" s="78"/>
      <c r="CXT5" s="78"/>
      <c r="CXU5" s="78"/>
      <c r="CXV5" s="78"/>
      <c r="CXW5" s="78"/>
      <c r="CXX5" s="78"/>
      <c r="CXY5" s="78"/>
      <c r="CXZ5" s="78"/>
      <c r="CYA5" s="78"/>
      <c r="CYB5" s="78"/>
      <c r="CYC5" s="78"/>
      <c r="CYD5" s="78"/>
      <c r="CYE5" s="78"/>
      <c r="CYF5" s="78"/>
      <c r="CYG5" s="78"/>
      <c r="CYH5" s="78"/>
      <c r="CYI5" s="78"/>
      <c r="CYJ5" s="78"/>
      <c r="CYK5" s="78"/>
      <c r="CYL5" s="78"/>
      <c r="CYM5" s="78"/>
      <c r="CYN5" s="78"/>
      <c r="CYO5" s="78"/>
      <c r="CYP5" s="78"/>
      <c r="CYQ5" s="78"/>
      <c r="CYR5" s="78"/>
      <c r="CYS5" s="78"/>
      <c r="CYT5" s="78"/>
      <c r="CYU5" s="78"/>
      <c r="CYV5" s="78"/>
      <c r="CYW5" s="78"/>
      <c r="CYX5" s="78"/>
      <c r="CYY5" s="78"/>
      <c r="CYZ5" s="78"/>
      <c r="CZA5" s="78"/>
      <c r="CZB5" s="78"/>
      <c r="CZC5" s="78"/>
      <c r="CZD5" s="78"/>
      <c r="CZE5" s="78"/>
      <c r="CZF5" s="78"/>
      <c r="CZG5" s="78"/>
      <c r="CZH5" s="78"/>
      <c r="CZI5" s="78"/>
      <c r="CZJ5" s="78"/>
      <c r="CZK5" s="78"/>
      <c r="CZL5" s="78"/>
      <c r="CZM5" s="78"/>
      <c r="CZN5" s="78"/>
      <c r="CZO5" s="78"/>
      <c r="CZP5" s="78"/>
      <c r="CZQ5" s="78"/>
      <c r="CZR5" s="78"/>
      <c r="CZS5" s="78"/>
      <c r="CZT5" s="78"/>
      <c r="CZU5" s="78"/>
      <c r="CZV5" s="78"/>
      <c r="CZW5" s="78"/>
      <c r="CZX5" s="78"/>
      <c r="CZY5" s="78"/>
      <c r="CZZ5" s="78"/>
      <c r="DAA5" s="78"/>
      <c r="DAB5" s="78"/>
      <c r="DAC5" s="78"/>
      <c r="DAD5" s="78"/>
      <c r="DAE5" s="78"/>
      <c r="DAF5" s="78"/>
      <c r="DAG5" s="78"/>
      <c r="DAH5" s="78"/>
      <c r="DAI5" s="78"/>
      <c r="DAJ5" s="78"/>
      <c r="DAK5" s="78"/>
      <c r="DAL5" s="78"/>
      <c r="DAM5" s="78"/>
      <c r="DAN5" s="78"/>
      <c r="DAO5" s="78"/>
      <c r="DAP5" s="78"/>
      <c r="DAQ5" s="78"/>
      <c r="DAR5" s="78"/>
      <c r="DAS5" s="78"/>
      <c r="DAT5" s="78"/>
      <c r="DAU5" s="78"/>
      <c r="DAV5" s="78"/>
      <c r="DAW5" s="78"/>
      <c r="DAX5" s="78"/>
      <c r="DAY5" s="78"/>
      <c r="DAZ5" s="78"/>
      <c r="DBA5" s="78"/>
      <c r="DBB5" s="78"/>
      <c r="DBC5" s="78"/>
      <c r="DBD5" s="78"/>
      <c r="DBE5" s="78"/>
      <c r="DBF5" s="78"/>
      <c r="DBG5" s="78"/>
      <c r="DBH5" s="78"/>
      <c r="DBI5" s="78"/>
      <c r="DBJ5" s="78"/>
      <c r="DBK5" s="78"/>
      <c r="DBL5" s="78"/>
      <c r="DBM5" s="78"/>
      <c r="DBN5" s="78"/>
      <c r="DBO5" s="78"/>
      <c r="DBP5" s="78"/>
      <c r="DBQ5" s="78"/>
      <c r="DBR5" s="78"/>
      <c r="DBS5" s="78"/>
      <c r="DBT5" s="78"/>
      <c r="DBU5" s="78"/>
      <c r="DBV5" s="78"/>
      <c r="DBW5" s="78"/>
      <c r="DBX5" s="78"/>
      <c r="DBY5" s="78"/>
      <c r="DBZ5" s="78"/>
      <c r="DCA5" s="78"/>
      <c r="DCB5" s="78"/>
      <c r="DCC5" s="78"/>
      <c r="DCD5" s="78"/>
      <c r="DCE5" s="78"/>
      <c r="DCF5" s="78"/>
      <c r="DCG5" s="78"/>
      <c r="DCH5" s="78"/>
      <c r="DCI5" s="78"/>
      <c r="DCJ5" s="78"/>
      <c r="DCK5" s="78"/>
      <c r="DCL5" s="78"/>
      <c r="DCM5" s="78"/>
      <c r="DCN5" s="78"/>
      <c r="DCO5" s="78"/>
      <c r="DCP5" s="78"/>
      <c r="DCQ5" s="78"/>
      <c r="DCR5" s="78"/>
      <c r="DCS5" s="78"/>
      <c r="DCT5" s="78"/>
      <c r="DCU5" s="78"/>
      <c r="DCV5" s="78"/>
      <c r="DCW5" s="78"/>
      <c r="DCX5" s="78"/>
      <c r="DCY5" s="78"/>
      <c r="DCZ5" s="78"/>
      <c r="DDA5" s="78"/>
      <c r="DDB5" s="78"/>
      <c r="DDC5" s="78"/>
      <c r="DDD5" s="78"/>
      <c r="DDE5" s="78"/>
      <c r="DDF5" s="78"/>
      <c r="DDG5" s="78"/>
      <c r="DDH5" s="78"/>
      <c r="DDI5" s="78"/>
      <c r="DDJ5" s="78"/>
      <c r="DDK5" s="78"/>
      <c r="DDL5" s="78"/>
      <c r="DDM5" s="78"/>
      <c r="DDN5" s="78"/>
      <c r="DDO5" s="78"/>
      <c r="DDP5" s="78"/>
      <c r="DDQ5" s="78"/>
      <c r="DDR5" s="78"/>
      <c r="DDS5" s="78"/>
      <c r="DDT5" s="78"/>
      <c r="DDU5" s="78"/>
      <c r="DDV5" s="78"/>
      <c r="DDW5" s="78"/>
      <c r="DDX5" s="78"/>
      <c r="DDY5" s="78"/>
      <c r="DDZ5" s="78"/>
      <c r="DEA5" s="78"/>
      <c r="DEB5" s="78"/>
      <c r="DEC5" s="78"/>
      <c r="DED5" s="78"/>
      <c r="DEE5" s="78"/>
      <c r="DEF5" s="78"/>
      <c r="DEG5" s="78"/>
      <c r="DEH5" s="78"/>
      <c r="DEI5" s="78"/>
      <c r="DEJ5" s="78"/>
      <c r="DEK5" s="78"/>
      <c r="DEL5" s="78"/>
      <c r="DEM5" s="78"/>
      <c r="DEN5" s="78"/>
      <c r="DEO5" s="78"/>
      <c r="DEP5" s="78"/>
      <c r="DEQ5" s="78"/>
      <c r="DER5" s="78"/>
      <c r="DES5" s="78"/>
      <c r="DET5" s="78"/>
      <c r="DEU5" s="78"/>
      <c r="DEV5" s="78"/>
      <c r="DEW5" s="78"/>
      <c r="DEX5" s="78"/>
      <c r="DEY5" s="78"/>
      <c r="DEZ5" s="78"/>
      <c r="DFA5" s="78"/>
      <c r="DFB5" s="78"/>
      <c r="DFC5" s="78"/>
      <c r="DFD5" s="78"/>
      <c r="DFE5" s="78"/>
      <c r="DFF5" s="78"/>
      <c r="DFG5" s="78"/>
      <c r="DFH5" s="78"/>
      <c r="DFI5" s="78"/>
      <c r="DFJ5" s="78"/>
      <c r="DFK5" s="78"/>
      <c r="DFL5" s="78"/>
      <c r="DFM5" s="78"/>
      <c r="DFN5" s="78"/>
      <c r="DFO5" s="78"/>
      <c r="DFP5" s="78"/>
      <c r="DFQ5" s="78"/>
      <c r="DFR5" s="78"/>
      <c r="DFS5" s="78"/>
      <c r="DFT5" s="78"/>
      <c r="DFU5" s="78"/>
      <c r="DFV5" s="78"/>
      <c r="DFW5" s="78"/>
      <c r="DFX5" s="78"/>
      <c r="DFY5" s="78"/>
      <c r="DFZ5" s="78"/>
      <c r="DGA5" s="78"/>
      <c r="DGB5" s="78"/>
      <c r="DGC5" s="78"/>
      <c r="DGD5" s="78"/>
      <c r="DGE5" s="78"/>
      <c r="DGF5" s="78"/>
      <c r="DGG5" s="78"/>
      <c r="DGH5" s="78"/>
      <c r="DGI5" s="78"/>
      <c r="DGJ5" s="78"/>
      <c r="DGK5" s="78"/>
      <c r="DGL5" s="78"/>
      <c r="DGM5" s="78"/>
      <c r="DGN5" s="78"/>
      <c r="DGO5" s="78"/>
      <c r="DGP5" s="78"/>
      <c r="DGQ5" s="78"/>
      <c r="DGR5" s="78"/>
      <c r="DGS5" s="78"/>
      <c r="DGT5" s="78"/>
      <c r="DGU5" s="78"/>
      <c r="DGV5" s="78"/>
      <c r="DGW5" s="78"/>
      <c r="DGX5" s="78"/>
      <c r="DGY5" s="78"/>
      <c r="DGZ5" s="78"/>
      <c r="DHA5" s="78"/>
      <c r="DHB5" s="78"/>
      <c r="DHC5" s="78"/>
      <c r="DHD5" s="78"/>
      <c r="DHE5" s="78"/>
      <c r="DHF5" s="78"/>
      <c r="DHG5" s="78"/>
      <c r="DHH5" s="78"/>
      <c r="DHI5" s="78"/>
      <c r="DHJ5" s="78"/>
      <c r="DHK5" s="78"/>
      <c r="DHL5" s="78"/>
      <c r="DHM5" s="78"/>
      <c r="DHN5" s="78"/>
      <c r="DHO5" s="78"/>
      <c r="DHP5" s="78"/>
      <c r="DHQ5" s="78"/>
      <c r="DHR5" s="78"/>
      <c r="DHS5" s="78"/>
      <c r="DHT5" s="78"/>
      <c r="DHU5" s="78"/>
      <c r="DHV5" s="78"/>
      <c r="DHW5" s="78"/>
      <c r="DHX5" s="78"/>
      <c r="DHY5" s="78"/>
      <c r="DHZ5" s="78"/>
      <c r="DIA5" s="78"/>
      <c r="DIB5" s="78"/>
      <c r="DIC5" s="78"/>
      <c r="DID5" s="78"/>
      <c r="DIE5" s="78"/>
      <c r="DIF5" s="78"/>
      <c r="DIG5" s="78"/>
      <c r="DIH5" s="78"/>
      <c r="DII5" s="78"/>
      <c r="DIJ5" s="78"/>
      <c r="DIK5" s="78"/>
      <c r="DIL5" s="78"/>
      <c r="DIM5" s="78"/>
      <c r="DIN5" s="78"/>
      <c r="DIO5" s="78"/>
      <c r="DIP5" s="78"/>
      <c r="DIQ5" s="78"/>
      <c r="DIR5" s="78"/>
      <c r="DIS5" s="78"/>
      <c r="DIT5" s="78"/>
      <c r="DIU5" s="78"/>
      <c r="DIV5" s="78"/>
      <c r="DIW5" s="78"/>
      <c r="DIX5" s="78"/>
      <c r="DIY5" s="78"/>
      <c r="DIZ5" s="78"/>
      <c r="DJA5" s="78"/>
      <c r="DJB5" s="78"/>
      <c r="DJC5" s="78"/>
      <c r="DJD5" s="78"/>
    </row>
    <row r="6" spans="1:2968" s="80" customFormat="1" ht="41.4" customHeight="1" thickBot="1">
      <c r="A6" s="78"/>
      <c r="B6" s="755"/>
      <c r="C6" s="753"/>
      <c r="D6" s="759"/>
      <c r="E6" s="370" t="s">
        <v>57</v>
      </c>
      <c r="F6" s="354" t="s">
        <v>58</v>
      </c>
      <c r="G6" s="354" t="s">
        <v>4</v>
      </c>
      <c r="H6" s="355" t="s">
        <v>5</v>
      </c>
      <c r="I6" s="355" t="s">
        <v>28</v>
      </c>
      <c r="J6" s="356" t="s">
        <v>29</v>
      </c>
      <c r="K6" s="357" t="s">
        <v>30</v>
      </c>
      <c r="L6" s="358" t="s">
        <v>58</v>
      </c>
      <c r="M6" s="358" t="s">
        <v>4</v>
      </c>
      <c r="N6" s="359" t="s">
        <v>5</v>
      </c>
      <c r="O6" s="359" t="s">
        <v>28</v>
      </c>
      <c r="P6" s="360" t="s">
        <v>29</v>
      </c>
      <c r="Q6" s="361" t="s">
        <v>36</v>
      </c>
      <c r="R6" s="362" t="s">
        <v>58</v>
      </c>
      <c r="S6" s="362" t="s">
        <v>4</v>
      </c>
      <c r="T6" s="363" t="s">
        <v>66</v>
      </c>
      <c r="U6" s="363" t="s">
        <v>6</v>
      </c>
      <c r="V6" s="364" t="s">
        <v>29</v>
      </c>
      <c r="W6" s="365" t="s">
        <v>64</v>
      </c>
      <c r="X6" s="366" t="s">
        <v>58</v>
      </c>
      <c r="Y6" s="367" t="s">
        <v>4</v>
      </c>
      <c r="Z6" s="368" t="s">
        <v>65</v>
      </c>
      <c r="AA6" s="368" t="s">
        <v>6</v>
      </c>
      <c r="AB6" s="369" t="s">
        <v>29</v>
      </c>
      <c r="AC6" s="78"/>
      <c r="AD6" s="78"/>
      <c r="AE6" s="78"/>
      <c r="AF6" s="78"/>
      <c r="AG6" s="79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  <c r="IU6" s="78"/>
      <c r="IV6" s="78"/>
      <c r="IW6" s="78"/>
      <c r="IX6" s="78"/>
      <c r="IY6" s="78"/>
      <c r="IZ6" s="78"/>
      <c r="JA6" s="78"/>
      <c r="JB6" s="78"/>
      <c r="JC6" s="78"/>
      <c r="JD6" s="78"/>
      <c r="JE6" s="78"/>
      <c r="JF6" s="78"/>
      <c r="JG6" s="78"/>
      <c r="JH6" s="78"/>
      <c r="JI6" s="78"/>
      <c r="JJ6" s="78"/>
      <c r="JK6" s="78"/>
      <c r="JL6" s="78"/>
      <c r="JM6" s="78"/>
      <c r="JN6" s="78"/>
      <c r="JO6" s="78"/>
      <c r="JP6" s="78"/>
      <c r="JQ6" s="78"/>
      <c r="JR6" s="78"/>
      <c r="JS6" s="78"/>
      <c r="JT6" s="78"/>
      <c r="JU6" s="78"/>
      <c r="JV6" s="78"/>
      <c r="JW6" s="78"/>
      <c r="JX6" s="78"/>
      <c r="JY6" s="78"/>
      <c r="JZ6" s="78"/>
      <c r="KA6" s="78"/>
      <c r="KB6" s="78"/>
      <c r="KC6" s="78"/>
      <c r="KD6" s="78"/>
      <c r="KE6" s="78"/>
      <c r="KF6" s="78"/>
      <c r="KG6" s="78"/>
      <c r="KH6" s="78"/>
      <c r="KI6" s="78"/>
      <c r="KJ6" s="78"/>
      <c r="KK6" s="78"/>
      <c r="KL6" s="78"/>
      <c r="KM6" s="78"/>
      <c r="KN6" s="78"/>
      <c r="KO6" s="78"/>
      <c r="KP6" s="78"/>
      <c r="KQ6" s="78"/>
      <c r="KR6" s="78"/>
      <c r="KS6" s="78"/>
      <c r="KT6" s="78"/>
      <c r="KU6" s="78"/>
      <c r="KV6" s="78"/>
      <c r="KW6" s="78"/>
      <c r="KX6" s="78"/>
      <c r="KY6" s="78"/>
      <c r="KZ6" s="78"/>
      <c r="LA6" s="78"/>
      <c r="LB6" s="78"/>
      <c r="LC6" s="78"/>
      <c r="LD6" s="78"/>
      <c r="LE6" s="78"/>
      <c r="LF6" s="78"/>
      <c r="LG6" s="78"/>
      <c r="LH6" s="78"/>
      <c r="LI6" s="78"/>
      <c r="LJ6" s="78"/>
      <c r="LK6" s="78"/>
      <c r="LL6" s="78"/>
      <c r="LM6" s="78"/>
      <c r="LN6" s="78"/>
      <c r="LO6" s="78"/>
      <c r="LP6" s="78"/>
      <c r="LQ6" s="78"/>
      <c r="LR6" s="78"/>
      <c r="LS6" s="78"/>
      <c r="LT6" s="78"/>
      <c r="LU6" s="78"/>
      <c r="LV6" s="78"/>
      <c r="LW6" s="78"/>
      <c r="LX6" s="78"/>
      <c r="LY6" s="78"/>
      <c r="LZ6" s="78"/>
      <c r="MA6" s="78"/>
      <c r="MB6" s="78"/>
      <c r="MC6" s="78"/>
      <c r="MD6" s="78"/>
      <c r="ME6" s="78"/>
      <c r="MF6" s="78"/>
      <c r="MG6" s="78"/>
      <c r="MH6" s="78"/>
      <c r="MI6" s="78"/>
      <c r="MJ6" s="78"/>
      <c r="MK6" s="78"/>
      <c r="ML6" s="78"/>
      <c r="MM6" s="78"/>
      <c r="MN6" s="78"/>
      <c r="MO6" s="78"/>
      <c r="MP6" s="78"/>
      <c r="MQ6" s="78"/>
      <c r="MR6" s="78"/>
      <c r="MS6" s="78"/>
      <c r="MT6" s="78"/>
      <c r="MU6" s="78"/>
      <c r="MV6" s="78"/>
      <c r="MW6" s="78"/>
      <c r="MX6" s="78"/>
      <c r="MY6" s="78"/>
      <c r="MZ6" s="78"/>
      <c r="NA6" s="78"/>
      <c r="NB6" s="78"/>
      <c r="NC6" s="78"/>
      <c r="ND6" s="78"/>
      <c r="NE6" s="78"/>
      <c r="NF6" s="78"/>
      <c r="NG6" s="78"/>
      <c r="NH6" s="78"/>
      <c r="NI6" s="78"/>
      <c r="NJ6" s="78"/>
      <c r="NK6" s="78"/>
      <c r="NL6" s="78"/>
      <c r="NM6" s="78"/>
      <c r="NN6" s="78"/>
      <c r="NO6" s="78"/>
      <c r="NP6" s="78"/>
      <c r="NQ6" s="78"/>
      <c r="NR6" s="78"/>
      <c r="NS6" s="78"/>
      <c r="NT6" s="78"/>
      <c r="NU6" s="78"/>
      <c r="NV6" s="78"/>
      <c r="NW6" s="78"/>
      <c r="NX6" s="78"/>
      <c r="NY6" s="78"/>
      <c r="NZ6" s="78"/>
      <c r="OA6" s="78"/>
      <c r="OB6" s="78"/>
      <c r="OC6" s="78"/>
      <c r="OD6" s="78"/>
      <c r="OE6" s="78"/>
      <c r="OF6" s="78"/>
      <c r="OG6" s="78"/>
      <c r="OH6" s="78"/>
      <c r="OI6" s="78"/>
      <c r="OJ6" s="78"/>
      <c r="OK6" s="78"/>
      <c r="OL6" s="78"/>
      <c r="OM6" s="78"/>
      <c r="ON6" s="78"/>
      <c r="OO6" s="78"/>
      <c r="OP6" s="78"/>
      <c r="OQ6" s="78"/>
      <c r="OR6" s="78"/>
      <c r="OS6" s="78"/>
      <c r="OT6" s="78"/>
      <c r="OU6" s="78"/>
      <c r="OV6" s="78"/>
      <c r="OW6" s="78"/>
      <c r="OX6" s="78"/>
      <c r="OY6" s="78"/>
      <c r="OZ6" s="78"/>
      <c r="PA6" s="78"/>
      <c r="PB6" s="78"/>
      <c r="PC6" s="78"/>
      <c r="PD6" s="78"/>
      <c r="PE6" s="78"/>
      <c r="PF6" s="78"/>
      <c r="PG6" s="78"/>
      <c r="PH6" s="78"/>
      <c r="PI6" s="78"/>
      <c r="PJ6" s="78"/>
      <c r="PK6" s="78"/>
      <c r="PL6" s="78"/>
      <c r="PM6" s="78"/>
      <c r="PN6" s="78"/>
      <c r="PO6" s="78"/>
      <c r="PP6" s="78"/>
      <c r="PQ6" s="78"/>
      <c r="PR6" s="78"/>
      <c r="PS6" s="78"/>
      <c r="PT6" s="78"/>
      <c r="PU6" s="78"/>
      <c r="PV6" s="78"/>
      <c r="PW6" s="78"/>
      <c r="PX6" s="78"/>
      <c r="PY6" s="78"/>
      <c r="PZ6" s="78"/>
      <c r="QA6" s="78"/>
      <c r="QB6" s="78"/>
      <c r="QC6" s="78"/>
      <c r="QD6" s="78"/>
      <c r="QE6" s="78"/>
      <c r="QF6" s="78"/>
      <c r="QG6" s="78"/>
      <c r="QH6" s="78"/>
      <c r="QI6" s="78"/>
      <c r="QJ6" s="78"/>
      <c r="QK6" s="78"/>
      <c r="QL6" s="78"/>
      <c r="QM6" s="78"/>
      <c r="QN6" s="78"/>
      <c r="QO6" s="78"/>
      <c r="QP6" s="78"/>
      <c r="QQ6" s="78"/>
      <c r="QR6" s="78"/>
      <c r="QS6" s="78"/>
      <c r="QT6" s="78"/>
      <c r="QU6" s="78"/>
      <c r="QV6" s="78"/>
      <c r="QW6" s="78"/>
      <c r="QX6" s="78"/>
      <c r="QY6" s="78"/>
      <c r="QZ6" s="78"/>
      <c r="RA6" s="78"/>
      <c r="RB6" s="78"/>
      <c r="RC6" s="78"/>
      <c r="RD6" s="78"/>
      <c r="RE6" s="78"/>
      <c r="RF6" s="78"/>
      <c r="RG6" s="78"/>
      <c r="RH6" s="78"/>
      <c r="RI6" s="78"/>
      <c r="RJ6" s="78"/>
      <c r="RK6" s="78"/>
      <c r="RL6" s="78"/>
      <c r="RM6" s="78"/>
      <c r="RN6" s="78"/>
      <c r="RO6" s="78"/>
      <c r="RP6" s="78"/>
      <c r="RQ6" s="78"/>
      <c r="RR6" s="78"/>
      <c r="RS6" s="78"/>
      <c r="RT6" s="78"/>
      <c r="RU6" s="78"/>
      <c r="RV6" s="78"/>
      <c r="RW6" s="78"/>
      <c r="RX6" s="78"/>
      <c r="RY6" s="78"/>
      <c r="RZ6" s="78"/>
      <c r="SA6" s="78"/>
      <c r="SB6" s="78"/>
      <c r="SC6" s="78"/>
      <c r="SD6" s="78"/>
      <c r="SE6" s="78"/>
      <c r="SF6" s="78"/>
      <c r="SG6" s="78"/>
      <c r="SH6" s="78"/>
      <c r="SI6" s="78"/>
      <c r="SJ6" s="78"/>
      <c r="SK6" s="78"/>
      <c r="SL6" s="78"/>
      <c r="SM6" s="78"/>
      <c r="SN6" s="78"/>
      <c r="SO6" s="78"/>
      <c r="SP6" s="78"/>
      <c r="SQ6" s="78"/>
      <c r="SR6" s="78"/>
      <c r="SS6" s="78"/>
      <c r="ST6" s="78"/>
      <c r="SU6" s="78"/>
      <c r="SV6" s="78"/>
      <c r="SW6" s="78"/>
      <c r="SX6" s="78"/>
      <c r="SY6" s="78"/>
      <c r="SZ6" s="78"/>
      <c r="TA6" s="78"/>
      <c r="TB6" s="78"/>
      <c r="TC6" s="78"/>
      <c r="TD6" s="78"/>
      <c r="TE6" s="78"/>
      <c r="TF6" s="78"/>
      <c r="TG6" s="78"/>
      <c r="TH6" s="78"/>
      <c r="TI6" s="78"/>
      <c r="TJ6" s="78"/>
      <c r="TK6" s="78"/>
      <c r="TL6" s="78"/>
      <c r="TM6" s="78"/>
      <c r="TN6" s="78"/>
      <c r="TO6" s="78"/>
      <c r="TP6" s="78"/>
      <c r="TQ6" s="78"/>
      <c r="TR6" s="78"/>
      <c r="TS6" s="78"/>
      <c r="TT6" s="78"/>
      <c r="TU6" s="78"/>
      <c r="TV6" s="78"/>
      <c r="TW6" s="78"/>
      <c r="TX6" s="78"/>
      <c r="TY6" s="78"/>
      <c r="TZ6" s="78"/>
      <c r="UA6" s="78"/>
      <c r="UB6" s="78"/>
      <c r="UC6" s="78"/>
      <c r="UD6" s="78"/>
      <c r="UE6" s="78"/>
      <c r="UF6" s="78"/>
      <c r="UG6" s="78"/>
      <c r="UH6" s="78"/>
      <c r="UI6" s="78"/>
      <c r="UJ6" s="78"/>
      <c r="UK6" s="78"/>
      <c r="UL6" s="78"/>
      <c r="UM6" s="78"/>
      <c r="UN6" s="78"/>
      <c r="UO6" s="78"/>
      <c r="UP6" s="78"/>
      <c r="UQ6" s="78"/>
      <c r="UR6" s="78"/>
      <c r="US6" s="78"/>
      <c r="UT6" s="78"/>
      <c r="UU6" s="78"/>
      <c r="UV6" s="78"/>
      <c r="UW6" s="78"/>
      <c r="UX6" s="78"/>
      <c r="UY6" s="78"/>
      <c r="UZ6" s="78"/>
      <c r="VA6" s="78"/>
      <c r="VB6" s="78"/>
      <c r="VC6" s="78"/>
      <c r="VD6" s="78"/>
      <c r="VE6" s="78"/>
      <c r="VF6" s="78"/>
      <c r="VG6" s="78"/>
      <c r="VH6" s="78"/>
      <c r="VI6" s="78"/>
      <c r="VJ6" s="78"/>
      <c r="VK6" s="78"/>
      <c r="VL6" s="78"/>
      <c r="VM6" s="78"/>
      <c r="VN6" s="78"/>
      <c r="VO6" s="78"/>
      <c r="VP6" s="78"/>
      <c r="VQ6" s="78"/>
      <c r="VR6" s="78"/>
      <c r="VS6" s="78"/>
      <c r="VT6" s="78"/>
      <c r="VU6" s="78"/>
      <c r="VV6" s="78"/>
      <c r="VW6" s="78"/>
      <c r="VX6" s="78"/>
      <c r="VY6" s="78"/>
      <c r="VZ6" s="78"/>
      <c r="WA6" s="78"/>
      <c r="WB6" s="78"/>
      <c r="WC6" s="78"/>
      <c r="WD6" s="78"/>
      <c r="WE6" s="78"/>
      <c r="WF6" s="78"/>
      <c r="WG6" s="78"/>
      <c r="WH6" s="78"/>
      <c r="WI6" s="78"/>
      <c r="WJ6" s="78"/>
      <c r="WK6" s="78"/>
      <c r="WL6" s="78"/>
      <c r="WM6" s="78"/>
      <c r="WN6" s="78"/>
      <c r="WO6" s="78"/>
      <c r="WP6" s="78"/>
      <c r="WQ6" s="78"/>
      <c r="WR6" s="78"/>
      <c r="WS6" s="78"/>
      <c r="WT6" s="78"/>
      <c r="WU6" s="78"/>
      <c r="WV6" s="78"/>
      <c r="WW6" s="78"/>
      <c r="WX6" s="78"/>
      <c r="WY6" s="78"/>
      <c r="WZ6" s="78"/>
      <c r="XA6" s="78"/>
      <c r="XB6" s="78"/>
      <c r="XC6" s="78"/>
      <c r="XD6" s="78"/>
      <c r="XE6" s="78"/>
      <c r="XF6" s="78"/>
      <c r="XG6" s="78"/>
      <c r="XH6" s="78"/>
      <c r="XI6" s="78"/>
      <c r="XJ6" s="78"/>
      <c r="XK6" s="78"/>
      <c r="XL6" s="78"/>
      <c r="XM6" s="78"/>
      <c r="XN6" s="78"/>
      <c r="XO6" s="78"/>
      <c r="XP6" s="78"/>
      <c r="XQ6" s="78"/>
      <c r="XR6" s="78"/>
      <c r="XS6" s="78"/>
      <c r="XT6" s="78"/>
      <c r="XU6" s="78"/>
      <c r="XV6" s="78"/>
      <c r="XW6" s="78"/>
      <c r="XX6" s="78"/>
      <c r="XY6" s="78"/>
      <c r="XZ6" s="78"/>
      <c r="YA6" s="78"/>
      <c r="YB6" s="78"/>
      <c r="YC6" s="78"/>
      <c r="YD6" s="78"/>
      <c r="YE6" s="78"/>
      <c r="YF6" s="78"/>
      <c r="YG6" s="78"/>
      <c r="YH6" s="78"/>
      <c r="YI6" s="78"/>
      <c r="YJ6" s="78"/>
      <c r="YK6" s="78"/>
      <c r="YL6" s="78"/>
      <c r="YM6" s="78"/>
      <c r="YN6" s="78"/>
      <c r="YO6" s="78"/>
      <c r="YP6" s="78"/>
      <c r="YQ6" s="78"/>
      <c r="YR6" s="78"/>
      <c r="YS6" s="78"/>
      <c r="YT6" s="78"/>
      <c r="YU6" s="78"/>
      <c r="YV6" s="78"/>
      <c r="YW6" s="78"/>
      <c r="YX6" s="78"/>
      <c r="YY6" s="78"/>
      <c r="YZ6" s="78"/>
      <c r="ZA6" s="78"/>
      <c r="ZB6" s="78"/>
      <c r="ZC6" s="78"/>
      <c r="ZD6" s="78"/>
      <c r="ZE6" s="78"/>
      <c r="ZF6" s="78"/>
      <c r="ZG6" s="78"/>
      <c r="ZH6" s="78"/>
      <c r="ZI6" s="78"/>
      <c r="ZJ6" s="78"/>
      <c r="ZK6" s="78"/>
      <c r="ZL6" s="78"/>
      <c r="ZM6" s="78"/>
      <c r="ZN6" s="78"/>
      <c r="ZO6" s="78"/>
      <c r="ZP6" s="78"/>
      <c r="ZQ6" s="78"/>
      <c r="ZR6" s="78"/>
      <c r="ZS6" s="78"/>
      <c r="ZT6" s="78"/>
      <c r="ZU6" s="78"/>
      <c r="ZV6" s="78"/>
      <c r="ZW6" s="78"/>
      <c r="ZX6" s="78"/>
      <c r="ZY6" s="78"/>
      <c r="ZZ6" s="78"/>
      <c r="AAA6" s="78"/>
      <c r="AAB6" s="78"/>
      <c r="AAC6" s="78"/>
      <c r="AAD6" s="78"/>
      <c r="AAE6" s="78"/>
      <c r="AAF6" s="78"/>
      <c r="AAG6" s="78"/>
      <c r="AAH6" s="78"/>
      <c r="AAI6" s="78"/>
      <c r="AAJ6" s="78"/>
      <c r="AAK6" s="78"/>
      <c r="AAL6" s="78"/>
      <c r="AAM6" s="78"/>
      <c r="AAN6" s="78"/>
      <c r="AAO6" s="78"/>
      <c r="AAP6" s="78"/>
      <c r="AAQ6" s="78"/>
      <c r="AAR6" s="78"/>
      <c r="AAS6" s="78"/>
      <c r="AAT6" s="78"/>
      <c r="AAU6" s="78"/>
      <c r="AAV6" s="78"/>
      <c r="AAW6" s="78"/>
      <c r="AAX6" s="78"/>
      <c r="AAY6" s="78"/>
      <c r="AAZ6" s="78"/>
      <c r="ABA6" s="78"/>
      <c r="ABB6" s="78"/>
      <c r="ABC6" s="78"/>
      <c r="ABD6" s="78"/>
      <c r="ABE6" s="78"/>
      <c r="ABF6" s="78"/>
      <c r="ABG6" s="78"/>
      <c r="ABH6" s="78"/>
      <c r="ABI6" s="78"/>
      <c r="ABJ6" s="78"/>
      <c r="ABK6" s="78"/>
      <c r="ABL6" s="78"/>
      <c r="ABM6" s="78"/>
      <c r="ABN6" s="78"/>
      <c r="ABO6" s="78"/>
      <c r="ABP6" s="78"/>
      <c r="ABQ6" s="78"/>
      <c r="ABR6" s="78"/>
      <c r="ABS6" s="78"/>
      <c r="ABT6" s="78"/>
      <c r="ABU6" s="78"/>
      <c r="ABV6" s="78"/>
      <c r="ABW6" s="78"/>
      <c r="ABX6" s="78"/>
      <c r="ABY6" s="78"/>
      <c r="ABZ6" s="78"/>
      <c r="ACA6" s="78"/>
      <c r="ACB6" s="78"/>
      <c r="ACC6" s="78"/>
      <c r="ACD6" s="78"/>
      <c r="ACE6" s="78"/>
      <c r="ACF6" s="78"/>
      <c r="ACG6" s="78"/>
      <c r="ACH6" s="78"/>
      <c r="ACI6" s="78"/>
      <c r="ACJ6" s="78"/>
      <c r="ACK6" s="78"/>
      <c r="ACL6" s="78"/>
      <c r="ACM6" s="78"/>
      <c r="ACN6" s="78"/>
      <c r="ACO6" s="78"/>
      <c r="ACP6" s="78"/>
      <c r="ACQ6" s="78"/>
      <c r="ACR6" s="78"/>
      <c r="ACS6" s="78"/>
      <c r="ACT6" s="78"/>
      <c r="ACU6" s="78"/>
      <c r="ACV6" s="78"/>
      <c r="ACW6" s="78"/>
      <c r="ACX6" s="78"/>
      <c r="ACY6" s="78"/>
      <c r="ACZ6" s="78"/>
      <c r="ADA6" s="78"/>
      <c r="ADB6" s="78"/>
      <c r="ADC6" s="78"/>
      <c r="ADD6" s="78"/>
      <c r="ADE6" s="78"/>
      <c r="ADF6" s="78"/>
      <c r="ADG6" s="78"/>
      <c r="ADH6" s="78"/>
      <c r="ADI6" s="78"/>
      <c r="ADJ6" s="78"/>
      <c r="ADK6" s="78"/>
      <c r="ADL6" s="78"/>
      <c r="ADM6" s="78"/>
      <c r="ADN6" s="78"/>
      <c r="ADO6" s="78"/>
      <c r="ADP6" s="78"/>
      <c r="ADQ6" s="78"/>
      <c r="ADR6" s="78"/>
      <c r="ADS6" s="78"/>
      <c r="ADT6" s="78"/>
      <c r="ADU6" s="78"/>
      <c r="ADV6" s="78"/>
      <c r="ADW6" s="78"/>
      <c r="ADX6" s="78"/>
      <c r="ADY6" s="78"/>
      <c r="ADZ6" s="78"/>
      <c r="AEA6" s="78"/>
      <c r="AEB6" s="78"/>
      <c r="AEC6" s="78"/>
      <c r="AED6" s="78"/>
      <c r="AEE6" s="78"/>
      <c r="AEF6" s="78"/>
      <c r="AEG6" s="78"/>
      <c r="AEH6" s="78"/>
      <c r="AEI6" s="78"/>
      <c r="AEJ6" s="78"/>
      <c r="AEK6" s="78"/>
      <c r="AEL6" s="78"/>
      <c r="AEM6" s="78"/>
      <c r="AEN6" s="78"/>
      <c r="AEO6" s="78"/>
      <c r="AEP6" s="78"/>
      <c r="AEQ6" s="78"/>
      <c r="AER6" s="78"/>
      <c r="AES6" s="78"/>
      <c r="AET6" s="78"/>
      <c r="AEU6" s="78"/>
      <c r="AEV6" s="78"/>
      <c r="AEW6" s="78"/>
      <c r="AEX6" s="78"/>
      <c r="AEY6" s="78"/>
      <c r="AEZ6" s="78"/>
      <c r="AFA6" s="78"/>
      <c r="AFB6" s="78"/>
      <c r="AFC6" s="78"/>
      <c r="AFD6" s="78"/>
      <c r="AFE6" s="78"/>
      <c r="AFF6" s="78"/>
      <c r="AFG6" s="78"/>
      <c r="AFH6" s="78"/>
      <c r="AFI6" s="78"/>
      <c r="AFJ6" s="78"/>
      <c r="AFK6" s="78"/>
      <c r="AFL6" s="78"/>
      <c r="AFM6" s="78"/>
      <c r="AFN6" s="78"/>
      <c r="AFO6" s="78"/>
      <c r="AFP6" s="78"/>
      <c r="AFQ6" s="78"/>
      <c r="AFR6" s="78"/>
      <c r="AFS6" s="78"/>
      <c r="AFT6" s="78"/>
      <c r="AFU6" s="78"/>
      <c r="AFV6" s="78"/>
      <c r="AFW6" s="78"/>
      <c r="AFX6" s="78"/>
      <c r="AFY6" s="78"/>
      <c r="AFZ6" s="78"/>
      <c r="AGA6" s="78"/>
      <c r="AGB6" s="78"/>
      <c r="AGC6" s="78"/>
      <c r="AGD6" s="78"/>
      <c r="AGE6" s="78"/>
      <c r="AGF6" s="78"/>
      <c r="AGG6" s="78"/>
      <c r="AGH6" s="78"/>
      <c r="AGI6" s="78"/>
      <c r="AGJ6" s="78"/>
      <c r="AGK6" s="78"/>
      <c r="AGL6" s="78"/>
      <c r="AGM6" s="78"/>
      <c r="AGN6" s="78"/>
      <c r="AGO6" s="78"/>
      <c r="AGP6" s="78"/>
      <c r="AGQ6" s="78"/>
      <c r="AGR6" s="78"/>
      <c r="AGS6" s="78"/>
      <c r="AGT6" s="78"/>
      <c r="AGU6" s="78"/>
      <c r="AGV6" s="78"/>
      <c r="AGW6" s="78"/>
      <c r="AGX6" s="78"/>
      <c r="AGY6" s="78"/>
      <c r="AGZ6" s="78"/>
      <c r="AHA6" s="78"/>
      <c r="AHB6" s="78"/>
      <c r="AHC6" s="78"/>
      <c r="AHD6" s="78"/>
      <c r="AHE6" s="78"/>
      <c r="AHF6" s="78"/>
      <c r="AHG6" s="78"/>
      <c r="AHH6" s="78"/>
      <c r="AHI6" s="78"/>
      <c r="AHJ6" s="78"/>
      <c r="AHK6" s="78"/>
      <c r="AHL6" s="78"/>
      <c r="AHM6" s="78"/>
      <c r="AHN6" s="78"/>
      <c r="AHO6" s="78"/>
      <c r="AHP6" s="78"/>
      <c r="AHQ6" s="78"/>
      <c r="AHR6" s="78"/>
      <c r="AHS6" s="78"/>
      <c r="AHT6" s="78"/>
      <c r="AHU6" s="78"/>
      <c r="AHV6" s="78"/>
      <c r="AHW6" s="78"/>
      <c r="AHX6" s="78"/>
      <c r="AHY6" s="78"/>
      <c r="AHZ6" s="78"/>
      <c r="AIA6" s="78"/>
      <c r="AIB6" s="78"/>
      <c r="AIC6" s="78"/>
      <c r="AID6" s="78"/>
      <c r="AIE6" s="78"/>
      <c r="AIF6" s="78"/>
      <c r="AIG6" s="78"/>
      <c r="AIH6" s="78"/>
      <c r="AII6" s="78"/>
      <c r="AIJ6" s="78"/>
      <c r="AIK6" s="78"/>
      <c r="AIL6" s="78"/>
      <c r="AIM6" s="78"/>
      <c r="AIN6" s="78"/>
      <c r="AIO6" s="78"/>
      <c r="AIP6" s="78"/>
      <c r="AIQ6" s="78"/>
      <c r="AIR6" s="78"/>
      <c r="AIS6" s="78"/>
      <c r="AIT6" s="78"/>
      <c r="AIU6" s="78"/>
      <c r="AIV6" s="78"/>
      <c r="AIW6" s="78"/>
      <c r="AIX6" s="78"/>
      <c r="AIY6" s="78"/>
      <c r="AIZ6" s="78"/>
      <c r="AJA6" s="78"/>
      <c r="AJB6" s="78"/>
      <c r="AJC6" s="78"/>
      <c r="AJD6" s="78"/>
      <c r="AJE6" s="78"/>
      <c r="AJF6" s="78"/>
      <c r="AJG6" s="78"/>
      <c r="AJH6" s="78"/>
      <c r="AJI6" s="78"/>
      <c r="AJJ6" s="78"/>
      <c r="AJK6" s="78"/>
      <c r="AJL6" s="78"/>
      <c r="AJM6" s="78"/>
      <c r="AJN6" s="78"/>
      <c r="AJO6" s="78"/>
      <c r="AJP6" s="78"/>
      <c r="AJQ6" s="78"/>
      <c r="AJR6" s="78"/>
      <c r="AJS6" s="78"/>
      <c r="AJT6" s="78"/>
      <c r="AJU6" s="78"/>
      <c r="AJV6" s="78"/>
      <c r="AJW6" s="78"/>
      <c r="AJX6" s="78"/>
      <c r="AJY6" s="78"/>
      <c r="AJZ6" s="78"/>
      <c r="AKA6" s="78"/>
      <c r="AKB6" s="78"/>
      <c r="AKC6" s="78"/>
      <c r="AKD6" s="78"/>
      <c r="AKE6" s="78"/>
      <c r="AKF6" s="78"/>
      <c r="AKG6" s="78"/>
      <c r="AKH6" s="78"/>
      <c r="AKI6" s="78"/>
      <c r="AKJ6" s="78"/>
      <c r="AKK6" s="78"/>
      <c r="AKL6" s="78"/>
      <c r="AKM6" s="78"/>
      <c r="AKN6" s="78"/>
      <c r="AKO6" s="78"/>
      <c r="AKP6" s="78"/>
      <c r="AKQ6" s="78"/>
      <c r="AKR6" s="78"/>
      <c r="AKS6" s="78"/>
      <c r="AKT6" s="78"/>
      <c r="AKU6" s="78"/>
      <c r="AKV6" s="78"/>
      <c r="AKW6" s="78"/>
      <c r="AKX6" s="78"/>
      <c r="AKY6" s="78"/>
      <c r="AKZ6" s="78"/>
      <c r="ALA6" s="78"/>
      <c r="ALB6" s="78"/>
      <c r="ALC6" s="78"/>
      <c r="ALD6" s="78"/>
      <c r="ALE6" s="78"/>
      <c r="ALF6" s="78"/>
      <c r="ALG6" s="78"/>
      <c r="ALH6" s="78"/>
      <c r="ALI6" s="78"/>
      <c r="ALJ6" s="78"/>
      <c r="ALK6" s="78"/>
      <c r="ALL6" s="78"/>
      <c r="ALM6" s="78"/>
      <c r="ALN6" s="78"/>
      <c r="ALO6" s="78"/>
      <c r="ALP6" s="78"/>
      <c r="ALQ6" s="78"/>
      <c r="ALR6" s="78"/>
      <c r="ALS6" s="78"/>
      <c r="ALT6" s="78"/>
      <c r="ALU6" s="78"/>
      <c r="ALV6" s="78"/>
      <c r="ALW6" s="78"/>
      <c r="ALX6" s="78"/>
      <c r="ALY6" s="78"/>
      <c r="ALZ6" s="78"/>
      <c r="AMA6" s="78"/>
      <c r="AMB6" s="78"/>
      <c r="AMC6" s="78"/>
      <c r="AMD6" s="78"/>
      <c r="AME6" s="78"/>
      <c r="AMF6" s="78"/>
      <c r="AMG6" s="78"/>
      <c r="AMH6" s="78"/>
      <c r="AMI6" s="78"/>
      <c r="AMJ6" s="78"/>
      <c r="AMK6" s="78"/>
      <c r="AML6" s="78"/>
      <c r="AMM6" s="78"/>
      <c r="AMN6" s="78"/>
      <c r="AMO6" s="78"/>
      <c r="AMP6" s="78"/>
      <c r="AMQ6" s="78"/>
      <c r="AMR6" s="78"/>
      <c r="AMS6" s="78"/>
      <c r="AMT6" s="78"/>
      <c r="AMU6" s="78"/>
      <c r="AMV6" s="78"/>
      <c r="AMW6" s="78"/>
      <c r="AMX6" s="78"/>
      <c r="AMY6" s="78"/>
      <c r="AMZ6" s="78"/>
      <c r="ANA6" s="78"/>
      <c r="ANB6" s="78"/>
      <c r="ANC6" s="78"/>
      <c r="AND6" s="78"/>
      <c r="ANE6" s="78"/>
      <c r="ANF6" s="78"/>
      <c r="ANG6" s="78"/>
      <c r="ANH6" s="78"/>
      <c r="ANI6" s="78"/>
      <c r="ANJ6" s="78"/>
      <c r="ANK6" s="78"/>
      <c r="ANL6" s="78"/>
      <c r="ANM6" s="78"/>
      <c r="ANN6" s="78"/>
      <c r="ANO6" s="78"/>
      <c r="ANP6" s="78"/>
      <c r="ANQ6" s="78"/>
      <c r="ANR6" s="78"/>
      <c r="ANS6" s="78"/>
      <c r="ANT6" s="78"/>
      <c r="ANU6" s="78"/>
      <c r="ANV6" s="78"/>
      <c r="ANW6" s="78"/>
      <c r="ANX6" s="78"/>
      <c r="ANY6" s="78"/>
      <c r="ANZ6" s="78"/>
      <c r="AOA6" s="78"/>
      <c r="AOB6" s="78"/>
      <c r="AOC6" s="78"/>
      <c r="AOD6" s="78"/>
      <c r="AOE6" s="78"/>
      <c r="AOF6" s="78"/>
      <c r="AOG6" s="78"/>
      <c r="AOH6" s="78"/>
      <c r="AOI6" s="78"/>
      <c r="AOJ6" s="78"/>
      <c r="AOK6" s="78"/>
      <c r="AOL6" s="78"/>
      <c r="AOM6" s="78"/>
      <c r="AON6" s="78"/>
      <c r="AOO6" s="78"/>
      <c r="AOP6" s="78"/>
      <c r="AOQ6" s="78"/>
      <c r="AOR6" s="78"/>
      <c r="AOS6" s="78"/>
      <c r="AOT6" s="78"/>
      <c r="AOU6" s="78"/>
      <c r="AOV6" s="78"/>
      <c r="AOW6" s="78"/>
      <c r="AOX6" s="78"/>
      <c r="AOY6" s="78"/>
      <c r="AOZ6" s="78"/>
      <c r="APA6" s="78"/>
      <c r="APB6" s="78"/>
      <c r="APC6" s="78"/>
      <c r="APD6" s="78"/>
      <c r="APE6" s="78"/>
      <c r="APF6" s="78"/>
      <c r="APG6" s="78"/>
      <c r="APH6" s="78"/>
      <c r="API6" s="78"/>
      <c r="APJ6" s="78"/>
      <c r="APK6" s="78"/>
      <c r="APL6" s="78"/>
      <c r="APM6" s="78"/>
      <c r="APN6" s="78"/>
      <c r="APO6" s="78"/>
      <c r="APP6" s="78"/>
      <c r="APQ6" s="78"/>
      <c r="APR6" s="78"/>
      <c r="APS6" s="78"/>
      <c r="APT6" s="78"/>
      <c r="APU6" s="78"/>
      <c r="APV6" s="78"/>
      <c r="APW6" s="78"/>
      <c r="APX6" s="78"/>
      <c r="APY6" s="78"/>
      <c r="APZ6" s="78"/>
      <c r="AQA6" s="78"/>
      <c r="AQB6" s="78"/>
      <c r="AQC6" s="78"/>
      <c r="AQD6" s="78"/>
      <c r="AQE6" s="78"/>
      <c r="AQF6" s="78"/>
      <c r="AQG6" s="78"/>
      <c r="AQH6" s="78"/>
      <c r="AQI6" s="78"/>
      <c r="AQJ6" s="78"/>
      <c r="AQK6" s="78"/>
      <c r="AQL6" s="78"/>
      <c r="AQM6" s="78"/>
      <c r="AQN6" s="78"/>
      <c r="AQO6" s="78"/>
      <c r="AQP6" s="78"/>
      <c r="AQQ6" s="78"/>
      <c r="AQR6" s="78"/>
      <c r="AQS6" s="78"/>
      <c r="AQT6" s="78"/>
      <c r="AQU6" s="78"/>
      <c r="AQV6" s="78"/>
      <c r="AQW6" s="78"/>
      <c r="AQX6" s="78"/>
      <c r="AQY6" s="78"/>
      <c r="AQZ6" s="78"/>
      <c r="ARA6" s="78"/>
      <c r="ARB6" s="78"/>
      <c r="ARC6" s="78"/>
      <c r="ARD6" s="78"/>
      <c r="ARE6" s="78"/>
      <c r="ARF6" s="78"/>
      <c r="ARG6" s="78"/>
      <c r="ARH6" s="78"/>
      <c r="ARI6" s="78"/>
      <c r="ARJ6" s="78"/>
      <c r="ARK6" s="78"/>
      <c r="ARL6" s="78"/>
      <c r="ARM6" s="78"/>
      <c r="ARN6" s="78"/>
      <c r="ARO6" s="78"/>
      <c r="ARP6" s="78"/>
      <c r="ARQ6" s="78"/>
      <c r="ARR6" s="78"/>
      <c r="ARS6" s="78"/>
      <c r="ART6" s="78"/>
      <c r="ARU6" s="78"/>
      <c r="ARV6" s="78"/>
      <c r="ARW6" s="78"/>
      <c r="ARX6" s="78"/>
      <c r="ARY6" s="78"/>
      <c r="ARZ6" s="78"/>
      <c r="ASA6" s="78"/>
      <c r="ASB6" s="78"/>
      <c r="ASC6" s="78"/>
      <c r="ASD6" s="78"/>
      <c r="ASE6" s="78"/>
      <c r="ASF6" s="78"/>
      <c r="ASG6" s="78"/>
      <c r="ASH6" s="78"/>
      <c r="ASI6" s="78"/>
      <c r="ASJ6" s="78"/>
      <c r="ASK6" s="78"/>
      <c r="ASL6" s="78"/>
      <c r="ASM6" s="78"/>
      <c r="ASN6" s="78"/>
      <c r="ASO6" s="78"/>
      <c r="ASP6" s="78"/>
      <c r="ASQ6" s="78"/>
      <c r="ASR6" s="78"/>
      <c r="ASS6" s="78"/>
      <c r="AST6" s="78"/>
      <c r="ASU6" s="78"/>
      <c r="ASV6" s="78"/>
      <c r="ASW6" s="78"/>
      <c r="ASX6" s="78"/>
      <c r="ASY6" s="78"/>
      <c r="ASZ6" s="78"/>
      <c r="ATA6" s="78"/>
      <c r="ATB6" s="78"/>
      <c r="ATC6" s="78"/>
      <c r="ATD6" s="78"/>
      <c r="ATE6" s="78"/>
      <c r="ATF6" s="78"/>
      <c r="ATG6" s="78"/>
      <c r="ATH6" s="78"/>
      <c r="ATI6" s="78"/>
      <c r="ATJ6" s="78"/>
      <c r="ATK6" s="78"/>
      <c r="ATL6" s="78"/>
      <c r="ATM6" s="78"/>
      <c r="ATN6" s="78"/>
      <c r="ATO6" s="78"/>
      <c r="ATP6" s="78"/>
      <c r="ATQ6" s="78"/>
      <c r="ATR6" s="78"/>
      <c r="ATS6" s="78"/>
      <c r="ATT6" s="78"/>
      <c r="ATU6" s="78"/>
      <c r="ATV6" s="78"/>
      <c r="ATW6" s="78"/>
      <c r="ATX6" s="78"/>
      <c r="ATY6" s="78"/>
      <c r="ATZ6" s="78"/>
      <c r="AUA6" s="78"/>
      <c r="AUB6" s="78"/>
      <c r="AUC6" s="78"/>
      <c r="AUD6" s="78"/>
      <c r="AUE6" s="78"/>
      <c r="AUF6" s="78"/>
      <c r="AUG6" s="78"/>
      <c r="AUH6" s="78"/>
      <c r="AUI6" s="78"/>
      <c r="AUJ6" s="78"/>
      <c r="AUK6" s="78"/>
      <c r="AUL6" s="78"/>
      <c r="AUM6" s="78"/>
      <c r="AUN6" s="78"/>
      <c r="AUO6" s="78"/>
      <c r="AUP6" s="78"/>
      <c r="AUQ6" s="78"/>
      <c r="AUR6" s="78"/>
      <c r="AUS6" s="78"/>
      <c r="AUT6" s="78"/>
      <c r="AUU6" s="78"/>
      <c r="AUV6" s="78"/>
      <c r="AUW6" s="78"/>
      <c r="AUX6" s="78"/>
      <c r="AUY6" s="78"/>
      <c r="AUZ6" s="78"/>
      <c r="AVA6" s="78"/>
      <c r="AVB6" s="78"/>
      <c r="AVC6" s="78"/>
      <c r="AVD6" s="78"/>
      <c r="AVE6" s="78"/>
      <c r="AVF6" s="78"/>
      <c r="AVG6" s="78"/>
      <c r="AVH6" s="78"/>
      <c r="AVI6" s="78"/>
      <c r="AVJ6" s="78"/>
      <c r="AVK6" s="78"/>
      <c r="AVL6" s="78"/>
      <c r="AVM6" s="78"/>
      <c r="AVN6" s="78"/>
      <c r="AVO6" s="78"/>
      <c r="AVP6" s="78"/>
      <c r="AVQ6" s="78"/>
      <c r="AVR6" s="78"/>
      <c r="AVS6" s="78"/>
      <c r="AVT6" s="78"/>
      <c r="AVU6" s="78"/>
      <c r="AVV6" s="78"/>
      <c r="AVW6" s="78"/>
      <c r="AVX6" s="78"/>
      <c r="AVY6" s="78"/>
      <c r="AVZ6" s="78"/>
      <c r="AWA6" s="78"/>
      <c r="AWB6" s="78"/>
      <c r="AWC6" s="78"/>
      <c r="AWD6" s="78"/>
      <c r="AWE6" s="78"/>
      <c r="AWF6" s="78"/>
      <c r="AWG6" s="78"/>
      <c r="AWH6" s="78"/>
      <c r="AWI6" s="78"/>
      <c r="AWJ6" s="78"/>
      <c r="AWK6" s="78"/>
      <c r="AWL6" s="78"/>
      <c r="AWM6" s="78"/>
      <c r="AWN6" s="78"/>
      <c r="AWO6" s="78"/>
      <c r="AWP6" s="78"/>
      <c r="AWQ6" s="78"/>
      <c r="AWR6" s="78"/>
      <c r="AWS6" s="78"/>
      <c r="AWT6" s="78"/>
      <c r="AWU6" s="78"/>
      <c r="AWV6" s="78"/>
      <c r="AWW6" s="78"/>
      <c r="AWX6" s="78"/>
      <c r="AWY6" s="78"/>
      <c r="AWZ6" s="78"/>
      <c r="AXA6" s="78"/>
      <c r="AXB6" s="78"/>
      <c r="AXC6" s="78"/>
      <c r="AXD6" s="78"/>
      <c r="AXE6" s="78"/>
      <c r="AXF6" s="78"/>
      <c r="AXG6" s="78"/>
      <c r="AXH6" s="78"/>
      <c r="AXI6" s="78"/>
      <c r="AXJ6" s="78"/>
      <c r="AXK6" s="78"/>
      <c r="AXL6" s="78"/>
      <c r="AXM6" s="78"/>
      <c r="AXN6" s="78"/>
      <c r="AXO6" s="78"/>
      <c r="AXP6" s="78"/>
      <c r="AXQ6" s="78"/>
      <c r="AXR6" s="78"/>
      <c r="AXS6" s="78"/>
      <c r="AXT6" s="78"/>
      <c r="AXU6" s="78"/>
      <c r="AXV6" s="78"/>
      <c r="AXW6" s="78"/>
      <c r="AXX6" s="78"/>
      <c r="AXY6" s="78"/>
      <c r="AXZ6" s="78"/>
      <c r="AYA6" s="78"/>
      <c r="AYB6" s="78"/>
      <c r="AYC6" s="78"/>
      <c r="AYD6" s="78"/>
      <c r="AYE6" s="78"/>
      <c r="AYF6" s="78"/>
      <c r="AYG6" s="78"/>
      <c r="AYH6" s="78"/>
      <c r="AYI6" s="78"/>
      <c r="AYJ6" s="78"/>
      <c r="AYK6" s="78"/>
      <c r="AYL6" s="78"/>
      <c r="AYM6" s="78"/>
      <c r="AYN6" s="78"/>
      <c r="AYO6" s="78"/>
      <c r="AYP6" s="78"/>
      <c r="AYQ6" s="78"/>
      <c r="AYR6" s="78"/>
      <c r="AYS6" s="78"/>
      <c r="AYT6" s="78"/>
      <c r="AYU6" s="78"/>
      <c r="AYV6" s="78"/>
      <c r="AYW6" s="78"/>
      <c r="AYX6" s="78"/>
      <c r="AYY6" s="78"/>
      <c r="AYZ6" s="78"/>
      <c r="AZA6" s="78"/>
      <c r="AZB6" s="78"/>
      <c r="AZC6" s="78"/>
      <c r="AZD6" s="78"/>
      <c r="AZE6" s="78"/>
      <c r="AZF6" s="78"/>
      <c r="AZG6" s="78"/>
      <c r="AZH6" s="78"/>
      <c r="AZI6" s="78"/>
      <c r="AZJ6" s="78"/>
      <c r="AZK6" s="78"/>
      <c r="AZL6" s="78"/>
      <c r="AZM6" s="78"/>
      <c r="AZN6" s="78"/>
      <c r="AZO6" s="78"/>
      <c r="AZP6" s="78"/>
      <c r="AZQ6" s="78"/>
      <c r="AZR6" s="78"/>
      <c r="AZS6" s="78"/>
      <c r="AZT6" s="78"/>
      <c r="AZU6" s="78"/>
      <c r="AZV6" s="78"/>
      <c r="AZW6" s="78"/>
      <c r="AZX6" s="78"/>
      <c r="AZY6" s="78"/>
      <c r="AZZ6" s="78"/>
      <c r="BAA6" s="78"/>
      <c r="BAB6" s="78"/>
      <c r="BAC6" s="78"/>
      <c r="BAD6" s="78"/>
      <c r="BAE6" s="78"/>
      <c r="BAF6" s="78"/>
      <c r="BAG6" s="78"/>
      <c r="BAH6" s="78"/>
      <c r="BAI6" s="78"/>
      <c r="BAJ6" s="78"/>
      <c r="BAK6" s="78"/>
      <c r="BAL6" s="78"/>
      <c r="BAM6" s="78"/>
      <c r="BAN6" s="78"/>
      <c r="BAO6" s="78"/>
      <c r="BAP6" s="78"/>
      <c r="BAQ6" s="78"/>
      <c r="BAR6" s="78"/>
      <c r="BAS6" s="78"/>
      <c r="BAT6" s="78"/>
      <c r="BAU6" s="78"/>
      <c r="BAV6" s="78"/>
      <c r="BAW6" s="78"/>
      <c r="BAX6" s="78"/>
      <c r="BAY6" s="78"/>
      <c r="BAZ6" s="78"/>
      <c r="BBA6" s="78"/>
      <c r="BBB6" s="78"/>
      <c r="BBC6" s="78"/>
      <c r="BBD6" s="78"/>
      <c r="BBE6" s="78"/>
      <c r="BBF6" s="78"/>
      <c r="BBG6" s="78"/>
      <c r="BBH6" s="78"/>
      <c r="BBI6" s="78"/>
      <c r="BBJ6" s="78"/>
      <c r="BBK6" s="78"/>
      <c r="BBL6" s="78"/>
      <c r="BBM6" s="78"/>
      <c r="BBN6" s="78"/>
      <c r="BBO6" s="78"/>
      <c r="BBP6" s="78"/>
      <c r="BBQ6" s="78"/>
      <c r="BBR6" s="78"/>
      <c r="BBS6" s="78"/>
      <c r="BBT6" s="78"/>
      <c r="BBU6" s="78"/>
      <c r="BBV6" s="78"/>
      <c r="BBW6" s="78"/>
      <c r="BBX6" s="78"/>
      <c r="BBY6" s="78"/>
      <c r="BBZ6" s="78"/>
      <c r="BCA6" s="78"/>
      <c r="BCB6" s="78"/>
      <c r="BCC6" s="78"/>
      <c r="BCD6" s="78"/>
      <c r="BCE6" s="78"/>
      <c r="BCF6" s="78"/>
      <c r="BCG6" s="78"/>
      <c r="BCH6" s="78"/>
      <c r="BCI6" s="78"/>
      <c r="BCJ6" s="78"/>
      <c r="BCK6" s="78"/>
      <c r="BCL6" s="78"/>
      <c r="BCM6" s="78"/>
      <c r="BCN6" s="78"/>
      <c r="BCO6" s="78"/>
      <c r="BCP6" s="78"/>
      <c r="BCQ6" s="78"/>
      <c r="BCR6" s="78"/>
      <c r="BCS6" s="78"/>
      <c r="BCT6" s="78"/>
      <c r="BCU6" s="78"/>
      <c r="BCV6" s="78"/>
      <c r="BCW6" s="78"/>
      <c r="BCX6" s="78"/>
      <c r="BCY6" s="78"/>
      <c r="BCZ6" s="78"/>
      <c r="BDA6" s="78"/>
      <c r="BDB6" s="78"/>
      <c r="BDC6" s="78"/>
      <c r="BDD6" s="78"/>
      <c r="BDE6" s="78"/>
      <c r="BDF6" s="78"/>
      <c r="BDG6" s="78"/>
      <c r="BDH6" s="78"/>
      <c r="BDI6" s="78"/>
      <c r="BDJ6" s="78"/>
      <c r="BDK6" s="78"/>
      <c r="BDL6" s="78"/>
      <c r="BDM6" s="78"/>
      <c r="BDN6" s="78"/>
      <c r="BDO6" s="78"/>
      <c r="BDP6" s="78"/>
      <c r="BDQ6" s="78"/>
      <c r="BDR6" s="78"/>
      <c r="BDS6" s="78"/>
      <c r="BDT6" s="78"/>
      <c r="BDU6" s="78"/>
      <c r="BDV6" s="78"/>
      <c r="BDW6" s="78"/>
      <c r="BDX6" s="78"/>
      <c r="BDY6" s="78"/>
      <c r="BDZ6" s="78"/>
      <c r="BEA6" s="78"/>
      <c r="BEB6" s="78"/>
      <c r="BEC6" s="78"/>
      <c r="BED6" s="78"/>
      <c r="BEE6" s="78"/>
      <c r="BEF6" s="78"/>
      <c r="BEG6" s="78"/>
      <c r="BEH6" s="78"/>
      <c r="BEI6" s="78"/>
      <c r="BEJ6" s="78"/>
      <c r="BEK6" s="78"/>
      <c r="BEL6" s="78"/>
      <c r="BEM6" s="78"/>
      <c r="BEN6" s="78"/>
      <c r="BEO6" s="78"/>
      <c r="BEP6" s="78"/>
      <c r="BEQ6" s="78"/>
      <c r="BER6" s="78"/>
      <c r="BES6" s="78"/>
      <c r="BET6" s="78"/>
      <c r="BEU6" s="78"/>
      <c r="BEV6" s="78"/>
      <c r="BEW6" s="78"/>
      <c r="BEX6" s="78"/>
      <c r="BEY6" s="78"/>
      <c r="BEZ6" s="78"/>
      <c r="BFA6" s="78"/>
      <c r="BFB6" s="78"/>
      <c r="BFC6" s="78"/>
      <c r="BFD6" s="78"/>
      <c r="BFE6" s="78"/>
      <c r="BFF6" s="78"/>
      <c r="BFG6" s="78"/>
      <c r="BFH6" s="78"/>
      <c r="BFI6" s="78"/>
      <c r="BFJ6" s="78"/>
      <c r="BFK6" s="78"/>
      <c r="BFL6" s="78"/>
      <c r="BFM6" s="78"/>
      <c r="BFN6" s="78"/>
      <c r="BFO6" s="78"/>
      <c r="BFP6" s="78"/>
      <c r="BFQ6" s="78"/>
      <c r="BFR6" s="78"/>
      <c r="BFS6" s="78"/>
      <c r="BFT6" s="78"/>
      <c r="BFU6" s="78"/>
      <c r="BFV6" s="78"/>
      <c r="BFW6" s="78"/>
      <c r="BFX6" s="78"/>
      <c r="BFY6" s="78"/>
      <c r="BFZ6" s="78"/>
      <c r="BGA6" s="78"/>
      <c r="BGB6" s="78"/>
      <c r="BGC6" s="78"/>
      <c r="BGD6" s="78"/>
      <c r="BGE6" s="78"/>
      <c r="BGF6" s="78"/>
      <c r="BGG6" s="78"/>
      <c r="BGH6" s="78"/>
      <c r="BGI6" s="78"/>
      <c r="BGJ6" s="78"/>
      <c r="BGK6" s="78"/>
      <c r="BGL6" s="78"/>
      <c r="BGM6" s="78"/>
      <c r="BGN6" s="78"/>
      <c r="BGO6" s="78"/>
      <c r="BGP6" s="78"/>
      <c r="BGQ6" s="78"/>
      <c r="BGR6" s="78"/>
      <c r="BGS6" s="78"/>
      <c r="BGT6" s="78"/>
      <c r="BGU6" s="78"/>
      <c r="BGV6" s="78"/>
      <c r="BGW6" s="78"/>
      <c r="BGX6" s="78"/>
      <c r="BGY6" s="78"/>
      <c r="BGZ6" s="78"/>
      <c r="BHA6" s="78"/>
      <c r="BHB6" s="78"/>
      <c r="BHC6" s="78"/>
      <c r="BHD6" s="78"/>
      <c r="BHE6" s="78"/>
      <c r="BHF6" s="78"/>
      <c r="BHG6" s="78"/>
      <c r="BHH6" s="78"/>
      <c r="BHI6" s="78"/>
      <c r="BHJ6" s="78"/>
      <c r="BHK6" s="78"/>
      <c r="BHL6" s="78"/>
      <c r="BHM6" s="78"/>
      <c r="BHN6" s="78"/>
      <c r="BHO6" s="78"/>
      <c r="BHP6" s="78"/>
      <c r="BHQ6" s="78"/>
      <c r="BHR6" s="78"/>
      <c r="BHS6" s="78"/>
      <c r="BHT6" s="78"/>
      <c r="BHU6" s="78"/>
      <c r="BHV6" s="78"/>
      <c r="BHW6" s="78"/>
      <c r="BHX6" s="78"/>
      <c r="BHY6" s="78"/>
      <c r="BHZ6" s="78"/>
      <c r="BIA6" s="78"/>
      <c r="BIB6" s="78"/>
      <c r="BIC6" s="78"/>
      <c r="BID6" s="78"/>
      <c r="BIE6" s="78"/>
      <c r="BIF6" s="78"/>
      <c r="BIG6" s="78"/>
      <c r="BIH6" s="78"/>
      <c r="BII6" s="78"/>
      <c r="BIJ6" s="78"/>
      <c r="BIK6" s="78"/>
      <c r="BIL6" s="78"/>
      <c r="BIM6" s="78"/>
      <c r="BIN6" s="78"/>
      <c r="BIO6" s="78"/>
      <c r="BIP6" s="78"/>
      <c r="BIQ6" s="78"/>
      <c r="BIR6" s="78"/>
      <c r="BIS6" s="78"/>
      <c r="BIT6" s="78"/>
      <c r="BIU6" s="78"/>
      <c r="BIV6" s="78"/>
      <c r="BIW6" s="78"/>
      <c r="BIX6" s="78"/>
      <c r="BIY6" s="78"/>
      <c r="BIZ6" s="78"/>
      <c r="BJA6" s="78"/>
      <c r="BJB6" s="78"/>
      <c r="BJC6" s="78"/>
      <c r="BJD6" s="78"/>
      <c r="BJE6" s="78"/>
      <c r="BJF6" s="78"/>
      <c r="BJG6" s="78"/>
      <c r="BJH6" s="78"/>
      <c r="BJI6" s="78"/>
      <c r="BJJ6" s="78"/>
      <c r="BJK6" s="78"/>
      <c r="BJL6" s="78"/>
      <c r="BJM6" s="78"/>
      <c r="BJN6" s="78"/>
      <c r="BJO6" s="78"/>
      <c r="BJP6" s="78"/>
      <c r="BJQ6" s="78"/>
      <c r="BJR6" s="78"/>
      <c r="BJS6" s="78"/>
      <c r="BJT6" s="78"/>
      <c r="BJU6" s="78"/>
      <c r="BJV6" s="78"/>
      <c r="BJW6" s="78"/>
      <c r="BJX6" s="78"/>
      <c r="BJY6" s="78"/>
      <c r="BJZ6" s="78"/>
      <c r="BKA6" s="78"/>
      <c r="BKB6" s="78"/>
      <c r="BKC6" s="78"/>
      <c r="BKD6" s="78"/>
      <c r="BKE6" s="78"/>
      <c r="BKF6" s="78"/>
      <c r="BKG6" s="78"/>
      <c r="BKH6" s="78"/>
      <c r="BKI6" s="78"/>
      <c r="BKJ6" s="78"/>
      <c r="BKK6" s="78"/>
      <c r="BKL6" s="78"/>
      <c r="BKM6" s="78"/>
      <c r="BKN6" s="78"/>
      <c r="BKO6" s="78"/>
      <c r="BKP6" s="78"/>
      <c r="BKQ6" s="78"/>
      <c r="BKR6" s="78"/>
      <c r="BKS6" s="78"/>
      <c r="BKT6" s="78"/>
      <c r="BKU6" s="78"/>
      <c r="BKV6" s="78"/>
      <c r="BKW6" s="78"/>
      <c r="BKX6" s="78"/>
      <c r="BKY6" s="78"/>
      <c r="BKZ6" s="78"/>
      <c r="BLA6" s="78"/>
      <c r="BLB6" s="78"/>
      <c r="BLC6" s="78"/>
      <c r="BLD6" s="78"/>
      <c r="BLE6" s="78"/>
      <c r="BLF6" s="78"/>
      <c r="BLG6" s="78"/>
      <c r="BLH6" s="78"/>
      <c r="BLI6" s="78"/>
      <c r="BLJ6" s="78"/>
      <c r="BLK6" s="78"/>
      <c r="BLL6" s="78"/>
      <c r="BLM6" s="78"/>
      <c r="BLN6" s="78"/>
      <c r="BLO6" s="78"/>
      <c r="BLP6" s="78"/>
      <c r="BLQ6" s="78"/>
      <c r="BLR6" s="78"/>
      <c r="BLS6" s="78"/>
      <c r="BLT6" s="78"/>
      <c r="BLU6" s="78"/>
      <c r="BLV6" s="78"/>
      <c r="BLW6" s="78"/>
      <c r="BLX6" s="78"/>
      <c r="BLY6" s="78"/>
      <c r="BLZ6" s="78"/>
      <c r="BMA6" s="78"/>
      <c r="BMB6" s="78"/>
      <c r="BMC6" s="78"/>
      <c r="BMD6" s="78"/>
      <c r="BME6" s="78"/>
      <c r="BMF6" s="78"/>
      <c r="BMG6" s="78"/>
      <c r="BMH6" s="78"/>
      <c r="BMI6" s="78"/>
      <c r="BMJ6" s="78"/>
      <c r="BMK6" s="78"/>
      <c r="BML6" s="78"/>
      <c r="BMM6" s="78"/>
      <c r="BMN6" s="78"/>
      <c r="BMO6" s="78"/>
      <c r="BMP6" s="78"/>
      <c r="BMQ6" s="78"/>
      <c r="BMR6" s="78"/>
      <c r="BMS6" s="78"/>
      <c r="BMT6" s="78"/>
      <c r="BMU6" s="78"/>
      <c r="BMV6" s="78"/>
      <c r="BMW6" s="78"/>
      <c r="BMX6" s="78"/>
      <c r="BMY6" s="78"/>
      <c r="BMZ6" s="78"/>
      <c r="BNA6" s="78"/>
      <c r="BNB6" s="78"/>
      <c r="BNC6" s="78"/>
      <c r="BND6" s="78"/>
      <c r="BNE6" s="78"/>
      <c r="BNF6" s="78"/>
      <c r="BNG6" s="78"/>
      <c r="BNH6" s="78"/>
      <c r="BNI6" s="78"/>
      <c r="BNJ6" s="78"/>
      <c r="BNK6" s="78"/>
      <c r="BNL6" s="78"/>
      <c r="BNM6" s="78"/>
      <c r="BNN6" s="78"/>
      <c r="BNO6" s="78"/>
      <c r="BNP6" s="78"/>
      <c r="BNQ6" s="78"/>
      <c r="BNR6" s="78"/>
      <c r="BNS6" s="78"/>
      <c r="BNT6" s="78"/>
      <c r="BNU6" s="78"/>
      <c r="BNV6" s="78"/>
      <c r="BNW6" s="78"/>
      <c r="BNX6" s="78"/>
      <c r="BNY6" s="78"/>
      <c r="BNZ6" s="78"/>
      <c r="BOA6" s="78"/>
      <c r="BOB6" s="78"/>
      <c r="BOC6" s="78"/>
      <c r="BOD6" s="78"/>
      <c r="BOE6" s="78"/>
      <c r="BOF6" s="78"/>
      <c r="BOG6" s="78"/>
      <c r="BOH6" s="78"/>
      <c r="BOI6" s="78"/>
      <c r="BOJ6" s="78"/>
      <c r="BOK6" s="78"/>
      <c r="BOL6" s="78"/>
      <c r="BOM6" s="78"/>
      <c r="BON6" s="78"/>
      <c r="BOO6" s="78"/>
      <c r="BOP6" s="78"/>
      <c r="BOQ6" s="78"/>
      <c r="BOR6" s="78"/>
      <c r="BOS6" s="78"/>
      <c r="BOT6" s="78"/>
      <c r="BOU6" s="78"/>
      <c r="BOV6" s="78"/>
      <c r="BOW6" s="78"/>
      <c r="BOX6" s="78"/>
      <c r="BOY6" s="78"/>
      <c r="BOZ6" s="78"/>
      <c r="BPA6" s="78"/>
      <c r="BPB6" s="78"/>
      <c r="BPC6" s="78"/>
      <c r="BPD6" s="78"/>
      <c r="BPE6" s="78"/>
      <c r="BPF6" s="78"/>
      <c r="BPG6" s="78"/>
      <c r="BPH6" s="78"/>
      <c r="BPI6" s="78"/>
      <c r="BPJ6" s="78"/>
      <c r="BPK6" s="78"/>
      <c r="BPL6" s="78"/>
      <c r="BPM6" s="78"/>
      <c r="BPN6" s="78"/>
      <c r="BPO6" s="78"/>
      <c r="BPP6" s="78"/>
      <c r="BPQ6" s="78"/>
      <c r="BPR6" s="78"/>
      <c r="BPS6" s="78"/>
      <c r="BPT6" s="78"/>
      <c r="BPU6" s="78"/>
      <c r="BPV6" s="78"/>
      <c r="BPW6" s="78"/>
      <c r="BPX6" s="78"/>
      <c r="BPY6" s="78"/>
      <c r="BPZ6" s="78"/>
      <c r="BQA6" s="78"/>
      <c r="BQB6" s="78"/>
      <c r="BQC6" s="78"/>
      <c r="BQD6" s="78"/>
      <c r="BQE6" s="78"/>
      <c r="BQF6" s="78"/>
      <c r="BQG6" s="78"/>
      <c r="BQH6" s="78"/>
      <c r="BQI6" s="78"/>
      <c r="BQJ6" s="78"/>
      <c r="BQK6" s="78"/>
      <c r="BQL6" s="78"/>
      <c r="BQM6" s="78"/>
      <c r="BQN6" s="78"/>
      <c r="BQO6" s="78"/>
      <c r="BQP6" s="78"/>
      <c r="BQQ6" s="78"/>
      <c r="BQR6" s="78"/>
      <c r="BQS6" s="78"/>
      <c r="BQT6" s="78"/>
      <c r="BQU6" s="78"/>
      <c r="BQV6" s="78"/>
      <c r="BQW6" s="78"/>
      <c r="BQX6" s="78"/>
      <c r="BQY6" s="78"/>
      <c r="BQZ6" s="78"/>
      <c r="BRA6" s="78"/>
      <c r="BRB6" s="78"/>
      <c r="BRC6" s="78"/>
      <c r="BRD6" s="78"/>
      <c r="BRE6" s="78"/>
      <c r="BRF6" s="78"/>
      <c r="BRG6" s="78"/>
      <c r="BRH6" s="78"/>
      <c r="BRI6" s="78"/>
      <c r="BRJ6" s="78"/>
      <c r="BRK6" s="78"/>
      <c r="BRL6" s="78"/>
      <c r="BRM6" s="78"/>
      <c r="BRN6" s="78"/>
      <c r="BRO6" s="78"/>
      <c r="BRP6" s="78"/>
      <c r="BRQ6" s="78"/>
      <c r="BRR6" s="78"/>
      <c r="BRS6" s="78"/>
      <c r="BRT6" s="78"/>
      <c r="BRU6" s="78"/>
      <c r="BRV6" s="78"/>
      <c r="BRW6" s="78"/>
      <c r="BRX6" s="78"/>
      <c r="BRY6" s="78"/>
      <c r="BRZ6" s="78"/>
      <c r="BSA6" s="78"/>
      <c r="BSB6" s="78"/>
      <c r="BSC6" s="78"/>
      <c r="BSD6" s="78"/>
      <c r="BSE6" s="78"/>
      <c r="BSF6" s="78"/>
      <c r="BSG6" s="78"/>
      <c r="BSH6" s="78"/>
      <c r="BSI6" s="78"/>
      <c r="BSJ6" s="78"/>
      <c r="BSK6" s="78"/>
      <c r="BSL6" s="78"/>
      <c r="BSM6" s="78"/>
      <c r="BSN6" s="78"/>
      <c r="BSO6" s="78"/>
      <c r="BSP6" s="78"/>
      <c r="BSQ6" s="78"/>
      <c r="BSR6" s="78"/>
      <c r="BSS6" s="78"/>
      <c r="BST6" s="78"/>
      <c r="BSU6" s="78"/>
      <c r="BSV6" s="78"/>
      <c r="BSW6" s="78"/>
      <c r="BSX6" s="78"/>
      <c r="BSY6" s="78"/>
      <c r="BSZ6" s="78"/>
      <c r="BTA6" s="78"/>
      <c r="BTB6" s="78"/>
      <c r="BTC6" s="78"/>
      <c r="BTD6" s="78"/>
      <c r="BTE6" s="78"/>
      <c r="BTF6" s="78"/>
      <c r="BTG6" s="78"/>
      <c r="BTH6" s="78"/>
      <c r="BTI6" s="78"/>
      <c r="BTJ6" s="78"/>
      <c r="BTK6" s="78"/>
      <c r="BTL6" s="78"/>
      <c r="BTM6" s="78"/>
      <c r="BTN6" s="78"/>
      <c r="BTO6" s="78"/>
      <c r="BTP6" s="78"/>
      <c r="BTQ6" s="78"/>
      <c r="BTR6" s="78"/>
      <c r="BTS6" s="78"/>
      <c r="BTT6" s="78"/>
      <c r="BTU6" s="78"/>
      <c r="BTV6" s="78"/>
      <c r="BTW6" s="78"/>
      <c r="BTX6" s="78"/>
      <c r="BTY6" s="78"/>
      <c r="BTZ6" s="78"/>
      <c r="BUA6" s="78"/>
      <c r="BUB6" s="78"/>
      <c r="BUC6" s="78"/>
      <c r="BUD6" s="78"/>
      <c r="BUE6" s="78"/>
      <c r="BUF6" s="78"/>
      <c r="BUG6" s="78"/>
      <c r="BUH6" s="78"/>
      <c r="BUI6" s="78"/>
      <c r="BUJ6" s="78"/>
      <c r="BUK6" s="78"/>
      <c r="BUL6" s="78"/>
      <c r="BUM6" s="78"/>
      <c r="BUN6" s="78"/>
      <c r="BUO6" s="78"/>
      <c r="BUP6" s="78"/>
      <c r="BUQ6" s="78"/>
      <c r="BUR6" s="78"/>
      <c r="BUS6" s="78"/>
      <c r="BUT6" s="78"/>
      <c r="BUU6" s="78"/>
      <c r="BUV6" s="78"/>
      <c r="BUW6" s="78"/>
      <c r="BUX6" s="78"/>
      <c r="BUY6" s="78"/>
      <c r="BUZ6" s="78"/>
      <c r="BVA6" s="78"/>
      <c r="BVB6" s="78"/>
      <c r="BVC6" s="78"/>
      <c r="BVD6" s="78"/>
      <c r="BVE6" s="78"/>
      <c r="BVF6" s="78"/>
      <c r="BVG6" s="78"/>
      <c r="BVH6" s="78"/>
      <c r="BVI6" s="78"/>
      <c r="BVJ6" s="78"/>
      <c r="BVK6" s="78"/>
      <c r="BVL6" s="78"/>
      <c r="BVM6" s="78"/>
      <c r="BVN6" s="78"/>
      <c r="BVO6" s="78"/>
      <c r="BVP6" s="78"/>
      <c r="BVQ6" s="78"/>
      <c r="BVR6" s="78"/>
      <c r="BVS6" s="78"/>
      <c r="BVT6" s="78"/>
      <c r="BVU6" s="78"/>
      <c r="BVV6" s="78"/>
      <c r="BVW6" s="78"/>
      <c r="BVX6" s="78"/>
      <c r="BVY6" s="78"/>
      <c r="BVZ6" s="78"/>
      <c r="BWA6" s="78"/>
      <c r="BWB6" s="78"/>
      <c r="BWC6" s="78"/>
      <c r="BWD6" s="78"/>
      <c r="BWE6" s="78"/>
      <c r="BWF6" s="78"/>
      <c r="BWG6" s="78"/>
      <c r="BWH6" s="78"/>
      <c r="BWI6" s="78"/>
      <c r="BWJ6" s="78"/>
      <c r="BWK6" s="78"/>
      <c r="BWL6" s="78"/>
      <c r="BWM6" s="78"/>
      <c r="BWN6" s="78"/>
      <c r="BWO6" s="78"/>
      <c r="BWP6" s="78"/>
      <c r="BWQ6" s="78"/>
      <c r="BWR6" s="78"/>
      <c r="BWS6" s="78"/>
      <c r="BWT6" s="78"/>
      <c r="BWU6" s="78"/>
      <c r="BWV6" s="78"/>
      <c r="BWW6" s="78"/>
      <c r="BWX6" s="78"/>
      <c r="BWY6" s="78"/>
      <c r="BWZ6" s="78"/>
      <c r="BXA6" s="78"/>
      <c r="BXB6" s="78"/>
      <c r="BXC6" s="78"/>
      <c r="BXD6" s="78"/>
      <c r="BXE6" s="78"/>
      <c r="BXF6" s="78"/>
      <c r="BXG6" s="78"/>
      <c r="BXH6" s="78"/>
      <c r="BXI6" s="78"/>
      <c r="BXJ6" s="78"/>
      <c r="BXK6" s="78"/>
      <c r="BXL6" s="78"/>
      <c r="BXM6" s="78"/>
      <c r="BXN6" s="78"/>
      <c r="BXO6" s="78"/>
      <c r="BXP6" s="78"/>
      <c r="BXQ6" s="78"/>
      <c r="BXR6" s="78"/>
      <c r="BXS6" s="78"/>
      <c r="BXT6" s="78"/>
      <c r="BXU6" s="78"/>
      <c r="BXV6" s="78"/>
      <c r="BXW6" s="78"/>
      <c r="BXX6" s="78"/>
      <c r="BXY6" s="78"/>
      <c r="BXZ6" s="78"/>
      <c r="BYA6" s="78"/>
      <c r="BYB6" s="78"/>
      <c r="BYC6" s="78"/>
      <c r="BYD6" s="78"/>
      <c r="BYE6" s="78"/>
      <c r="BYF6" s="78"/>
      <c r="BYG6" s="78"/>
      <c r="BYH6" s="78"/>
      <c r="BYI6" s="78"/>
      <c r="BYJ6" s="78"/>
      <c r="BYK6" s="78"/>
      <c r="BYL6" s="78"/>
      <c r="BYM6" s="78"/>
      <c r="BYN6" s="78"/>
      <c r="BYO6" s="78"/>
      <c r="BYP6" s="78"/>
      <c r="BYQ6" s="78"/>
      <c r="BYR6" s="78"/>
      <c r="BYS6" s="78"/>
      <c r="BYT6" s="78"/>
      <c r="BYU6" s="78"/>
      <c r="BYV6" s="78"/>
      <c r="BYW6" s="78"/>
      <c r="BYX6" s="78"/>
      <c r="BYY6" s="78"/>
      <c r="BYZ6" s="78"/>
      <c r="BZA6" s="78"/>
      <c r="BZB6" s="78"/>
      <c r="BZC6" s="78"/>
      <c r="BZD6" s="78"/>
      <c r="BZE6" s="78"/>
      <c r="BZF6" s="78"/>
      <c r="BZG6" s="78"/>
      <c r="BZH6" s="78"/>
      <c r="BZI6" s="78"/>
      <c r="BZJ6" s="78"/>
      <c r="BZK6" s="78"/>
      <c r="BZL6" s="78"/>
      <c r="BZM6" s="78"/>
      <c r="BZN6" s="78"/>
      <c r="BZO6" s="78"/>
      <c r="BZP6" s="78"/>
      <c r="BZQ6" s="78"/>
      <c r="BZR6" s="78"/>
      <c r="BZS6" s="78"/>
      <c r="BZT6" s="78"/>
      <c r="BZU6" s="78"/>
      <c r="BZV6" s="78"/>
      <c r="BZW6" s="78"/>
      <c r="BZX6" s="78"/>
      <c r="BZY6" s="78"/>
      <c r="BZZ6" s="78"/>
      <c r="CAA6" s="78"/>
      <c r="CAB6" s="78"/>
      <c r="CAC6" s="78"/>
      <c r="CAD6" s="78"/>
      <c r="CAE6" s="78"/>
      <c r="CAF6" s="78"/>
      <c r="CAG6" s="78"/>
      <c r="CAH6" s="78"/>
      <c r="CAI6" s="78"/>
      <c r="CAJ6" s="78"/>
      <c r="CAK6" s="78"/>
      <c r="CAL6" s="78"/>
      <c r="CAM6" s="78"/>
      <c r="CAN6" s="78"/>
      <c r="CAO6" s="78"/>
      <c r="CAP6" s="78"/>
      <c r="CAQ6" s="78"/>
      <c r="CAR6" s="78"/>
      <c r="CAS6" s="78"/>
      <c r="CAT6" s="78"/>
      <c r="CAU6" s="78"/>
      <c r="CAV6" s="78"/>
      <c r="CAW6" s="78"/>
      <c r="CAX6" s="78"/>
      <c r="CAY6" s="78"/>
      <c r="CAZ6" s="78"/>
      <c r="CBA6" s="78"/>
      <c r="CBB6" s="78"/>
      <c r="CBC6" s="78"/>
      <c r="CBD6" s="78"/>
      <c r="CBE6" s="78"/>
      <c r="CBF6" s="78"/>
      <c r="CBG6" s="78"/>
      <c r="CBH6" s="78"/>
      <c r="CBI6" s="78"/>
      <c r="CBJ6" s="78"/>
      <c r="CBK6" s="78"/>
      <c r="CBL6" s="78"/>
      <c r="CBM6" s="78"/>
      <c r="CBN6" s="78"/>
      <c r="CBO6" s="78"/>
      <c r="CBP6" s="78"/>
      <c r="CBQ6" s="78"/>
      <c r="CBR6" s="78"/>
      <c r="CBS6" s="78"/>
      <c r="CBT6" s="78"/>
      <c r="CBU6" s="78"/>
      <c r="CBV6" s="78"/>
      <c r="CBW6" s="78"/>
      <c r="CBX6" s="78"/>
      <c r="CBY6" s="78"/>
      <c r="CBZ6" s="78"/>
      <c r="CCA6" s="78"/>
      <c r="CCB6" s="78"/>
      <c r="CCC6" s="78"/>
      <c r="CCD6" s="78"/>
      <c r="CCE6" s="78"/>
      <c r="CCF6" s="78"/>
      <c r="CCG6" s="78"/>
      <c r="CCH6" s="78"/>
      <c r="CCI6" s="78"/>
      <c r="CCJ6" s="78"/>
      <c r="CCK6" s="78"/>
      <c r="CCL6" s="78"/>
      <c r="CCM6" s="78"/>
      <c r="CCN6" s="78"/>
      <c r="CCO6" s="78"/>
      <c r="CCP6" s="78"/>
      <c r="CCQ6" s="78"/>
      <c r="CCR6" s="78"/>
      <c r="CCS6" s="78"/>
      <c r="CCT6" s="78"/>
      <c r="CCU6" s="78"/>
      <c r="CCV6" s="78"/>
      <c r="CCW6" s="78"/>
      <c r="CCX6" s="78"/>
      <c r="CCY6" s="78"/>
      <c r="CCZ6" s="78"/>
      <c r="CDA6" s="78"/>
      <c r="CDB6" s="78"/>
      <c r="CDC6" s="78"/>
      <c r="CDD6" s="78"/>
      <c r="CDE6" s="78"/>
      <c r="CDF6" s="78"/>
      <c r="CDG6" s="78"/>
      <c r="CDH6" s="78"/>
      <c r="CDI6" s="78"/>
      <c r="CDJ6" s="78"/>
      <c r="CDK6" s="78"/>
      <c r="CDL6" s="78"/>
      <c r="CDM6" s="78"/>
      <c r="CDN6" s="78"/>
      <c r="CDO6" s="78"/>
      <c r="CDP6" s="78"/>
      <c r="CDQ6" s="78"/>
      <c r="CDR6" s="78"/>
      <c r="CDS6" s="78"/>
      <c r="CDT6" s="78"/>
      <c r="CDU6" s="78"/>
      <c r="CDV6" s="78"/>
      <c r="CDW6" s="78"/>
      <c r="CDX6" s="78"/>
      <c r="CDY6" s="78"/>
      <c r="CDZ6" s="78"/>
      <c r="CEA6" s="78"/>
      <c r="CEB6" s="78"/>
      <c r="CEC6" s="78"/>
      <c r="CED6" s="78"/>
      <c r="CEE6" s="78"/>
      <c r="CEF6" s="78"/>
      <c r="CEG6" s="78"/>
      <c r="CEH6" s="78"/>
      <c r="CEI6" s="78"/>
      <c r="CEJ6" s="78"/>
      <c r="CEK6" s="78"/>
      <c r="CEL6" s="78"/>
      <c r="CEM6" s="78"/>
      <c r="CEN6" s="78"/>
      <c r="CEO6" s="78"/>
      <c r="CEP6" s="78"/>
      <c r="CEQ6" s="78"/>
      <c r="CER6" s="78"/>
      <c r="CES6" s="78"/>
      <c r="CET6" s="78"/>
      <c r="CEU6" s="78"/>
      <c r="CEV6" s="78"/>
      <c r="CEW6" s="78"/>
      <c r="CEX6" s="78"/>
      <c r="CEY6" s="78"/>
      <c r="CEZ6" s="78"/>
      <c r="CFA6" s="78"/>
      <c r="CFB6" s="78"/>
      <c r="CFC6" s="78"/>
      <c r="CFD6" s="78"/>
      <c r="CFE6" s="78"/>
      <c r="CFF6" s="78"/>
      <c r="CFG6" s="78"/>
      <c r="CFH6" s="78"/>
      <c r="CFI6" s="78"/>
      <c r="CFJ6" s="78"/>
      <c r="CFK6" s="78"/>
      <c r="CFL6" s="78"/>
      <c r="CFM6" s="78"/>
      <c r="CFN6" s="78"/>
      <c r="CFO6" s="78"/>
      <c r="CFP6" s="78"/>
      <c r="CFQ6" s="78"/>
      <c r="CFR6" s="78"/>
      <c r="CFS6" s="78"/>
      <c r="CFT6" s="78"/>
      <c r="CFU6" s="78"/>
      <c r="CFV6" s="78"/>
      <c r="CFW6" s="78"/>
      <c r="CFX6" s="78"/>
      <c r="CFY6" s="78"/>
      <c r="CFZ6" s="78"/>
      <c r="CGA6" s="78"/>
      <c r="CGB6" s="78"/>
      <c r="CGC6" s="78"/>
      <c r="CGD6" s="78"/>
      <c r="CGE6" s="78"/>
      <c r="CGF6" s="78"/>
      <c r="CGG6" s="78"/>
      <c r="CGH6" s="78"/>
      <c r="CGI6" s="78"/>
      <c r="CGJ6" s="78"/>
      <c r="CGK6" s="78"/>
      <c r="CGL6" s="78"/>
      <c r="CGM6" s="78"/>
      <c r="CGN6" s="78"/>
      <c r="CGO6" s="78"/>
      <c r="CGP6" s="78"/>
      <c r="CGQ6" s="78"/>
      <c r="CGR6" s="78"/>
      <c r="CGS6" s="78"/>
      <c r="CGT6" s="78"/>
      <c r="CGU6" s="78"/>
      <c r="CGV6" s="78"/>
      <c r="CGW6" s="78"/>
      <c r="CGX6" s="78"/>
      <c r="CGY6" s="78"/>
      <c r="CGZ6" s="78"/>
      <c r="CHA6" s="78"/>
      <c r="CHB6" s="78"/>
      <c r="CHC6" s="78"/>
      <c r="CHD6" s="78"/>
      <c r="CHE6" s="78"/>
      <c r="CHF6" s="78"/>
      <c r="CHG6" s="78"/>
      <c r="CHH6" s="78"/>
      <c r="CHI6" s="78"/>
      <c r="CHJ6" s="78"/>
      <c r="CHK6" s="78"/>
      <c r="CHL6" s="78"/>
      <c r="CHM6" s="78"/>
      <c r="CHN6" s="78"/>
      <c r="CHO6" s="78"/>
      <c r="CHP6" s="78"/>
      <c r="CHQ6" s="78"/>
      <c r="CHR6" s="78"/>
      <c r="CHS6" s="78"/>
      <c r="CHT6" s="78"/>
      <c r="CHU6" s="78"/>
      <c r="CHV6" s="78"/>
      <c r="CHW6" s="78"/>
      <c r="CHX6" s="78"/>
      <c r="CHY6" s="78"/>
      <c r="CHZ6" s="78"/>
      <c r="CIA6" s="78"/>
      <c r="CIB6" s="78"/>
      <c r="CIC6" s="78"/>
      <c r="CID6" s="78"/>
      <c r="CIE6" s="78"/>
      <c r="CIF6" s="78"/>
      <c r="CIG6" s="78"/>
      <c r="CIH6" s="78"/>
      <c r="CII6" s="78"/>
      <c r="CIJ6" s="78"/>
      <c r="CIK6" s="78"/>
      <c r="CIL6" s="78"/>
      <c r="CIM6" s="78"/>
      <c r="CIN6" s="78"/>
      <c r="CIO6" s="78"/>
      <c r="CIP6" s="78"/>
      <c r="CIQ6" s="78"/>
      <c r="CIR6" s="78"/>
      <c r="CIS6" s="78"/>
      <c r="CIT6" s="78"/>
      <c r="CIU6" s="78"/>
      <c r="CIV6" s="78"/>
      <c r="CIW6" s="78"/>
      <c r="CIX6" s="78"/>
      <c r="CIY6" s="78"/>
      <c r="CIZ6" s="78"/>
      <c r="CJA6" s="78"/>
      <c r="CJB6" s="78"/>
      <c r="CJC6" s="78"/>
      <c r="CJD6" s="78"/>
      <c r="CJE6" s="78"/>
      <c r="CJF6" s="78"/>
      <c r="CJG6" s="78"/>
      <c r="CJH6" s="78"/>
      <c r="CJI6" s="78"/>
      <c r="CJJ6" s="78"/>
      <c r="CJK6" s="78"/>
      <c r="CJL6" s="78"/>
      <c r="CJM6" s="78"/>
      <c r="CJN6" s="78"/>
      <c r="CJO6" s="78"/>
      <c r="CJP6" s="78"/>
      <c r="CJQ6" s="78"/>
      <c r="CJR6" s="78"/>
      <c r="CJS6" s="78"/>
      <c r="CJT6" s="78"/>
      <c r="CJU6" s="78"/>
      <c r="CJV6" s="78"/>
      <c r="CJW6" s="78"/>
      <c r="CJX6" s="78"/>
      <c r="CJY6" s="78"/>
      <c r="CJZ6" s="78"/>
      <c r="CKA6" s="78"/>
      <c r="CKB6" s="78"/>
      <c r="CKC6" s="78"/>
      <c r="CKD6" s="78"/>
      <c r="CKE6" s="78"/>
      <c r="CKF6" s="78"/>
      <c r="CKG6" s="78"/>
      <c r="CKH6" s="78"/>
      <c r="CKI6" s="78"/>
      <c r="CKJ6" s="78"/>
      <c r="CKK6" s="78"/>
      <c r="CKL6" s="78"/>
      <c r="CKM6" s="78"/>
      <c r="CKN6" s="78"/>
      <c r="CKO6" s="78"/>
      <c r="CKP6" s="78"/>
      <c r="CKQ6" s="78"/>
      <c r="CKR6" s="78"/>
      <c r="CKS6" s="78"/>
      <c r="CKT6" s="78"/>
      <c r="CKU6" s="78"/>
      <c r="CKV6" s="78"/>
      <c r="CKW6" s="78"/>
      <c r="CKX6" s="78"/>
      <c r="CKY6" s="78"/>
      <c r="CKZ6" s="78"/>
      <c r="CLA6" s="78"/>
      <c r="CLB6" s="78"/>
      <c r="CLC6" s="78"/>
      <c r="CLD6" s="78"/>
      <c r="CLE6" s="78"/>
      <c r="CLF6" s="78"/>
      <c r="CLG6" s="78"/>
      <c r="CLH6" s="78"/>
      <c r="CLI6" s="78"/>
      <c r="CLJ6" s="78"/>
      <c r="CLK6" s="78"/>
      <c r="CLL6" s="78"/>
      <c r="CLM6" s="78"/>
      <c r="CLN6" s="78"/>
      <c r="CLO6" s="78"/>
      <c r="CLP6" s="78"/>
      <c r="CLQ6" s="78"/>
      <c r="CLR6" s="78"/>
      <c r="CLS6" s="78"/>
      <c r="CLT6" s="78"/>
      <c r="CLU6" s="78"/>
      <c r="CLV6" s="78"/>
      <c r="CLW6" s="78"/>
      <c r="CLX6" s="78"/>
      <c r="CLY6" s="78"/>
      <c r="CLZ6" s="78"/>
      <c r="CMA6" s="78"/>
      <c r="CMB6" s="78"/>
      <c r="CMC6" s="78"/>
      <c r="CMD6" s="78"/>
      <c r="CME6" s="78"/>
      <c r="CMF6" s="78"/>
      <c r="CMG6" s="78"/>
      <c r="CMH6" s="78"/>
      <c r="CMI6" s="78"/>
      <c r="CMJ6" s="78"/>
      <c r="CMK6" s="78"/>
      <c r="CML6" s="78"/>
      <c r="CMM6" s="78"/>
      <c r="CMN6" s="78"/>
      <c r="CMO6" s="78"/>
      <c r="CMP6" s="78"/>
      <c r="CMQ6" s="78"/>
      <c r="CMR6" s="78"/>
      <c r="CMS6" s="78"/>
      <c r="CMT6" s="78"/>
      <c r="CMU6" s="78"/>
      <c r="CMV6" s="78"/>
      <c r="CMW6" s="78"/>
      <c r="CMX6" s="78"/>
      <c r="CMY6" s="78"/>
      <c r="CMZ6" s="78"/>
      <c r="CNA6" s="78"/>
      <c r="CNB6" s="78"/>
      <c r="CNC6" s="78"/>
      <c r="CND6" s="78"/>
      <c r="CNE6" s="78"/>
      <c r="CNF6" s="78"/>
      <c r="CNG6" s="78"/>
      <c r="CNH6" s="78"/>
      <c r="CNI6" s="78"/>
      <c r="CNJ6" s="78"/>
      <c r="CNK6" s="78"/>
      <c r="CNL6" s="78"/>
      <c r="CNM6" s="78"/>
      <c r="CNN6" s="78"/>
      <c r="CNO6" s="78"/>
      <c r="CNP6" s="78"/>
      <c r="CNQ6" s="78"/>
      <c r="CNR6" s="78"/>
      <c r="CNS6" s="78"/>
      <c r="CNT6" s="78"/>
      <c r="CNU6" s="78"/>
      <c r="CNV6" s="78"/>
      <c r="CNW6" s="78"/>
      <c r="CNX6" s="78"/>
      <c r="CNY6" s="78"/>
      <c r="CNZ6" s="78"/>
      <c r="COA6" s="78"/>
      <c r="COB6" s="78"/>
      <c r="COC6" s="78"/>
      <c r="COD6" s="78"/>
      <c r="COE6" s="78"/>
      <c r="COF6" s="78"/>
      <c r="COG6" s="78"/>
      <c r="COH6" s="78"/>
      <c r="COI6" s="78"/>
      <c r="COJ6" s="78"/>
      <c r="COK6" s="78"/>
      <c r="COL6" s="78"/>
      <c r="COM6" s="78"/>
      <c r="CON6" s="78"/>
      <c r="COO6" s="78"/>
      <c r="COP6" s="78"/>
      <c r="COQ6" s="78"/>
      <c r="COR6" s="78"/>
      <c r="COS6" s="78"/>
      <c r="COT6" s="78"/>
      <c r="COU6" s="78"/>
      <c r="COV6" s="78"/>
      <c r="COW6" s="78"/>
      <c r="COX6" s="78"/>
      <c r="COY6" s="78"/>
      <c r="COZ6" s="78"/>
      <c r="CPA6" s="78"/>
      <c r="CPB6" s="78"/>
      <c r="CPC6" s="78"/>
      <c r="CPD6" s="78"/>
      <c r="CPE6" s="78"/>
      <c r="CPF6" s="78"/>
      <c r="CPG6" s="78"/>
      <c r="CPH6" s="78"/>
      <c r="CPI6" s="78"/>
      <c r="CPJ6" s="78"/>
      <c r="CPK6" s="78"/>
      <c r="CPL6" s="78"/>
      <c r="CPM6" s="78"/>
      <c r="CPN6" s="78"/>
      <c r="CPO6" s="78"/>
      <c r="CPP6" s="78"/>
      <c r="CPQ6" s="78"/>
      <c r="CPR6" s="78"/>
      <c r="CPS6" s="78"/>
      <c r="CPT6" s="78"/>
      <c r="CPU6" s="78"/>
      <c r="CPV6" s="78"/>
      <c r="CPW6" s="78"/>
      <c r="CPX6" s="78"/>
      <c r="CPY6" s="78"/>
      <c r="CPZ6" s="78"/>
      <c r="CQA6" s="78"/>
      <c r="CQB6" s="78"/>
      <c r="CQC6" s="78"/>
      <c r="CQD6" s="78"/>
      <c r="CQE6" s="78"/>
      <c r="CQF6" s="78"/>
      <c r="CQG6" s="78"/>
      <c r="CQH6" s="78"/>
      <c r="CQI6" s="78"/>
      <c r="CQJ6" s="78"/>
      <c r="CQK6" s="78"/>
      <c r="CQL6" s="78"/>
      <c r="CQM6" s="78"/>
      <c r="CQN6" s="78"/>
      <c r="CQO6" s="78"/>
      <c r="CQP6" s="78"/>
      <c r="CQQ6" s="78"/>
      <c r="CQR6" s="78"/>
      <c r="CQS6" s="78"/>
      <c r="CQT6" s="78"/>
      <c r="CQU6" s="78"/>
      <c r="CQV6" s="78"/>
      <c r="CQW6" s="78"/>
      <c r="CQX6" s="78"/>
      <c r="CQY6" s="78"/>
      <c r="CQZ6" s="78"/>
      <c r="CRA6" s="78"/>
      <c r="CRB6" s="78"/>
      <c r="CRC6" s="78"/>
      <c r="CRD6" s="78"/>
      <c r="CRE6" s="78"/>
      <c r="CRF6" s="78"/>
      <c r="CRG6" s="78"/>
      <c r="CRH6" s="78"/>
      <c r="CRI6" s="78"/>
      <c r="CRJ6" s="78"/>
      <c r="CRK6" s="78"/>
      <c r="CRL6" s="78"/>
      <c r="CRM6" s="78"/>
      <c r="CRN6" s="78"/>
      <c r="CRO6" s="78"/>
      <c r="CRP6" s="78"/>
      <c r="CRQ6" s="78"/>
      <c r="CRR6" s="78"/>
      <c r="CRS6" s="78"/>
      <c r="CRT6" s="78"/>
      <c r="CRU6" s="78"/>
      <c r="CRV6" s="78"/>
      <c r="CRW6" s="78"/>
      <c r="CRX6" s="78"/>
      <c r="CRY6" s="78"/>
      <c r="CRZ6" s="78"/>
      <c r="CSA6" s="78"/>
      <c r="CSB6" s="78"/>
      <c r="CSC6" s="78"/>
      <c r="CSD6" s="78"/>
      <c r="CSE6" s="78"/>
      <c r="CSF6" s="78"/>
      <c r="CSG6" s="78"/>
      <c r="CSH6" s="78"/>
      <c r="CSI6" s="78"/>
      <c r="CSJ6" s="78"/>
      <c r="CSK6" s="78"/>
      <c r="CSL6" s="78"/>
      <c r="CSM6" s="78"/>
      <c r="CSN6" s="78"/>
      <c r="CSO6" s="78"/>
      <c r="CSP6" s="78"/>
      <c r="CSQ6" s="78"/>
      <c r="CSR6" s="78"/>
      <c r="CSS6" s="78"/>
      <c r="CST6" s="78"/>
      <c r="CSU6" s="78"/>
      <c r="CSV6" s="78"/>
      <c r="CSW6" s="78"/>
      <c r="CSX6" s="78"/>
      <c r="CSY6" s="78"/>
      <c r="CSZ6" s="78"/>
      <c r="CTA6" s="78"/>
      <c r="CTB6" s="78"/>
      <c r="CTC6" s="78"/>
      <c r="CTD6" s="78"/>
      <c r="CTE6" s="78"/>
      <c r="CTF6" s="78"/>
      <c r="CTG6" s="78"/>
      <c r="CTH6" s="78"/>
      <c r="CTI6" s="78"/>
      <c r="CTJ6" s="78"/>
      <c r="CTK6" s="78"/>
      <c r="CTL6" s="78"/>
      <c r="CTM6" s="78"/>
      <c r="CTN6" s="78"/>
      <c r="CTO6" s="78"/>
      <c r="CTP6" s="78"/>
      <c r="CTQ6" s="78"/>
      <c r="CTR6" s="78"/>
      <c r="CTS6" s="78"/>
      <c r="CTT6" s="78"/>
      <c r="CTU6" s="78"/>
      <c r="CTV6" s="78"/>
      <c r="CTW6" s="78"/>
      <c r="CTX6" s="78"/>
      <c r="CTY6" s="78"/>
      <c r="CTZ6" s="78"/>
      <c r="CUA6" s="78"/>
      <c r="CUB6" s="78"/>
      <c r="CUC6" s="78"/>
      <c r="CUD6" s="78"/>
      <c r="CUE6" s="78"/>
      <c r="CUF6" s="78"/>
      <c r="CUG6" s="78"/>
      <c r="CUH6" s="78"/>
      <c r="CUI6" s="78"/>
      <c r="CUJ6" s="78"/>
      <c r="CUK6" s="78"/>
      <c r="CUL6" s="78"/>
      <c r="CUM6" s="78"/>
      <c r="CUN6" s="78"/>
      <c r="CUO6" s="78"/>
      <c r="CUP6" s="78"/>
      <c r="CUQ6" s="78"/>
      <c r="CUR6" s="78"/>
      <c r="CUS6" s="78"/>
      <c r="CUT6" s="78"/>
      <c r="CUU6" s="78"/>
      <c r="CUV6" s="78"/>
      <c r="CUW6" s="78"/>
      <c r="CUX6" s="78"/>
      <c r="CUY6" s="78"/>
      <c r="CUZ6" s="78"/>
      <c r="CVA6" s="78"/>
      <c r="CVB6" s="78"/>
      <c r="CVC6" s="78"/>
      <c r="CVD6" s="78"/>
      <c r="CVE6" s="78"/>
      <c r="CVF6" s="78"/>
      <c r="CVG6" s="78"/>
      <c r="CVH6" s="78"/>
      <c r="CVI6" s="78"/>
      <c r="CVJ6" s="78"/>
      <c r="CVK6" s="78"/>
      <c r="CVL6" s="78"/>
      <c r="CVM6" s="78"/>
      <c r="CVN6" s="78"/>
      <c r="CVO6" s="78"/>
      <c r="CVP6" s="78"/>
      <c r="CVQ6" s="78"/>
      <c r="CVR6" s="78"/>
      <c r="CVS6" s="78"/>
      <c r="CVT6" s="78"/>
      <c r="CVU6" s="78"/>
      <c r="CVV6" s="78"/>
      <c r="CVW6" s="78"/>
      <c r="CVX6" s="78"/>
      <c r="CVY6" s="78"/>
      <c r="CVZ6" s="78"/>
      <c r="CWA6" s="78"/>
      <c r="CWB6" s="78"/>
      <c r="CWC6" s="78"/>
      <c r="CWD6" s="78"/>
      <c r="CWE6" s="78"/>
      <c r="CWF6" s="78"/>
      <c r="CWG6" s="78"/>
      <c r="CWH6" s="78"/>
      <c r="CWI6" s="78"/>
      <c r="CWJ6" s="78"/>
      <c r="CWK6" s="78"/>
      <c r="CWL6" s="78"/>
      <c r="CWM6" s="78"/>
      <c r="CWN6" s="78"/>
      <c r="CWO6" s="78"/>
      <c r="CWP6" s="78"/>
      <c r="CWQ6" s="78"/>
      <c r="CWR6" s="78"/>
      <c r="CWS6" s="78"/>
      <c r="CWT6" s="78"/>
      <c r="CWU6" s="78"/>
      <c r="CWV6" s="78"/>
      <c r="CWW6" s="78"/>
      <c r="CWX6" s="78"/>
      <c r="CWY6" s="78"/>
      <c r="CWZ6" s="78"/>
      <c r="CXA6" s="78"/>
      <c r="CXB6" s="78"/>
      <c r="CXC6" s="78"/>
      <c r="CXD6" s="78"/>
      <c r="CXE6" s="78"/>
      <c r="CXF6" s="78"/>
      <c r="CXG6" s="78"/>
      <c r="CXH6" s="78"/>
      <c r="CXI6" s="78"/>
      <c r="CXJ6" s="78"/>
      <c r="CXK6" s="78"/>
      <c r="CXL6" s="78"/>
      <c r="CXM6" s="78"/>
      <c r="CXN6" s="78"/>
      <c r="CXO6" s="78"/>
      <c r="CXP6" s="78"/>
      <c r="CXQ6" s="78"/>
      <c r="CXR6" s="78"/>
      <c r="CXS6" s="78"/>
      <c r="CXT6" s="78"/>
      <c r="CXU6" s="78"/>
      <c r="CXV6" s="78"/>
      <c r="CXW6" s="78"/>
      <c r="CXX6" s="78"/>
      <c r="CXY6" s="78"/>
      <c r="CXZ6" s="78"/>
      <c r="CYA6" s="78"/>
      <c r="CYB6" s="78"/>
      <c r="CYC6" s="78"/>
      <c r="CYD6" s="78"/>
      <c r="CYE6" s="78"/>
      <c r="CYF6" s="78"/>
      <c r="CYG6" s="78"/>
      <c r="CYH6" s="78"/>
      <c r="CYI6" s="78"/>
      <c r="CYJ6" s="78"/>
      <c r="CYK6" s="78"/>
      <c r="CYL6" s="78"/>
      <c r="CYM6" s="78"/>
      <c r="CYN6" s="78"/>
      <c r="CYO6" s="78"/>
      <c r="CYP6" s="78"/>
      <c r="CYQ6" s="78"/>
      <c r="CYR6" s="78"/>
      <c r="CYS6" s="78"/>
      <c r="CYT6" s="78"/>
      <c r="CYU6" s="78"/>
      <c r="CYV6" s="78"/>
      <c r="CYW6" s="78"/>
      <c r="CYX6" s="78"/>
      <c r="CYY6" s="78"/>
      <c r="CYZ6" s="78"/>
      <c r="CZA6" s="78"/>
      <c r="CZB6" s="78"/>
      <c r="CZC6" s="78"/>
      <c r="CZD6" s="78"/>
      <c r="CZE6" s="78"/>
      <c r="CZF6" s="78"/>
      <c r="CZG6" s="78"/>
      <c r="CZH6" s="78"/>
      <c r="CZI6" s="78"/>
      <c r="CZJ6" s="78"/>
      <c r="CZK6" s="78"/>
      <c r="CZL6" s="78"/>
      <c r="CZM6" s="78"/>
      <c r="CZN6" s="78"/>
      <c r="CZO6" s="78"/>
      <c r="CZP6" s="78"/>
      <c r="CZQ6" s="78"/>
      <c r="CZR6" s="78"/>
      <c r="CZS6" s="78"/>
      <c r="CZT6" s="78"/>
      <c r="CZU6" s="78"/>
      <c r="CZV6" s="78"/>
      <c r="CZW6" s="78"/>
      <c r="CZX6" s="78"/>
      <c r="CZY6" s="78"/>
      <c r="CZZ6" s="78"/>
      <c r="DAA6" s="78"/>
      <c r="DAB6" s="78"/>
      <c r="DAC6" s="78"/>
      <c r="DAD6" s="78"/>
      <c r="DAE6" s="78"/>
      <c r="DAF6" s="78"/>
      <c r="DAG6" s="78"/>
      <c r="DAH6" s="78"/>
      <c r="DAI6" s="78"/>
      <c r="DAJ6" s="78"/>
      <c r="DAK6" s="78"/>
      <c r="DAL6" s="78"/>
      <c r="DAM6" s="78"/>
      <c r="DAN6" s="78"/>
      <c r="DAO6" s="78"/>
      <c r="DAP6" s="78"/>
      <c r="DAQ6" s="78"/>
      <c r="DAR6" s="78"/>
      <c r="DAS6" s="78"/>
      <c r="DAT6" s="78"/>
      <c r="DAU6" s="78"/>
      <c r="DAV6" s="78"/>
      <c r="DAW6" s="78"/>
      <c r="DAX6" s="78"/>
      <c r="DAY6" s="78"/>
      <c r="DAZ6" s="78"/>
      <c r="DBA6" s="78"/>
      <c r="DBB6" s="78"/>
      <c r="DBC6" s="78"/>
      <c r="DBD6" s="78"/>
      <c r="DBE6" s="78"/>
      <c r="DBF6" s="78"/>
      <c r="DBG6" s="78"/>
      <c r="DBH6" s="78"/>
      <c r="DBI6" s="78"/>
      <c r="DBJ6" s="78"/>
      <c r="DBK6" s="78"/>
      <c r="DBL6" s="78"/>
      <c r="DBM6" s="78"/>
      <c r="DBN6" s="78"/>
      <c r="DBO6" s="78"/>
      <c r="DBP6" s="78"/>
      <c r="DBQ6" s="78"/>
      <c r="DBR6" s="78"/>
      <c r="DBS6" s="78"/>
      <c r="DBT6" s="78"/>
      <c r="DBU6" s="78"/>
      <c r="DBV6" s="78"/>
      <c r="DBW6" s="78"/>
      <c r="DBX6" s="78"/>
      <c r="DBY6" s="78"/>
      <c r="DBZ6" s="78"/>
      <c r="DCA6" s="78"/>
      <c r="DCB6" s="78"/>
      <c r="DCC6" s="78"/>
      <c r="DCD6" s="78"/>
      <c r="DCE6" s="78"/>
      <c r="DCF6" s="78"/>
      <c r="DCG6" s="78"/>
      <c r="DCH6" s="78"/>
      <c r="DCI6" s="78"/>
      <c r="DCJ6" s="78"/>
      <c r="DCK6" s="78"/>
      <c r="DCL6" s="78"/>
      <c r="DCM6" s="78"/>
      <c r="DCN6" s="78"/>
      <c r="DCO6" s="78"/>
      <c r="DCP6" s="78"/>
      <c r="DCQ6" s="78"/>
      <c r="DCR6" s="78"/>
      <c r="DCS6" s="78"/>
      <c r="DCT6" s="78"/>
      <c r="DCU6" s="78"/>
      <c r="DCV6" s="78"/>
      <c r="DCW6" s="78"/>
      <c r="DCX6" s="78"/>
      <c r="DCY6" s="78"/>
      <c r="DCZ6" s="78"/>
      <c r="DDA6" s="78"/>
      <c r="DDB6" s="78"/>
      <c r="DDC6" s="78"/>
      <c r="DDD6" s="78"/>
      <c r="DDE6" s="78"/>
      <c r="DDF6" s="78"/>
      <c r="DDG6" s="78"/>
      <c r="DDH6" s="78"/>
      <c r="DDI6" s="78"/>
      <c r="DDJ6" s="78"/>
      <c r="DDK6" s="78"/>
      <c r="DDL6" s="78"/>
      <c r="DDM6" s="78"/>
      <c r="DDN6" s="78"/>
      <c r="DDO6" s="78"/>
      <c r="DDP6" s="78"/>
      <c r="DDQ6" s="78"/>
      <c r="DDR6" s="78"/>
      <c r="DDS6" s="78"/>
      <c r="DDT6" s="78"/>
      <c r="DDU6" s="78"/>
      <c r="DDV6" s="78"/>
      <c r="DDW6" s="78"/>
      <c r="DDX6" s="78"/>
      <c r="DDY6" s="78"/>
      <c r="DDZ6" s="78"/>
      <c r="DEA6" s="78"/>
      <c r="DEB6" s="78"/>
      <c r="DEC6" s="78"/>
      <c r="DED6" s="78"/>
      <c r="DEE6" s="78"/>
      <c r="DEF6" s="78"/>
      <c r="DEG6" s="78"/>
      <c r="DEH6" s="78"/>
      <c r="DEI6" s="78"/>
      <c r="DEJ6" s="78"/>
      <c r="DEK6" s="78"/>
      <c r="DEL6" s="78"/>
      <c r="DEM6" s="78"/>
      <c r="DEN6" s="78"/>
      <c r="DEO6" s="78"/>
      <c r="DEP6" s="78"/>
      <c r="DEQ6" s="78"/>
      <c r="DER6" s="78"/>
      <c r="DES6" s="78"/>
      <c r="DET6" s="78"/>
      <c r="DEU6" s="78"/>
      <c r="DEV6" s="78"/>
      <c r="DEW6" s="78"/>
      <c r="DEX6" s="78"/>
      <c r="DEY6" s="78"/>
      <c r="DEZ6" s="78"/>
      <c r="DFA6" s="78"/>
      <c r="DFB6" s="78"/>
      <c r="DFC6" s="78"/>
      <c r="DFD6" s="78"/>
      <c r="DFE6" s="78"/>
      <c r="DFF6" s="78"/>
      <c r="DFG6" s="78"/>
      <c r="DFH6" s="78"/>
      <c r="DFI6" s="78"/>
      <c r="DFJ6" s="78"/>
      <c r="DFK6" s="78"/>
      <c r="DFL6" s="78"/>
      <c r="DFM6" s="78"/>
      <c r="DFN6" s="78"/>
      <c r="DFO6" s="78"/>
      <c r="DFP6" s="78"/>
      <c r="DFQ6" s="78"/>
      <c r="DFR6" s="78"/>
      <c r="DFS6" s="78"/>
      <c r="DFT6" s="78"/>
      <c r="DFU6" s="78"/>
      <c r="DFV6" s="78"/>
      <c r="DFW6" s="78"/>
      <c r="DFX6" s="78"/>
      <c r="DFY6" s="78"/>
      <c r="DFZ6" s="78"/>
      <c r="DGA6" s="78"/>
      <c r="DGB6" s="78"/>
      <c r="DGC6" s="78"/>
      <c r="DGD6" s="78"/>
      <c r="DGE6" s="78"/>
      <c r="DGF6" s="78"/>
      <c r="DGG6" s="78"/>
      <c r="DGH6" s="78"/>
      <c r="DGI6" s="78"/>
      <c r="DGJ6" s="78"/>
      <c r="DGK6" s="78"/>
      <c r="DGL6" s="78"/>
      <c r="DGM6" s="78"/>
      <c r="DGN6" s="78"/>
      <c r="DGO6" s="78"/>
      <c r="DGP6" s="78"/>
      <c r="DGQ6" s="78"/>
      <c r="DGR6" s="78"/>
      <c r="DGS6" s="78"/>
      <c r="DGT6" s="78"/>
      <c r="DGU6" s="78"/>
      <c r="DGV6" s="78"/>
      <c r="DGW6" s="78"/>
      <c r="DGX6" s="78"/>
      <c r="DGY6" s="78"/>
      <c r="DGZ6" s="78"/>
      <c r="DHA6" s="78"/>
      <c r="DHB6" s="78"/>
      <c r="DHC6" s="78"/>
      <c r="DHD6" s="78"/>
      <c r="DHE6" s="78"/>
      <c r="DHF6" s="78"/>
      <c r="DHG6" s="78"/>
      <c r="DHH6" s="78"/>
      <c r="DHI6" s="78"/>
      <c r="DHJ6" s="78"/>
      <c r="DHK6" s="78"/>
      <c r="DHL6" s="78"/>
      <c r="DHM6" s="78"/>
      <c r="DHN6" s="78"/>
      <c r="DHO6" s="78"/>
      <c r="DHP6" s="78"/>
      <c r="DHQ6" s="78"/>
      <c r="DHR6" s="78"/>
      <c r="DHS6" s="78"/>
      <c r="DHT6" s="78"/>
      <c r="DHU6" s="78"/>
      <c r="DHV6" s="78"/>
      <c r="DHW6" s="78"/>
      <c r="DHX6" s="78"/>
      <c r="DHY6" s="78"/>
      <c r="DHZ6" s="78"/>
      <c r="DIA6" s="78"/>
      <c r="DIB6" s="78"/>
      <c r="DIC6" s="78"/>
      <c r="DID6" s="78"/>
      <c r="DIE6" s="78"/>
      <c r="DIF6" s="78"/>
      <c r="DIG6" s="78"/>
      <c r="DIH6" s="78"/>
      <c r="DII6" s="78"/>
      <c r="DIJ6" s="78"/>
      <c r="DIK6" s="78"/>
      <c r="DIL6" s="78"/>
      <c r="DIM6" s="78"/>
      <c r="DIN6" s="78"/>
      <c r="DIO6" s="78"/>
      <c r="DIP6" s="78"/>
      <c r="DIQ6" s="78"/>
      <c r="DIR6" s="78"/>
      <c r="DIS6" s="78"/>
      <c r="DIT6" s="78"/>
      <c r="DIU6" s="78"/>
      <c r="DIV6" s="78"/>
      <c r="DIW6" s="78"/>
      <c r="DIX6" s="78"/>
      <c r="DIY6" s="78"/>
      <c r="DIZ6" s="78"/>
      <c r="DJA6" s="78"/>
      <c r="DJB6" s="78"/>
      <c r="DJC6" s="78"/>
      <c r="DJD6" s="78"/>
    </row>
    <row r="7" spans="1:2968" ht="21" customHeight="1">
      <c r="B7" s="756" t="s">
        <v>37</v>
      </c>
      <c r="C7" s="767" t="s">
        <v>44</v>
      </c>
      <c r="D7" s="371" t="s">
        <v>12</v>
      </c>
      <c r="E7" s="55">
        <v>1.9301184</v>
      </c>
      <c r="F7" s="47">
        <v>0</v>
      </c>
      <c r="G7" s="55">
        <f>E7+F7</f>
        <v>1.9301184</v>
      </c>
      <c r="H7" s="47"/>
      <c r="I7" s="55">
        <f>G7-H7</f>
        <v>1.9301184</v>
      </c>
      <c r="J7" s="72">
        <f>H7/G7</f>
        <v>0</v>
      </c>
      <c r="K7" s="58">
        <v>10.856916</v>
      </c>
      <c r="L7" s="47">
        <v>0</v>
      </c>
      <c r="M7" s="59">
        <f>K7+L7</f>
        <v>10.856916</v>
      </c>
      <c r="N7" s="47">
        <v>2.1709999999999998</v>
      </c>
      <c r="O7" s="59">
        <f>M7-N7</f>
        <v>8.6859160000000006</v>
      </c>
      <c r="P7" s="60">
        <f>N7/M7</f>
        <v>0.19996470452566822</v>
      </c>
      <c r="Q7" s="66">
        <f>+E7+K7</f>
        <v>12.7870344</v>
      </c>
      <c r="R7" s="65">
        <f>F7+L7</f>
        <v>0</v>
      </c>
      <c r="S7" s="66">
        <f>Q7+R7</f>
        <v>12.7870344</v>
      </c>
      <c r="T7" s="65">
        <f>H7+N7</f>
        <v>2.1709999999999998</v>
      </c>
      <c r="U7" s="66">
        <f>S7-T7</f>
        <v>10.6160344</v>
      </c>
      <c r="V7" s="67">
        <f>T7/S7</f>
        <v>0.16978135289915228</v>
      </c>
      <c r="W7" s="769">
        <f>Q7+Q8</f>
        <v>14.2346232</v>
      </c>
      <c r="X7" s="747">
        <f>R7+R8</f>
        <v>0</v>
      </c>
      <c r="Y7" s="770">
        <f>W7+X7</f>
        <v>14.2346232</v>
      </c>
      <c r="Z7" s="747">
        <f>T7+T8</f>
        <v>3.2389999999999999</v>
      </c>
      <c r="AA7" s="747">
        <f>Y7-Z7</f>
        <v>10.995623200000001</v>
      </c>
      <c r="AB7" s="749">
        <f>Z7/Y7</f>
        <v>0.22754378212132795</v>
      </c>
      <c r="AC7" s="750"/>
      <c r="AD7" s="751"/>
      <c r="AE7" s="751"/>
      <c r="AF7" s="751"/>
    </row>
    <row r="8" spans="1:2968" ht="21" customHeight="1">
      <c r="B8" s="756"/>
      <c r="C8" s="768"/>
      <c r="D8" s="372" t="s">
        <v>10</v>
      </c>
      <c r="E8" s="56">
        <v>0.2412648</v>
      </c>
      <c r="F8" s="48"/>
      <c r="G8" s="56">
        <f>E8+F8+I7</f>
        <v>2.1713832000000002</v>
      </c>
      <c r="H8" s="48"/>
      <c r="I8" s="56">
        <f>G8-H8</f>
        <v>2.1713832000000002</v>
      </c>
      <c r="J8" s="73">
        <f>H8/G8</f>
        <v>0</v>
      </c>
      <c r="K8" s="61">
        <v>1.206324</v>
      </c>
      <c r="L8" s="48"/>
      <c r="M8" s="62">
        <f>O7+K8+L8</f>
        <v>9.892240000000001</v>
      </c>
      <c r="N8" s="48">
        <v>1.0680000000000001</v>
      </c>
      <c r="O8" s="63">
        <f>M8-N8</f>
        <v>8.8242400000000014</v>
      </c>
      <c r="P8" s="64">
        <f>N8/M8</f>
        <v>0.10796341374653264</v>
      </c>
      <c r="Q8" s="69">
        <f>+E8+K8</f>
        <v>1.4475887999999999</v>
      </c>
      <c r="R8" s="68">
        <f t="shared" ref="R8:R22" si="0">F8+L8</f>
        <v>0</v>
      </c>
      <c r="S8" s="69">
        <f>Q8+R8+U7</f>
        <v>12.0636232</v>
      </c>
      <c r="T8" s="68">
        <f t="shared" ref="T8:T22" si="1">H8+N8</f>
        <v>1.0680000000000001</v>
      </c>
      <c r="U8" s="70">
        <f t="shared" ref="U8:U24" si="2">S8-T8</f>
        <v>10.995623200000001</v>
      </c>
      <c r="V8" s="71">
        <f t="shared" ref="V8:V24" si="3">T8/S8</f>
        <v>8.8530616572971219E-2</v>
      </c>
      <c r="W8" s="763"/>
      <c r="X8" s="748"/>
      <c r="Y8" s="766"/>
      <c r="Z8" s="748"/>
      <c r="AA8" s="748"/>
      <c r="AB8" s="714"/>
    </row>
    <row r="9" spans="1:2968" ht="21" customHeight="1">
      <c r="A9" s="205"/>
      <c r="B9" s="756"/>
      <c r="C9" s="760" t="s">
        <v>119</v>
      </c>
      <c r="D9" s="373" t="s">
        <v>12</v>
      </c>
      <c r="E9" s="259">
        <v>3.8457751999999998</v>
      </c>
      <c r="F9" s="49">
        <v>0</v>
      </c>
      <c r="G9" s="57">
        <f>E9+F9</f>
        <v>3.8457751999999998</v>
      </c>
      <c r="H9" s="49"/>
      <c r="I9" s="57">
        <f t="shared" ref="I9:I16" si="4">G9-H9</f>
        <v>3.8457751999999998</v>
      </c>
      <c r="J9" s="74">
        <f t="shared" ref="J9:J14" si="5">H9/G9</f>
        <v>0</v>
      </c>
      <c r="K9" s="225">
        <v>21.632485499999998</v>
      </c>
      <c r="L9" s="172">
        <v>83.349000000000004</v>
      </c>
      <c r="M9" s="260">
        <f t="shared" ref="M9" si="6">K9+L9</f>
        <v>104.98148550000001</v>
      </c>
      <c r="N9" s="49">
        <v>104.89400000000002</v>
      </c>
      <c r="O9" s="260">
        <f t="shared" ref="O9:O16" si="7">M9-N9</f>
        <v>8.748549999998545E-2</v>
      </c>
      <c r="P9" s="201">
        <f t="shared" ref="P9:P10" si="8">N9/M9</f>
        <v>0.9991666578198688</v>
      </c>
      <c r="Q9" s="203">
        <f t="shared" ref="Q9:Q16" si="9">+E9+K9</f>
        <v>25.478260699999996</v>
      </c>
      <c r="R9" s="202">
        <f t="shared" ref="R9:R16" si="10">F9+L9</f>
        <v>83.349000000000004</v>
      </c>
      <c r="S9" s="203">
        <f t="shared" ref="S9" si="11">Q9+R9</f>
        <v>108.8272607</v>
      </c>
      <c r="T9" s="202">
        <f t="shared" ref="T9:T16" si="12">H9+N9</f>
        <v>104.89400000000002</v>
      </c>
      <c r="U9" s="203">
        <f t="shared" ref="U9:U16" si="13">S9-T9</f>
        <v>3.9332606999999769</v>
      </c>
      <c r="V9" s="200">
        <f t="shared" ref="V9:V16" si="14">T9/S9</f>
        <v>0.9638577625247533</v>
      </c>
      <c r="W9" s="804">
        <f>Q9+Q10</f>
        <v>28.362592099999997</v>
      </c>
      <c r="X9" s="803">
        <f t="shared" ref="X9" si="15">R9+R10</f>
        <v>83.349000000000004</v>
      </c>
      <c r="Y9" s="805">
        <f t="shared" ref="Y9" si="16">W9+X9</f>
        <v>111.7115921</v>
      </c>
      <c r="Z9" s="803">
        <f t="shared" ref="Z9" si="17">T9+T10</f>
        <v>107.21800000000002</v>
      </c>
      <c r="AA9" s="803">
        <f t="shared" ref="AA9" si="18">Y9-Z9</f>
        <v>4.4935920999999865</v>
      </c>
      <c r="AB9" s="713">
        <f t="shared" ref="AB9" si="19">Z9/Y9</f>
        <v>0.95977505990624956</v>
      </c>
      <c r="AC9" s="205"/>
      <c r="AD9" s="205"/>
      <c r="AE9" s="205"/>
      <c r="AF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5"/>
      <c r="ES9" s="205"/>
      <c r="ET9" s="205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5"/>
      <c r="FF9" s="205"/>
      <c r="FG9" s="205"/>
      <c r="FH9" s="205"/>
      <c r="FI9" s="205"/>
      <c r="FJ9" s="205"/>
      <c r="FK9" s="205"/>
      <c r="FL9" s="205"/>
      <c r="FM9" s="205"/>
      <c r="FN9" s="205"/>
      <c r="FO9" s="205"/>
      <c r="FP9" s="205"/>
      <c r="FQ9" s="205"/>
      <c r="FR9" s="205"/>
      <c r="FS9" s="205"/>
      <c r="FT9" s="205"/>
      <c r="FU9" s="205"/>
      <c r="FV9" s="205"/>
      <c r="FW9" s="205"/>
      <c r="FX9" s="205"/>
      <c r="FY9" s="205"/>
      <c r="FZ9" s="205"/>
      <c r="GA9" s="205"/>
      <c r="GB9" s="205"/>
      <c r="GC9" s="205"/>
      <c r="GD9" s="205"/>
      <c r="GE9" s="205"/>
      <c r="GF9" s="205"/>
      <c r="GG9" s="205"/>
      <c r="GH9" s="205"/>
      <c r="GI9" s="205"/>
      <c r="GJ9" s="205"/>
      <c r="GK9" s="205"/>
      <c r="GL9" s="205"/>
      <c r="GM9" s="205"/>
      <c r="GN9" s="205"/>
      <c r="GO9" s="205"/>
      <c r="GP9" s="205"/>
      <c r="GQ9" s="205"/>
      <c r="GR9" s="205"/>
      <c r="GS9" s="205"/>
      <c r="GT9" s="205"/>
      <c r="GU9" s="205"/>
      <c r="GV9" s="205"/>
      <c r="GW9" s="205"/>
      <c r="GX9" s="205"/>
      <c r="GY9" s="205"/>
      <c r="GZ9" s="205"/>
      <c r="HA9" s="205"/>
      <c r="HB9" s="205"/>
      <c r="HC9" s="205"/>
      <c r="HD9" s="205"/>
      <c r="HE9" s="205"/>
      <c r="HF9" s="205"/>
      <c r="HG9" s="205"/>
      <c r="HH9" s="205"/>
      <c r="HI9" s="205"/>
      <c r="HJ9" s="205"/>
      <c r="HK9" s="205"/>
      <c r="HL9" s="205"/>
      <c r="HM9" s="205"/>
      <c r="HN9" s="205"/>
      <c r="HO9" s="205"/>
      <c r="HP9" s="205"/>
      <c r="HQ9" s="205"/>
      <c r="HR9" s="205"/>
      <c r="HS9" s="205"/>
      <c r="HT9" s="205"/>
      <c r="HU9" s="205"/>
      <c r="HV9" s="205"/>
      <c r="HW9" s="205"/>
      <c r="HX9" s="205"/>
      <c r="HY9" s="205"/>
      <c r="HZ9" s="205"/>
      <c r="IA9" s="205"/>
      <c r="IB9" s="205"/>
      <c r="IC9" s="205"/>
      <c r="ID9" s="205"/>
      <c r="IE9" s="205"/>
      <c r="IF9" s="205"/>
      <c r="IG9" s="205"/>
      <c r="IH9" s="205"/>
      <c r="II9" s="205"/>
      <c r="IJ9" s="205"/>
      <c r="IK9" s="205"/>
      <c r="IL9" s="205"/>
      <c r="IM9" s="205"/>
      <c r="IN9" s="205"/>
      <c r="IO9" s="205"/>
      <c r="IP9" s="205"/>
      <c r="IQ9" s="205"/>
      <c r="IR9" s="205"/>
      <c r="IS9" s="205"/>
      <c r="IT9" s="205"/>
      <c r="IU9" s="205"/>
      <c r="IV9" s="205"/>
      <c r="IW9" s="205"/>
      <c r="IX9" s="205"/>
      <c r="IY9" s="205"/>
      <c r="IZ9" s="205"/>
      <c r="JA9" s="205"/>
      <c r="JB9" s="205"/>
      <c r="JC9" s="205"/>
      <c r="JD9" s="205"/>
      <c r="JE9" s="205"/>
      <c r="JF9" s="205"/>
      <c r="JG9" s="205"/>
      <c r="JH9" s="205"/>
      <c r="JI9" s="205"/>
      <c r="JJ9" s="205"/>
      <c r="JK9" s="205"/>
      <c r="JL9" s="205"/>
      <c r="JM9" s="205"/>
      <c r="JN9" s="205"/>
      <c r="JO9" s="205"/>
      <c r="JP9" s="205"/>
      <c r="JQ9" s="205"/>
      <c r="JR9" s="205"/>
      <c r="JS9" s="205"/>
      <c r="JT9" s="205"/>
      <c r="JU9" s="205"/>
      <c r="JV9" s="205"/>
      <c r="JW9" s="205"/>
      <c r="JX9" s="205"/>
      <c r="JY9" s="205"/>
      <c r="JZ9" s="205"/>
      <c r="KA9" s="205"/>
      <c r="KB9" s="205"/>
      <c r="KC9" s="205"/>
      <c r="KD9" s="205"/>
      <c r="KE9" s="205"/>
      <c r="KF9" s="205"/>
      <c r="KG9" s="205"/>
      <c r="KH9" s="205"/>
      <c r="KI9" s="205"/>
      <c r="KJ9" s="205"/>
      <c r="KK9" s="205"/>
      <c r="KL9" s="205"/>
      <c r="KM9" s="205"/>
      <c r="KN9" s="205"/>
      <c r="KO9" s="205"/>
      <c r="KP9" s="205"/>
      <c r="KQ9" s="205"/>
      <c r="KR9" s="205"/>
      <c r="KS9" s="205"/>
      <c r="KT9" s="205"/>
      <c r="KU9" s="205"/>
      <c r="KV9" s="205"/>
      <c r="KW9" s="205"/>
      <c r="KX9" s="205"/>
      <c r="KY9" s="205"/>
      <c r="KZ9" s="205"/>
      <c r="LA9" s="205"/>
      <c r="LB9" s="205"/>
      <c r="LC9" s="205"/>
      <c r="LD9" s="205"/>
      <c r="LE9" s="205"/>
      <c r="LF9" s="205"/>
      <c r="LG9" s="205"/>
      <c r="LH9" s="205"/>
      <c r="LI9" s="205"/>
      <c r="LJ9" s="205"/>
      <c r="LK9" s="205"/>
      <c r="LL9" s="205"/>
      <c r="LM9" s="205"/>
      <c r="LN9" s="205"/>
      <c r="LO9" s="205"/>
      <c r="LP9" s="205"/>
      <c r="LQ9" s="205"/>
      <c r="LR9" s="205"/>
      <c r="LS9" s="205"/>
      <c r="LT9" s="205"/>
      <c r="LU9" s="205"/>
      <c r="LV9" s="205"/>
      <c r="LW9" s="205"/>
      <c r="LX9" s="205"/>
      <c r="LY9" s="205"/>
      <c r="LZ9" s="205"/>
      <c r="MA9" s="205"/>
      <c r="MB9" s="205"/>
      <c r="MC9" s="205"/>
      <c r="MD9" s="205"/>
      <c r="ME9" s="205"/>
      <c r="MF9" s="205"/>
      <c r="MG9" s="205"/>
      <c r="MH9" s="205"/>
      <c r="MI9" s="205"/>
      <c r="MJ9" s="205"/>
      <c r="MK9" s="205"/>
      <c r="ML9" s="205"/>
      <c r="MM9" s="205"/>
      <c r="MN9" s="205"/>
      <c r="MO9" s="205"/>
      <c r="MP9" s="205"/>
      <c r="MQ9" s="205"/>
      <c r="MR9" s="205"/>
      <c r="MS9" s="205"/>
      <c r="MT9" s="205"/>
      <c r="MU9" s="205"/>
      <c r="MV9" s="205"/>
      <c r="MW9" s="205"/>
      <c r="MX9" s="205"/>
      <c r="MY9" s="205"/>
      <c r="MZ9" s="205"/>
      <c r="NA9" s="205"/>
      <c r="NB9" s="205"/>
      <c r="NC9" s="205"/>
      <c r="ND9" s="205"/>
      <c r="NE9" s="205"/>
      <c r="NF9" s="205"/>
      <c r="NG9" s="205"/>
      <c r="NH9" s="205"/>
      <c r="NI9" s="205"/>
      <c r="NJ9" s="205"/>
      <c r="NK9" s="205"/>
      <c r="NL9" s="205"/>
      <c r="NM9" s="205"/>
      <c r="NN9" s="205"/>
      <c r="NO9" s="205"/>
      <c r="NP9" s="205"/>
      <c r="NQ9" s="205"/>
      <c r="NR9" s="205"/>
      <c r="NS9" s="205"/>
      <c r="NT9" s="205"/>
      <c r="NU9" s="205"/>
      <c r="NV9" s="205"/>
      <c r="NW9" s="205"/>
      <c r="NX9" s="205"/>
      <c r="NY9" s="205"/>
      <c r="NZ9" s="205"/>
      <c r="OA9" s="205"/>
      <c r="OB9" s="205"/>
      <c r="OC9" s="205"/>
      <c r="OD9" s="205"/>
      <c r="OE9" s="205"/>
      <c r="OF9" s="205"/>
      <c r="OG9" s="205"/>
      <c r="OH9" s="205"/>
      <c r="OI9" s="205"/>
      <c r="OJ9" s="205"/>
      <c r="OK9" s="205"/>
      <c r="OL9" s="205"/>
      <c r="OM9" s="205"/>
      <c r="ON9" s="205"/>
      <c r="OO9" s="205"/>
      <c r="OP9" s="205"/>
      <c r="OQ9" s="205"/>
      <c r="OR9" s="205"/>
      <c r="OS9" s="205"/>
      <c r="OT9" s="205"/>
      <c r="OU9" s="205"/>
      <c r="OV9" s="205"/>
      <c r="OW9" s="205"/>
      <c r="OX9" s="205"/>
      <c r="OY9" s="205"/>
      <c r="OZ9" s="205"/>
      <c r="PA9" s="205"/>
      <c r="PB9" s="205"/>
      <c r="PC9" s="205"/>
      <c r="PD9" s="205"/>
      <c r="PE9" s="205"/>
      <c r="PF9" s="205"/>
      <c r="PG9" s="205"/>
      <c r="PH9" s="205"/>
      <c r="PI9" s="205"/>
      <c r="PJ9" s="205"/>
      <c r="PK9" s="205"/>
      <c r="PL9" s="205"/>
      <c r="PM9" s="205"/>
      <c r="PN9" s="205"/>
      <c r="PO9" s="205"/>
      <c r="PP9" s="205"/>
      <c r="PQ9" s="205"/>
      <c r="PR9" s="205"/>
      <c r="PS9" s="205"/>
      <c r="PT9" s="205"/>
      <c r="PU9" s="205"/>
      <c r="PV9" s="205"/>
      <c r="PW9" s="205"/>
      <c r="PX9" s="205"/>
      <c r="PY9" s="205"/>
      <c r="PZ9" s="205"/>
      <c r="QA9" s="205"/>
      <c r="QB9" s="205"/>
      <c r="QC9" s="205"/>
      <c r="QD9" s="205"/>
      <c r="QE9" s="205"/>
      <c r="QF9" s="205"/>
      <c r="QG9" s="205"/>
      <c r="QH9" s="205"/>
      <c r="QI9" s="205"/>
      <c r="QJ9" s="205"/>
      <c r="QK9" s="205"/>
      <c r="QL9" s="205"/>
      <c r="QM9" s="205"/>
      <c r="QN9" s="205"/>
      <c r="QO9" s="205"/>
      <c r="QP9" s="205"/>
      <c r="QQ9" s="205"/>
      <c r="QR9" s="205"/>
      <c r="QS9" s="205"/>
      <c r="QT9" s="205"/>
      <c r="QU9" s="205"/>
      <c r="QV9" s="205"/>
      <c r="QW9" s="205"/>
      <c r="QX9" s="205"/>
      <c r="QY9" s="205"/>
      <c r="QZ9" s="205"/>
      <c r="RA9" s="205"/>
      <c r="RB9" s="205"/>
      <c r="RC9" s="205"/>
      <c r="RD9" s="205"/>
      <c r="RE9" s="205"/>
      <c r="RF9" s="205"/>
      <c r="RG9" s="205"/>
      <c r="RH9" s="205"/>
      <c r="RI9" s="205"/>
      <c r="RJ9" s="205"/>
      <c r="RK9" s="205"/>
      <c r="RL9" s="205"/>
      <c r="RM9" s="205"/>
      <c r="RN9" s="205"/>
      <c r="RO9" s="205"/>
      <c r="RP9" s="205"/>
      <c r="RQ9" s="205"/>
      <c r="RR9" s="205"/>
      <c r="RS9" s="205"/>
      <c r="RT9" s="205"/>
      <c r="RU9" s="205"/>
      <c r="RV9" s="205"/>
      <c r="RW9" s="205"/>
      <c r="RX9" s="205"/>
      <c r="RY9" s="205"/>
      <c r="RZ9" s="205"/>
      <c r="SA9" s="205"/>
      <c r="SB9" s="205"/>
      <c r="SC9" s="205"/>
      <c r="SD9" s="205"/>
      <c r="SE9" s="205"/>
      <c r="SF9" s="205"/>
      <c r="SG9" s="205"/>
      <c r="SH9" s="205"/>
      <c r="SI9" s="205"/>
      <c r="SJ9" s="205"/>
      <c r="SK9" s="205"/>
      <c r="SL9" s="205"/>
      <c r="SM9" s="205"/>
      <c r="SN9" s="205"/>
      <c r="SO9" s="205"/>
      <c r="SP9" s="205"/>
      <c r="SQ9" s="205"/>
      <c r="SR9" s="205"/>
      <c r="SS9" s="205"/>
      <c r="ST9" s="205"/>
      <c r="SU9" s="205"/>
      <c r="SV9" s="205"/>
      <c r="SW9" s="205"/>
      <c r="SX9" s="205"/>
      <c r="SY9" s="205"/>
      <c r="SZ9" s="205"/>
      <c r="TA9" s="205"/>
      <c r="TB9" s="205"/>
      <c r="TC9" s="205"/>
      <c r="TD9" s="205"/>
      <c r="TE9" s="205"/>
      <c r="TF9" s="205"/>
      <c r="TG9" s="205"/>
      <c r="TH9" s="205"/>
      <c r="TI9" s="205"/>
      <c r="TJ9" s="205"/>
      <c r="TK9" s="205"/>
      <c r="TL9" s="205"/>
      <c r="TM9" s="205"/>
      <c r="TN9" s="205"/>
      <c r="TO9" s="205"/>
      <c r="TP9" s="205"/>
      <c r="TQ9" s="205"/>
      <c r="TR9" s="205"/>
      <c r="TS9" s="205"/>
      <c r="TT9" s="205"/>
      <c r="TU9" s="205"/>
      <c r="TV9" s="205"/>
      <c r="TW9" s="205"/>
      <c r="TX9" s="205"/>
      <c r="TY9" s="205"/>
      <c r="TZ9" s="205"/>
      <c r="UA9" s="205"/>
      <c r="UB9" s="205"/>
      <c r="UC9" s="205"/>
      <c r="UD9" s="205"/>
      <c r="UE9" s="205"/>
      <c r="UF9" s="205"/>
      <c r="UG9" s="205"/>
      <c r="UH9" s="205"/>
      <c r="UI9" s="205"/>
      <c r="UJ9" s="205"/>
      <c r="UK9" s="205"/>
      <c r="UL9" s="205"/>
      <c r="UM9" s="205"/>
      <c r="UN9" s="205"/>
      <c r="UO9" s="205"/>
      <c r="UP9" s="205"/>
      <c r="UQ9" s="205"/>
      <c r="UR9" s="205"/>
      <c r="US9" s="205"/>
      <c r="UT9" s="205"/>
      <c r="UU9" s="205"/>
      <c r="UV9" s="205"/>
      <c r="UW9" s="205"/>
      <c r="UX9" s="205"/>
      <c r="UY9" s="205"/>
      <c r="UZ9" s="205"/>
      <c r="VA9" s="205"/>
      <c r="VB9" s="205"/>
      <c r="VC9" s="205"/>
      <c r="VD9" s="205"/>
      <c r="VE9" s="205"/>
      <c r="VF9" s="205"/>
      <c r="VG9" s="205"/>
      <c r="VH9" s="205"/>
      <c r="VI9" s="205"/>
      <c r="VJ9" s="205"/>
      <c r="VK9" s="205"/>
      <c r="VL9" s="205"/>
      <c r="VM9" s="205"/>
      <c r="VN9" s="205"/>
      <c r="VO9" s="205"/>
      <c r="VP9" s="205"/>
      <c r="VQ9" s="205"/>
      <c r="VR9" s="205"/>
      <c r="VS9" s="205"/>
      <c r="VT9" s="205"/>
      <c r="VU9" s="205"/>
      <c r="VV9" s="205"/>
      <c r="VW9" s="205"/>
      <c r="VX9" s="205"/>
      <c r="VY9" s="205"/>
      <c r="VZ9" s="205"/>
      <c r="WA9" s="205"/>
      <c r="WB9" s="205"/>
      <c r="WC9" s="205"/>
      <c r="WD9" s="205"/>
      <c r="WE9" s="205"/>
      <c r="WF9" s="205"/>
      <c r="WG9" s="205"/>
      <c r="WH9" s="205"/>
      <c r="WI9" s="205"/>
      <c r="WJ9" s="205"/>
      <c r="WK9" s="205"/>
      <c r="WL9" s="205"/>
      <c r="WM9" s="205"/>
      <c r="WN9" s="205"/>
      <c r="WO9" s="205"/>
      <c r="WP9" s="205"/>
      <c r="WQ9" s="205"/>
      <c r="WR9" s="205"/>
      <c r="WS9" s="205"/>
      <c r="WT9" s="205"/>
      <c r="WU9" s="205"/>
      <c r="WV9" s="205"/>
      <c r="WW9" s="205"/>
      <c r="WX9" s="205"/>
      <c r="WY9" s="205"/>
      <c r="WZ9" s="205"/>
      <c r="XA9" s="205"/>
      <c r="XB9" s="205"/>
      <c r="XC9" s="205"/>
      <c r="XD9" s="205"/>
      <c r="XE9" s="205"/>
      <c r="XF9" s="205"/>
      <c r="XG9" s="205"/>
      <c r="XH9" s="205"/>
      <c r="XI9" s="205"/>
      <c r="XJ9" s="205"/>
      <c r="XK9" s="205"/>
      <c r="XL9" s="205"/>
      <c r="XM9" s="205"/>
      <c r="XN9" s="205"/>
      <c r="XO9" s="205"/>
      <c r="XP9" s="205"/>
      <c r="XQ9" s="205"/>
      <c r="XR9" s="205"/>
      <c r="XS9" s="205"/>
      <c r="XT9" s="205"/>
      <c r="XU9" s="205"/>
      <c r="XV9" s="205"/>
      <c r="XW9" s="205"/>
      <c r="XX9" s="205"/>
      <c r="XY9" s="205"/>
      <c r="XZ9" s="205"/>
      <c r="YA9" s="205"/>
      <c r="YB9" s="205"/>
      <c r="YC9" s="205"/>
      <c r="YD9" s="205"/>
      <c r="YE9" s="205"/>
      <c r="YF9" s="205"/>
      <c r="YG9" s="205"/>
      <c r="YH9" s="205"/>
      <c r="YI9" s="205"/>
      <c r="YJ9" s="205"/>
      <c r="YK9" s="205"/>
      <c r="YL9" s="205"/>
      <c r="YM9" s="205"/>
      <c r="YN9" s="205"/>
      <c r="YO9" s="205"/>
      <c r="YP9" s="205"/>
      <c r="YQ9" s="205"/>
      <c r="YR9" s="205"/>
      <c r="YS9" s="205"/>
      <c r="YT9" s="205"/>
      <c r="YU9" s="205"/>
      <c r="YV9" s="205"/>
      <c r="YW9" s="205"/>
      <c r="YX9" s="205"/>
      <c r="YY9" s="205"/>
      <c r="YZ9" s="205"/>
      <c r="ZA9" s="205"/>
      <c r="ZB9" s="205"/>
      <c r="ZC9" s="205"/>
      <c r="ZD9" s="205"/>
      <c r="ZE9" s="205"/>
      <c r="ZF9" s="205"/>
      <c r="ZG9" s="205"/>
      <c r="ZH9" s="205"/>
      <c r="ZI9" s="205"/>
      <c r="ZJ9" s="205"/>
      <c r="ZK9" s="205"/>
      <c r="ZL9" s="205"/>
      <c r="ZM9" s="205"/>
      <c r="ZN9" s="205"/>
      <c r="ZO9" s="205"/>
      <c r="ZP9" s="205"/>
      <c r="ZQ9" s="205"/>
      <c r="ZR9" s="205"/>
      <c r="ZS9" s="205"/>
      <c r="ZT9" s="205"/>
      <c r="ZU9" s="205"/>
      <c r="ZV9" s="205"/>
      <c r="ZW9" s="205"/>
      <c r="ZX9" s="205"/>
      <c r="ZY9" s="205"/>
      <c r="ZZ9" s="205"/>
      <c r="AAA9" s="205"/>
      <c r="AAB9" s="205"/>
      <c r="AAC9" s="205"/>
      <c r="AAD9" s="205"/>
      <c r="AAE9" s="205"/>
      <c r="AAF9" s="205"/>
      <c r="AAG9" s="205"/>
      <c r="AAH9" s="205"/>
      <c r="AAI9" s="205"/>
      <c r="AAJ9" s="205"/>
      <c r="AAK9" s="205"/>
      <c r="AAL9" s="205"/>
      <c r="AAM9" s="205"/>
      <c r="AAN9" s="205"/>
      <c r="AAO9" s="205"/>
      <c r="AAP9" s="205"/>
      <c r="AAQ9" s="205"/>
      <c r="AAR9" s="205"/>
      <c r="AAS9" s="205"/>
      <c r="AAT9" s="205"/>
      <c r="AAU9" s="205"/>
      <c r="AAV9" s="205"/>
      <c r="AAW9" s="205"/>
      <c r="AAX9" s="205"/>
      <c r="AAY9" s="205"/>
      <c r="AAZ9" s="205"/>
      <c r="ABA9" s="205"/>
      <c r="ABB9" s="205"/>
      <c r="ABC9" s="205"/>
      <c r="ABD9" s="205"/>
      <c r="ABE9" s="205"/>
      <c r="ABF9" s="205"/>
      <c r="ABG9" s="205"/>
      <c r="ABH9" s="205"/>
      <c r="ABI9" s="205"/>
      <c r="ABJ9" s="205"/>
      <c r="ABK9" s="205"/>
      <c r="ABL9" s="205"/>
      <c r="ABM9" s="205"/>
      <c r="ABN9" s="205"/>
      <c r="ABO9" s="205"/>
      <c r="ABP9" s="205"/>
      <c r="ABQ9" s="205"/>
      <c r="ABR9" s="205"/>
      <c r="ABS9" s="205"/>
      <c r="ABT9" s="205"/>
      <c r="ABU9" s="205"/>
      <c r="ABV9" s="205"/>
      <c r="ABW9" s="205"/>
      <c r="ABX9" s="205"/>
      <c r="ABY9" s="205"/>
      <c r="ABZ9" s="205"/>
      <c r="ACA9" s="205"/>
      <c r="ACB9" s="205"/>
      <c r="ACC9" s="205"/>
      <c r="ACD9" s="205"/>
      <c r="ACE9" s="205"/>
      <c r="ACF9" s="205"/>
      <c r="ACG9" s="205"/>
      <c r="ACH9" s="205"/>
      <c r="ACI9" s="205"/>
      <c r="ACJ9" s="205"/>
      <c r="ACK9" s="205"/>
      <c r="ACL9" s="205"/>
      <c r="ACM9" s="205"/>
      <c r="ACN9" s="205"/>
      <c r="ACO9" s="205"/>
      <c r="ACP9" s="205"/>
      <c r="ACQ9" s="205"/>
      <c r="ACR9" s="205"/>
      <c r="ACS9" s="205"/>
      <c r="ACT9" s="205"/>
      <c r="ACU9" s="205"/>
      <c r="ACV9" s="205"/>
      <c r="ACW9" s="205"/>
      <c r="ACX9" s="205"/>
      <c r="ACY9" s="205"/>
      <c r="ACZ9" s="205"/>
      <c r="ADA9" s="205"/>
      <c r="ADB9" s="205"/>
      <c r="ADC9" s="205"/>
      <c r="ADD9" s="205"/>
      <c r="ADE9" s="205"/>
      <c r="ADF9" s="205"/>
      <c r="ADG9" s="205"/>
      <c r="ADH9" s="205"/>
      <c r="ADI9" s="205"/>
      <c r="ADJ9" s="205"/>
      <c r="ADK9" s="205"/>
      <c r="ADL9" s="205"/>
      <c r="ADM9" s="205"/>
      <c r="ADN9" s="205"/>
      <c r="ADO9" s="205"/>
      <c r="ADP9" s="205"/>
      <c r="ADQ9" s="205"/>
      <c r="ADR9" s="205"/>
      <c r="ADS9" s="205"/>
      <c r="ADT9" s="205"/>
      <c r="ADU9" s="205"/>
      <c r="ADV9" s="205"/>
      <c r="ADW9" s="205"/>
      <c r="ADX9" s="205"/>
      <c r="ADY9" s="205"/>
      <c r="ADZ9" s="205"/>
      <c r="AEA9" s="205"/>
      <c r="AEB9" s="205"/>
      <c r="AEC9" s="205"/>
      <c r="AED9" s="205"/>
      <c r="AEE9" s="205"/>
      <c r="AEF9" s="205"/>
      <c r="AEG9" s="205"/>
      <c r="AEH9" s="205"/>
      <c r="AEI9" s="205"/>
      <c r="AEJ9" s="205"/>
      <c r="AEK9" s="205"/>
      <c r="AEL9" s="205"/>
      <c r="AEM9" s="205"/>
      <c r="AEN9" s="205"/>
      <c r="AEO9" s="205"/>
      <c r="AEP9" s="205"/>
      <c r="AEQ9" s="205"/>
      <c r="AER9" s="205"/>
      <c r="AES9" s="205"/>
      <c r="AET9" s="205"/>
      <c r="AEU9" s="205"/>
      <c r="AEV9" s="205"/>
      <c r="AEW9" s="205"/>
      <c r="AEX9" s="205"/>
      <c r="AEY9" s="205"/>
      <c r="AEZ9" s="205"/>
      <c r="AFA9" s="205"/>
      <c r="AFB9" s="205"/>
      <c r="AFC9" s="205"/>
      <c r="AFD9" s="205"/>
      <c r="AFE9" s="205"/>
      <c r="AFF9" s="205"/>
      <c r="AFG9" s="205"/>
      <c r="AFH9" s="205"/>
      <c r="AFI9" s="205"/>
      <c r="AFJ9" s="205"/>
      <c r="AFK9" s="205"/>
      <c r="AFL9" s="205"/>
      <c r="AFM9" s="205"/>
      <c r="AFN9" s="205"/>
      <c r="AFO9" s="205"/>
      <c r="AFP9" s="205"/>
      <c r="AFQ9" s="205"/>
      <c r="AFR9" s="205"/>
      <c r="AFS9" s="205"/>
      <c r="AFT9" s="205"/>
      <c r="AFU9" s="205"/>
      <c r="AFV9" s="205"/>
      <c r="AFW9" s="205"/>
      <c r="AFX9" s="205"/>
      <c r="AFY9" s="205"/>
      <c r="AFZ9" s="205"/>
      <c r="AGA9" s="205"/>
      <c r="AGB9" s="205"/>
      <c r="AGC9" s="205"/>
      <c r="AGD9" s="205"/>
      <c r="AGE9" s="205"/>
      <c r="AGF9" s="205"/>
      <c r="AGG9" s="205"/>
      <c r="AGH9" s="205"/>
      <c r="AGI9" s="205"/>
      <c r="AGJ9" s="205"/>
      <c r="AGK9" s="205"/>
      <c r="AGL9" s="205"/>
      <c r="AGM9" s="205"/>
      <c r="AGN9" s="205"/>
      <c r="AGO9" s="205"/>
      <c r="AGP9" s="205"/>
      <c r="AGQ9" s="205"/>
      <c r="AGR9" s="205"/>
      <c r="AGS9" s="205"/>
      <c r="AGT9" s="205"/>
      <c r="AGU9" s="205"/>
      <c r="AGV9" s="205"/>
      <c r="AGW9" s="205"/>
      <c r="AGX9" s="205"/>
      <c r="AGY9" s="205"/>
      <c r="AGZ9" s="205"/>
      <c r="AHA9" s="205"/>
      <c r="AHB9" s="205"/>
      <c r="AHC9" s="205"/>
      <c r="AHD9" s="205"/>
      <c r="AHE9" s="205"/>
      <c r="AHF9" s="205"/>
      <c r="AHG9" s="205"/>
      <c r="AHH9" s="205"/>
      <c r="AHI9" s="205"/>
      <c r="AHJ9" s="205"/>
      <c r="AHK9" s="205"/>
      <c r="AHL9" s="205"/>
      <c r="AHM9" s="205"/>
      <c r="AHN9" s="205"/>
      <c r="AHO9" s="205"/>
      <c r="AHP9" s="205"/>
      <c r="AHQ9" s="205"/>
      <c r="AHR9" s="205"/>
      <c r="AHS9" s="205"/>
      <c r="AHT9" s="205"/>
      <c r="AHU9" s="205"/>
      <c r="AHV9" s="205"/>
      <c r="AHW9" s="205"/>
      <c r="AHX9" s="205"/>
      <c r="AHY9" s="205"/>
      <c r="AHZ9" s="205"/>
      <c r="AIA9" s="205"/>
      <c r="AIB9" s="205"/>
      <c r="AIC9" s="205"/>
      <c r="AID9" s="205"/>
      <c r="AIE9" s="205"/>
      <c r="AIF9" s="205"/>
      <c r="AIG9" s="205"/>
      <c r="AIH9" s="205"/>
      <c r="AII9" s="205"/>
      <c r="AIJ9" s="205"/>
      <c r="AIK9" s="205"/>
      <c r="AIL9" s="205"/>
      <c r="AIM9" s="205"/>
      <c r="AIN9" s="205"/>
      <c r="AIO9" s="205"/>
      <c r="AIP9" s="205"/>
      <c r="AIQ9" s="205"/>
      <c r="AIR9" s="205"/>
      <c r="AIS9" s="205"/>
      <c r="AIT9" s="205"/>
      <c r="AIU9" s="205"/>
      <c r="AIV9" s="205"/>
      <c r="AIW9" s="205"/>
      <c r="AIX9" s="205"/>
      <c r="AIY9" s="205"/>
      <c r="AIZ9" s="205"/>
      <c r="AJA9" s="205"/>
      <c r="AJB9" s="205"/>
      <c r="AJC9" s="205"/>
      <c r="AJD9" s="205"/>
      <c r="AJE9" s="205"/>
      <c r="AJF9" s="205"/>
      <c r="AJG9" s="205"/>
      <c r="AJH9" s="205"/>
      <c r="AJI9" s="205"/>
      <c r="AJJ9" s="205"/>
      <c r="AJK9" s="205"/>
      <c r="AJL9" s="205"/>
      <c r="AJM9" s="205"/>
      <c r="AJN9" s="205"/>
      <c r="AJO9" s="205"/>
      <c r="AJP9" s="205"/>
      <c r="AJQ9" s="205"/>
      <c r="AJR9" s="205"/>
      <c r="AJS9" s="205"/>
      <c r="AJT9" s="205"/>
      <c r="AJU9" s="205"/>
      <c r="AJV9" s="205"/>
      <c r="AJW9" s="205"/>
      <c r="AJX9" s="205"/>
      <c r="AJY9" s="205"/>
      <c r="AJZ9" s="205"/>
      <c r="AKA9" s="205"/>
      <c r="AKB9" s="205"/>
      <c r="AKC9" s="205"/>
      <c r="AKD9" s="205"/>
      <c r="AKE9" s="205"/>
      <c r="AKF9" s="205"/>
      <c r="AKG9" s="205"/>
      <c r="AKH9" s="205"/>
      <c r="AKI9" s="205"/>
      <c r="AKJ9" s="205"/>
      <c r="AKK9" s="205"/>
      <c r="AKL9" s="205"/>
      <c r="AKM9" s="205"/>
      <c r="AKN9" s="205"/>
      <c r="AKO9" s="205"/>
      <c r="AKP9" s="205"/>
      <c r="AKQ9" s="205"/>
      <c r="AKR9" s="205"/>
      <c r="AKS9" s="205"/>
      <c r="AKT9" s="205"/>
      <c r="AKU9" s="205"/>
      <c r="AKV9" s="205"/>
      <c r="AKW9" s="205"/>
      <c r="AKX9" s="205"/>
      <c r="AKY9" s="205"/>
      <c r="AKZ9" s="205"/>
      <c r="ALA9" s="205"/>
      <c r="ALB9" s="205"/>
      <c r="ALC9" s="205"/>
      <c r="ALD9" s="205"/>
      <c r="ALE9" s="205"/>
      <c r="ALF9" s="205"/>
      <c r="ALG9" s="205"/>
      <c r="ALH9" s="205"/>
      <c r="ALI9" s="205"/>
      <c r="ALJ9" s="205"/>
      <c r="ALK9" s="205"/>
      <c r="ALL9" s="205"/>
      <c r="ALM9" s="205"/>
      <c r="ALN9" s="205"/>
      <c r="ALO9" s="205"/>
      <c r="ALP9" s="205"/>
      <c r="ALQ9" s="205"/>
      <c r="ALR9" s="205"/>
      <c r="ALS9" s="205"/>
      <c r="ALT9" s="205"/>
      <c r="ALU9" s="205"/>
      <c r="ALV9" s="205"/>
      <c r="ALW9" s="205"/>
      <c r="ALX9" s="205"/>
      <c r="ALY9" s="205"/>
      <c r="ALZ9" s="205"/>
      <c r="AMA9" s="205"/>
      <c r="AMB9" s="205"/>
      <c r="AMC9" s="205"/>
      <c r="AMD9" s="205"/>
      <c r="AME9" s="205"/>
      <c r="AMF9" s="205"/>
      <c r="AMG9" s="205"/>
      <c r="AMH9" s="205"/>
      <c r="AMI9" s="205"/>
      <c r="AMJ9" s="205"/>
      <c r="AMK9" s="205"/>
      <c r="AML9" s="205"/>
      <c r="AMM9" s="205"/>
      <c r="AMN9" s="205"/>
      <c r="AMO9" s="205"/>
      <c r="AMP9" s="205"/>
      <c r="AMQ9" s="205"/>
      <c r="AMR9" s="205"/>
      <c r="AMS9" s="205"/>
      <c r="AMT9" s="205"/>
      <c r="AMU9" s="205"/>
      <c r="AMV9" s="205"/>
      <c r="AMW9" s="205"/>
      <c r="AMX9" s="205"/>
      <c r="AMY9" s="205"/>
      <c r="AMZ9" s="205"/>
      <c r="ANA9" s="205"/>
      <c r="ANB9" s="205"/>
      <c r="ANC9" s="205"/>
      <c r="AND9" s="205"/>
      <c r="ANE9" s="205"/>
      <c r="ANF9" s="205"/>
      <c r="ANG9" s="205"/>
      <c r="ANH9" s="205"/>
      <c r="ANI9" s="205"/>
      <c r="ANJ9" s="205"/>
      <c r="ANK9" s="205"/>
      <c r="ANL9" s="205"/>
      <c r="ANM9" s="205"/>
      <c r="ANN9" s="205"/>
      <c r="ANO9" s="205"/>
      <c r="ANP9" s="205"/>
      <c r="ANQ9" s="205"/>
      <c r="ANR9" s="205"/>
      <c r="ANS9" s="205"/>
      <c r="ANT9" s="205"/>
      <c r="ANU9" s="205"/>
      <c r="ANV9" s="205"/>
      <c r="ANW9" s="205"/>
      <c r="ANX9" s="205"/>
      <c r="ANY9" s="205"/>
      <c r="ANZ9" s="205"/>
      <c r="AOA9" s="205"/>
      <c r="AOB9" s="205"/>
      <c r="AOC9" s="205"/>
      <c r="AOD9" s="205"/>
      <c r="AOE9" s="205"/>
      <c r="AOF9" s="205"/>
      <c r="AOG9" s="205"/>
      <c r="AOH9" s="205"/>
      <c r="AOI9" s="205"/>
      <c r="AOJ9" s="205"/>
      <c r="AOK9" s="205"/>
      <c r="AOL9" s="205"/>
      <c r="AOM9" s="205"/>
      <c r="AON9" s="205"/>
      <c r="AOO9" s="205"/>
      <c r="AOP9" s="205"/>
      <c r="AOQ9" s="205"/>
      <c r="AOR9" s="205"/>
      <c r="AOS9" s="205"/>
      <c r="AOT9" s="205"/>
      <c r="AOU9" s="205"/>
      <c r="AOV9" s="205"/>
      <c r="AOW9" s="205"/>
      <c r="AOX9" s="205"/>
      <c r="AOY9" s="205"/>
      <c r="AOZ9" s="205"/>
      <c r="APA9" s="205"/>
      <c r="APB9" s="205"/>
      <c r="APC9" s="205"/>
      <c r="APD9" s="205"/>
      <c r="APE9" s="205"/>
      <c r="APF9" s="205"/>
      <c r="APG9" s="205"/>
      <c r="APH9" s="205"/>
      <c r="API9" s="205"/>
      <c r="APJ9" s="205"/>
      <c r="APK9" s="205"/>
      <c r="APL9" s="205"/>
      <c r="APM9" s="205"/>
      <c r="APN9" s="205"/>
      <c r="APO9" s="205"/>
      <c r="APP9" s="205"/>
      <c r="APQ9" s="205"/>
      <c r="APR9" s="205"/>
      <c r="APS9" s="205"/>
      <c r="APT9" s="205"/>
      <c r="APU9" s="205"/>
      <c r="APV9" s="205"/>
      <c r="APW9" s="205"/>
      <c r="APX9" s="205"/>
      <c r="APY9" s="205"/>
      <c r="APZ9" s="205"/>
      <c r="AQA9" s="205"/>
      <c r="AQB9" s="205"/>
      <c r="AQC9" s="205"/>
      <c r="AQD9" s="205"/>
      <c r="AQE9" s="205"/>
      <c r="AQF9" s="205"/>
      <c r="AQG9" s="205"/>
      <c r="AQH9" s="205"/>
      <c r="AQI9" s="205"/>
      <c r="AQJ9" s="205"/>
      <c r="AQK9" s="205"/>
      <c r="AQL9" s="205"/>
      <c r="AQM9" s="205"/>
      <c r="AQN9" s="205"/>
      <c r="AQO9" s="205"/>
      <c r="AQP9" s="205"/>
      <c r="AQQ9" s="205"/>
      <c r="AQR9" s="205"/>
      <c r="AQS9" s="205"/>
      <c r="AQT9" s="205"/>
      <c r="AQU9" s="205"/>
      <c r="AQV9" s="205"/>
      <c r="AQW9" s="205"/>
      <c r="AQX9" s="205"/>
      <c r="AQY9" s="205"/>
      <c r="AQZ9" s="205"/>
      <c r="ARA9" s="205"/>
      <c r="ARB9" s="205"/>
      <c r="ARC9" s="205"/>
      <c r="ARD9" s="205"/>
      <c r="ARE9" s="205"/>
      <c r="ARF9" s="205"/>
      <c r="ARG9" s="205"/>
      <c r="ARH9" s="205"/>
      <c r="ARI9" s="205"/>
      <c r="ARJ9" s="205"/>
      <c r="ARK9" s="205"/>
      <c r="ARL9" s="205"/>
      <c r="ARM9" s="205"/>
      <c r="ARN9" s="205"/>
      <c r="ARO9" s="205"/>
      <c r="ARP9" s="205"/>
      <c r="ARQ9" s="205"/>
      <c r="ARR9" s="205"/>
      <c r="ARS9" s="205"/>
      <c r="ART9" s="205"/>
      <c r="ARU9" s="205"/>
      <c r="ARV9" s="205"/>
      <c r="ARW9" s="205"/>
      <c r="ARX9" s="205"/>
      <c r="ARY9" s="205"/>
      <c r="ARZ9" s="205"/>
      <c r="ASA9" s="205"/>
      <c r="ASB9" s="205"/>
      <c r="ASC9" s="205"/>
      <c r="ASD9" s="205"/>
      <c r="ASE9" s="205"/>
      <c r="ASF9" s="205"/>
      <c r="ASG9" s="205"/>
      <c r="ASH9" s="205"/>
      <c r="ASI9" s="205"/>
      <c r="ASJ9" s="205"/>
      <c r="ASK9" s="205"/>
      <c r="ASL9" s="205"/>
      <c r="ASM9" s="205"/>
      <c r="ASN9" s="205"/>
      <c r="ASO9" s="205"/>
      <c r="ASP9" s="205"/>
      <c r="ASQ9" s="205"/>
      <c r="ASR9" s="205"/>
      <c r="ASS9" s="205"/>
      <c r="AST9" s="205"/>
      <c r="ASU9" s="205"/>
      <c r="ASV9" s="205"/>
      <c r="ASW9" s="205"/>
      <c r="ASX9" s="205"/>
      <c r="ASY9" s="205"/>
      <c r="ASZ9" s="205"/>
      <c r="ATA9" s="205"/>
      <c r="ATB9" s="205"/>
      <c r="ATC9" s="205"/>
      <c r="ATD9" s="205"/>
      <c r="ATE9" s="205"/>
      <c r="ATF9" s="205"/>
      <c r="ATG9" s="205"/>
      <c r="ATH9" s="205"/>
      <c r="ATI9" s="205"/>
      <c r="ATJ9" s="205"/>
      <c r="ATK9" s="205"/>
      <c r="ATL9" s="205"/>
      <c r="ATM9" s="205"/>
      <c r="ATN9" s="205"/>
      <c r="ATO9" s="205"/>
      <c r="ATP9" s="205"/>
      <c r="ATQ9" s="205"/>
      <c r="ATR9" s="205"/>
      <c r="ATS9" s="205"/>
      <c r="ATT9" s="205"/>
      <c r="ATU9" s="205"/>
      <c r="ATV9" s="205"/>
      <c r="ATW9" s="205"/>
      <c r="ATX9" s="205"/>
      <c r="ATY9" s="205"/>
      <c r="ATZ9" s="205"/>
      <c r="AUA9" s="205"/>
      <c r="AUB9" s="205"/>
      <c r="AUC9" s="205"/>
      <c r="AUD9" s="205"/>
      <c r="AUE9" s="205"/>
      <c r="AUF9" s="205"/>
      <c r="AUG9" s="205"/>
      <c r="AUH9" s="205"/>
      <c r="AUI9" s="205"/>
      <c r="AUJ9" s="205"/>
      <c r="AUK9" s="205"/>
      <c r="AUL9" s="205"/>
      <c r="AUM9" s="205"/>
      <c r="AUN9" s="205"/>
      <c r="AUO9" s="205"/>
      <c r="AUP9" s="205"/>
      <c r="AUQ9" s="205"/>
      <c r="AUR9" s="205"/>
      <c r="AUS9" s="205"/>
      <c r="AUT9" s="205"/>
      <c r="AUU9" s="205"/>
      <c r="AUV9" s="205"/>
      <c r="AUW9" s="205"/>
      <c r="AUX9" s="205"/>
      <c r="AUY9" s="205"/>
      <c r="AUZ9" s="205"/>
      <c r="AVA9" s="205"/>
      <c r="AVB9" s="205"/>
      <c r="AVC9" s="205"/>
      <c r="AVD9" s="205"/>
      <c r="AVE9" s="205"/>
      <c r="AVF9" s="205"/>
      <c r="AVG9" s="205"/>
      <c r="AVH9" s="205"/>
      <c r="AVI9" s="205"/>
      <c r="AVJ9" s="205"/>
      <c r="AVK9" s="205"/>
      <c r="AVL9" s="205"/>
      <c r="AVM9" s="205"/>
      <c r="AVN9" s="205"/>
      <c r="AVO9" s="205"/>
      <c r="AVP9" s="205"/>
      <c r="AVQ9" s="205"/>
      <c r="AVR9" s="205"/>
      <c r="AVS9" s="205"/>
      <c r="AVT9" s="205"/>
      <c r="AVU9" s="205"/>
      <c r="AVV9" s="205"/>
      <c r="AVW9" s="205"/>
      <c r="AVX9" s="205"/>
      <c r="AVY9" s="205"/>
      <c r="AVZ9" s="205"/>
      <c r="AWA9" s="205"/>
      <c r="AWB9" s="205"/>
      <c r="AWC9" s="205"/>
      <c r="AWD9" s="205"/>
      <c r="AWE9" s="205"/>
      <c r="AWF9" s="205"/>
      <c r="AWG9" s="205"/>
      <c r="AWH9" s="205"/>
      <c r="AWI9" s="205"/>
      <c r="AWJ9" s="205"/>
      <c r="AWK9" s="205"/>
      <c r="AWL9" s="205"/>
      <c r="AWM9" s="205"/>
      <c r="AWN9" s="205"/>
      <c r="AWO9" s="205"/>
      <c r="AWP9" s="205"/>
      <c r="AWQ9" s="205"/>
      <c r="AWR9" s="205"/>
      <c r="AWS9" s="205"/>
      <c r="AWT9" s="205"/>
      <c r="AWU9" s="205"/>
      <c r="AWV9" s="205"/>
      <c r="AWW9" s="205"/>
      <c r="AWX9" s="205"/>
      <c r="AWY9" s="205"/>
      <c r="AWZ9" s="205"/>
      <c r="AXA9" s="205"/>
      <c r="AXB9" s="205"/>
      <c r="AXC9" s="205"/>
      <c r="AXD9" s="205"/>
      <c r="AXE9" s="205"/>
      <c r="AXF9" s="205"/>
      <c r="AXG9" s="205"/>
      <c r="AXH9" s="205"/>
      <c r="AXI9" s="205"/>
      <c r="AXJ9" s="205"/>
      <c r="AXK9" s="205"/>
      <c r="AXL9" s="205"/>
      <c r="AXM9" s="205"/>
      <c r="AXN9" s="205"/>
      <c r="AXO9" s="205"/>
      <c r="AXP9" s="205"/>
      <c r="AXQ9" s="205"/>
      <c r="AXR9" s="205"/>
      <c r="AXS9" s="205"/>
      <c r="AXT9" s="205"/>
      <c r="AXU9" s="205"/>
      <c r="AXV9" s="205"/>
      <c r="AXW9" s="205"/>
      <c r="AXX9" s="205"/>
      <c r="AXY9" s="205"/>
      <c r="AXZ9" s="205"/>
      <c r="AYA9" s="205"/>
      <c r="AYB9" s="205"/>
      <c r="AYC9" s="205"/>
      <c r="AYD9" s="205"/>
      <c r="AYE9" s="205"/>
      <c r="AYF9" s="205"/>
      <c r="AYG9" s="205"/>
      <c r="AYH9" s="205"/>
      <c r="AYI9" s="205"/>
      <c r="AYJ9" s="205"/>
      <c r="AYK9" s="205"/>
      <c r="AYL9" s="205"/>
      <c r="AYM9" s="205"/>
      <c r="AYN9" s="205"/>
      <c r="AYO9" s="205"/>
      <c r="AYP9" s="205"/>
      <c r="AYQ9" s="205"/>
      <c r="AYR9" s="205"/>
      <c r="AYS9" s="205"/>
      <c r="AYT9" s="205"/>
      <c r="AYU9" s="205"/>
      <c r="AYV9" s="205"/>
      <c r="AYW9" s="205"/>
      <c r="AYX9" s="205"/>
      <c r="AYY9" s="205"/>
      <c r="AYZ9" s="205"/>
      <c r="AZA9" s="205"/>
      <c r="AZB9" s="205"/>
      <c r="AZC9" s="205"/>
      <c r="AZD9" s="205"/>
      <c r="AZE9" s="205"/>
      <c r="AZF9" s="205"/>
      <c r="AZG9" s="205"/>
      <c r="AZH9" s="205"/>
      <c r="AZI9" s="205"/>
      <c r="AZJ9" s="205"/>
      <c r="AZK9" s="205"/>
      <c r="AZL9" s="205"/>
      <c r="AZM9" s="205"/>
      <c r="AZN9" s="205"/>
      <c r="AZO9" s="205"/>
      <c r="AZP9" s="205"/>
      <c r="AZQ9" s="205"/>
      <c r="AZR9" s="205"/>
      <c r="AZS9" s="205"/>
      <c r="AZT9" s="205"/>
      <c r="AZU9" s="205"/>
      <c r="AZV9" s="205"/>
      <c r="AZW9" s="205"/>
      <c r="AZX9" s="205"/>
      <c r="AZY9" s="205"/>
      <c r="AZZ9" s="205"/>
      <c r="BAA9" s="205"/>
      <c r="BAB9" s="205"/>
      <c r="BAC9" s="205"/>
      <c r="BAD9" s="205"/>
      <c r="BAE9" s="205"/>
      <c r="BAF9" s="205"/>
      <c r="BAG9" s="205"/>
      <c r="BAH9" s="205"/>
      <c r="BAI9" s="205"/>
      <c r="BAJ9" s="205"/>
      <c r="BAK9" s="205"/>
      <c r="BAL9" s="205"/>
      <c r="BAM9" s="205"/>
      <c r="BAN9" s="205"/>
      <c r="BAO9" s="205"/>
      <c r="BAP9" s="205"/>
      <c r="BAQ9" s="205"/>
      <c r="BAR9" s="205"/>
      <c r="BAS9" s="205"/>
      <c r="BAT9" s="205"/>
      <c r="BAU9" s="205"/>
      <c r="BAV9" s="205"/>
      <c r="BAW9" s="205"/>
      <c r="BAX9" s="205"/>
      <c r="BAY9" s="205"/>
      <c r="BAZ9" s="205"/>
      <c r="BBA9" s="205"/>
      <c r="BBB9" s="205"/>
      <c r="BBC9" s="205"/>
      <c r="BBD9" s="205"/>
      <c r="BBE9" s="205"/>
      <c r="BBF9" s="205"/>
      <c r="BBG9" s="205"/>
      <c r="BBH9" s="205"/>
      <c r="BBI9" s="205"/>
      <c r="BBJ9" s="205"/>
      <c r="BBK9" s="205"/>
      <c r="BBL9" s="205"/>
      <c r="BBM9" s="205"/>
      <c r="BBN9" s="205"/>
      <c r="BBO9" s="205"/>
      <c r="BBP9" s="205"/>
      <c r="BBQ9" s="205"/>
      <c r="BBR9" s="205"/>
      <c r="BBS9" s="205"/>
      <c r="BBT9" s="205"/>
      <c r="BBU9" s="205"/>
      <c r="BBV9" s="205"/>
      <c r="BBW9" s="205"/>
      <c r="BBX9" s="205"/>
      <c r="BBY9" s="205"/>
      <c r="BBZ9" s="205"/>
      <c r="BCA9" s="205"/>
      <c r="BCB9" s="205"/>
      <c r="BCC9" s="205"/>
      <c r="BCD9" s="205"/>
      <c r="BCE9" s="205"/>
      <c r="BCF9" s="205"/>
      <c r="BCG9" s="205"/>
      <c r="BCH9" s="205"/>
      <c r="BCI9" s="205"/>
      <c r="BCJ9" s="205"/>
      <c r="BCK9" s="205"/>
      <c r="BCL9" s="205"/>
      <c r="BCM9" s="205"/>
      <c r="BCN9" s="205"/>
      <c r="BCO9" s="205"/>
      <c r="BCP9" s="205"/>
      <c r="BCQ9" s="205"/>
      <c r="BCR9" s="205"/>
      <c r="BCS9" s="205"/>
      <c r="BCT9" s="205"/>
      <c r="BCU9" s="205"/>
      <c r="BCV9" s="205"/>
      <c r="BCW9" s="205"/>
      <c r="BCX9" s="205"/>
      <c r="BCY9" s="205"/>
      <c r="BCZ9" s="205"/>
      <c r="BDA9" s="205"/>
      <c r="BDB9" s="205"/>
      <c r="BDC9" s="205"/>
      <c r="BDD9" s="205"/>
      <c r="BDE9" s="205"/>
      <c r="BDF9" s="205"/>
      <c r="BDG9" s="205"/>
      <c r="BDH9" s="205"/>
      <c r="BDI9" s="205"/>
      <c r="BDJ9" s="205"/>
      <c r="BDK9" s="205"/>
      <c r="BDL9" s="205"/>
      <c r="BDM9" s="205"/>
      <c r="BDN9" s="205"/>
      <c r="BDO9" s="205"/>
      <c r="BDP9" s="205"/>
      <c r="BDQ9" s="205"/>
      <c r="BDR9" s="205"/>
      <c r="BDS9" s="205"/>
      <c r="BDT9" s="205"/>
      <c r="BDU9" s="205"/>
      <c r="BDV9" s="205"/>
      <c r="BDW9" s="205"/>
      <c r="BDX9" s="205"/>
      <c r="BDY9" s="205"/>
      <c r="BDZ9" s="205"/>
      <c r="BEA9" s="205"/>
      <c r="BEB9" s="205"/>
      <c r="BEC9" s="205"/>
      <c r="BED9" s="205"/>
      <c r="BEE9" s="205"/>
      <c r="BEF9" s="205"/>
      <c r="BEG9" s="205"/>
      <c r="BEH9" s="205"/>
      <c r="BEI9" s="205"/>
      <c r="BEJ9" s="205"/>
      <c r="BEK9" s="205"/>
      <c r="BEL9" s="205"/>
      <c r="BEM9" s="205"/>
      <c r="BEN9" s="205"/>
      <c r="BEO9" s="205"/>
      <c r="BEP9" s="205"/>
      <c r="BEQ9" s="205"/>
      <c r="BER9" s="205"/>
      <c r="BES9" s="205"/>
      <c r="BET9" s="205"/>
      <c r="BEU9" s="205"/>
      <c r="BEV9" s="205"/>
      <c r="BEW9" s="205"/>
      <c r="BEX9" s="205"/>
      <c r="BEY9" s="205"/>
      <c r="BEZ9" s="205"/>
      <c r="BFA9" s="205"/>
      <c r="BFB9" s="205"/>
      <c r="BFC9" s="205"/>
      <c r="BFD9" s="205"/>
      <c r="BFE9" s="205"/>
      <c r="BFF9" s="205"/>
      <c r="BFG9" s="205"/>
      <c r="BFH9" s="205"/>
      <c r="BFI9" s="205"/>
      <c r="BFJ9" s="205"/>
      <c r="BFK9" s="205"/>
      <c r="BFL9" s="205"/>
      <c r="BFM9" s="205"/>
      <c r="BFN9" s="205"/>
      <c r="BFO9" s="205"/>
      <c r="BFP9" s="205"/>
      <c r="BFQ9" s="205"/>
      <c r="BFR9" s="205"/>
      <c r="BFS9" s="205"/>
      <c r="BFT9" s="205"/>
      <c r="BFU9" s="205"/>
      <c r="BFV9" s="205"/>
      <c r="BFW9" s="205"/>
      <c r="BFX9" s="205"/>
      <c r="BFY9" s="205"/>
      <c r="BFZ9" s="205"/>
      <c r="BGA9" s="205"/>
      <c r="BGB9" s="205"/>
      <c r="BGC9" s="205"/>
      <c r="BGD9" s="205"/>
      <c r="BGE9" s="205"/>
      <c r="BGF9" s="205"/>
      <c r="BGG9" s="205"/>
      <c r="BGH9" s="205"/>
      <c r="BGI9" s="205"/>
      <c r="BGJ9" s="205"/>
      <c r="BGK9" s="205"/>
      <c r="BGL9" s="205"/>
      <c r="BGM9" s="205"/>
      <c r="BGN9" s="205"/>
      <c r="BGO9" s="205"/>
      <c r="BGP9" s="205"/>
      <c r="BGQ9" s="205"/>
      <c r="BGR9" s="205"/>
      <c r="BGS9" s="205"/>
      <c r="BGT9" s="205"/>
      <c r="BGU9" s="205"/>
      <c r="BGV9" s="205"/>
      <c r="BGW9" s="205"/>
      <c r="BGX9" s="205"/>
      <c r="BGY9" s="205"/>
      <c r="BGZ9" s="205"/>
      <c r="BHA9" s="205"/>
      <c r="BHB9" s="205"/>
      <c r="BHC9" s="205"/>
      <c r="BHD9" s="205"/>
      <c r="BHE9" s="205"/>
      <c r="BHF9" s="205"/>
      <c r="BHG9" s="205"/>
      <c r="BHH9" s="205"/>
      <c r="BHI9" s="205"/>
      <c r="BHJ9" s="205"/>
      <c r="BHK9" s="205"/>
      <c r="BHL9" s="205"/>
      <c r="BHM9" s="205"/>
      <c r="BHN9" s="205"/>
      <c r="BHO9" s="205"/>
      <c r="BHP9" s="205"/>
      <c r="BHQ9" s="205"/>
      <c r="BHR9" s="205"/>
      <c r="BHS9" s="205"/>
      <c r="BHT9" s="205"/>
      <c r="BHU9" s="205"/>
      <c r="BHV9" s="205"/>
      <c r="BHW9" s="205"/>
      <c r="BHX9" s="205"/>
      <c r="BHY9" s="205"/>
      <c r="BHZ9" s="205"/>
      <c r="BIA9" s="205"/>
      <c r="BIB9" s="205"/>
      <c r="BIC9" s="205"/>
      <c r="BID9" s="205"/>
      <c r="BIE9" s="205"/>
      <c r="BIF9" s="205"/>
      <c r="BIG9" s="205"/>
      <c r="BIH9" s="205"/>
      <c r="BII9" s="205"/>
      <c r="BIJ9" s="205"/>
      <c r="BIK9" s="205"/>
      <c r="BIL9" s="205"/>
      <c r="BIM9" s="205"/>
      <c r="BIN9" s="205"/>
      <c r="BIO9" s="205"/>
      <c r="BIP9" s="205"/>
      <c r="BIQ9" s="205"/>
      <c r="BIR9" s="205"/>
      <c r="BIS9" s="205"/>
      <c r="BIT9" s="205"/>
      <c r="BIU9" s="205"/>
      <c r="BIV9" s="205"/>
      <c r="BIW9" s="205"/>
      <c r="BIX9" s="205"/>
      <c r="BIY9" s="205"/>
      <c r="BIZ9" s="205"/>
      <c r="BJA9" s="205"/>
      <c r="BJB9" s="205"/>
      <c r="BJC9" s="205"/>
      <c r="BJD9" s="205"/>
      <c r="BJE9" s="205"/>
      <c r="BJF9" s="205"/>
      <c r="BJG9" s="205"/>
      <c r="BJH9" s="205"/>
      <c r="BJI9" s="205"/>
      <c r="BJJ9" s="205"/>
      <c r="BJK9" s="205"/>
      <c r="BJL9" s="205"/>
      <c r="BJM9" s="205"/>
      <c r="BJN9" s="205"/>
      <c r="BJO9" s="205"/>
      <c r="BJP9" s="205"/>
      <c r="BJQ9" s="205"/>
      <c r="BJR9" s="205"/>
      <c r="BJS9" s="205"/>
      <c r="BJT9" s="205"/>
      <c r="BJU9" s="205"/>
      <c r="BJV9" s="205"/>
      <c r="BJW9" s="205"/>
      <c r="BJX9" s="205"/>
      <c r="BJY9" s="205"/>
      <c r="BJZ9" s="205"/>
      <c r="BKA9" s="205"/>
      <c r="BKB9" s="205"/>
      <c r="BKC9" s="205"/>
      <c r="BKD9" s="205"/>
      <c r="BKE9" s="205"/>
      <c r="BKF9" s="205"/>
      <c r="BKG9" s="205"/>
      <c r="BKH9" s="205"/>
      <c r="BKI9" s="205"/>
      <c r="BKJ9" s="205"/>
      <c r="BKK9" s="205"/>
      <c r="BKL9" s="205"/>
      <c r="BKM9" s="205"/>
      <c r="BKN9" s="205"/>
      <c r="BKO9" s="205"/>
      <c r="BKP9" s="205"/>
      <c r="BKQ9" s="205"/>
      <c r="BKR9" s="205"/>
      <c r="BKS9" s="205"/>
      <c r="BKT9" s="205"/>
      <c r="BKU9" s="205"/>
      <c r="BKV9" s="205"/>
      <c r="BKW9" s="205"/>
      <c r="BKX9" s="205"/>
      <c r="BKY9" s="205"/>
      <c r="BKZ9" s="205"/>
      <c r="BLA9" s="205"/>
      <c r="BLB9" s="205"/>
      <c r="BLC9" s="205"/>
      <c r="BLD9" s="205"/>
      <c r="BLE9" s="205"/>
      <c r="BLF9" s="205"/>
      <c r="BLG9" s="205"/>
      <c r="BLH9" s="205"/>
      <c r="BLI9" s="205"/>
      <c r="BLJ9" s="205"/>
      <c r="BLK9" s="205"/>
      <c r="BLL9" s="205"/>
      <c r="BLM9" s="205"/>
      <c r="BLN9" s="205"/>
      <c r="BLO9" s="205"/>
      <c r="BLP9" s="205"/>
      <c r="BLQ9" s="205"/>
      <c r="BLR9" s="205"/>
      <c r="BLS9" s="205"/>
      <c r="BLT9" s="205"/>
      <c r="BLU9" s="205"/>
      <c r="BLV9" s="205"/>
      <c r="BLW9" s="205"/>
      <c r="BLX9" s="205"/>
      <c r="BLY9" s="205"/>
      <c r="BLZ9" s="205"/>
      <c r="BMA9" s="205"/>
      <c r="BMB9" s="205"/>
      <c r="BMC9" s="205"/>
      <c r="BMD9" s="205"/>
      <c r="BME9" s="205"/>
      <c r="BMF9" s="205"/>
      <c r="BMG9" s="205"/>
      <c r="BMH9" s="205"/>
      <c r="BMI9" s="205"/>
      <c r="BMJ9" s="205"/>
      <c r="BMK9" s="205"/>
      <c r="BML9" s="205"/>
      <c r="BMM9" s="205"/>
      <c r="BMN9" s="205"/>
      <c r="BMO9" s="205"/>
      <c r="BMP9" s="205"/>
      <c r="BMQ9" s="205"/>
      <c r="BMR9" s="205"/>
      <c r="BMS9" s="205"/>
      <c r="BMT9" s="205"/>
      <c r="BMU9" s="205"/>
      <c r="BMV9" s="205"/>
      <c r="BMW9" s="205"/>
      <c r="BMX9" s="205"/>
      <c r="BMY9" s="205"/>
      <c r="BMZ9" s="205"/>
      <c r="BNA9" s="205"/>
      <c r="BNB9" s="205"/>
      <c r="BNC9" s="205"/>
      <c r="BND9" s="205"/>
      <c r="BNE9" s="205"/>
      <c r="BNF9" s="205"/>
      <c r="BNG9" s="205"/>
      <c r="BNH9" s="205"/>
      <c r="BNI9" s="205"/>
      <c r="BNJ9" s="205"/>
      <c r="BNK9" s="205"/>
      <c r="BNL9" s="205"/>
      <c r="BNM9" s="205"/>
      <c r="BNN9" s="205"/>
      <c r="BNO9" s="205"/>
      <c r="BNP9" s="205"/>
      <c r="BNQ9" s="205"/>
      <c r="BNR9" s="205"/>
      <c r="BNS9" s="205"/>
      <c r="BNT9" s="205"/>
      <c r="BNU9" s="205"/>
      <c r="BNV9" s="205"/>
      <c r="BNW9" s="205"/>
      <c r="BNX9" s="205"/>
      <c r="BNY9" s="205"/>
      <c r="BNZ9" s="205"/>
      <c r="BOA9" s="205"/>
      <c r="BOB9" s="205"/>
      <c r="BOC9" s="205"/>
      <c r="BOD9" s="205"/>
      <c r="BOE9" s="205"/>
      <c r="BOF9" s="205"/>
      <c r="BOG9" s="205"/>
      <c r="BOH9" s="205"/>
      <c r="BOI9" s="205"/>
      <c r="BOJ9" s="205"/>
      <c r="BOK9" s="205"/>
      <c r="BOL9" s="205"/>
      <c r="BOM9" s="205"/>
      <c r="BON9" s="205"/>
      <c r="BOO9" s="205"/>
      <c r="BOP9" s="205"/>
      <c r="BOQ9" s="205"/>
      <c r="BOR9" s="205"/>
      <c r="BOS9" s="205"/>
      <c r="BOT9" s="205"/>
      <c r="BOU9" s="205"/>
      <c r="BOV9" s="205"/>
      <c r="BOW9" s="205"/>
      <c r="BOX9" s="205"/>
      <c r="BOY9" s="205"/>
      <c r="BOZ9" s="205"/>
      <c r="BPA9" s="205"/>
      <c r="BPB9" s="205"/>
      <c r="BPC9" s="205"/>
      <c r="BPD9" s="205"/>
      <c r="BPE9" s="205"/>
      <c r="BPF9" s="205"/>
      <c r="BPG9" s="205"/>
      <c r="BPH9" s="205"/>
      <c r="BPI9" s="205"/>
      <c r="BPJ9" s="205"/>
      <c r="BPK9" s="205"/>
      <c r="BPL9" s="205"/>
      <c r="BPM9" s="205"/>
      <c r="BPN9" s="205"/>
      <c r="BPO9" s="205"/>
      <c r="BPP9" s="205"/>
      <c r="BPQ9" s="205"/>
      <c r="BPR9" s="205"/>
      <c r="BPS9" s="205"/>
      <c r="BPT9" s="205"/>
      <c r="BPU9" s="205"/>
      <c r="BPV9" s="205"/>
      <c r="BPW9" s="205"/>
      <c r="BPX9" s="205"/>
      <c r="BPY9" s="205"/>
      <c r="BPZ9" s="205"/>
      <c r="BQA9" s="205"/>
      <c r="BQB9" s="205"/>
      <c r="BQC9" s="205"/>
      <c r="BQD9" s="205"/>
      <c r="BQE9" s="205"/>
      <c r="BQF9" s="205"/>
      <c r="BQG9" s="205"/>
      <c r="BQH9" s="205"/>
      <c r="BQI9" s="205"/>
      <c r="BQJ9" s="205"/>
      <c r="BQK9" s="205"/>
      <c r="BQL9" s="205"/>
      <c r="BQM9" s="205"/>
      <c r="BQN9" s="205"/>
      <c r="BQO9" s="205"/>
      <c r="BQP9" s="205"/>
      <c r="BQQ9" s="205"/>
      <c r="BQR9" s="205"/>
      <c r="BQS9" s="205"/>
      <c r="BQT9" s="205"/>
      <c r="BQU9" s="205"/>
      <c r="BQV9" s="205"/>
      <c r="BQW9" s="205"/>
      <c r="BQX9" s="205"/>
      <c r="BQY9" s="205"/>
      <c r="BQZ9" s="205"/>
      <c r="BRA9" s="205"/>
      <c r="BRB9" s="205"/>
      <c r="BRC9" s="205"/>
      <c r="BRD9" s="205"/>
      <c r="BRE9" s="205"/>
      <c r="BRF9" s="205"/>
      <c r="BRG9" s="205"/>
      <c r="BRH9" s="205"/>
      <c r="BRI9" s="205"/>
      <c r="BRJ9" s="205"/>
      <c r="BRK9" s="205"/>
      <c r="BRL9" s="205"/>
      <c r="BRM9" s="205"/>
      <c r="BRN9" s="205"/>
      <c r="BRO9" s="205"/>
      <c r="BRP9" s="205"/>
      <c r="BRQ9" s="205"/>
      <c r="BRR9" s="205"/>
      <c r="BRS9" s="205"/>
      <c r="BRT9" s="205"/>
      <c r="BRU9" s="205"/>
      <c r="BRV9" s="205"/>
      <c r="BRW9" s="205"/>
      <c r="BRX9" s="205"/>
      <c r="BRY9" s="205"/>
      <c r="BRZ9" s="205"/>
      <c r="BSA9" s="205"/>
      <c r="BSB9" s="205"/>
      <c r="BSC9" s="205"/>
      <c r="BSD9" s="205"/>
      <c r="BSE9" s="205"/>
      <c r="BSF9" s="205"/>
      <c r="BSG9" s="205"/>
      <c r="BSH9" s="205"/>
      <c r="BSI9" s="205"/>
      <c r="BSJ9" s="205"/>
      <c r="BSK9" s="205"/>
      <c r="BSL9" s="205"/>
      <c r="BSM9" s="205"/>
      <c r="BSN9" s="205"/>
      <c r="BSO9" s="205"/>
      <c r="BSP9" s="205"/>
      <c r="BSQ9" s="205"/>
      <c r="BSR9" s="205"/>
      <c r="BSS9" s="205"/>
      <c r="BST9" s="205"/>
      <c r="BSU9" s="205"/>
      <c r="BSV9" s="205"/>
      <c r="BSW9" s="205"/>
      <c r="BSX9" s="205"/>
      <c r="BSY9" s="205"/>
      <c r="BSZ9" s="205"/>
      <c r="BTA9" s="205"/>
      <c r="BTB9" s="205"/>
      <c r="BTC9" s="205"/>
      <c r="BTD9" s="205"/>
      <c r="BTE9" s="205"/>
      <c r="BTF9" s="205"/>
      <c r="BTG9" s="205"/>
      <c r="BTH9" s="205"/>
      <c r="BTI9" s="205"/>
      <c r="BTJ9" s="205"/>
      <c r="BTK9" s="205"/>
      <c r="BTL9" s="205"/>
      <c r="BTM9" s="205"/>
      <c r="BTN9" s="205"/>
      <c r="BTO9" s="205"/>
      <c r="BTP9" s="205"/>
      <c r="BTQ9" s="205"/>
      <c r="BTR9" s="205"/>
      <c r="BTS9" s="205"/>
      <c r="BTT9" s="205"/>
      <c r="BTU9" s="205"/>
      <c r="BTV9" s="205"/>
      <c r="BTW9" s="205"/>
      <c r="BTX9" s="205"/>
      <c r="BTY9" s="205"/>
      <c r="BTZ9" s="205"/>
      <c r="BUA9" s="205"/>
      <c r="BUB9" s="205"/>
      <c r="BUC9" s="205"/>
      <c r="BUD9" s="205"/>
      <c r="BUE9" s="205"/>
      <c r="BUF9" s="205"/>
      <c r="BUG9" s="205"/>
      <c r="BUH9" s="205"/>
      <c r="BUI9" s="205"/>
      <c r="BUJ9" s="205"/>
      <c r="BUK9" s="205"/>
      <c r="BUL9" s="205"/>
      <c r="BUM9" s="205"/>
      <c r="BUN9" s="205"/>
      <c r="BUO9" s="205"/>
      <c r="BUP9" s="205"/>
      <c r="BUQ9" s="205"/>
      <c r="BUR9" s="205"/>
      <c r="BUS9" s="205"/>
      <c r="BUT9" s="205"/>
      <c r="BUU9" s="205"/>
      <c r="BUV9" s="205"/>
      <c r="BUW9" s="205"/>
      <c r="BUX9" s="205"/>
      <c r="BUY9" s="205"/>
      <c r="BUZ9" s="205"/>
      <c r="BVA9" s="205"/>
      <c r="BVB9" s="205"/>
      <c r="BVC9" s="205"/>
      <c r="BVD9" s="205"/>
      <c r="BVE9" s="205"/>
      <c r="BVF9" s="205"/>
      <c r="BVG9" s="205"/>
      <c r="BVH9" s="205"/>
      <c r="BVI9" s="205"/>
      <c r="BVJ9" s="205"/>
      <c r="BVK9" s="205"/>
      <c r="BVL9" s="205"/>
      <c r="BVM9" s="205"/>
      <c r="BVN9" s="205"/>
      <c r="BVO9" s="205"/>
      <c r="BVP9" s="205"/>
      <c r="BVQ9" s="205"/>
      <c r="BVR9" s="205"/>
      <c r="BVS9" s="205"/>
      <c r="BVT9" s="205"/>
      <c r="BVU9" s="205"/>
      <c r="BVV9" s="205"/>
      <c r="BVW9" s="205"/>
      <c r="BVX9" s="205"/>
      <c r="BVY9" s="205"/>
      <c r="BVZ9" s="205"/>
      <c r="BWA9" s="205"/>
      <c r="BWB9" s="205"/>
      <c r="BWC9" s="205"/>
      <c r="BWD9" s="205"/>
      <c r="BWE9" s="205"/>
      <c r="BWF9" s="205"/>
      <c r="BWG9" s="205"/>
      <c r="BWH9" s="205"/>
      <c r="BWI9" s="205"/>
      <c r="BWJ9" s="205"/>
      <c r="BWK9" s="205"/>
      <c r="BWL9" s="205"/>
      <c r="BWM9" s="205"/>
      <c r="BWN9" s="205"/>
      <c r="BWO9" s="205"/>
      <c r="BWP9" s="205"/>
      <c r="BWQ9" s="205"/>
      <c r="BWR9" s="205"/>
      <c r="BWS9" s="205"/>
      <c r="BWT9" s="205"/>
      <c r="BWU9" s="205"/>
      <c r="BWV9" s="205"/>
      <c r="BWW9" s="205"/>
      <c r="BWX9" s="205"/>
      <c r="BWY9" s="205"/>
      <c r="BWZ9" s="205"/>
      <c r="BXA9" s="205"/>
      <c r="BXB9" s="205"/>
      <c r="BXC9" s="205"/>
      <c r="BXD9" s="205"/>
      <c r="BXE9" s="205"/>
      <c r="BXF9" s="205"/>
      <c r="BXG9" s="205"/>
      <c r="BXH9" s="205"/>
      <c r="BXI9" s="205"/>
      <c r="BXJ9" s="205"/>
      <c r="BXK9" s="205"/>
      <c r="BXL9" s="205"/>
      <c r="BXM9" s="205"/>
      <c r="BXN9" s="205"/>
      <c r="BXO9" s="205"/>
      <c r="BXP9" s="205"/>
      <c r="BXQ9" s="205"/>
      <c r="BXR9" s="205"/>
      <c r="BXS9" s="205"/>
      <c r="BXT9" s="205"/>
      <c r="BXU9" s="205"/>
      <c r="BXV9" s="205"/>
      <c r="BXW9" s="205"/>
      <c r="BXX9" s="205"/>
      <c r="BXY9" s="205"/>
      <c r="BXZ9" s="205"/>
      <c r="BYA9" s="205"/>
      <c r="BYB9" s="205"/>
      <c r="BYC9" s="205"/>
      <c r="BYD9" s="205"/>
      <c r="BYE9" s="205"/>
      <c r="BYF9" s="205"/>
      <c r="BYG9" s="205"/>
      <c r="BYH9" s="205"/>
      <c r="BYI9" s="205"/>
      <c r="BYJ9" s="205"/>
      <c r="BYK9" s="205"/>
      <c r="BYL9" s="205"/>
      <c r="BYM9" s="205"/>
      <c r="BYN9" s="205"/>
      <c r="BYO9" s="205"/>
      <c r="BYP9" s="205"/>
      <c r="BYQ9" s="205"/>
      <c r="BYR9" s="205"/>
      <c r="BYS9" s="205"/>
      <c r="BYT9" s="205"/>
      <c r="BYU9" s="205"/>
      <c r="BYV9" s="205"/>
      <c r="BYW9" s="205"/>
      <c r="BYX9" s="205"/>
      <c r="BYY9" s="205"/>
      <c r="BYZ9" s="205"/>
      <c r="BZA9" s="205"/>
      <c r="BZB9" s="205"/>
      <c r="BZC9" s="205"/>
      <c r="BZD9" s="205"/>
      <c r="BZE9" s="205"/>
      <c r="BZF9" s="205"/>
      <c r="BZG9" s="205"/>
      <c r="BZH9" s="205"/>
      <c r="BZI9" s="205"/>
      <c r="BZJ9" s="205"/>
      <c r="BZK9" s="205"/>
      <c r="BZL9" s="205"/>
      <c r="BZM9" s="205"/>
      <c r="BZN9" s="205"/>
      <c r="BZO9" s="205"/>
      <c r="BZP9" s="205"/>
      <c r="BZQ9" s="205"/>
      <c r="BZR9" s="205"/>
      <c r="BZS9" s="205"/>
      <c r="BZT9" s="205"/>
      <c r="BZU9" s="205"/>
      <c r="BZV9" s="205"/>
      <c r="BZW9" s="205"/>
      <c r="BZX9" s="205"/>
      <c r="BZY9" s="205"/>
      <c r="BZZ9" s="205"/>
      <c r="CAA9" s="205"/>
      <c r="CAB9" s="205"/>
      <c r="CAC9" s="205"/>
      <c r="CAD9" s="205"/>
      <c r="CAE9" s="205"/>
      <c r="CAF9" s="205"/>
      <c r="CAG9" s="205"/>
      <c r="CAH9" s="205"/>
      <c r="CAI9" s="205"/>
      <c r="CAJ9" s="205"/>
      <c r="CAK9" s="205"/>
      <c r="CAL9" s="205"/>
      <c r="CAM9" s="205"/>
      <c r="CAN9" s="205"/>
      <c r="CAO9" s="205"/>
      <c r="CAP9" s="205"/>
      <c r="CAQ9" s="205"/>
      <c r="CAR9" s="205"/>
      <c r="CAS9" s="205"/>
      <c r="CAT9" s="205"/>
      <c r="CAU9" s="205"/>
      <c r="CAV9" s="205"/>
      <c r="CAW9" s="205"/>
      <c r="CAX9" s="205"/>
      <c r="CAY9" s="205"/>
      <c r="CAZ9" s="205"/>
      <c r="CBA9" s="205"/>
      <c r="CBB9" s="205"/>
      <c r="CBC9" s="205"/>
      <c r="CBD9" s="205"/>
      <c r="CBE9" s="205"/>
      <c r="CBF9" s="205"/>
      <c r="CBG9" s="205"/>
      <c r="CBH9" s="205"/>
      <c r="CBI9" s="205"/>
      <c r="CBJ9" s="205"/>
      <c r="CBK9" s="205"/>
      <c r="CBL9" s="205"/>
      <c r="CBM9" s="205"/>
      <c r="CBN9" s="205"/>
      <c r="CBO9" s="205"/>
      <c r="CBP9" s="205"/>
      <c r="CBQ9" s="205"/>
      <c r="CBR9" s="205"/>
      <c r="CBS9" s="205"/>
      <c r="CBT9" s="205"/>
      <c r="CBU9" s="205"/>
      <c r="CBV9" s="205"/>
      <c r="CBW9" s="205"/>
      <c r="CBX9" s="205"/>
      <c r="CBY9" s="205"/>
      <c r="CBZ9" s="205"/>
      <c r="CCA9" s="205"/>
      <c r="CCB9" s="205"/>
      <c r="CCC9" s="205"/>
      <c r="CCD9" s="205"/>
      <c r="CCE9" s="205"/>
      <c r="CCF9" s="205"/>
      <c r="CCG9" s="205"/>
      <c r="CCH9" s="205"/>
      <c r="CCI9" s="205"/>
      <c r="CCJ9" s="205"/>
      <c r="CCK9" s="205"/>
      <c r="CCL9" s="205"/>
      <c r="CCM9" s="205"/>
      <c r="CCN9" s="205"/>
      <c r="CCO9" s="205"/>
      <c r="CCP9" s="205"/>
      <c r="CCQ9" s="205"/>
      <c r="CCR9" s="205"/>
      <c r="CCS9" s="205"/>
      <c r="CCT9" s="205"/>
      <c r="CCU9" s="205"/>
      <c r="CCV9" s="205"/>
      <c r="CCW9" s="205"/>
      <c r="CCX9" s="205"/>
      <c r="CCY9" s="205"/>
      <c r="CCZ9" s="205"/>
      <c r="CDA9" s="205"/>
      <c r="CDB9" s="205"/>
      <c r="CDC9" s="205"/>
      <c r="CDD9" s="205"/>
      <c r="CDE9" s="205"/>
      <c r="CDF9" s="205"/>
      <c r="CDG9" s="205"/>
      <c r="CDH9" s="205"/>
      <c r="CDI9" s="205"/>
      <c r="CDJ9" s="205"/>
      <c r="CDK9" s="205"/>
      <c r="CDL9" s="205"/>
      <c r="CDM9" s="205"/>
      <c r="CDN9" s="205"/>
      <c r="CDO9" s="205"/>
      <c r="CDP9" s="205"/>
      <c r="CDQ9" s="205"/>
      <c r="CDR9" s="205"/>
      <c r="CDS9" s="205"/>
      <c r="CDT9" s="205"/>
      <c r="CDU9" s="205"/>
      <c r="CDV9" s="205"/>
      <c r="CDW9" s="205"/>
      <c r="CDX9" s="205"/>
      <c r="CDY9" s="205"/>
      <c r="CDZ9" s="205"/>
      <c r="CEA9" s="205"/>
      <c r="CEB9" s="205"/>
      <c r="CEC9" s="205"/>
      <c r="CED9" s="205"/>
      <c r="CEE9" s="205"/>
      <c r="CEF9" s="205"/>
      <c r="CEG9" s="205"/>
      <c r="CEH9" s="205"/>
      <c r="CEI9" s="205"/>
      <c r="CEJ9" s="205"/>
      <c r="CEK9" s="205"/>
      <c r="CEL9" s="205"/>
      <c r="CEM9" s="205"/>
      <c r="CEN9" s="205"/>
      <c r="CEO9" s="205"/>
      <c r="CEP9" s="205"/>
      <c r="CEQ9" s="205"/>
      <c r="CER9" s="205"/>
      <c r="CES9" s="205"/>
      <c r="CET9" s="205"/>
      <c r="CEU9" s="205"/>
      <c r="CEV9" s="205"/>
      <c r="CEW9" s="205"/>
      <c r="CEX9" s="205"/>
      <c r="CEY9" s="205"/>
      <c r="CEZ9" s="205"/>
      <c r="CFA9" s="205"/>
      <c r="CFB9" s="205"/>
      <c r="CFC9" s="205"/>
      <c r="CFD9" s="205"/>
      <c r="CFE9" s="205"/>
      <c r="CFF9" s="205"/>
      <c r="CFG9" s="205"/>
      <c r="CFH9" s="205"/>
      <c r="CFI9" s="205"/>
      <c r="CFJ9" s="205"/>
      <c r="CFK9" s="205"/>
      <c r="CFL9" s="205"/>
      <c r="CFM9" s="205"/>
      <c r="CFN9" s="205"/>
      <c r="CFO9" s="205"/>
      <c r="CFP9" s="205"/>
      <c r="CFQ9" s="205"/>
      <c r="CFR9" s="205"/>
      <c r="CFS9" s="205"/>
      <c r="CFT9" s="205"/>
      <c r="CFU9" s="205"/>
      <c r="CFV9" s="205"/>
      <c r="CFW9" s="205"/>
      <c r="CFX9" s="205"/>
      <c r="CFY9" s="205"/>
      <c r="CFZ9" s="205"/>
      <c r="CGA9" s="205"/>
      <c r="CGB9" s="205"/>
      <c r="CGC9" s="205"/>
      <c r="CGD9" s="205"/>
      <c r="CGE9" s="205"/>
      <c r="CGF9" s="205"/>
      <c r="CGG9" s="205"/>
      <c r="CGH9" s="205"/>
      <c r="CGI9" s="205"/>
      <c r="CGJ9" s="205"/>
      <c r="CGK9" s="205"/>
      <c r="CGL9" s="205"/>
      <c r="CGM9" s="205"/>
      <c r="CGN9" s="205"/>
      <c r="CGO9" s="205"/>
      <c r="CGP9" s="205"/>
      <c r="CGQ9" s="205"/>
      <c r="CGR9" s="205"/>
      <c r="CGS9" s="205"/>
      <c r="CGT9" s="205"/>
      <c r="CGU9" s="205"/>
      <c r="CGV9" s="205"/>
      <c r="CGW9" s="205"/>
      <c r="CGX9" s="205"/>
      <c r="CGY9" s="205"/>
      <c r="CGZ9" s="205"/>
      <c r="CHA9" s="205"/>
      <c r="CHB9" s="205"/>
      <c r="CHC9" s="205"/>
      <c r="CHD9" s="205"/>
      <c r="CHE9" s="205"/>
      <c r="CHF9" s="205"/>
      <c r="CHG9" s="205"/>
      <c r="CHH9" s="205"/>
      <c r="CHI9" s="205"/>
      <c r="CHJ9" s="205"/>
      <c r="CHK9" s="205"/>
      <c r="CHL9" s="205"/>
      <c r="CHM9" s="205"/>
      <c r="CHN9" s="205"/>
      <c r="CHO9" s="205"/>
      <c r="CHP9" s="205"/>
      <c r="CHQ9" s="205"/>
      <c r="CHR9" s="205"/>
      <c r="CHS9" s="205"/>
      <c r="CHT9" s="205"/>
      <c r="CHU9" s="205"/>
      <c r="CHV9" s="205"/>
      <c r="CHW9" s="205"/>
      <c r="CHX9" s="205"/>
      <c r="CHY9" s="205"/>
      <c r="CHZ9" s="205"/>
      <c r="CIA9" s="205"/>
      <c r="CIB9" s="205"/>
      <c r="CIC9" s="205"/>
      <c r="CID9" s="205"/>
      <c r="CIE9" s="205"/>
      <c r="CIF9" s="205"/>
      <c r="CIG9" s="205"/>
      <c r="CIH9" s="205"/>
      <c r="CII9" s="205"/>
      <c r="CIJ9" s="205"/>
      <c r="CIK9" s="205"/>
      <c r="CIL9" s="205"/>
      <c r="CIM9" s="205"/>
      <c r="CIN9" s="205"/>
      <c r="CIO9" s="205"/>
      <c r="CIP9" s="205"/>
      <c r="CIQ9" s="205"/>
      <c r="CIR9" s="205"/>
      <c r="CIS9" s="205"/>
      <c r="CIT9" s="205"/>
      <c r="CIU9" s="205"/>
      <c r="CIV9" s="205"/>
      <c r="CIW9" s="205"/>
      <c r="CIX9" s="205"/>
      <c r="CIY9" s="205"/>
      <c r="CIZ9" s="205"/>
      <c r="CJA9" s="205"/>
      <c r="CJB9" s="205"/>
      <c r="CJC9" s="205"/>
      <c r="CJD9" s="205"/>
      <c r="CJE9" s="205"/>
      <c r="CJF9" s="205"/>
      <c r="CJG9" s="205"/>
      <c r="CJH9" s="205"/>
      <c r="CJI9" s="205"/>
      <c r="CJJ9" s="205"/>
      <c r="CJK9" s="205"/>
      <c r="CJL9" s="205"/>
      <c r="CJM9" s="205"/>
      <c r="CJN9" s="205"/>
      <c r="CJO9" s="205"/>
      <c r="CJP9" s="205"/>
      <c r="CJQ9" s="205"/>
      <c r="CJR9" s="205"/>
      <c r="CJS9" s="205"/>
      <c r="CJT9" s="205"/>
      <c r="CJU9" s="205"/>
      <c r="CJV9" s="205"/>
      <c r="CJW9" s="205"/>
      <c r="CJX9" s="205"/>
      <c r="CJY9" s="205"/>
      <c r="CJZ9" s="205"/>
      <c r="CKA9" s="205"/>
      <c r="CKB9" s="205"/>
      <c r="CKC9" s="205"/>
      <c r="CKD9" s="205"/>
      <c r="CKE9" s="205"/>
      <c r="CKF9" s="205"/>
      <c r="CKG9" s="205"/>
      <c r="CKH9" s="205"/>
      <c r="CKI9" s="205"/>
      <c r="CKJ9" s="205"/>
      <c r="CKK9" s="205"/>
      <c r="CKL9" s="205"/>
      <c r="CKM9" s="205"/>
      <c r="CKN9" s="205"/>
      <c r="CKO9" s="205"/>
      <c r="CKP9" s="205"/>
      <c r="CKQ9" s="205"/>
      <c r="CKR9" s="205"/>
      <c r="CKS9" s="205"/>
      <c r="CKT9" s="205"/>
      <c r="CKU9" s="205"/>
      <c r="CKV9" s="205"/>
      <c r="CKW9" s="205"/>
      <c r="CKX9" s="205"/>
      <c r="CKY9" s="205"/>
      <c r="CKZ9" s="205"/>
      <c r="CLA9" s="205"/>
      <c r="CLB9" s="205"/>
      <c r="CLC9" s="205"/>
      <c r="CLD9" s="205"/>
      <c r="CLE9" s="205"/>
      <c r="CLF9" s="205"/>
      <c r="CLG9" s="205"/>
      <c r="CLH9" s="205"/>
      <c r="CLI9" s="205"/>
      <c r="CLJ9" s="205"/>
      <c r="CLK9" s="205"/>
      <c r="CLL9" s="205"/>
      <c r="CLM9" s="205"/>
      <c r="CLN9" s="205"/>
      <c r="CLO9" s="205"/>
      <c r="CLP9" s="205"/>
      <c r="CLQ9" s="205"/>
      <c r="CLR9" s="205"/>
      <c r="CLS9" s="205"/>
      <c r="CLT9" s="205"/>
      <c r="CLU9" s="205"/>
      <c r="CLV9" s="205"/>
      <c r="CLW9" s="205"/>
      <c r="CLX9" s="205"/>
      <c r="CLY9" s="205"/>
      <c r="CLZ9" s="205"/>
      <c r="CMA9" s="205"/>
      <c r="CMB9" s="205"/>
      <c r="CMC9" s="205"/>
      <c r="CMD9" s="205"/>
      <c r="CME9" s="205"/>
      <c r="CMF9" s="205"/>
      <c r="CMG9" s="205"/>
      <c r="CMH9" s="205"/>
      <c r="CMI9" s="205"/>
      <c r="CMJ9" s="205"/>
      <c r="CMK9" s="205"/>
      <c r="CML9" s="205"/>
      <c r="CMM9" s="205"/>
      <c r="CMN9" s="205"/>
      <c r="CMO9" s="205"/>
      <c r="CMP9" s="205"/>
      <c r="CMQ9" s="205"/>
      <c r="CMR9" s="205"/>
      <c r="CMS9" s="205"/>
      <c r="CMT9" s="205"/>
      <c r="CMU9" s="205"/>
      <c r="CMV9" s="205"/>
      <c r="CMW9" s="205"/>
      <c r="CMX9" s="205"/>
      <c r="CMY9" s="205"/>
      <c r="CMZ9" s="205"/>
      <c r="CNA9" s="205"/>
      <c r="CNB9" s="205"/>
      <c r="CNC9" s="205"/>
      <c r="CND9" s="205"/>
      <c r="CNE9" s="205"/>
      <c r="CNF9" s="205"/>
      <c r="CNG9" s="205"/>
      <c r="CNH9" s="205"/>
      <c r="CNI9" s="205"/>
      <c r="CNJ9" s="205"/>
      <c r="CNK9" s="205"/>
      <c r="CNL9" s="205"/>
      <c r="CNM9" s="205"/>
      <c r="CNN9" s="205"/>
      <c r="CNO9" s="205"/>
      <c r="CNP9" s="205"/>
      <c r="CNQ9" s="205"/>
      <c r="CNR9" s="205"/>
      <c r="CNS9" s="205"/>
      <c r="CNT9" s="205"/>
      <c r="CNU9" s="205"/>
      <c r="CNV9" s="205"/>
      <c r="CNW9" s="205"/>
      <c r="CNX9" s="205"/>
      <c r="CNY9" s="205"/>
      <c r="CNZ9" s="205"/>
      <c r="COA9" s="205"/>
      <c r="COB9" s="205"/>
      <c r="COC9" s="205"/>
      <c r="COD9" s="205"/>
      <c r="COE9" s="205"/>
      <c r="COF9" s="205"/>
      <c r="COG9" s="205"/>
      <c r="COH9" s="205"/>
      <c r="COI9" s="205"/>
      <c r="COJ9" s="205"/>
      <c r="COK9" s="205"/>
      <c r="COL9" s="205"/>
      <c r="COM9" s="205"/>
      <c r="CON9" s="205"/>
      <c r="COO9" s="205"/>
      <c r="COP9" s="205"/>
      <c r="COQ9" s="205"/>
      <c r="COR9" s="205"/>
      <c r="COS9" s="205"/>
      <c r="COT9" s="205"/>
      <c r="COU9" s="205"/>
      <c r="COV9" s="205"/>
      <c r="COW9" s="205"/>
      <c r="COX9" s="205"/>
      <c r="COY9" s="205"/>
      <c r="COZ9" s="205"/>
      <c r="CPA9" s="205"/>
      <c r="CPB9" s="205"/>
      <c r="CPC9" s="205"/>
      <c r="CPD9" s="205"/>
      <c r="CPE9" s="205"/>
      <c r="CPF9" s="205"/>
      <c r="CPG9" s="205"/>
      <c r="CPH9" s="205"/>
      <c r="CPI9" s="205"/>
      <c r="CPJ9" s="205"/>
      <c r="CPK9" s="205"/>
      <c r="CPL9" s="205"/>
      <c r="CPM9" s="205"/>
      <c r="CPN9" s="205"/>
      <c r="CPO9" s="205"/>
      <c r="CPP9" s="205"/>
      <c r="CPQ9" s="205"/>
      <c r="CPR9" s="205"/>
      <c r="CPS9" s="205"/>
      <c r="CPT9" s="205"/>
      <c r="CPU9" s="205"/>
      <c r="CPV9" s="205"/>
      <c r="CPW9" s="205"/>
      <c r="CPX9" s="205"/>
      <c r="CPY9" s="205"/>
      <c r="CPZ9" s="205"/>
      <c r="CQA9" s="205"/>
      <c r="CQB9" s="205"/>
      <c r="CQC9" s="205"/>
      <c r="CQD9" s="205"/>
      <c r="CQE9" s="205"/>
      <c r="CQF9" s="205"/>
      <c r="CQG9" s="205"/>
      <c r="CQH9" s="205"/>
      <c r="CQI9" s="205"/>
      <c r="CQJ9" s="205"/>
      <c r="CQK9" s="205"/>
      <c r="CQL9" s="205"/>
      <c r="CQM9" s="205"/>
      <c r="CQN9" s="205"/>
      <c r="CQO9" s="205"/>
      <c r="CQP9" s="205"/>
      <c r="CQQ9" s="205"/>
      <c r="CQR9" s="205"/>
      <c r="CQS9" s="205"/>
      <c r="CQT9" s="205"/>
      <c r="CQU9" s="205"/>
      <c r="CQV9" s="205"/>
      <c r="CQW9" s="205"/>
      <c r="CQX9" s="205"/>
      <c r="CQY9" s="205"/>
      <c r="CQZ9" s="205"/>
      <c r="CRA9" s="205"/>
      <c r="CRB9" s="205"/>
      <c r="CRC9" s="205"/>
      <c r="CRD9" s="205"/>
      <c r="CRE9" s="205"/>
      <c r="CRF9" s="205"/>
      <c r="CRG9" s="205"/>
      <c r="CRH9" s="205"/>
      <c r="CRI9" s="205"/>
      <c r="CRJ9" s="205"/>
      <c r="CRK9" s="205"/>
      <c r="CRL9" s="205"/>
      <c r="CRM9" s="205"/>
      <c r="CRN9" s="205"/>
      <c r="CRO9" s="205"/>
      <c r="CRP9" s="205"/>
      <c r="CRQ9" s="205"/>
      <c r="CRR9" s="205"/>
      <c r="CRS9" s="205"/>
      <c r="CRT9" s="205"/>
      <c r="CRU9" s="205"/>
      <c r="CRV9" s="205"/>
      <c r="CRW9" s="205"/>
      <c r="CRX9" s="205"/>
      <c r="CRY9" s="205"/>
      <c r="CRZ9" s="205"/>
      <c r="CSA9" s="205"/>
      <c r="CSB9" s="205"/>
      <c r="CSC9" s="205"/>
      <c r="CSD9" s="205"/>
      <c r="CSE9" s="205"/>
      <c r="CSF9" s="205"/>
      <c r="CSG9" s="205"/>
      <c r="CSH9" s="205"/>
      <c r="CSI9" s="205"/>
      <c r="CSJ9" s="205"/>
      <c r="CSK9" s="205"/>
      <c r="CSL9" s="205"/>
      <c r="CSM9" s="205"/>
      <c r="CSN9" s="205"/>
      <c r="CSO9" s="205"/>
      <c r="CSP9" s="205"/>
      <c r="CSQ9" s="205"/>
      <c r="CSR9" s="205"/>
      <c r="CSS9" s="205"/>
      <c r="CST9" s="205"/>
      <c r="CSU9" s="205"/>
      <c r="CSV9" s="205"/>
      <c r="CSW9" s="205"/>
      <c r="CSX9" s="205"/>
      <c r="CSY9" s="205"/>
      <c r="CSZ9" s="205"/>
      <c r="CTA9" s="205"/>
      <c r="CTB9" s="205"/>
      <c r="CTC9" s="205"/>
      <c r="CTD9" s="205"/>
      <c r="CTE9" s="205"/>
      <c r="CTF9" s="205"/>
      <c r="CTG9" s="205"/>
      <c r="CTH9" s="205"/>
      <c r="CTI9" s="205"/>
      <c r="CTJ9" s="205"/>
      <c r="CTK9" s="205"/>
      <c r="CTL9" s="205"/>
      <c r="CTM9" s="205"/>
      <c r="CTN9" s="205"/>
      <c r="CTO9" s="205"/>
      <c r="CTP9" s="205"/>
      <c r="CTQ9" s="205"/>
      <c r="CTR9" s="205"/>
      <c r="CTS9" s="205"/>
      <c r="CTT9" s="205"/>
      <c r="CTU9" s="205"/>
      <c r="CTV9" s="205"/>
      <c r="CTW9" s="205"/>
      <c r="CTX9" s="205"/>
      <c r="CTY9" s="205"/>
      <c r="CTZ9" s="205"/>
      <c r="CUA9" s="205"/>
      <c r="CUB9" s="205"/>
      <c r="CUC9" s="205"/>
      <c r="CUD9" s="205"/>
      <c r="CUE9" s="205"/>
      <c r="CUF9" s="205"/>
      <c r="CUG9" s="205"/>
      <c r="CUH9" s="205"/>
      <c r="CUI9" s="205"/>
      <c r="CUJ9" s="205"/>
      <c r="CUK9" s="205"/>
      <c r="CUL9" s="205"/>
      <c r="CUM9" s="205"/>
      <c r="CUN9" s="205"/>
      <c r="CUO9" s="205"/>
      <c r="CUP9" s="205"/>
      <c r="CUQ9" s="205"/>
      <c r="CUR9" s="205"/>
      <c r="CUS9" s="205"/>
      <c r="CUT9" s="205"/>
      <c r="CUU9" s="205"/>
      <c r="CUV9" s="205"/>
      <c r="CUW9" s="205"/>
      <c r="CUX9" s="205"/>
      <c r="CUY9" s="205"/>
      <c r="CUZ9" s="205"/>
      <c r="CVA9" s="205"/>
      <c r="CVB9" s="205"/>
      <c r="CVC9" s="205"/>
      <c r="CVD9" s="205"/>
      <c r="CVE9" s="205"/>
      <c r="CVF9" s="205"/>
      <c r="CVG9" s="205"/>
      <c r="CVH9" s="205"/>
      <c r="CVI9" s="205"/>
      <c r="CVJ9" s="205"/>
      <c r="CVK9" s="205"/>
      <c r="CVL9" s="205"/>
      <c r="CVM9" s="205"/>
      <c r="CVN9" s="205"/>
      <c r="CVO9" s="205"/>
      <c r="CVP9" s="205"/>
      <c r="CVQ9" s="205"/>
      <c r="CVR9" s="205"/>
      <c r="CVS9" s="205"/>
      <c r="CVT9" s="205"/>
      <c r="CVU9" s="205"/>
      <c r="CVV9" s="205"/>
      <c r="CVW9" s="205"/>
      <c r="CVX9" s="205"/>
      <c r="CVY9" s="205"/>
      <c r="CVZ9" s="205"/>
      <c r="CWA9" s="205"/>
      <c r="CWB9" s="205"/>
      <c r="CWC9" s="205"/>
      <c r="CWD9" s="205"/>
      <c r="CWE9" s="205"/>
      <c r="CWF9" s="205"/>
      <c r="CWG9" s="205"/>
      <c r="CWH9" s="205"/>
      <c r="CWI9" s="205"/>
      <c r="CWJ9" s="205"/>
      <c r="CWK9" s="205"/>
      <c r="CWL9" s="205"/>
      <c r="CWM9" s="205"/>
      <c r="CWN9" s="205"/>
      <c r="CWO9" s="205"/>
      <c r="CWP9" s="205"/>
      <c r="CWQ9" s="205"/>
      <c r="CWR9" s="205"/>
      <c r="CWS9" s="205"/>
      <c r="CWT9" s="205"/>
      <c r="CWU9" s="205"/>
      <c r="CWV9" s="205"/>
      <c r="CWW9" s="205"/>
      <c r="CWX9" s="205"/>
      <c r="CWY9" s="205"/>
      <c r="CWZ9" s="205"/>
      <c r="CXA9" s="205"/>
      <c r="CXB9" s="205"/>
      <c r="CXC9" s="205"/>
      <c r="CXD9" s="205"/>
      <c r="CXE9" s="205"/>
      <c r="CXF9" s="205"/>
      <c r="CXG9" s="205"/>
      <c r="CXH9" s="205"/>
      <c r="CXI9" s="205"/>
      <c r="CXJ9" s="205"/>
      <c r="CXK9" s="205"/>
      <c r="CXL9" s="205"/>
      <c r="CXM9" s="205"/>
      <c r="CXN9" s="205"/>
      <c r="CXO9" s="205"/>
      <c r="CXP9" s="205"/>
      <c r="CXQ9" s="205"/>
      <c r="CXR9" s="205"/>
      <c r="CXS9" s="205"/>
      <c r="CXT9" s="205"/>
      <c r="CXU9" s="205"/>
      <c r="CXV9" s="205"/>
      <c r="CXW9" s="205"/>
      <c r="CXX9" s="205"/>
      <c r="CXY9" s="205"/>
      <c r="CXZ9" s="205"/>
      <c r="CYA9" s="205"/>
      <c r="CYB9" s="205"/>
      <c r="CYC9" s="205"/>
      <c r="CYD9" s="205"/>
      <c r="CYE9" s="205"/>
      <c r="CYF9" s="205"/>
      <c r="CYG9" s="205"/>
      <c r="CYH9" s="205"/>
      <c r="CYI9" s="205"/>
      <c r="CYJ9" s="205"/>
      <c r="CYK9" s="205"/>
      <c r="CYL9" s="205"/>
      <c r="CYM9" s="205"/>
      <c r="CYN9" s="205"/>
      <c r="CYO9" s="205"/>
      <c r="CYP9" s="205"/>
      <c r="CYQ9" s="205"/>
      <c r="CYR9" s="205"/>
      <c r="CYS9" s="205"/>
      <c r="CYT9" s="205"/>
      <c r="CYU9" s="205"/>
      <c r="CYV9" s="205"/>
      <c r="CYW9" s="205"/>
      <c r="CYX9" s="205"/>
      <c r="CYY9" s="205"/>
      <c r="CYZ9" s="205"/>
      <c r="CZA9" s="205"/>
      <c r="CZB9" s="205"/>
      <c r="CZC9" s="205"/>
      <c r="CZD9" s="205"/>
      <c r="CZE9" s="205"/>
      <c r="CZF9" s="205"/>
      <c r="CZG9" s="205"/>
      <c r="CZH9" s="205"/>
      <c r="CZI9" s="205"/>
      <c r="CZJ9" s="205"/>
      <c r="CZK9" s="205"/>
      <c r="CZL9" s="205"/>
      <c r="CZM9" s="205"/>
      <c r="CZN9" s="205"/>
      <c r="CZO9" s="205"/>
      <c r="CZP9" s="205"/>
      <c r="CZQ9" s="205"/>
      <c r="CZR9" s="205"/>
      <c r="CZS9" s="205"/>
      <c r="CZT9" s="205"/>
      <c r="CZU9" s="205"/>
      <c r="CZV9" s="205"/>
      <c r="CZW9" s="205"/>
      <c r="CZX9" s="205"/>
      <c r="CZY9" s="205"/>
      <c r="CZZ9" s="205"/>
      <c r="DAA9" s="205"/>
      <c r="DAB9" s="205"/>
      <c r="DAC9" s="205"/>
      <c r="DAD9" s="205"/>
      <c r="DAE9" s="205"/>
      <c r="DAF9" s="205"/>
      <c r="DAG9" s="205"/>
      <c r="DAH9" s="205"/>
      <c r="DAI9" s="205"/>
      <c r="DAJ9" s="205"/>
      <c r="DAK9" s="205"/>
      <c r="DAL9" s="205"/>
      <c r="DAM9" s="205"/>
      <c r="DAN9" s="205"/>
      <c r="DAO9" s="205"/>
      <c r="DAP9" s="205"/>
      <c r="DAQ9" s="205"/>
      <c r="DAR9" s="205"/>
      <c r="DAS9" s="205"/>
      <c r="DAT9" s="205"/>
      <c r="DAU9" s="205"/>
      <c r="DAV9" s="205"/>
      <c r="DAW9" s="205"/>
      <c r="DAX9" s="205"/>
      <c r="DAY9" s="205"/>
      <c r="DAZ9" s="205"/>
      <c r="DBA9" s="205"/>
      <c r="DBB9" s="205"/>
      <c r="DBC9" s="205"/>
      <c r="DBD9" s="205"/>
      <c r="DBE9" s="205"/>
      <c r="DBF9" s="205"/>
      <c r="DBG9" s="205"/>
      <c r="DBH9" s="205"/>
      <c r="DBI9" s="205"/>
      <c r="DBJ9" s="205"/>
      <c r="DBK9" s="205"/>
      <c r="DBL9" s="205"/>
      <c r="DBM9" s="205"/>
      <c r="DBN9" s="205"/>
      <c r="DBO9" s="205"/>
      <c r="DBP9" s="205"/>
      <c r="DBQ9" s="205"/>
      <c r="DBR9" s="205"/>
      <c r="DBS9" s="205"/>
      <c r="DBT9" s="205"/>
      <c r="DBU9" s="205"/>
      <c r="DBV9" s="205"/>
      <c r="DBW9" s="205"/>
      <c r="DBX9" s="205"/>
      <c r="DBY9" s="205"/>
      <c r="DBZ9" s="205"/>
      <c r="DCA9" s="205"/>
      <c r="DCB9" s="205"/>
      <c r="DCC9" s="205"/>
      <c r="DCD9" s="205"/>
      <c r="DCE9" s="205"/>
      <c r="DCF9" s="205"/>
      <c r="DCG9" s="205"/>
      <c r="DCH9" s="205"/>
      <c r="DCI9" s="205"/>
      <c r="DCJ9" s="205"/>
      <c r="DCK9" s="205"/>
      <c r="DCL9" s="205"/>
      <c r="DCM9" s="205"/>
      <c r="DCN9" s="205"/>
      <c r="DCO9" s="205"/>
      <c r="DCP9" s="205"/>
      <c r="DCQ9" s="205"/>
      <c r="DCR9" s="205"/>
      <c r="DCS9" s="205"/>
      <c r="DCT9" s="205"/>
      <c r="DCU9" s="205"/>
      <c r="DCV9" s="205"/>
      <c r="DCW9" s="205"/>
      <c r="DCX9" s="205"/>
      <c r="DCY9" s="205"/>
      <c r="DCZ9" s="205"/>
      <c r="DDA9" s="205"/>
      <c r="DDB9" s="205"/>
      <c r="DDC9" s="205"/>
      <c r="DDD9" s="205"/>
      <c r="DDE9" s="205"/>
      <c r="DDF9" s="205"/>
      <c r="DDG9" s="205"/>
      <c r="DDH9" s="205"/>
      <c r="DDI9" s="205"/>
      <c r="DDJ9" s="205"/>
      <c r="DDK9" s="205"/>
      <c r="DDL9" s="205"/>
      <c r="DDM9" s="205"/>
      <c r="DDN9" s="205"/>
      <c r="DDO9" s="205"/>
      <c r="DDP9" s="205"/>
      <c r="DDQ9" s="205"/>
      <c r="DDR9" s="205"/>
      <c r="DDS9" s="205"/>
      <c r="DDT9" s="205"/>
      <c r="DDU9" s="205"/>
      <c r="DDV9" s="205"/>
      <c r="DDW9" s="205"/>
      <c r="DDX9" s="205"/>
      <c r="DDY9" s="205"/>
      <c r="DDZ9" s="205"/>
      <c r="DEA9" s="205"/>
      <c r="DEB9" s="205"/>
      <c r="DEC9" s="205"/>
      <c r="DED9" s="205"/>
      <c r="DEE9" s="205"/>
      <c r="DEF9" s="205"/>
      <c r="DEG9" s="205"/>
      <c r="DEH9" s="205"/>
      <c r="DEI9" s="205"/>
      <c r="DEJ9" s="205"/>
      <c r="DEK9" s="205"/>
      <c r="DEL9" s="205"/>
      <c r="DEM9" s="205"/>
      <c r="DEN9" s="205"/>
      <c r="DEO9" s="205"/>
      <c r="DEP9" s="205"/>
      <c r="DEQ9" s="205"/>
      <c r="DER9" s="205"/>
      <c r="DES9" s="205"/>
      <c r="DET9" s="205"/>
      <c r="DEU9" s="205"/>
      <c r="DEV9" s="205"/>
      <c r="DEW9" s="205"/>
      <c r="DEX9" s="205"/>
      <c r="DEY9" s="205"/>
      <c r="DEZ9" s="205"/>
      <c r="DFA9" s="205"/>
      <c r="DFB9" s="205"/>
      <c r="DFC9" s="205"/>
      <c r="DFD9" s="205"/>
      <c r="DFE9" s="205"/>
      <c r="DFF9" s="205"/>
      <c r="DFG9" s="205"/>
      <c r="DFH9" s="205"/>
      <c r="DFI9" s="205"/>
      <c r="DFJ9" s="205"/>
      <c r="DFK9" s="205"/>
      <c r="DFL9" s="205"/>
      <c r="DFM9" s="205"/>
      <c r="DFN9" s="205"/>
      <c r="DFO9" s="205"/>
      <c r="DFP9" s="205"/>
      <c r="DFQ9" s="205"/>
      <c r="DFR9" s="205"/>
      <c r="DFS9" s="205"/>
      <c r="DFT9" s="205"/>
      <c r="DFU9" s="205"/>
      <c r="DFV9" s="205"/>
      <c r="DFW9" s="205"/>
      <c r="DFX9" s="205"/>
      <c r="DFY9" s="205"/>
      <c r="DFZ9" s="205"/>
      <c r="DGA9" s="205"/>
      <c r="DGB9" s="205"/>
      <c r="DGC9" s="205"/>
      <c r="DGD9" s="205"/>
      <c r="DGE9" s="205"/>
      <c r="DGF9" s="205"/>
      <c r="DGG9" s="205"/>
      <c r="DGH9" s="205"/>
      <c r="DGI9" s="205"/>
      <c r="DGJ9" s="205"/>
      <c r="DGK9" s="205"/>
      <c r="DGL9" s="205"/>
      <c r="DGM9" s="205"/>
      <c r="DGN9" s="205"/>
      <c r="DGO9" s="205"/>
      <c r="DGP9" s="205"/>
      <c r="DGQ9" s="205"/>
      <c r="DGR9" s="205"/>
      <c r="DGS9" s="205"/>
      <c r="DGT9" s="205"/>
      <c r="DGU9" s="205"/>
      <c r="DGV9" s="205"/>
      <c r="DGW9" s="205"/>
      <c r="DGX9" s="205"/>
      <c r="DGY9" s="205"/>
      <c r="DGZ9" s="205"/>
      <c r="DHA9" s="205"/>
      <c r="DHB9" s="205"/>
      <c r="DHC9" s="205"/>
      <c r="DHD9" s="205"/>
      <c r="DHE9" s="205"/>
      <c r="DHF9" s="205"/>
      <c r="DHG9" s="205"/>
      <c r="DHH9" s="205"/>
      <c r="DHI9" s="205"/>
      <c r="DHJ9" s="205"/>
      <c r="DHK9" s="205"/>
      <c r="DHL9" s="205"/>
      <c r="DHM9" s="205"/>
      <c r="DHN9" s="205"/>
      <c r="DHO9" s="205"/>
      <c r="DHP9" s="205"/>
      <c r="DHQ9" s="205"/>
      <c r="DHR9" s="205"/>
      <c r="DHS9" s="205"/>
      <c r="DHT9" s="205"/>
      <c r="DHU9" s="205"/>
      <c r="DHV9" s="205"/>
      <c r="DHW9" s="205"/>
      <c r="DHX9" s="205"/>
      <c r="DHY9" s="205"/>
      <c r="DHZ9" s="205"/>
      <c r="DIA9" s="205"/>
      <c r="DIB9" s="205"/>
      <c r="DIC9" s="205"/>
      <c r="DID9" s="205"/>
      <c r="DIE9" s="205"/>
      <c r="DIF9" s="205"/>
      <c r="DIG9" s="205"/>
      <c r="DIH9" s="205"/>
      <c r="DII9" s="205"/>
      <c r="DIJ9" s="205"/>
      <c r="DIK9" s="205"/>
      <c r="DIL9" s="205"/>
      <c r="DIM9" s="205"/>
      <c r="DIN9" s="205"/>
      <c r="DIO9" s="205"/>
      <c r="DIP9" s="205"/>
      <c r="DIQ9" s="205"/>
      <c r="DIR9" s="205"/>
      <c r="DIS9" s="205"/>
      <c r="DIT9" s="205"/>
      <c r="DIU9" s="205"/>
      <c r="DIV9" s="205"/>
      <c r="DIW9" s="205"/>
      <c r="DIX9" s="205"/>
      <c r="DIY9" s="205"/>
      <c r="DIZ9" s="205"/>
      <c r="DJA9" s="205"/>
      <c r="DJB9" s="205"/>
      <c r="DJC9" s="205"/>
      <c r="DJD9" s="205"/>
    </row>
    <row r="10" spans="1:2968" ht="21" customHeight="1">
      <c r="A10" s="205"/>
      <c r="B10" s="756"/>
      <c r="C10" s="761"/>
      <c r="D10" s="372" t="s">
        <v>10</v>
      </c>
      <c r="E10" s="56">
        <v>0.48072189999999998</v>
      </c>
      <c r="F10" s="48"/>
      <c r="G10" s="56">
        <f>E10+F10+I9</f>
        <v>4.3264971000000001</v>
      </c>
      <c r="H10" s="48"/>
      <c r="I10" s="56">
        <f t="shared" si="4"/>
        <v>4.3264971000000001</v>
      </c>
      <c r="J10" s="73">
        <f t="shared" si="5"/>
        <v>0</v>
      </c>
      <c r="K10" s="61">
        <v>2.4036095</v>
      </c>
      <c r="L10" s="48"/>
      <c r="M10" s="62">
        <f>O9+K10+L10</f>
        <v>2.4910949999999854</v>
      </c>
      <c r="N10" s="48">
        <v>2.3239999999999998</v>
      </c>
      <c r="O10" s="59">
        <f t="shared" si="7"/>
        <v>0.16709499999998556</v>
      </c>
      <c r="P10" s="64">
        <f t="shared" si="8"/>
        <v>0.93292307198240676</v>
      </c>
      <c r="Q10" s="69">
        <f t="shared" si="9"/>
        <v>2.8843313999999998</v>
      </c>
      <c r="R10" s="68">
        <f t="shared" si="10"/>
        <v>0</v>
      </c>
      <c r="S10" s="69">
        <f>Q10+R10+U9</f>
        <v>6.8175920999999766</v>
      </c>
      <c r="T10" s="68">
        <f t="shared" si="12"/>
        <v>2.3239999999999998</v>
      </c>
      <c r="U10" s="66">
        <f t="shared" si="13"/>
        <v>4.4935920999999768</v>
      </c>
      <c r="V10" s="71">
        <f t="shared" si="14"/>
        <v>0.34088281696993983</v>
      </c>
      <c r="W10" s="763"/>
      <c r="X10" s="748"/>
      <c r="Y10" s="766"/>
      <c r="Z10" s="748"/>
      <c r="AA10" s="748"/>
      <c r="AB10" s="714"/>
      <c r="AC10" s="205"/>
      <c r="AD10" s="205"/>
      <c r="AE10" s="205"/>
      <c r="AF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  <c r="DQ10" s="205"/>
      <c r="DR10" s="205"/>
      <c r="DS10" s="205"/>
      <c r="DT10" s="205"/>
      <c r="DU10" s="205"/>
      <c r="DV10" s="205"/>
      <c r="DW10" s="205"/>
      <c r="DX10" s="205"/>
      <c r="DY10" s="205"/>
      <c r="DZ10" s="205"/>
      <c r="EA10" s="205"/>
      <c r="EB10" s="205"/>
      <c r="EC10" s="205"/>
      <c r="ED10" s="205"/>
      <c r="EE10" s="205"/>
      <c r="EF10" s="205"/>
      <c r="EG10" s="205"/>
      <c r="EH10" s="205"/>
      <c r="EI10" s="205"/>
      <c r="EJ10" s="205"/>
      <c r="EK10" s="205"/>
      <c r="EL10" s="205"/>
      <c r="EM10" s="205"/>
      <c r="EN10" s="205"/>
      <c r="EO10" s="205"/>
      <c r="EP10" s="205"/>
      <c r="EQ10" s="205"/>
      <c r="ER10" s="205"/>
      <c r="ES10" s="205"/>
      <c r="ET10" s="205"/>
      <c r="EU10" s="205"/>
      <c r="EV10" s="205"/>
      <c r="EW10" s="205"/>
      <c r="EX10" s="205"/>
      <c r="EY10" s="205"/>
      <c r="EZ10" s="205"/>
      <c r="FA10" s="205"/>
      <c r="FB10" s="205"/>
      <c r="FC10" s="205"/>
      <c r="FD10" s="205"/>
      <c r="FE10" s="205"/>
      <c r="FF10" s="205"/>
      <c r="FG10" s="205"/>
      <c r="FH10" s="205"/>
      <c r="FI10" s="205"/>
      <c r="FJ10" s="205"/>
      <c r="FK10" s="205"/>
      <c r="FL10" s="205"/>
      <c r="FM10" s="205"/>
      <c r="FN10" s="205"/>
      <c r="FO10" s="205"/>
      <c r="FP10" s="205"/>
      <c r="FQ10" s="205"/>
      <c r="FR10" s="205"/>
      <c r="FS10" s="205"/>
      <c r="FT10" s="205"/>
      <c r="FU10" s="205"/>
      <c r="FV10" s="205"/>
      <c r="FW10" s="205"/>
      <c r="FX10" s="205"/>
      <c r="FY10" s="205"/>
      <c r="FZ10" s="205"/>
      <c r="GA10" s="205"/>
      <c r="GB10" s="205"/>
      <c r="GC10" s="205"/>
      <c r="GD10" s="205"/>
      <c r="GE10" s="205"/>
      <c r="GF10" s="205"/>
      <c r="GG10" s="205"/>
      <c r="GH10" s="205"/>
      <c r="GI10" s="205"/>
      <c r="GJ10" s="205"/>
      <c r="GK10" s="205"/>
      <c r="GL10" s="205"/>
      <c r="GM10" s="205"/>
      <c r="GN10" s="205"/>
      <c r="GO10" s="205"/>
      <c r="GP10" s="205"/>
      <c r="GQ10" s="205"/>
      <c r="GR10" s="205"/>
      <c r="GS10" s="205"/>
      <c r="GT10" s="205"/>
      <c r="GU10" s="205"/>
      <c r="GV10" s="205"/>
      <c r="GW10" s="205"/>
      <c r="GX10" s="205"/>
      <c r="GY10" s="205"/>
      <c r="GZ10" s="205"/>
      <c r="HA10" s="205"/>
      <c r="HB10" s="205"/>
      <c r="HC10" s="205"/>
      <c r="HD10" s="205"/>
      <c r="HE10" s="205"/>
      <c r="HF10" s="205"/>
      <c r="HG10" s="205"/>
      <c r="HH10" s="205"/>
      <c r="HI10" s="205"/>
      <c r="HJ10" s="205"/>
      <c r="HK10" s="205"/>
      <c r="HL10" s="205"/>
      <c r="HM10" s="205"/>
      <c r="HN10" s="205"/>
      <c r="HO10" s="205"/>
      <c r="HP10" s="205"/>
      <c r="HQ10" s="205"/>
      <c r="HR10" s="205"/>
      <c r="HS10" s="205"/>
      <c r="HT10" s="205"/>
      <c r="HU10" s="205"/>
      <c r="HV10" s="205"/>
      <c r="HW10" s="205"/>
      <c r="HX10" s="205"/>
      <c r="HY10" s="205"/>
      <c r="HZ10" s="205"/>
      <c r="IA10" s="205"/>
      <c r="IB10" s="205"/>
      <c r="IC10" s="205"/>
      <c r="ID10" s="205"/>
      <c r="IE10" s="205"/>
      <c r="IF10" s="205"/>
      <c r="IG10" s="205"/>
      <c r="IH10" s="205"/>
      <c r="II10" s="205"/>
      <c r="IJ10" s="205"/>
      <c r="IK10" s="205"/>
      <c r="IL10" s="205"/>
      <c r="IM10" s="205"/>
      <c r="IN10" s="205"/>
      <c r="IO10" s="205"/>
      <c r="IP10" s="205"/>
      <c r="IQ10" s="205"/>
      <c r="IR10" s="205"/>
      <c r="IS10" s="205"/>
      <c r="IT10" s="205"/>
      <c r="IU10" s="205"/>
      <c r="IV10" s="205"/>
      <c r="IW10" s="205"/>
      <c r="IX10" s="205"/>
      <c r="IY10" s="205"/>
      <c r="IZ10" s="205"/>
      <c r="JA10" s="205"/>
      <c r="JB10" s="205"/>
      <c r="JC10" s="205"/>
      <c r="JD10" s="205"/>
      <c r="JE10" s="205"/>
      <c r="JF10" s="205"/>
      <c r="JG10" s="205"/>
      <c r="JH10" s="205"/>
      <c r="JI10" s="205"/>
      <c r="JJ10" s="205"/>
      <c r="JK10" s="205"/>
      <c r="JL10" s="205"/>
      <c r="JM10" s="205"/>
      <c r="JN10" s="205"/>
      <c r="JO10" s="205"/>
      <c r="JP10" s="205"/>
      <c r="JQ10" s="205"/>
      <c r="JR10" s="205"/>
      <c r="JS10" s="205"/>
      <c r="JT10" s="205"/>
      <c r="JU10" s="205"/>
      <c r="JV10" s="205"/>
      <c r="JW10" s="205"/>
      <c r="JX10" s="205"/>
      <c r="JY10" s="205"/>
      <c r="JZ10" s="205"/>
      <c r="KA10" s="205"/>
      <c r="KB10" s="205"/>
      <c r="KC10" s="205"/>
      <c r="KD10" s="205"/>
      <c r="KE10" s="205"/>
      <c r="KF10" s="205"/>
      <c r="KG10" s="205"/>
      <c r="KH10" s="205"/>
      <c r="KI10" s="205"/>
      <c r="KJ10" s="205"/>
      <c r="KK10" s="205"/>
      <c r="KL10" s="205"/>
      <c r="KM10" s="205"/>
      <c r="KN10" s="205"/>
      <c r="KO10" s="205"/>
      <c r="KP10" s="205"/>
      <c r="KQ10" s="205"/>
      <c r="KR10" s="205"/>
      <c r="KS10" s="205"/>
      <c r="KT10" s="205"/>
      <c r="KU10" s="205"/>
      <c r="KV10" s="205"/>
      <c r="KW10" s="205"/>
      <c r="KX10" s="205"/>
      <c r="KY10" s="205"/>
      <c r="KZ10" s="205"/>
      <c r="LA10" s="205"/>
      <c r="LB10" s="205"/>
      <c r="LC10" s="205"/>
      <c r="LD10" s="205"/>
      <c r="LE10" s="205"/>
      <c r="LF10" s="205"/>
      <c r="LG10" s="205"/>
      <c r="LH10" s="205"/>
      <c r="LI10" s="205"/>
      <c r="LJ10" s="205"/>
      <c r="LK10" s="205"/>
      <c r="LL10" s="205"/>
      <c r="LM10" s="205"/>
      <c r="LN10" s="205"/>
      <c r="LO10" s="205"/>
      <c r="LP10" s="205"/>
      <c r="LQ10" s="205"/>
      <c r="LR10" s="205"/>
      <c r="LS10" s="205"/>
      <c r="LT10" s="205"/>
      <c r="LU10" s="205"/>
      <c r="LV10" s="205"/>
      <c r="LW10" s="205"/>
      <c r="LX10" s="205"/>
      <c r="LY10" s="205"/>
      <c r="LZ10" s="205"/>
      <c r="MA10" s="205"/>
      <c r="MB10" s="205"/>
      <c r="MC10" s="205"/>
      <c r="MD10" s="205"/>
      <c r="ME10" s="205"/>
      <c r="MF10" s="205"/>
      <c r="MG10" s="205"/>
      <c r="MH10" s="205"/>
      <c r="MI10" s="205"/>
      <c r="MJ10" s="205"/>
      <c r="MK10" s="205"/>
      <c r="ML10" s="205"/>
      <c r="MM10" s="205"/>
      <c r="MN10" s="205"/>
      <c r="MO10" s="205"/>
      <c r="MP10" s="205"/>
      <c r="MQ10" s="205"/>
      <c r="MR10" s="205"/>
      <c r="MS10" s="205"/>
      <c r="MT10" s="205"/>
      <c r="MU10" s="205"/>
      <c r="MV10" s="205"/>
      <c r="MW10" s="205"/>
      <c r="MX10" s="205"/>
      <c r="MY10" s="205"/>
      <c r="MZ10" s="205"/>
      <c r="NA10" s="205"/>
      <c r="NB10" s="205"/>
      <c r="NC10" s="205"/>
      <c r="ND10" s="205"/>
      <c r="NE10" s="205"/>
      <c r="NF10" s="205"/>
      <c r="NG10" s="205"/>
      <c r="NH10" s="205"/>
      <c r="NI10" s="205"/>
      <c r="NJ10" s="205"/>
      <c r="NK10" s="205"/>
      <c r="NL10" s="205"/>
      <c r="NM10" s="205"/>
      <c r="NN10" s="205"/>
      <c r="NO10" s="205"/>
      <c r="NP10" s="205"/>
      <c r="NQ10" s="205"/>
      <c r="NR10" s="205"/>
      <c r="NS10" s="205"/>
      <c r="NT10" s="205"/>
      <c r="NU10" s="205"/>
      <c r="NV10" s="205"/>
      <c r="NW10" s="205"/>
      <c r="NX10" s="205"/>
      <c r="NY10" s="205"/>
      <c r="NZ10" s="205"/>
      <c r="OA10" s="205"/>
      <c r="OB10" s="205"/>
      <c r="OC10" s="205"/>
      <c r="OD10" s="205"/>
      <c r="OE10" s="205"/>
      <c r="OF10" s="205"/>
      <c r="OG10" s="205"/>
      <c r="OH10" s="205"/>
      <c r="OI10" s="205"/>
      <c r="OJ10" s="205"/>
      <c r="OK10" s="205"/>
      <c r="OL10" s="205"/>
      <c r="OM10" s="205"/>
      <c r="ON10" s="205"/>
      <c r="OO10" s="205"/>
      <c r="OP10" s="205"/>
      <c r="OQ10" s="205"/>
      <c r="OR10" s="205"/>
      <c r="OS10" s="205"/>
      <c r="OT10" s="205"/>
      <c r="OU10" s="205"/>
      <c r="OV10" s="205"/>
      <c r="OW10" s="205"/>
      <c r="OX10" s="205"/>
      <c r="OY10" s="205"/>
      <c r="OZ10" s="205"/>
      <c r="PA10" s="205"/>
      <c r="PB10" s="205"/>
      <c r="PC10" s="205"/>
      <c r="PD10" s="205"/>
      <c r="PE10" s="205"/>
      <c r="PF10" s="205"/>
      <c r="PG10" s="205"/>
      <c r="PH10" s="205"/>
      <c r="PI10" s="205"/>
      <c r="PJ10" s="205"/>
      <c r="PK10" s="205"/>
      <c r="PL10" s="205"/>
      <c r="PM10" s="205"/>
      <c r="PN10" s="205"/>
      <c r="PO10" s="205"/>
      <c r="PP10" s="205"/>
      <c r="PQ10" s="205"/>
      <c r="PR10" s="205"/>
      <c r="PS10" s="205"/>
      <c r="PT10" s="205"/>
      <c r="PU10" s="205"/>
      <c r="PV10" s="205"/>
      <c r="PW10" s="205"/>
      <c r="PX10" s="205"/>
      <c r="PY10" s="205"/>
      <c r="PZ10" s="205"/>
      <c r="QA10" s="205"/>
      <c r="QB10" s="205"/>
      <c r="QC10" s="205"/>
      <c r="QD10" s="205"/>
      <c r="QE10" s="205"/>
      <c r="QF10" s="205"/>
      <c r="QG10" s="205"/>
      <c r="QH10" s="205"/>
      <c r="QI10" s="205"/>
      <c r="QJ10" s="205"/>
      <c r="QK10" s="205"/>
      <c r="QL10" s="205"/>
      <c r="QM10" s="205"/>
      <c r="QN10" s="205"/>
      <c r="QO10" s="205"/>
      <c r="QP10" s="205"/>
      <c r="QQ10" s="205"/>
      <c r="QR10" s="205"/>
      <c r="QS10" s="205"/>
      <c r="QT10" s="205"/>
      <c r="QU10" s="205"/>
      <c r="QV10" s="205"/>
      <c r="QW10" s="205"/>
      <c r="QX10" s="205"/>
      <c r="QY10" s="205"/>
      <c r="QZ10" s="205"/>
      <c r="RA10" s="205"/>
      <c r="RB10" s="205"/>
      <c r="RC10" s="205"/>
      <c r="RD10" s="205"/>
      <c r="RE10" s="205"/>
      <c r="RF10" s="205"/>
      <c r="RG10" s="205"/>
      <c r="RH10" s="205"/>
      <c r="RI10" s="205"/>
      <c r="RJ10" s="205"/>
      <c r="RK10" s="205"/>
      <c r="RL10" s="205"/>
      <c r="RM10" s="205"/>
      <c r="RN10" s="205"/>
      <c r="RO10" s="205"/>
      <c r="RP10" s="205"/>
      <c r="RQ10" s="205"/>
      <c r="RR10" s="205"/>
      <c r="RS10" s="205"/>
      <c r="RT10" s="205"/>
      <c r="RU10" s="205"/>
      <c r="RV10" s="205"/>
      <c r="RW10" s="205"/>
      <c r="RX10" s="205"/>
      <c r="RY10" s="205"/>
      <c r="RZ10" s="205"/>
      <c r="SA10" s="205"/>
      <c r="SB10" s="205"/>
      <c r="SC10" s="205"/>
      <c r="SD10" s="205"/>
      <c r="SE10" s="205"/>
      <c r="SF10" s="205"/>
      <c r="SG10" s="205"/>
      <c r="SH10" s="205"/>
      <c r="SI10" s="205"/>
      <c r="SJ10" s="205"/>
      <c r="SK10" s="205"/>
      <c r="SL10" s="205"/>
      <c r="SM10" s="205"/>
      <c r="SN10" s="205"/>
      <c r="SO10" s="205"/>
      <c r="SP10" s="205"/>
      <c r="SQ10" s="205"/>
      <c r="SR10" s="205"/>
      <c r="SS10" s="205"/>
      <c r="ST10" s="205"/>
      <c r="SU10" s="205"/>
      <c r="SV10" s="205"/>
      <c r="SW10" s="205"/>
      <c r="SX10" s="205"/>
      <c r="SY10" s="205"/>
      <c r="SZ10" s="205"/>
      <c r="TA10" s="205"/>
      <c r="TB10" s="205"/>
      <c r="TC10" s="205"/>
      <c r="TD10" s="205"/>
      <c r="TE10" s="205"/>
      <c r="TF10" s="205"/>
      <c r="TG10" s="205"/>
      <c r="TH10" s="205"/>
      <c r="TI10" s="205"/>
      <c r="TJ10" s="205"/>
      <c r="TK10" s="205"/>
      <c r="TL10" s="205"/>
      <c r="TM10" s="205"/>
      <c r="TN10" s="205"/>
      <c r="TO10" s="205"/>
      <c r="TP10" s="205"/>
      <c r="TQ10" s="205"/>
      <c r="TR10" s="205"/>
      <c r="TS10" s="205"/>
      <c r="TT10" s="205"/>
      <c r="TU10" s="205"/>
      <c r="TV10" s="205"/>
      <c r="TW10" s="205"/>
      <c r="TX10" s="205"/>
      <c r="TY10" s="205"/>
      <c r="TZ10" s="205"/>
      <c r="UA10" s="205"/>
      <c r="UB10" s="205"/>
      <c r="UC10" s="205"/>
      <c r="UD10" s="205"/>
      <c r="UE10" s="205"/>
      <c r="UF10" s="205"/>
      <c r="UG10" s="205"/>
      <c r="UH10" s="205"/>
      <c r="UI10" s="205"/>
      <c r="UJ10" s="205"/>
      <c r="UK10" s="205"/>
      <c r="UL10" s="205"/>
      <c r="UM10" s="205"/>
      <c r="UN10" s="205"/>
      <c r="UO10" s="205"/>
      <c r="UP10" s="205"/>
      <c r="UQ10" s="205"/>
      <c r="UR10" s="205"/>
      <c r="US10" s="205"/>
      <c r="UT10" s="205"/>
      <c r="UU10" s="205"/>
      <c r="UV10" s="205"/>
      <c r="UW10" s="205"/>
      <c r="UX10" s="205"/>
      <c r="UY10" s="205"/>
      <c r="UZ10" s="205"/>
      <c r="VA10" s="205"/>
      <c r="VB10" s="205"/>
      <c r="VC10" s="205"/>
      <c r="VD10" s="205"/>
      <c r="VE10" s="205"/>
      <c r="VF10" s="205"/>
      <c r="VG10" s="205"/>
      <c r="VH10" s="205"/>
      <c r="VI10" s="205"/>
      <c r="VJ10" s="205"/>
      <c r="VK10" s="205"/>
      <c r="VL10" s="205"/>
      <c r="VM10" s="205"/>
      <c r="VN10" s="205"/>
      <c r="VO10" s="205"/>
      <c r="VP10" s="205"/>
      <c r="VQ10" s="205"/>
      <c r="VR10" s="205"/>
      <c r="VS10" s="205"/>
      <c r="VT10" s="205"/>
      <c r="VU10" s="205"/>
      <c r="VV10" s="205"/>
      <c r="VW10" s="205"/>
      <c r="VX10" s="205"/>
      <c r="VY10" s="205"/>
      <c r="VZ10" s="205"/>
      <c r="WA10" s="205"/>
      <c r="WB10" s="205"/>
      <c r="WC10" s="205"/>
      <c r="WD10" s="205"/>
      <c r="WE10" s="205"/>
      <c r="WF10" s="205"/>
      <c r="WG10" s="205"/>
      <c r="WH10" s="205"/>
      <c r="WI10" s="205"/>
      <c r="WJ10" s="205"/>
      <c r="WK10" s="205"/>
      <c r="WL10" s="205"/>
      <c r="WM10" s="205"/>
      <c r="WN10" s="205"/>
      <c r="WO10" s="205"/>
      <c r="WP10" s="205"/>
      <c r="WQ10" s="205"/>
      <c r="WR10" s="205"/>
      <c r="WS10" s="205"/>
      <c r="WT10" s="205"/>
      <c r="WU10" s="205"/>
      <c r="WV10" s="205"/>
      <c r="WW10" s="205"/>
      <c r="WX10" s="205"/>
      <c r="WY10" s="205"/>
      <c r="WZ10" s="205"/>
      <c r="XA10" s="205"/>
      <c r="XB10" s="205"/>
      <c r="XC10" s="205"/>
      <c r="XD10" s="205"/>
      <c r="XE10" s="205"/>
      <c r="XF10" s="205"/>
      <c r="XG10" s="205"/>
      <c r="XH10" s="205"/>
      <c r="XI10" s="205"/>
      <c r="XJ10" s="205"/>
      <c r="XK10" s="205"/>
      <c r="XL10" s="205"/>
      <c r="XM10" s="205"/>
      <c r="XN10" s="205"/>
      <c r="XO10" s="205"/>
      <c r="XP10" s="205"/>
      <c r="XQ10" s="205"/>
      <c r="XR10" s="205"/>
      <c r="XS10" s="205"/>
      <c r="XT10" s="205"/>
      <c r="XU10" s="205"/>
      <c r="XV10" s="205"/>
      <c r="XW10" s="205"/>
      <c r="XX10" s="205"/>
      <c r="XY10" s="205"/>
      <c r="XZ10" s="205"/>
      <c r="YA10" s="205"/>
      <c r="YB10" s="205"/>
      <c r="YC10" s="205"/>
      <c r="YD10" s="205"/>
      <c r="YE10" s="205"/>
      <c r="YF10" s="205"/>
      <c r="YG10" s="205"/>
      <c r="YH10" s="205"/>
      <c r="YI10" s="205"/>
      <c r="YJ10" s="205"/>
      <c r="YK10" s="205"/>
      <c r="YL10" s="205"/>
      <c r="YM10" s="205"/>
      <c r="YN10" s="205"/>
      <c r="YO10" s="205"/>
      <c r="YP10" s="205"/>
      <c r="YQ10" s="205"/>
      <c r="YR10" s="205"/>
      <c r="YS10" s="205"/>
      <c r="YT10" s="205"/>
      <c r="YU10" s="205"/>
      <c r="YV10" s="205"/>
      <c r="YW10" s="205"/>
      <c r="YX10" s="205"/>
      <c r="YY10" s="205"/>
      <c r="YZ10" s="205"/>
      <c r="ZA10" s="205"/>
      <c r="ZB10" s="205"/>
      <c r="ZC10" s="205"/>
      <c r="ZD10" s="205"/>
      <c r="ZE10" s="205"/>
      <c r="ZF10" s="205"/>
      <c r="ZG10" s="205"/>
      <c r="ZH10" s="205"/>
      <c r="ZI10" s="205"/>
      <c r="ZJ10" s="205"/>
      <c r="ZK10" s="205"/>
      <c r="ZL10" s="205"/>
      <c r="ZM10" s="205"/>
      <c r="ZN10" s="205"/>
      <c r="ZO10" s="205"/>
      <c r="ZP10" s="205"/>
      <c r="ZQ10" s="205"/>
      <c r="ZR10" s="205"/>
      <c r="ZS10" s="205"/>
      <c r="ZT10" s="205"/>
      <c r="ZU10" s="205"/>
      <c r="ZV10" s="205"/>
      <c r="ZW10" s="205"/>
      <c r="ZX10" s="205"/>
      <c r="ZY10" s="205"/>
      <c r="ZZ10" s="205"/>
      <c r="AAA10" s="205"/>
      <c r="AAB10" s="205"/>
      <c r="AAC10" s="205"/>
      <c r="AAD10" s="205"/>
      <c r="AAE10" s="205"/>
      <c r="AAF10" s="205"/>
      <c r="AAG10" s="205"/>
      <c r="AAH10" s="205"/>
      <c r="AAI10" s="205"/>
      <c r="AAJ10" s="205"/>
      <c r="AAK10" s="205"/>
      <c r="AAL10" s="205"/>
      <c r="AAM10" s="205"/>
      <c r="AAN10" s="205"/>
      <c r="AAO10" s="205"/>
      <c r="AAP10" s="205"/>
      <c r="AAQ10" s="205"/>
      <c r="AAR10" s="205"/>
      <c r="AAS10" s="205"/>
      <c r="AAT10" s="205"/>
      <c r="AAU10" s="205"/>
      <c r="AAV10" s="205"/>
      <c r="AAW10" s="205"/>
      <c r="AAX10" s="205"/>
      <c r="AAY10" s="205"/>
      <c r="AAZ10" s="205"/>
      <c r="ABA10" s="205"/>
      <c r="ABB10" s="205"/>
      <c r="ABC10" s="205"/>
      <c r="ABD10" s="205"/>
      <c r="ABE10" s="205"/>
      <c r="ABF10" s="205"/>
      <c r="ABG10" s="205"/>
      <c r="ABH10" s="205"/>
      <c r="ABI10" s="205"/>
      <c r="ABJ10" s="205"/>
      <c r="ABK10" s="205"/>
      <c r="ABL10" s="205"/>
      <c r="ABM10" s="205"/>
      <c r="ABN10" s="205"/>
      <c r="ABO10" s="205"/>
      <c r="ABP10" s="205"/>
      <c r="ABQ10" s="205"/>
      <c r="ABR10" s="205"/>
      <c r="ABS10" s="205"/>
      <c r="ABT10" s="205"/>
      <c r="ABU10" s="205"/>
      <c r="ABV10" s="205"/>
      <c r="ABW10" s="205"/>
      <c r="ABX10" s="205"/>
      <c r="ABY10" s="205"/>
      <c r="ABZ10" s="205"/>
      <c r="ACA10" s="205"/>
      <c r="ACB10" s="205"/>
      <c r="ACC10" s="205"/>
      <c r="ACD10" s="205"/>
      <c r="ACE10" s="205"/>
      <c r="ACF10" s="205"/>
      <c r="ACG10" s="205"/>
      <c r="ACH10" s="205"/>
      <c r="ACI10" s="205"/>
      <c r="ACJ10" s="205"/>
      <c r="ACK10" s="205"/>
      <c r="ACL10" s="205"/>
      <c r="ACM10" s="205"/>
      <c r="ACN10" s="205"/>
      <c r="ACO10" s="205"/>
      <c r="ACP10" s="205"/>
      <c r="ACQ10" s="205"/>
      <c r="ACR10" s="205"/>
      <c r="ACS10" s="205"/>
      <c r="ACT10" s="205"/>
      <c r="ACU10" s="205"/>
      <c r="ACV10" s="205"/>
      <c r="ACW10" s="205"/>
      <c r="ACX10" s="205"/>
      <c r="ACY10" s="205"/>
      <c r="ACZ10" s="205"/>
      <c r="ADA10" s="205"/>
      <c r="ADB10" s="205"/>
      <c r="ADC10" s="205"/>
      <c r="ADD10" s="205"/>
      <c r="ADE10" s="205"/>
      <c r="ADF10" s="205"/>
      <c r="ADG10" s="205"/>
      <c r="ADH10" s="205"/>
      <c r="ADI10" s="205"/>
      <c r="ADJ10" s="205"/>
      <c r="ADK10" s="205"/>
      <c r="ADL10" s="205"/>
      <c r="ADM10" s="205"/>
      <c r="ADN10" s="205"/>
      <c r="ADO10" s="205"/>
      <c r="ADP10" s="205"/>
      <c r="ADQ10" s="205"/>
      <c r="ADR10" s="205"/>
      <c r="ADS10" s="205"/>
      <c r="ADT10" s="205"/>
      <c r="ADU10" s="205"/>
      <c r="ADV10" s="205"/>
      <c r="ADW10" s="205"/>
      <c r="ADX10" s="205"/>
      <c r="ADY10" s="205"/>
      <c r="ADZ10" s="205"/>
      <c r="AEA10" s="205"/>
      <c r="AEB10" s="205"/>
      <c r="AEC10" s="205"/>
      <c r="AED10" s="205"/>
      <c r="AEE10" s="205"/>
      <c r="AEF10" s="205"/>
      <c r="AEG10" s="205"/>
      <c r="AEH10" s="205"/>
      <c r="AEI10" s="205"/>
      <c r="AEJ10" s="205"/>
      <c r="AEK10" s="205"/>
      <c r="AEL10" s="205"/>
      <c r="AEM10" s="205"/>
      <c r="AEN10" s="205"/>
      <c r="AEO10" s="205"/>
      <c r="AEP10" s="205"/>
      <c r="AEQ10" s="205"/>
      <c r="AER10" s="205"/>
      <c r="AES10" s="205"/>
      <c r="AET10" s="205"/>
      <c r="AEU10" s="205"/>
      <c r="AEV10" s="205"/>
      <c r="AEW10" s="205"/>
      <c r="AEX10" s="205"/>
      <c r="AEY10" s="205"/>
      <c r="AEZ10" s="205"/>
      <c r="AFA10" s="205"/>
      <c r="AFB10" s="205"/>
      <c r="AFC10" s="205"/>
      <c r="AFD10" s="205"/>
      <c r="AFE10" s="205"/>
      <c r="AFF10" s="205"/>
      <c r="AFG10" s="205"/>
      <c r="AFH10" s="205"/>
      <c r="AFI10" s="205"/>
      <c r="AFJ10" s="205"/>
      <c r="AFK10" s="205"/>
      <c r="AFL10" s="205"/>
      <c r="AFM10" s="205"/>
      <c r="AFN10" s="205"/>
      <c r="AFO10" s="205"/>
      <c r="AFP10" s="205"/>
      <c r="AFQ10" s="205"/>
      <c r="AFR10" s="205"/>
      <c r="AFS10" s="205"/>
      <c r="AFT10" s="205"/>
      <c r="AFU10" s="205"/>
      <c r="AFV10" s="205"/>
      <c r="AFW10" s="205"/>
      <c r="AFX10" s="205"/>
      <c r="AFY10" s="205"/>
      <c r="AFZ10" s="205"/>
      <c r="AGA10" s="205"/>
      <c r="AGB10" s="205"/>
      <c r="AGC10" s="205"/>
      <c r="AGD10" s="205"/>
      <c r="AGE10" s="205"/>
      <c r="AGF10" s="205"/>
      <c r="AGG10" s="205"/>
      <c r="AGH10" s="205"/>
      <c r="AGI10" s="205"/>
      <c r="AGJ10" s="205"/>
      <c r="AGK10" s="205"/>
      <c r="AGL10" s="205"/>
      <c r="AGM10" s="205"/>
      <c r="AGN10" s="205"/>
      <c r="AGO10" s="205"/>
      <c r="AGP10" s="205"/>
      <c r="AGQ10" s="205"/>
      <c r="AGR10" s="205"/>
      <c r="AGS10" s="205"/>
      <c r="AGT10" s="205"/>
      <c r="AGU10" s="205"/>
      <c r="AGV10" s="205"/>
      <c r="AGW10" s="205"/>
      <c r="AGX10" s="205"/>
      <c r="AGY10" s="205"/>
      <c r="AGZ10" s="205"/>
      <c r="AHA10" s="205"/>
      <c r="AHB10" s="205"/>
      <c r="AHC10" s="205"/>
      <c r="AHD10" s="205"/>
      <c r="AHE10" s="205"/>
      <c r="AHF10" s="205"/>
      <c r="AHG10" s="205"/>
      <c r="AHH10" s="205"/>
      <c r="AHI10" s="205"/>
      <c r="AHJ10" s="205"/>
      <c r="AHK10" s="205"/>
      <c r="AHL10" s="205"/>
      <c r="AHM10" s="205"/>
      <c r="AHN10" s="205"/>
      <c r="AHO10" s="205"/>
      <c r="AHP10" s="205"/>
      <c r="AHQ10" s="205"/>
      <c r="AHR10" s="205"/>
      <c r="AHS10" s="205"/>
      <c r="AHT10" s="205"/>
      <c r="AHU10" s="205"/>
      <c r="AHV10" s="205"/>
      <c r="AHW10" s="205"/>
      <c r="AHX10" s="205"/>
      <c r="AHY10" s="205"/>
      <c r="AHZ10" s="205"/>
      <c r="AIA10" s="205"/>
      <c r="AIB10" s="205"/>
      <c r="AIC10" s="205"/>
      <c r="AID10" s="205"/>
      <c r="AIE10" s="205"/>
      <c r="AIF10" s="205"/>
      <c r="AIG10" s="205"/>
      <c r="AIH10" s="205"/>
      <c r="AII10" s="205"/>
      <c r="AIJ10" s="205"/>
      <c r="AIK10" s="205"/>
      <c r="AIL10" s="205"/>
      <c r="AIM10" s="205"/>
      <c r="AIN10" s="205"/>
      <c r="AIO10" s="205"/>
      <c r="AIP10" s="205"/>
      <c r="AIQ10" s="205"/>
      <c r="AIR10" s="205"/>
      <c r="AIS10" s="205"/>
      <c r="AIT10" s="205"/>
      <c r="AIU10" s="205"/>
      <c r="AIV10" s="205"/>
      <c r="AIW10" s="205"/>
      <c r="AIX10" s="205"/>
      <c r="AIY10" s="205"/>
      <c r="AIZ10" s="205"/>
      <c r="AJA10" s="205"/>
      <c r="AJB10" s="205"/>
      <c r="AJC10" s="205"/>
      <c r="AJD10" s="205"/>
      <c r="AJE10" s="205"/>
      <c r="AJF10" s="205"/>
      <c r="AJG10" s="205"/>
      <c r="AJH10" s="205"/>
      <c r="AJI10" s="205"/>
      <c r="AJJ10" s="205"/>
      <c r="AJK10" s="205"/>
      <c r="AJL10" s="205"/>
      <c r="AJM10" s="205"/>
      <c r="AJN10" s="205"/>
      <c r="AJO10" s="205"/>
      <c r="AJP10" s="205"/>
      <c r="AJQ10" s="205"/>
      <c r="AJR10" s="205"/>
      <c r="AJS10" s="205"/>
      <c r="AJT10" s="205"/>
      <c r="AJU10" s="205"/>
      <c r="AJV10" s="205"/>
      <c r="AJW10" s="205"/>
      <c r="AJX10" s="205"/>
      <c r="AJY10" s="205"/>
      <c r="AJZ10" s="205"/>
      <c r="AKA10" s="205"/>
      <c r="AKB10" s="205"/>
      <c r="AKC10" s="205"/>
      <c r="AKD10" s="205"/>
      <c r="AKE10" s="205"/>
      <c r="AKF10" s="205"/>
      <c r="AKG10" s="205"/>
      <c r="AKH10" s="205"/>
      <c r="AKI10" s="205"/>
      <c r="AKJ10" s="205"/>
      <c r="AKK10" s="205"/>
      <c r="AKL10" s="205"/>
      <c r="AKM10" s="205"/>
      <c r="AKN10" s="205"/>
      <c r="AKO10" s="205"/>
      <c r="AKP10" s="205"/>
      <c r="AKQ10" s="205"/>
      <c r="AKR10" s="205"/>
      <c r="AKS10" s="205"/>
      <c r="AKT10" s="205"/>
      <c r="AKU10" s="205"/>
      <c r="AKV10" s="205"/>
      <c r="AKW10" s="205"/>
      <c r="AKX10" s="205"/>
      <c r="AKY10" s="205"/>
      <c r="AKZ10" s="205"/>
      <c r="ALA10" s="205"/>
      <c r="ALB10" s="205"/>
      <c r="ALC10" s="205"/>
      <c r="ALD10" s="205"/>
      <c r="ALE10" s="205"/>
      <c r="ALF10" s="205"/>
      <c r="ALG10" s="205"/>
      <c r="ALH10" s="205"/>
      <c r="ALI10" s="205"/>
      <c r="ALJ10" s="205"/>
      <c r="ALK10" s="205"/>
      <c r="ALL10" s="205"/>
      <c r="ALM10" s="205"/>
      <c r="ALN10" s="205"/>
      <c r="ALO10" s="205"/>
      <c r="ALP10" s="205"/>
      <c r="ALQ10" s="205"/>
      <c r="ALR10" s="205"/>
      <c r="ALS10" s="205"/>
      <c r="ALT10" s="205"/>
      <c r="ALU10" s="205"/>
      <c r="ALV10" s="205"/>
      <c r="ALW10" s="205"/>
      <c r="ALX10" s="205"/>
      <c r="ALY10" s="205"/>
      <c r="ALZ10" s="205"/>
      <c r="AMA10" s="205"/>
      <c r="AMB10" s="205"/>
      <c r="AMC10" s="205"/>
      <c r="AMD10" s="205"/>
      <c r="AME10" s="205"/>
      <c r="AMF10" s="205"/>
      <c r="AMG10" s="205"/>
      <c r="AMH10" s="205"/>
      <c r="AMI10" s="205"/>
      <c r="AMJ10" s="205"/>
      <c r="AMK10" s="205"/>
      <c r="AML10" s="205"/>
      <c r="AMM10" s="205"/>
      <c r="AMN10" s="205"/>
      <c r="AMO10" s="205"/>
      <c r="AMP10" s="205"/>
      <c r="AMQ10" s="205"/>
      <c r="AMR10" s="205"/>
      <c r="AMS10" s="205"/>
      <c r="AMT10" s="205"/>
      <c r="AMU10" s="205"/>
      <c r="AMV10" s="205"/>
      <c r="AMW10" s="205"/>
      <c r="AMX10" s="205"/>
      <c r="AMY10" s="205"/>
      <c r="AMZ10" s="205"/>
      <c r="ANA10" s="205"/>
      <c r="ANB10" s="205"/>
      <c r="ANC10" s="205"/>
      <c r="AND10" s="205"/>
      <c r="ANE10" s="205"/>
      <c r="ANF10" s="205"/>
      <c r="ANG10" s="205"/>
      <c r="ANH10" s="205"/>
      <c r="ANI10" s="205"/>
      <c r="ANJ10" s="205"/>
      <c r="ANK10" s="205"/>
      <c r="ANL10" s="205"/>
      <c r="ANM10" s="205"/>
      <c r="ANN10" s="205"/>
      <c r="ANO10" s="205"/>
      <c r="ANP10" s="205"/>
      <c r="ANQ10" s="205"/>
      <c r="ANR10" s="205"/>
      <c r="ANS10" s="205"/>
      <c r="ANT10" s="205"/>
      <c r="ANU10" s="205"/>
      <c r="ANV10" s="205"/>
      <c r="ANW10" s="205"/>
      <c r="ANX10" s="205"/>
      <c r="ANY10" s="205"/>
      <c r="ANZ10" s="205"/>
      <c r="AOA10" s="205"/>
      <c r="AOB10" s="205"/>
      <c r="AOC10" s="205"/>
      <c r="AOD10" s="205"/>
      <c r="AOE10" s="205"/>
      <c r="AOF10" s="205"/>
      <c r="AOG10" s="205"/>
      <c r="AOH10" s="205"/>
      <c r="AOI10" s="205"/>
      <c r="AOJ10" s="205"/>
      <c r="AOK10" s="205"/>
      <c r="AOL10" s="205"/>
      <c r="AOM10" s="205"/>
      <c r="AON10" s="205"/>
      <c r="AOO10" s="205"/>
      <c r="AOP10" s="205"/>
      <c r="AOQ10" s="205"/>
      <c r="AOR10" s="205"/>
      <c r="AOS10" s="205"/>
      <c r="AOT10" s="205"/>
      <c r="AOU10" s="205"/>
      <c r="AOV10" s="205"/>
      <c r="AOW10" s="205"/>
      <c r="AOX10" s="205"/>
      <c r="AOY10" s="205"/>
      <c r="AOZ10" s="205"/>
      <c r="APA10" s="205"/>
      <c r="APB10" s="205"/>
      <c r="APC10" s="205"/>
      <c r="APD10" s="205"/>
      <c r="APE10" s="205"/>
      <c r="APF10" s="205"/>
      <c r="APG10" s="205"/>
      <c r="APH10" s="205"/>
      <c r="API10" s="205"/>
      <c r="APJ10" s="205"/>
      <c r="APK10" s="205"/>
      <c r="APL10" s="205"/>
      <c r="APM10" s="205"/>
      <c r="APN10" s="205"/>
      <c r="APO10" s="205"/>
      <c r="APP10" s="205"/>
      <c r="APQ10" s="205"/>
      <c r="APR10" s="205"/>
      <c r="APS10" s="205"/>
      <c r="APT10" s="205"/>
      <c r="APU10" s="205"/>
      <c r="APV10" s="205"/>
      <c r="APW10" s="205"/>
      <c r="APX10" s="205"/>
      <c r="APY10" s="205"/>
      <c r="APZ10" s="205"/>
      <c r="AQA10" s="205"/>
      <c r="AQB10" s="205"/>
      <c r="AQC10" s="205"/>
      <c r="AQD10" s="205"/>
      <c r="AQE10" s="205"/>
      <c r="AQF10" s="205"/>
      <c r="AQG10" s="205"/>
      <c r="AQH10" s="205"/>
      <c r="AQI10" s="205"/>
      <c r="AQJ10" s="205"/>
      <c r="AQK10" s="205"/>
      <c r="AQL10" s="205"/>
      <c r="AQM10" s="205"/>
      <c r="AQN10" s="205"/>
      <c r="AQO10" s="205"/>
      <c r="AQP10" s="205"/>
      <c r="AQQ10" s="205"/>
      <c r="AQR10" s="205"/>
      <c r="AQS10" s="205"/>
      <c r="AQT10" s="205"/>
      <c r="AQU10" s="205"/>
      <c r="AQV10" s="205"/>
      <c r="AQW10" s="205"/>
      <c r="AQX10" s="205"/>
      <c r="AQY10" s="205"/>
      <c r="AQZ10" s="205"/>
      <c r="ARA10" s="205"/>
      <c r="ARB10" s="205"/>
      <c r="ARC10" s="205"/>
      <c r="ARD10" s="205"/>
      <c r="ARE10" s="205"/>
      <c r="ARF10" s="205"/>
      <c r="ARG10" s="205"/>
      <c r="ARH10" s="205"/>
      <c r="ARI10" s="205"/>
      <c r="ARJ10" s="205"/>
      <c r="ARK10" s="205"/>
      <c r="ARL10" s="205"/>
      <c r="ARM10" s="205"/>
      <c r="ARN10" s="205"/>
      <c r="ARO10" s="205"/>
      <c r="ARP10" s="205"/>
      <c r="ARQ10" s="205"/>
      <c r="ARR10" s="205"/>
      <c r="ARS10" s="205"/>
      <c r="ART10" s="205"/>
      <c r="ARU10" s="205"/>
      <c r="ARV10" s="205"/>
      <c r="ARW10" s="205"/>
      <c r="ARX10" s="205"/>
      <c r="ARY10" s="205"/>
      <c r="ARZ10" s="205"/>
      <c r="ASA10" s="205"/>
      <c r="ASB10" s="205"/>
      <c r="ASC10" s="205"/>
      <c r="ASD10" s="205"/>
      <c r="ASE10" s="205"/>
      <c r="ASF10" s="205"/>
      <c r="ASG10" s="205"/>
      <c r="ASH10" s="205"/>
      <c r="ASI10" s="205"/>
      <c r="ASJ10" s="205"/>
      <c r="ASK10" s="205"/>
      <c r="ASL10" s="205"/>
      <c r="ASM10" s="205"/>
      <c r="ASN10" s="205"/>
      <c r="ASO10" s="205"/>
      <c r="ASP10" s="205"/>
      <c r="ASQ10" s="205"/>
      <c r="ASR10" s="205"/>
      <c r="ASS10" s="205"/>
      <c r="AST10" s="205"/>
      <c r="ASU10" s="205"/>
      <c r="ASV10" s="205"/>
      <c r="ASW10" s="205"/>
      <c r="ASX10" s="205"/>
      <c r="ASY10" s="205"/>
      <c r="ASZ10" s="205"/>
      <c r="ATA10" s="205"/>
      <c r="ATB10" s="205"/>
      <c r="ATC10" s="205"/>
      <c r="ATD10" s="205"/>
      <c r="ATE10" s="205"/>
      <c r="ATF10" s="205"/>
      <c r="ATG10" s="205"/>
      <c r="ATH10" s="205"/>
      <c r="ATI10" s="205"/>
      <c r="ATJ10" s="205"/>
      <c r="ATK10" s="205"/>
      <c r="ATL10" s="205"/>
      <c r="ATM10" s="205"/>
      <c r="ATN10" s="205"/>
      <c r="ATO10" s="205"/>
      <c r="ATP10" s="205"/>
      <c r="ATQ10" s="205"/>
      <c r="ATR10" s="205"/>
      <c r="ATS10" s="205"/>
      <c r="ATT10" s="205"/>
      <c r="ATU10" s="205"/>
      <c r="ATV10" s="205"/>
      <c r="ATW10" s="205"/>
      <c r="ATX10" s="205"/>
      <c r="ATY10" s="205"/>
      <c r="ATZ10" s="205"/>
      <c r="AUA10" s="205"/>
      <c r="AUB10" s="205"/>
      <c r="AUC10" s="205"/>
      <c r="AUD10" s="205"/>
      <c r="AUE10" s="205"/>
      <c r="AUF10" s="205"/>
      <c r="AUG10" s="205"/>
      <c r="AUH10" s="205"/>
      <c r="AUI10" s="205"/>
      <c r="AUJ10" s="205"/>
      <c r="AUK10" s="205"/>
      <c r="AUL10" s="205"/>
      <c r="AUM10" s="205"/>
      <c r="AUN10" s="205"/>
      <c r="AUO10" s="205"/>
      <c r="AUP10" s="205"/>
      <c r="AUQ10" s="205"/>
      <c r="AUR10" s="205"/>
      <c r="AUS10" s="205"/>
      <c r="AUT10" s="205"/>
      <c r="AUU10" s="205"/>
      <c r="AUV10" s="205"/>
      <c r="AUW10" s="205"/>
      <c r="AUX10" s="205"/>
      <c r="AUY10" s="205"/>
      <c r="AUZ10" s="205"/>
      <c r="AVA10" s="205"/>
      <c r="AVB10" s="205"/>
      <c r="AVC10" s="205"/>
      <c r="AVD10" s="205"/>
      <c r="AVE10" s="205"/>
      <c r="AVF10" s="205"/>
      <c r="AVG10" s="205"/>
      <c r="AVH10" s="205"/>
      <c r="AVI10" s="205"/>
      <c r="AVJ10" s="205"/>
      <c r="AVK10" s="205"/>
      <c r="AVL10" s="205"/>
      <c r="AVM10" s="205"/>
      <c r="AVN10" s="205"/>
      <c r="AVO10" s="205"/>
      <c r="AVP10" s="205"/>
      <c r="AVQ10" s="205"/>
      <c r="AVR10" s="205"/>
      <c r="AVS10" s="205"/>
      <c r="AVT10" s="205"/>
      <c r="AVU10" s="205"/>
      <c r="AVV10" s="205"/>
      <c r="AVW10" s="205"/>
      <c r="AVX10" s="205"/>
      <c r="AVY10" s="205"/>
      <c r="AVZ10" s="205"/>
      <c r="AWA10" s="205"/>
      <c r="AWB10" s="205"/>
      <c r="AWC10" s="205"/>
      <c r="AWD10" s="205"/>
      <c r="AWE10" s="205"/>
      <c r="AWF10" s="205"/>
      <c r="AWG10" s="205"/>
      <c r="AWH10" s="205"/>
      <c r="AWI10" s="205"/>
      <c r="AWJ10" s="205"/>
      <c r="AWK10" s="205"/>
      <c r="AWL10" s="205"/>
      <c r="AWM10" s="205"/>
      <c r="AWN10" s="205"/>
      <c r="AWO10" s="205"/>
      <c r="AWP10" s="205"/>
      <c r="AWQ10" s="205"/>
      <c r="AWR10" s="205"/>
      <c r="AWS10" s="205"/>
      <c r="AWT10" s="205"/>
      <c r="AWU10" s="205"/>
      <c r="AWV10" s="205"/>
      <c r="AWW10" s="205"/>
      <c r="AWX10" s="205"/>
      <c r="AWY10" s="205"/>
      <c r="AWZ10" s="205"/>
      <c r="AXA10" s="205"/>
      <c r="AXB10" s="205"/>
      <c r="AXC10" s="205"/>
      <c r="AXD10" s="205"/>
      <c r="AXE10" s="205"/>
      <c r="AXF10" s="205"/>
      <c r="AXG10" s="205"/>
      <c r="AXH10" s="205"/>
      <c r="AXI10" s="205"/>
      <c r="AXJ10" s="205"/>
      <c r="AXK10" s="205"/>
      <c r="AXL10" s="205"/>
      <c r="AXM10" s="205"/>
      <c r="AXN10" s="205"/>
      <c r="AXO10" s="205"/>
      <c r="AXP10" s="205"/>
      <c r="AXQ10" s="205"/>
      <c r="AXR10" s="205"/>
      <c r="AXS10" s="205"/>
      <c r="AXT10" s="205"/>
      <c r="AXU10" s="205"/>
      <c r="AXV10" s="205"/>
      <c r="AXW10" s="205"/>
      <c r="AXX10" s="205"/>
      <c r="AXY10" s="205"/>
      <c r="AXZ10" s="205"/>
      <c r="AYA10" s="205"/>
      <c r="AYB10" s="205"/>
      <c r="AYC10" s="205"/>
      <c r="AYD10" s="205"/>
      <c r="AYE10" s="205"/>
      <c r="AYF10" s="205"/>
      <c r="AYG10" s="205"/>
      <c r="AYH10" s="205"/>
      <c r="AYI10" s="205"/>
      <c r="AYJ10" s="205"/>
      <c r="AYK10" s="205"/>
      <c r="AYL10" s="205"/>
      <c r="AYM10" s="205"/>
      <c r="AYN10" s="205"/>
      <c r="AYO10" s="205"/>
      <c r="AYP10" s="205"/>
      <c r="AYQ10" s="205"/>
      <c r="AYR10" s="205"/>
      <c r="AYS10" s="205"/>
      <c r="AYT10" s="205"/>
      <c r="AYU10" s="205"/>
      <c r="AYV10" s="205"/>
      <c r="AYW10" s="205"/>
      <c r="AYX10" s="205"/>
      <c r="AYY10" s="205"/>
      <c r="AYZ10" s="205"/>
      <c r="AZA10" s="205"/>
      <c r="AZB10" s="205"/>
      <c r="AZC10" s="205"/>
      <c r="AZD10" s="205"/>
      <c r="AZE10" s="205"/>
      <c r="AZF10" s="205"/>
      <c r="AZG10" s="205"/>
      <c r="AZH10" s="205"/>
      <c r="AZI10" s="205"/>
      <c r="AZJ10" s="205"/>
      <c r="AZK10" s="205"/>
      <c r="AZL10" s="205"/>
      <c r="AZM10" s="205"/>
      <c r="AZN10" s="205"/>
      <c r="AZO10" s="205"/>
      <c r="AZP10" s="205"/>
      <c r="AZQ10" s="205"/>
      <c r="AZR10" s="205"/>
      <c r="AZS10" s="205"/>
      <c r="AZT10" s="205"/>
      <c r="AZU10" s="205"/>
      <c r="AZV10" s="205"/>
      <c r="AZW10" s="205"/>
      <c r="AZX10" s="205"/>
      <c r="AZY10" s="205"/>
      <c r="AZZ10" s="205"/>
      <c r="BAA10" s="205"/>
      <c r="BAB10" s="205"/>
      <c r="BAC10" s="205"/>
      <c r="BAD10" s="205"/>
      <c r="BAE10" s="205"/>
      <c r="BAF10" s="205"/>
      <c r="BAG10" s="205"/>
      <c r="BAH10" s="205"/>
      <c r="BAI10" s="205"/>
      <c r="BAJ10" s="205"/>
      <c r="BAK10" s="205"/>
      <c r="BAL10" s="205"/>
      <c r="BAM10" s="205"/>
      <c r="BAN10" s="205"/>
      <c r="BAO10" s="205"/>
      <c r="BAP10" s="205"/>
      <c r="BAQ10" s="205"/>
      <c r="BAR10" s="205"/>
      <c r="BAS10" s="205"/>
      <c r="BAT10" s="205"/>
      <c r="BAU10" s="205"/>
      <c r="BAV10" s="205"/>
      <c r="BAW10" s="205"/>
      <c r="BAX10" s="205"/>
      <c r="BAY10" s="205"/>
      <c r="BAZ10" s="205"/>
      <c r="BBA10" s="205"/>
      <c r="BBB10" s="205"/>
      <c r="BBC10" s="205"/>
      <c r="BBD10" s="205"/>
      <c r="BBE10" s="205"/>
      <c r="BBF10" s="205"/>
      <c r="BBG10" s="205"/>
      <c r="BBH10" s="205"/>
      <c r="BBI10" s="205"/>
      <c r="BBJ10" s="205"/>
      <c r="BBK10" s="205"/>
      <c r="BBL10" s="205"/>
      <c r="BBM10" s="205"/>
      <c r="BBN10" s="205"/>
      <c r="BBO10" s="205"/>
      <c r="BBP10" s="205"/>
      <c r="BBQ10" s="205"/>
      <c r="BBR10" s="205"/>
      <c r="BBS10" s="205"/>
      <c r="BBT10" s="205"/>
      <c r="BBU10" s="205"/>
      <c r="BBV10" s="205"/>
      <c r="BBW10" s="205"/>
      <c r="BBX10" s="205"/>
      <c r="BBY10" s="205"/>
      <c r="BBZ10" s="205"/>
      <c r="BCA10" s="205"/>
      <c r="BCB10" s="205"/>
      <c r="BCC10" s="205"/>
      <c r="BCD10" s="205"/>
      <c r="BCE10" s="205"/>
      <c r="BCF10" s="205"/>
      <c r="BCG10" s="205"/>
      <c r="BCH10" s="205"/>
      <c r="BCI10" s="205"/>
      <c r="BCJ10" s="205"/>
      <c r="BCK10" s="205"/>
      <c r="BCL10" s="205"/>
      <c r="BCM10" s="205"/>
      <c r="BCN10" s="205"/>
      <c r="BCO10" s="205"/>
      <c r="BCP10" s="205"/>
      <c r="BCQ10" s="205"/>
      <c r="BCR10" s="205"/>
      <c r="BCS10" s="205"/>
      <c r="BCT10" s="205"/>
      <c r="BCU10" s="205"/>
      <c r="BCV10" s="205"/>
      <c r="BCW10" s="205"/>
      <c r="BCX10" s="205"/>
      <c r="BCY10" s="205"/>
      <c r="BCZ10" s="205"/>
      <c r="BDA10" s="205"/>
      <c r="BDB10" s="205"/>
      <c r="BDC10" s="205"/>
      <c r="BDD10" s="205"/>
      <c r="BDE10" s="205"/>
      <c r="BDF10" s="205"/>
      <c r="BDG10" s="205"/>
      <c r="BDH10" s="205"/>
      <c r="BDI10" s="205"/>
      <c r="BDJ10" s="205"/>
      <c r="BDK10" s="205"/>
      <c r="BDL10" s="205"/>
      <c r="BDM10" s="205"/>
      <c r="BDN10" s="205"/>
      <c r="BDO10" s="205"/>
      <c r="BDP10" s="205"/>
      <c r="BDQ10" s="205"/>
      <c r="BDR10" s="205"/>
      <c r="BDS10" s="205"/>
      <c r="BDT10" s="205"/>
      <c r="BDU10" s="205"/>
      <c r="BDV10" s="205"/>
      <c r="BDW10" s="205"/>
      <c r="BDX10" s="205"/>
      <c r="BDY10" s="205"/>
      <c r="BDZ10" s="205"/>
      <c r="BEA10" s="205"/>
      <c r="BEB10" s="205"/>
      <c r="BEC10" s="205"/>
      <c r="BED10" s="205"/>
      <c r="BEE10" s="205"/>
      <c r="BEF10" s="205"/>
      <c r="BEG10" s="205"/>
      <c r="BEH10" s="205"/>
      <c r="BEI10" s="205"/>
      <c r="BEJ10" s="205"/>
      <c r="BEK10" s="205"/>
      <c r="BEL10" s="205"/>
      <c r="BEM10" s="205"/>
      <c r="BEN10" s="205"/>
      <c r="BEO10" s="205"/>
      <c r="BEP10" s="205"/>
      <c r="BEQ10" s="205"/>
      <c r="BER10" s="205"/>
      <c r="BES10" s="205"/>
      <c r="BET10" s="205"/>
      <c r="BEU10" s="205"/>
      <c r="BEV10" s="205"/>
      <c r="BEW10" s="205"/>
      <c r="BEX10" s="205"/>
      <c r="BEY10" s="205"/>
      <c r="BEZ10" s="205"/>
      <c r="BFA10" s="205"/>
      <c r="BFB10" s="205"/>
      <c r="BFC10" s="205"/>
      <c r="BFD10" s="205"/>
      <c r="BFE10" s="205"/>
      <c r="BFF10" s="205"/>
      <c r="BFG10" s="205"/>
      <c r="BFH10" s="205"/>
      <c r="BFI10" s="205"/>
      <c r="BFJ10" s="205"/>
      <c r="BFK10" s="205"/>
      <c r="BFL10" s="205"/>
      <c r="BFM10" s="205"/>
      <c r="BFN10" s="205"/>
      <c r="BFO10" s="205"/>
      <c r="BFP10" s="205"/>
      <c r="BFQ10" s="205"/>
      <c r="BFR10" s="205"/>
      <c r="BFS10" s="205"/>
      <c r="BFT10" s="205"/>
      <c r="BFU10" s="205"/>
      <c r="BFV10" s="205"/>
      <c r="BFW10" s="205"/>
      <c r="BFX10" s="205"/>
      <c r="BFY10" s="205"/>
      <c r="BFZ10" s="205"/>
      <c r="BGA10" s="205"/>
      <c r="BGB10" s="205"/>
      <c r="BGC10" s="205"/>
      <c r="BGD10" s="205"/>
      <c r="BGE10" s="205"/>
      <c r="BGF10" s="205"/>
      <c r="BGG10" s="205"/>
      <c r="BGH10" s="205"/>
      <c r="BGI10" s="205"/>
      <c r="BGJ10" s="205"/>
      <c r="BGK10" s="205"/>
      <c r="BGL10" s="205"/>
      <c r="BGM10" s="205"/>
      <c r="BGN10" s="205"/>
      <c r="BGO10" s="205"/>
      <c r="BGP10" s="205"/>
      <c r="BGQ10" s="205"/>
      <c r="BGR10" s="205"/>
      <c r="BGS10" s="205"/>
      <c r="BGT10" s="205"/>
      <c r="BGU10" s="205"/>
      <c r="BGV10" s="205"/>
      <c r="BGW10" s="205"/>
      <c r="BGX10" s="205"/>
      <c r="BGY10" s="205"/>
      <c r="BGZ10" s="205"/>
      <c r="BHA10" s="205"/>
      <c r="BHB10" s="205"/>
      <c r="BHC10" s="205"/>
      <c r="BHD10" s="205"/>
      <c r="BHE10" s="205"/>
      <c r="BHF10" s="205"/>
      <c r="BHG10" s="205"/>
      <c r="BHH10" s="205"/>
      <c r="BHI10" s="205"/>
      <c r="BHJ10" s="205"/>
      <c r="BHK10" s="205"/>
      <c r="BHL10" s="205"/>
      <c r="BHM10" s="205"/>
      <c r="BHN10" s="205"/>
      <c r="BHO10" s="205"/>
      <c r="BHP10" s="205"/>
      <c r="BHQ10" s="205"/>
      <c r="BHR10" s="205"/>
      <c r="BHS10" s="205"/>
      <c r="BHT10" s="205"/>
      <c r="BHU10" s="205"/>
      <c r="BHV10" s="205"/>
      <c r="BHW10" s="205"/>
      <c r="BHX10" s="205"/>
      <c r="BHY10" s="205"/>
      <c r="BHZ10" s="205"/>
      <c r="BIA10" s="205"/>
      <c r="BIB10" s="205"/>
      <c r="BIC10" s="205"/>
      <c r="BID10" s="205"/>
      <c r="BIE10" s="205"/>
      <c r="BIF10" s="205"/>
      <c r="BIG10" s="205"/>
      <c r="BIH10" s="205"/>
      <c r="BII10" s="205"/>
      <c r="BIJ10" s="205"/>
      <c r="BIK10" s="205"/>
      <c r="BIL10" s="205"/>
      <c r="BIM10" s="205"/>
      <c r="BIN10" s="205"/>
      <c r="BIO10" s="205"/>
      <c r="BIP10" s="205"/>
      <c r="BIQ10" s="205"/>
      <c r="BIR10" s="205"/>
      <c r="BIS10" s="205"/>
      <c r="BIT10" s="205"/>
      <c r="BIU10" s="205"/>
      <c r="BIV10" s="205"/>
      <c r="BIW10" s="205"/>
      <c r="BIX10" s="205"/>
      <c r="BIY10" s="205"/>
      <c r="BIZ10" s="205"/>
      <c r="BJA10" s="205"/>
      <c r="BJB10" s="205"/>
      <c r="BJC10" s="205"/>
      <c r="BJD10" s="205"/>
      <c r="BJE10" s="205"/>
      <c r="BJF10" s="205"/>
      <c r="BJG10" s="205"/>
      <c r="BJH10" s="205"/>
      <c r="BJI10" s="205"/>
      <c r="BJJ10" s="205"/>
      <c r="BJK10" s="205"/>
      <c r="BJL10" s="205"/>
      <c r="BJM10" s="205"/>
      <c r="BJN10" s="205"/>
      <c r="BJO10" s="205"/>
      <c r="BJP10" s="205"/>
      <c r="BJQ10" s="205"/>
      <c r="BJR10" s="205"/>
      <c r="BJS10" s="205"/>
      <c r="BJT10" s="205"/>
      <c r="BJU10" s="205"/>
      <c r="BJV10" s="205"/>
      <c r="BJW10" s="205"/>
      <c r="BJX10" s="205"/>
      <c r="BJY10" s="205"/>
      <c r="BJZ10" s="205"/>
      <c r="BKA10" s="205"/>
      <c r="BKB10" s="205"/>
      <c r="BKC10" s="205"/>
      <c r="BKD10" s="205"/>
      <c r="BKE10" s="205"/>
      <c r="BKF10" s="205"/>
      <c r="BKG10" s="205"/>
      <c r="BKH10" s="205"/>
      <c r="BKI10" s="205"/>
      <c r="BKJ10" s="205"/>
      <c r="BKK10" s="205"/>
      <c r="BKL10" s="205"/>
      <c r="BKM10" s="205"/>
      <c r="BKN10" s="205"/>
      <c r="BKO10" s="205"/>
      <c r="BKP10" s="205"/>
      <c r="BKQ10" s="205"/>
      <c r="BKR10" s="205"/>
      <c r="BKS10" s="205"/>
      <c r="BKT10" s="205"/>
      <c r="BKU10" s="205"/>
      <c r="BKV10" s="205"/>
      <c r="BKW10" s="205"/>
      <c r="BKX10" s="205"/>
      <c r="BKY10" s="205"/>
      <c r="BKZ10" s="205"/>
      <c r="BLA10" s="205"/>
      <c r="BLB10" s="205"/>
      <c r="BLC10" s="205"/>
      <c r="BLD10" s="205"/>
      <c r="BLE10" s="205"/>
      <c r="BLF10" s="205"/>
      <c r="BLG10" s="205"/>
      <c r="BLH10" s="205"/>
      <c r="BLI10" s="205"/>
      <c r="BLJ10" s="205"/>
      <c r="BLK10" s="205"/>
      <c r="BLL10" s="205"/>
      <c r="BLM10" s="205"/>
      <c r="BLN10" s="205"/>
      <c r="BLO10" s="205"/>
      <c r="BLP10" s="205"/>
      <c r="BLQ10" s="205"/>
      <c r="BLR10" s="205"/>
      <c r="BLS10" s="205"/>
      <c r="BLT10" s="205"/>
      <c r="BLU10" s="205"/>
      <c r="BLV10" s="205"/>
      <c r="BLW10" s="205"/>
      <c r="BLX10" s="205"/>
      <c r="BLY10" s="205"/>
      <c r="BLZ10" s="205"/>
      <c r="BMA10" s="205"/>
      <c r="BMB10" s="205"/>
      <c r="BMC10" s="205"/>
      <c r="BMD10" s="205"/>
      <c r="BME10" s="205"/>
      <c r="BMF10" s="205"/>
      <c r="BMG10" s="205"/>
      <c r="BMH10" s="205"/>
      <c r="BMI10" s="205"/>
      <c r="BMJ10" s="205"/>
      <c r="BMK10" s="205"/>
      <c r="BML10" s="205"/>
      <c r="BMM10" s="205"/>
      <c r="BMN10" s="205"/>
      <c r="BMO10" s="205"/>
      <c r="BMP10" s="205"/>
      <c r="BMQ10" s="205"/>
      <c r="BMR10" s="205"/>
      <c r="BMS10" s="205"/>
      <c r="BMT10" s="205"/>
      <c r="BMU10" s="205"/>
      <c r="BMV10" s="205"/>
      <c r="BMW10" s="205"/>
      <c r="BMX10" s="205"/>
      <c r="BMY10" s="205"/>
      <c r="BMZ10" s="205"/>
      <c r="BNA10" s="205"/>
      <c r="BNB10" s="205"/>
      <c r="BNC10" s="205"/>
      <c r="BND10" s="205"/>
      <c r="BNE10" s="205"/>
      <c r="BNF10" s="205"/>
      <c r="BNG10" s="205"/>
      <c r="BNH10" s="205"/>
      <c r="BNI10" s="205"/>
      <c r="BNJ10" s="205"/>
      <c r="BNK10" s="205"/>
      <c r="BNL10" s="205"/>
      <c r="BNM10" s="205"/>
      <c r="BNN10" s="205"/>
      <c r="BNO10" s="205"/>
      <c r="BNP10" s="205"/>
      <c r="BNQ10" s="205"/>
      <c r="BNR10" s="205"/>
      <c r="BNS10" s="205"/>
      <c r="BNT10" s="205"/>
      <c r="BNU10" s="205"/>
      <c r="BNV10" s="205"/>
      <c r="BNW10" s="205"/>
      <c r="BNX10" s="205"/>
      <c r="BNY10" s="205"/>
      <c r="BNZ10" s="205"/>
      <c r="BOA10" s="205"/>
      <c r="BOB10" s="205"/>
      <c r="BOC10" s="205"/>
      <c r="BOD10" s="205"/>
      <c r="BOE10" s="205"/>
      <c r="BOF10" s="205"/>
      <c r="BOG10" s="205"/>
      <c r="BOH10" s="205"/>
      <c r="BOI10" s="205"/>
      <c r="BOJ10" s="205"/>
      <c r="BOK10" s="205"/>
      <c r="BOL10" s="205"/>
      <c r="BOM10" s="205"/>
      <c r="BON10" s="205"/>
      <c r="BOO10" s="205"/>
      <c r="BOP10" s="205"/>
      <c r="BOQ10" s="205"/>
      <c r="BOR10" s="205"/>
      <c r="BOS10" s="205"/>
      <c r="BOT10" s="205"/>
      <c r="BOU10" s="205"/>
      <c r="BOV10" s="205"/>
      <c r="BOW10" s="205"/>
      <c r="BOX10" s="205"/>
      <c r="BOY10" s="205"/>
      <c r="BOZ10" s="205"/>
      <c r="BPA10" s="205"/>
      <c r="BPB10" s="205"/>
      <c r="BPC10" s="205"/>
      <c r="BPD10" s="205"/>
      <c r="BPE10" s="205"/>
      <c r="BPF10" s="205"/>
      <c r="BPG10" s="205"/>
      <c r="BPH10" s="205"/>
      <c r="BPI10" s="205"/>
      <c r="BPJ10" s="205"/>
      <c r="BPK10" s="205"/>
      <c r="BPL10" s="205"/>
      <c r="BPM10" s="205"/>
      <c r="BPN10" s="205"/>
      <c r="BPO10" s="205"/>
      <c r="BPP10" s="205"/>
      <c r="BPQ10" s="205"/>
      <c r="BPR10" s="205"/>
      <c r="BPS10" s="205"/>
      <c r="BPT10" s="205"/>
      <c r="BPU10" s="205"/>
      <c r="BPV10" s="205"/>
      <c r="BPW10" s="205"/>
      <c r="BPX10" s="205"/>
      <c r="BPY10" s="205"/>
      <c r="BPZ10" s="205"/>
      <c r="BQA10" s="205"/>
      <c r="BQB10" s="205"/>
      <c r="BQC10" s="205"/>
      <c r="BQD10" s="205"/>
      <c r="BQE10" s="205"/>
      <c r="BQF10" s="205"/>
      <c r="BQG10" s="205"/>
      <c r="BQH10" s="205"/>
      <c r="BQI10" s="205"/>
      <c r="BQJ10" s="205"/>
      <c r="BQK10" s="205"/>
      <c r="BQL10" s="205"/>
      <c r="BQM10" s="205"/>
      <c r="BQN10" s="205"/>
      <c r="BQO10" s="205"/>
      <c r="BQP10" s="205"/>
      <c r="BQQ10" s="205"/>
      <c r="BQR10" s="205"/>
      <c r="BQS10" s="205"/>
      <c r="BQT10" s="205"/>
      <c r="BQU10" s="205"/>
      <c r="BQV10" s="205"/>
      <c r="BQW10" s="205"/>
      <c r="BQX10" s="205"/>
      <c r="BQY10" s="205"/>
      <c r="BQZ10" s="205"/>
      <c r="BRA10" s="205"/>
      <c r="BRB10" s="205"/>
      <c r="BRC10" s="205"/>
      <c r="BRD10" s="205"/>
      <c r="BRE10" s="205"/>
      <c r="BRF10" s="205"/>
      <c r="BRG10" s="205"/>
      <c r="BRH10" s="205"/>
      <c r="BRI10" s="205"/>
      <c r="BRJ10" s="205"/>
      <c r="BRK10" s="205"/>
      <c r="BRL10" s="205"/>
      <c r="BRM10" s="205"/>
      <c r="BRN10" s="205"/>
      <c r="BRO10" s="205"/>
      <c r="BRP10" s="205"/>
      <c r="BRQ10" s="205"/>
      <c r="BRR10" s="205"/>
      <c r="BRS10" s="205"/>
      <c r="BRT10" s="205"/>
      <c r="BRU10" s="205"/>
      <c r="BRV10" s="205"/>
      <c r="BRW10" s="205"/>
      <c r="BRX10" s="205"/>
      <c r="BRY10" s="205"/>
      <c r="BRZ10" s="205"/>
      <c r="BSA10" s="205"/>
      <c r="BSB10" s="205"/>
      <c r="BSC10" s="205"/>
      <c r="BSD10" s="205"/>
      <c r="BSE10" s="205"/>
      <c r="BSF10" s="205"/>
      <c r="BSG10" s="205"/>
      <c r="BSH10" s="205"/>
      <c r="BSI10" s="205"/>
      <c r="BSJ10" s="205"/>
      <c r="BSK10" s="205"/>
      <c r="BSL10" s="205"/>
      <c r="BSM10" s="205"/>
      <c r="BSN10" s="205"/>
      <c r="BSO10" s="205"/>
      <c r="BSP10" s="205"/>
      <c r="BSQ10" s="205"/>
      <c r="BSR10" s="205"/>
      <c r="BSS10" s="205"/>
      <c r="BST10" s="205"/>
      <c r="BSU10" s="205"/>
      <c r="BSV10" s="205"/>
      <c r="BSW10" s="205"/>
      <c r="BSX10" s="205"/>
      <c r="BSY10" s="205"/>
      <c r="BSZ10" s="205"/>
      <c r="BTA10" s="205"/>
      <c r="BTB10" s="205"/>
      <c r="BTC10" s="205"/>
      <c r="BTD10" s="205"/>
      <c r="BTE10" s="205"/>
      <c r="BTF10" s="205"/>
      <c r="BTG10" s="205"/>
      <c r="BTH10" s="205"/>
      <c r="BTI10" s="205"/>
      <c r="BTJ10" s="205"/>
      <c r="BTK10" s="205"/>
      <c r="BTL10" s="205"/>
      <c r="BTM10" s="205"/>
      <c r="BTN10" s="205"/>
      <c r="BTO10" s="205"/>
      <c r="BTP10" s="205"/>
      <c r="BTQ10" s="205"/>
      <c r="BTR10" s="205"/>
      <c r="BTS10" s="205"/>
      <c r="BTT10" s="205"/>
      <c r="BTU10" s="205"/>
      <c r="BTV10" s="205"/>
      <c r="BTW10" s="205"/>
      <c r="BTX10" s="205"/>
      <c r="BTY10" s="205"/>
      <c r="BTZ10" s="205"/>
      <c r="BUA10" s="205"/>
      <c r="BUB10" s="205"/>
      <c r="BUC10" s="205"/>
      <c r="BUD10" s="205"/>
      <c r="BUE10" s="205"/>
      <c r="BUF10" s="205"/>
      <c r="BUG10" s="205"/>
      <c r="BUH10" s="205"/>
      <c r="BUI10" s="205"/>
      <c r="BUJ10" s="205"/>
      <c r="BUK10" s="205"/>
      <c r="BUL10" s="205"/>
      <c r="BUM10" s="205"/>
      <c r="BUN10" s="205"/>
      <c r="BUO10" s="205"/>
      <c r="BUP10" s="205"/>
      <c r="BUQ10" s="205"/>
      <c r="BUR10" s="205"/>
      <c r="BUS10" s="205"/>
      <c r="BUT10" s="205"/>
      <c r="BUU10" s="205"/>
      <c r="BUV10" s="205"/>
      <c r="BUW10" s="205"/>
      <c r="BUX10" s="205"/>
      <c r="BUY10" s="205"/>
      <c r="BUZ10" s="205"/>
      <c r="BVA10" s="205"/>
      <c r="BVB10" s="205"/>
      <c r="BVC10" s="205"/>
      <c r="BVD10" s="205"/>
      <c r="BVE10" s="205"/>
      <c r="BVF10" s="205"/>
      <c r="BVG10" s="205"/>
      <c r="BVH10" s="205"/>
      <c r="BVI10" s="205"/>
      <c r="BVJ10" s="205"/>
      <c r="BVK10" s="205"/>
      <c r="BVL10" s="205"/>
      <c r="BVM10" s="205"/>
      <c r="BVN10" s="205"/>
      <c r="BVO10" s="205"/>
      <c r="BVP10" s="205"/>
      <c r="BVQ10" s="205"/>
      <c r="BVR10" s="205"/>
      <c r="BVS10" s="205"/>
      <c r="BVT10" s="205"/>
      <c r="BVU10" s="205"/>
      <c r="BVV10" s="205"/>
      <c r="BVW10" s="205"/>
      <c r="BVX10" s="205"/>
      <c r="BVY10" s="205"/>
      <c r="BVZ10" s="205"/>
      <c r="BWA10" s="205"/>
      <c r="BWB10" s="205"/>
      <c r="BWC10" s="205"/>
      <c r="BWD10" s="205"/>
      <c r="BWE10" s="205"/>
      <c r="BWF10" s="205"/>
      <c r="BWG10" s="205"/>
      <c r="BWH10" s="205"/>
      <c r="BWI10" s="205"/>
      <c r="BWJ10" s="205"/>
      <c r="BWK10" s="205"/>
      <c r="BWL10" s="205"/>
      <c r="BWM10" s="205"/>
      <c r="BWN10" s="205"/>
      <c r="BWO10" s="205"/>
      <c r="BWP10" s="205"/>
      <c r="BWQ10" s="205"/>
      <c r="BWR10" s="205"/>
      <c r="BWS10" s="205"/>
      <c r="BWT10" s="205"/>
      <c r="BWU10" s="205"/>
      <c r="BWV10" s="205"/>
      <c r="BWW10" s="205"/>
      <c r="BWX10" s="205"/>
      <c r="BWY10" s="205"/>
      <c r="BWZ10" s="205"/>
      <c r="BXA10" s="205"/>
      <c r="BXB10" s="205"/>
      <c r="BXC10" s="205"/>
      <c r="BXD10" s="205"/>
      <c r="BXE10" s="205"/>
      <c r="BXF10" s="205"/>
      <c r="BXG10" s="205"/>
      <c r="BXH10" s="205"/>
      <c r="BXI10" s="205"/>
      <c r="BXJ10" s="205"/>
      <c r="BXK10" s="205"/>
      <c r="BXL10" s="205"/>
      <c r="BXM10" s="205"/>
      <c r="BXN10" s="205"/>
      <c r="BXO10" s="205"/>
      <c r="BXP10" s="205"/>
      <c r="BXQ10" s="205"/>
      <c r="BXR10" s="205"/>
      <c r="BXS10" s="205"/>
      <c r="BXT10" s="205"/>
      <c r="BXU10" s="205"/>
      <c r="BXV10" s="205"/>
      <c r="BXW10" s="205"/>
      <c r="BXX10" s="205"/>
      <c r="BXY10" s="205"/>
      <c r="BXZ10" s="205"/>
      <c r="BYA10" s="205"/>
      <c r="BYB10" s="205"/>
      <c r="BYC10" s="205"/>
      <c r="BYD10" s="205"/>
      <c r="BYE10" s="205"/>
      <c r="BYF10" s="205"/>
      <c r="BYG10" s="205"/>
      <c r="BYH10" s="205"/>
      <c r="BYI10" s="205"/>
      <c r="BYJ10" s="205"/>
      <c r="BYK10" s="205"/>
      <c r="BYL10" s="205"/>
      <c r="BYM10" s="205"/>
      <c r="BYN10" s="205"/>
      <c r="BYO10" s="205"/>
      <c r="BYP10" s="205"/>
      <c r="BYQ10" s="205"/>
      <c r="BYR10" s="205"/>
      <c r="BYS10" s="205"/>
      <c r="BYT10" s="205"/>
      <c r="BYU10" s="205"/>
      <c r="BYV10" s="205"/>
      <c r="BYW10" s="205"/>
      <c r="BYX10" s="205"/>
      <c r="BYY10" s="205"/>
      <c r="BYZ10" s="205"/>
      <c r="BZA10" s="205"/>
      <c r="BZB10" s="205"/>
      <c r="BZC10" s="205"/>
      <c r="BZD10" s="205"/>
      <c r="BZE10" s="205"/>
      <c r="BZF10" s="205"/>
      <c r="BZG10" s="205"/>
      <c r="BZH10" s="205"/>
      <c r="BZI10" s="205"/>
      <c r="BZJ10" s="205"/>
      <c r="BZK10" s="205"/>
      <c r="BZL10" s="205"/>
      <c r="BZM10" s="205"/>
      <c r="BZN10" s="205"/>
      <c r="BZO10" s="205"/>
      <c r="BZP10" s="205"/>
      <c r="BZQ10" s="205"/>
      <c r="BZR10" s="205"/>
      <c r="BZS10" s="205"/>
      <c r="BZT10" s="205"/>
      <c r="BZU10" s="205"/>
      <c r="BZV10" s="205"/>
      <c r="BZW10" s="205"/>
      <c r="BZX10" s="205"/>
      <c r="BZY10" s="205"/>
      <c r="BZZ10" s="205"/>
      <c r="CAA10" s="205"/>
      <c r="CAB10" s="205"/>
      <c r="CAC10" s="205"/>
      <c r="CAD10" s="205"/>
      <c r="CAE10" s="205"/>
      <c r="CAF10" s="205"/>
      <c r="CAG10" s="205"/>
      <c r="CAH10" s="205"/>
      <c r="CAI10" s="205"/>
      <c r="CAJ10" s="205"/>
      <c r="CAK10" s="205"/>
      <c r="CAL10" s="205"/>
      <c r="CAM10" s="205"/>
      <c r="CAN10" s="205"/>
      <c r="CAO10" s="205"/>
      <c r="CAP10" s="205"/>
      <c r="CAQ10" s="205"/>
      <c r="CAR10" s="205"/>
      <c r="CAS10" s="205"/>
      <c r="CAT10" s="205"/>
      <c r="CAU10" s="205"/>
      <c r="CAV10" s="205"/>
      <c r="CAW10" s="205"/>
      <c r="CAX10" s="205"/>
      <c r="CAY10" s="205"/>
      <c r="CAZ10" s="205"/>
      <c r="CBA10" s="205"/>
      <c r="CBB10" s="205"/>
      <c r="CBC10" s="205"/>
      <c r="CBD10" s="205"/>
      <c r="CBE10" s="205"/>
      <c r="CBF10" s="205"/>
      <c r="CBG10" s="205"/>
      <c r="CBH10" s="205"/>
      <c r="CBI10" s="205"/>
      <c r="CBJ10" s="205"/>
      <c r="CBK10" s="205"/>
      <c r="CBL10" s="205"/>
      <c r="CBM10" s="205"/>
      <c r="CBN10" s="205"/>
      <c r="CBO10" s="205"/>
      <c r="CBP10" s="205"/>
      <c r="CBQ10" s="205"/>
      <c r="CBR10" s="205"/>
      <c r="CBS10" s="205"/>
      <c r="CBT10" s="205"/>
      <c r="CBU10" s="205"/>
      <c r="CBV10" s="205"/>
      <c r="CBW10" s="205"/>
      <c r="CBX10" s="205"/>
      <c r="CBY10" s="205"/>
      <c r="CBZ10" s="205"/>
      <c r="CCA10" s="205"/>
      <c r="CCB10" s="205"/>
      <c r="CCC10" s="205"/>
      <c r="CCD10" s="205"/>
      <c r="CCE10" s="205"/>
      <c r="CCF10" s="205"/>
      <c r="CCG10" s="205"/>
      <c r="CCH10" s="205"/>
      <c r="CCI10" s="205"/>
      <c r="CCJ10" s="205"/>
      <c r="CCK10" s="205"/>
      <c r="CCL10" s="205"/>
      <c r="CCM10" s="205"/>
      <c r="CCN10" s="205"/>
      <c r="CCO10" s="205"/>
      <c r="CCP10" s="205"/>
      <c r="CCQ10" s="205"/>
      <c r="CCR10" s="205"/>
      <c r="CCS10" s="205"/>
      <c r="CCT10" s="205"/>
      <c r="CCU10" s="205"/>
      <c r="CCV10" s="205"/>
      <c r="CCW10" s="205"/>
      <c r="CCX10" s="205"/>
      <c r="CCY10" s="205"/>
      <c r="CCZ10" s="205"/>
      <c r="CDA10" s="205"/>
      <c r="CDB10" s="205"/>
      <c r="CDC10" s="205"/>
      <c r="CDD10" s="205"/>
      <c r="CDE10" s="205"/>
      <c r="CDF10" s="205"/>
      <c r="CDG10" s="205"/>
      <c r="CDH10" s="205"/>
      <c r="CDI10" s="205"/>
      <c r="CDJ10" s="205"/>
      <c r="CDK10" s="205"/>
      <c r="CDL10" s="205"/>
      <c r="CDM10" s="205"/>
      <c r="CDN10" s="205"/>
      <c r="CDO10" s="205"/>
      <c r="CDP10" s="205"/>
      <c r="CDQ10" s="205"/>
      <c r="CDR10" s="205"/>
      <c r="CDS10" s="205"/>
      <c r="CDT10" s="205"/>
      <c r="CDU10" s="205"/>
      <c r="CDV10" s="205"/>
      <c r="CDW10" s="205"/>
      <c r="CDX10" s="205"/>
      <c r="CDY10" s="205"/>
      <c r="CDZ10" s="205"/>
      <c r="CEA10" s="205"/>
      <c r="CEB10" s="205"/>
      <c r="CEC10" s="205"/>
      <c r="CED10" s="205"/>
      <c r="CEE10" s="205"/>
      <c r="CEF10" s="205"/>
      <c r="CEG10" s="205"/>
      <c r="CEH10" s="205"/>
      <c r="CEI10" s="205"/>
      <c r="CEJ10" s="205"/>
      <c r="CEK10" s="205"/>
      <c r="CEL10" s="205"/>
      <c r="CEM10" s="205"/>
      <c r="CEN10" s="205"/>
      <c r="CEO10" s="205"/>
      <c r="CEP10" s="205"/>
      <c r="CEQ10" s="205"/>
      <c r="CER10" s="205"/>
      <c r="CES10" s="205"/>
      <c r="CET10" s="205"/>
      <c r="CEU10" s="205"/>
      <c r="CEV10" s="205"/>
      <c r="CEW10" s="205"/>
      <c r="CEX10" s="205"/>
      <c r="CEY10" s="205"/>
      <c r="CEZ10" s="205"/>
      <c r="CFA10" s="205"/>
      <c r="CFB10" s="205"/>
      <c r="CFC10" s="205"/>
      <c r="CFD10" s="205"/>
      <c r="CFE10" s="205"/>
      <c r="CFF10" s="205"/>
      <c r="CFG10" s="205"/>
      <c r="CFH10" s="205"/>
      <c r="CFI10" s="205"/>
      <c r="CFJ10" s="205"/>
      <c r="CFK10" s="205"/>
      <c r="CFL10" s="205"/>
      <c r="CFM10" s="205"/>
      <c r="CFN10" s="205"/>
      <c r="CFO10" s="205"/>
      <c r="CFP10" s="205"/>
      <c r="CFQ10" s="205"/>
      <c r="CFR10" s="205"/>
      <c r="CFS10" s="205"/>
      <c r="CFT10" s="205"/>
      <c r="CFU10" s="205"/>
      <c r="CFV10" s="205"/>
      <c r="CFW10" s="205"/>
      <c r="CFX10" s="205"/>
      <c r="CFY10" s="205"/>
      <c r="CFZ10" s="205"/>
      <c r="CGA10" s="205"/>
      <c r="CGB10" s="205"/>
      <c r="CGC10" s="205"/>
      <c r="CGD10" s="205"/>
      <c r="CGE10" s="205"/>
      <c r="CGF10" s="205"/>
      <c r="CGG10" s="205"/>
      <c r="CGH10" s="205"/>
      <c r="CGI10" s="205"/>
      <c r="CGJ10" s="205"/>
      <c r="CGK10" s="205"/>
      <c r="CGL10" s="205"/>
      <c r="CGM10" s="205"/>
      <c r="CGN10" s="205"/>
      <c r="CGO10" s="205"/>
      <c r="CGP10" s="205"/>
      <c r="CGQ10" s="205"/>
      <c r="CGR10" s="205"/>
      <c r="CGS10" s="205"/>
      <c r="CGT10" s="205"/>
      <c r="CGU10" s="205"/>
      <c r="CGV10" s="205"/>
      <c r="CGW10" s="205"/>
      <c r="CGX10" s="205"/>
      <c r="CGY10" s="205"/>
      <c r="CGZ10" s="205"/>
      <c r="CHA10" s="205"/>
      <c r="CHB10" s="205"/>
      <c r="CHC10" s="205"/>
      <c r="CHD10" s="205"/>
      <c r="CHE10" s="205"/>
      <c r="CHF10" s="205"/>
      <c r="CHG10" s="205"/>
      <c r="CHH10" s="205"/>
      <c r="CHI10" s="205"/>
      <c r="CHJ10" s="205"/>
      <c r="CHK10" s="205"/>
      <c r="CHL10" s="205"/>
      <c r="CHM10" s="205"/>
      <c r="CHN10" s="205"/>
      <c r="CHO10" s="205"/>
      <c r="CHP10" s="205"/>
      <c r="CHQ10" s="205"/>
      <c r="CHR10" s="205"/>
      <c r="CHS10" s="205"/>
      <c r="CHT10" s="205"/>
      <c r="CHU10" s="205"/>
      <c r="CHV10" s="205"/>
      <c r="CHW10" s="205"/>
      <c r="CHX10" s="205"/>
      <c r="CHY10" s="205"/>
      <c r="CHZ10" s="205"/>
      <c r="CIA10" s="205"/>
      <c r="CIB10" s="205"/>
      <c r="CIC10" s="205"/>
      <c r="CID10" s="205"/>
      <c r="CIE10" s="205"/>
      <c r="CIF10" s="205"/>
      <c r="CIG10" s="205"/>
      <c r="CIH10" s="205"/>
      <c r="CII10" s="205"/>
      <c r="CIJ10" s="205"/>
      <c r="CIK10" s="205"/>
      <c r="CIL10" s="205"/>
      <c r="CIM10" s="205"/>
      <c r="CIN10" s="205"/>
      <c r="CIO10" s="205"/>
      <c r="CIP10" s="205"/>
      <c r="CIQ10" s="205"/>
      <c r="CIR10" s="205"/>
      <c r="CIS10" s="205"/>
      <c r="CIT10" s="205"/>
      <c r="CIU10" s="205"/>
      <c r="CIV10" s="205"/>
      <c r="CIW10" s="205"/>
      <c r="CIX10" s="205"/>
      <c r="CIY10" s="205"/>
      <c r="CIZ10" s="205"/>
      <c r="CJA10" s="205"/>
      <c r="CJB10" s="205"/>
      <c r="CJC10" s="205"/>
      <c r="CJD10" s="205"/>
      <c r="CJE10" s="205"/>
      <c r="CJF10" s="205"/>
      <c r="CJG10" s="205"/>
      <c r="CJH10" s="205"/>
      <c r="CJI10" s="205"/>
      <c r="CJJ10" s="205"/>
      <c r="CJK10" s="205"/>
      <c r="CJL10" s="205"/>
      <c r="CJM10" s="205"/>
      <c r="CJN10" s="205"/>
      <c r="CJO10" s="205"/>
      <c r="CJP10" s="205"/>
      <c r="CJQ10" s="205"/>
      <c r="CJR10" s="205"/>
      <c r="CJS10" s="205"/>
      <c r="CJT10" s="205"/>
      <c r="CJU10" s="205"/>
      <c r="CJV10" s="205"/>
      <c r="CJW10" s="205"/>
      <c r="CJX10" s="205"/>
      <c r="CJY10" s="205"/>
      <c r="CJZ10" s="205"/>
      <c r="CKA10" s="205"/>
      <c r="CKB10" s="205"/>
      <c r="CKC10" s="205"/>
      <c r="CKD10" s="205"/>
      <c r="CKE10" s="205"/>
      <c r="CKF10" s="205"/>
      <c r="CKG10" s="205"/>
      <c r="CKH10" s="205"/>
      <c r="CKI10" s="205"/>
      <c r="CKJ10" s="205"/>
      <c r="CKK10" s="205"/>
      <c r="CKL10" s="205"/>
      <c r="CKM10" s="205"/>
      <c r="CKN10" s="205"/>
      <c r="CKO10" s="205"/>
      <c r="CKP10" s="205"/>
      <c r="CKQ10" s="205"/>
      <c r="CKR10" s="205"/>
      <c r="CKS10" s="205"/>
      <c r="CKT10" s="205"/>
      <c r="CKU10" s="205"/>
      <c r="CKV10" s="205"/>
      <c r="CKW10" s="205"/>
      <c r="CKX10" s="205"/>
      <c r="CKY10" s="205"/>
      <c r="CKZ10" s="205"/>
      <c r="CLA10" s="205"/>
      <c r="CLB10" s="205"/>
      <c r="CLC10" s="205"/>
      <c r="CLD10" s="205"/>
      <c r="CLE10" s="205"/>
      <c r="CLF10" s="205"/>
      <c r="CLG10" s="205"/>
      <c r="CLH10" s="205"/>
      <c r="CLI10" s="205"/>
      <c r="CLJ10" s="205"/>
      <c r="CLK10" s="205"/>
      <c r="CLL10" s="205"/>
      <c r="CLM10" s="205"/>
      <c r="CLN10" s="205"/>
      <c r="CLO10" s="205"/>
      <c r="CLP10" s="205"/>
      <c r="CLQ10" s="205"/>
      <c r="CLR10" s="205"/>
      <c r="CLS10" s="205"/>
      <c r="CLT10" s="205"/>
      <c r="CLU10" s="205"/>
      <c r="CLV10" s="205"/>
      <c r="CLW10" s="205"/>
      <c r="CLX10" s="205"/>
      <c r="CLY10" s="205"/>
      <c r="CLZ10" s="205"/>
      <c r="CMA10" s="205"/>
      <c r="CMB10" s="205"/>
      <c r="CMC10" s="205"/>
      <c r="CMD10" s="205"/>
      <c r="CME10" s="205"/>
      <c r="CMF10" s="205"/>
      <c r="CMG10" s="205"/>
      <c r="CMH10" s="205"/>
      <c r="CMI10" s="205"/>
      <c r="CMJ10" s="205"/>
      <c r="CMK10" s="205"/>
      <c r="CML10" s="205"/>
      <c r="CMM10" s="205"/>
      <c r="CMN10" s="205"/>
      <c r="CMO10" s="205"/>
      <c r="CMP10" s="205"/>
      <c r="CMQ10" s="205"/>
      <c r="CMR10" s="205"/>
      <c r="CMS10" s="205"/>
      <c r="CMT10" s="205"/>
      <c r="CMU10" s="205"/>
      <c r="CMV10" s="205"/>
      <c r="CMW10" s="205"/>
      <c r="CMX10" s="205"/>
      <c r="CMY10" s="205"/>
      <c r="CMZ10" s="205"/>
      <c r="CNA10" s="205"/>
      <c r="CNB10" s="205"/>
      <c r="CNC10" s="205"/>
      <c r="CND10" s="205"/>
      <c r="CNE10" s="205"/>
      <c r="CNF10" s="205"/>
      <c r="CNG10" s="205"/>
      <c r="CNH10" s="205"/>
      <c r="CNI10" s="205"/>
      <c r="CNJ10" s="205"/>
      <c r="CNK10" s="205"/>
      <c r="CNL10" s="205"/>
      <c r="CNM10" s="205"/>
      <c r="CNN10" s="205"/>
      <c r="CNO10" s="205"/>
      <c r="CNP10" s="205"/>
      <c r="CNQ10" s="205"/>
      <c r="CNR10" s="205"/>
      <c r="CNS10" s="205"/>
      <c r="CNT10" s="205"/>
      <c r="CNU10" s="205"/>
      <c r="CNV10" s="205"/>
      <c r="CNW10" s="205"/>
      <c r="CNX10" s="205"/>
      <c r="CNY10" s="205"/>
      <c r="CNZ10" s="205"/>
      <c r="COA10" s="205"/>
      <c r="COB10" s="205"/>
      <c r="COC10" s="205"/>
      <c r="COD10" s="205"/>
      <c r="COE10" s="205"/>
      <c r="COF10" s="205"/>
      <c r="COG10" s="205"/>
      <c r="COH10" s="205"/>
      <c r="COI10" s="205"/>
      <c r="COJ10" s="205"/>
      <c r="COK10" s="205"/>
      <c r="COL10" s="205"/>
      <c r="COM10" s="205"/>
      <c r="CON10" s="205"/>
      <c r="COO10" s="205"/>
      <c r="COP10" s="205"/>
      <c r="COQ10" s="205"/>
      <c r="COR10" s="205"/>
      <c r="COS10" s="205"/>
      <c r="COT10" s="205"/>
      <c r="COU10" s="205"/>
      <c r="COV10" s="205"/>
      <c r="COW10" s="205"/>
      <c r="COX10" s="205"/>
      <c r="COY10" s="205"/>
      <c r="COZ10" s="205"/>
      <c r="CPA10" s="205"/>
      <c r="CPB10" s="205"/>
      <c r="CPC10" s="205"/>
      <c r="CPD10" s="205"/>
      <c r="CPE10" s="205"/>
      <c r="CPF10" s="205"/>
      <c r="CPG10" s="205"/>
      <c r="CPH10" s="205"/>
      <c r="CPI10" s="205"/>
      <c r="CPJ10" s="205"/>
      <c r="CPK10" s="205"/>
      <c r="CPL10" s="205"/>
      <c r="CPM10" s="205"/>
      <c r="CPN10" s="205"/>
      <c r="CPO10" s="205"/>
      <c r="CPP10" s="205"/>
      <c r="CPQ10" s="205"/>
      <c r="CPR10" s="205"/>
      <c r="CPS10" s="205"/>
      <c r="CPT10" s="205"/>
      <c r="CPU10" s="205"/>
      <c r="CPV10" s="205"/>
      <c r="CPW10" s="205"/>
      <c r="CPX10" s="205"/>
      <c r="CPY10" s="205"/>
      <c r="CPZ10" s="205"/>
      <c r="CQA10" s="205"/>
      <c r="CQB10" s="205"/>
      <c r="CQC10" s="205"/>
      <c r="CQD10" s="205"/>
      <c r="CQE10" s="205"/>
      <c r="CQF10" s="205"/>
      <c r="CQG10" s="205"/>
      <c r="CQH10" s="205"/>
      <c r="CQI10" s="205"/>
      <c r="CQJ10" s="205"/>
      <c r="CQK10" s="205"/>
      <c r="CQL10" s="205"/>
      <c r="CQM10" s="205"/>
      <c r="CQN10" s="205"/>
      <c r="CQO10" s="205"/>
      <c r="CQP10" s="205"/>
      <c r="CQQ10" s="205"/>
      <c r="CQR10" s="205"/>
      <c r="CQS10" s="205"/>
      <c r="CQT10" s="205"/>
      <c r="CQU10" s="205"/>
      <c r="CQV10" s="205"/>
      <c r="CQW10" s="205"/>
      <c r="CQX10" s="205"/>
      <c r="CQY10" s="205"/>
      <c r="CQZ10" s="205"/>
      <c r="CRA10" s="205"/>
      <c r="CRB10" s="205"/>
      <c r="CRC10" s="205"/>
      <c r="CRD10" s="205"/>
      <c r="CRE10" s="205"/>
      <c r="CRF10" s="205"/>
      <c r="CRG10" s="205"/>
      <c r="CRH10" s="205"/>
      <c r="CRI10" s="205"/>
      <c r="CRJ10" s="205"/>
      <c r="CRK10" s="205"/>
      <c r="CRL10" s="205"/>
      <c r="CRM10" s="205"/>
      <c r="CRN10" s="205"/>
      <c r="CRO10" s="205"/>
      <c r="CRP10" s="205"/>
      <c r="CRQ10" s="205"/>
      <c r="CRR10" s="205"/>
      <c r="CRS10" s="205"/>
      <c r="CRT10" s="205"/>
      <c r="CRU10" s="205"/>
      <c r="CRV10" s="205"/>
      <c r="CRW10" s="205"/>
      <c r="CRX10" s="205"/>
      <c r="CRY10" s="205"/>
      <c r="CRZ10" s="205"/>
      <c r="CSA10" s="205"/>
      <c r="CSB10" s="205"/>
      <c r="CSC10" s="205"/>
      <c r="CSD10" s="205"/>
      <c r="CSE10" s="205"/>
      <c r="CSF10" s="205"/>
      <c r="CSG10" s="205"/>
      <c r="CSH10" s="205"/>
      <c r="CSI10" s="205"/>
      <c r="CSJ10" s="205"/>
      <c r="CSK10" s="205"/>
      <c r="CSL10" s="205"/>
      <c r="CSM10" s="205"/>
      <c r="CSN10" s="205"/>
      <c r="CSO10" s="205"/>
      <c r="CSP10" s="205"/>
      <c r="CSQ10" s="205"/>
      <c r="CSR10" s="205"/>
      <c r="CSS10" s="205"/>
      <c r="CST10" s="205"/>
      <c r="CSU10" s="205"/>
      <c r="CSV10" s="205"/>
      <c r="CSW10" s="205"/>
      <c r="CSX10" s="205"/>
      <c r="CSY10" s="205"/>
      <c r="CSZ10" s="205"/>
      <c r="CTA10" s="205"/>
      <c r="CTB10" s="205"/>
      <c r="CTC10" s="205"/>
      <c r="CTD10" s="205"/>
      <c r="CTE10" s="205"/>
      <c r="CTF10" s="205"/>
      <c r="CTG10" s="205"/>
      <c r="CTH10" s="205"/>
      <c r="CTI10" s="205"/>
      <c r="CTJ10" s="205"/>
      <c r="CTK10" s="205"/>
      <c r="CTL10" s="205"/>
      <c r="CTM10" s="205"/>
      <c r="CTN10" s="205"/>
      <c r="CTO10" s="205"/>
      <c r="CTP10" s="205"/>
      <c r="CTQ10" s="205"/>
      <c r="CTR10" s="205"/>
      <c r="CTS10" s="205"/>
      <c r="CTT10" s="205"/>
      <c r="CTU10" s="205"/>
      <c r="CTV10" s="205"/>
      <c r="CTW10" s="205"/>
      <c r="CTX10" s="205"/>
      <c r="CTY10" s="205"/>
      <c r="CTZ10" s="205"/>
      <c r="CUA10" s="205"/>
      <c r="CUB10" s="205"/>
      <c r="CUC10" s="205"/>
      <c r="CUD10" s="205"/>
      <c r="CUE10" s="205"/>
      <c r="CUF10" s="205"/>
      <c r="CUG10" s="205"/>
      <c r="CUH10" s="205"/>
      <c r="CUI10" s="205"/>
      <c r="CUJ10" s="205"/>
      <c r="CUK10" s="205"/>
      <c r="CUL10" s="205"/>
      <c r="CUM10" s="205"/>
      <c r="CUN10" s="205"/>
      <c r="CUO10" s="205"/>
      <c r="CUP10" s="205"/>
      <c r="CUQ10" s="205"/>
      <c r="CUR10" s="205"/>
      <c r="CUS10" s="205"/>
      <c r="CUT10" s="205"/>
      <c r="CUU10" s="205"/>
      <c r="CUV10" s="205"/>
      <c r="CUW10" s="205"/>
      <c r="CUX10" s="205"/>
      <c r="CUY10" s="205"/>
      <c r="CUZ10" s="205"/>
      <c r="CVA10" s="205"/>
      <c r="CVB10" s="205"/>
      <c r="CVC10" s="205"/>
      <c r="CVD10" s="205"/>
      <c r="CVE10" s="205"/>
      <c r="CVF10" s="205"/>
      <c r="CVG10" s="205"/>
      <c r="CVH10" s="205"/>
      <c r="CVI10" s="205"/>
      <c r="CVJ10" s="205"/>
      <c r="CVK10" s="205"/>
      <c r="CVL10" s="205"/>
      <c r="CVM10" s="205"/>
      <c r="CVN10" s="205"/>
      <c r="CVO10" s="205"/>
      <c r="CVP10" s="205"/>
      <c r="CVQ10" s="205"/>
      <c r="CVR10" s="205"/>
      <c r="CVS10" s="205"/>
      <c r="CVT10" s="205"/>
      <c r="CVU10" s="205"/>
      <c r="CVV10" s="205"/>
      <c r="CVW10" s="205"/>
      <c r="CVX10" s="205"/>
      <c r="CVY10" s="205"/>
      <c r="CVZ10" s="205"/>
      <c r="CWA10" s="205"/>
      <c r="CWB10" s="205"/>
      <c r="CWC10" s="205"/>
      <c r="CWD10" s="205"/>
      <c r="CWE10" s="205"/>
      <c r="CWF10" s="205"/>
      <c r="CWG10" s="205"/>
      <c r="CWH10" s="205"/>
      <c r="CWI10" s="205"/>
      <c r="CWJ10" s="205"/>
      <c r="CWK10" s="205"/>
      <c r="CWL10" s="205"/>
      <c r="CWM10" s="205"/>
      <c r="CWN10" s="205"/>
      <c r="CWO10" s="205"/>
      <c r="CWP10" s="205"/>
      <c r="CWQ10" s="205"/>
      <c r="CWR10" s="205"/>
      <c r="CWS10" s="205"/>
      <c r="CWT10" s="205"/>
      <c r="CWU10" s="205"/>
      <c r="CWV10" s="205"/>
      <c r="CWW10" s="205"/>
      <c r="CWX10" s="205"/>
      <c r="CWY10" s="205"/>
      <c r="CWZ10" s="205"/>
      <c r="CXA10" s="205"/>
      <c r="CXB10" s="205"/>
      <c r="CXC10" s="205"/>
      <c r="CXD10" s="205"/>
      <c r="CXE10" s="205"/>
      <c r="CXF10" s="205"/>
      <c r="CXG10" s="205"/>
      <c r="CXH10" s="205"/>
      <c r="CXI10" s="205"/>
      <c r="CXJ10" s="205"/>
      <c r="CXK10" s="205"/>
      <c r="CXL10" s="205"/>
      <c r="CXM10" s="205"/>
      <c r="CXN10" s="205"/>
      <c r="CXO10" s="205"/>
      <c r="CXP10" s="205"/>
      <c r="CXQ10" s="205"/>
      <c r="CXR10" s="205"/>
      <c r="CXS10" s="205"/>
      <c r="CXT10" s="205"/>
      <c r="CXU10" s="205"/>
      <c r="CXV10" s="205"/>
      <c r="CXW10" s="205"/>
      <c r="CXX10" s="205"/>
      <c r="CXY10" s="205"/>
      <c r="CXZ10" s="205"/>
      <c r="CYA10" s="205"/>
      <c r="CYB10" s="205"/>
      <c r="CYC10" s="205"/>
      <c r="CYD10" s="205"/>
      <c r="CYE10" s="205"/>
      <c r="CYF10" s="205"/>
      <c r="CYG10" s="205"/>
      <c r="CYH10" s="205"/>
      <c r="CYI10" s="205"/>
      <c r="CYJ10" s="205"/>
      <c r="CYK10" s="205"/>
      <c r="CYL10" s="205"/>
      <c r="CYM10" s="205"/>
      <c r="CYN10" s="205"/>
      <c r="CYO10" s="205"/>
      <c r="CYP10" s="205"/>
      <c r="CYQ10" s="205"/>
      <c r="CYR10" s="205"/>
      <c r="CYS10" s="205"/>
      <c r="CYT10" s="205"/>
      <c r="CYU10" s="205"/>
      <c r="CYV10" s="205"/>
      <c r="CYW10" s="205"/>
      <c r="CYX10" s="205"/>
      <c r="CYY10" s="205"/>
      <c r="CYZ10" s="205"/>
      <c r="CZA10" s="205"/>
      <c r="CZB10" s="205"/>
      <c r="CZC10" s="205"/>
      <c r="CZD10" s="205"/>
      <c r="CZE10" s="205"/>
      <c r="CZF10" s="205"/>
      <c r="CZG10" s="205"/>
      <c r="CZH10" s="205"/>
      <c r="CZI10" s="205"/>
      <c r="CZJ10" s="205"/>
      <c r="CZK10" s="205"/>
      <c r="CZL10" s="205"/>
      <c r="CZM10" s="205"/>
      <c r="CZN10" s="205"/>
      <c r="CZO10" s="205"/>
      <c r="CZP10" s="205"/>
      <c r="CZQ10" s="205"/>
      <c r="CZR10" s="205"/>
      <c r="CZS10" s="205"/>
      <c r="CZT10" s="205"/>
      <c r="CZU10" s="205"/>
      <c r="CZV10" s="205"/>
      <c r="CZW10" s="205"/>
      <c r="CZX10" s="205"/>
      <c r="CZY10" s="205"/>
      <c r="CZZ10" s="205"/>
      <c r="DAA10" s="205"/>
      <c r="DAB10" s="205"/>
      <c r="DAC10" s="205"/>
      <c r="DAD10" s="205"/>
      <c r="DAE10" s="205"/>
      <c r="DAF10" s="205"/>
      <c r="DAG10" s="205"/>
      <c r="DAH10" s="205"/>
      <c r="DAI10" s="205"/>
      <c r="DAJ10" s="205"/>
      <c r="DAK10" s="205"/>
      <c r="DAL10" s="205"/>
      <c r="DAM10" s="205"/>
      <c r="DAN10" s="205"/>
      <c r="DAO10" s="205"/>
      <c r="DAP10" s="205"/>
      <c r="DAQ10" s="205"/>
      <c r="DAR10" s="205"/>
      <c r="DAS10" s="205"/>
      <c r="DAT10" s="205"/>
      <c r="DAU10" s="205"/>
      <c r="DAV10" s="205"/>
      <c r="DAW10" s="205"/>
      <c r="DAX10" s="205"/>
      <c r="DAY10" s="205"/>
      <c r="DAZ10" s="205"/>
      <c r="DBA10" s="205"/>
      <c r="DBB10" s="205"/>
      <c r="DBC10" s="205"/>
      <c r="DBD10" s="205"/>
      <c r="DBE10" s="205"/>
      <c r="DBF10" s="205"/>
      <c r="DBG10" s="205"/>
      <c r="DBH10" s="205"/>
      <c r="DBI10" s="205"/>
      <c r="DBJ10" s="205"/>
      <c r="DBK10" s="205"/>
      <c r="DBL10" s="205"/>
      <c r="DBM10" s="205"/>
      <c r="DBN10" s="205"/>
      <c r="DBO10" s="205"/>
      <c r="DBP10" s="205"/>
      <c r="DBQ10" s="205"/>
      <c r="DBR10" s="205"/>
      <c r="DBS10" s="205"/>
      <c r="DBT10" s="205"/>
      <c r="DBU10" s="205"/>
      <c r="DBV10" s="205"/>
      <c r="DBW10" s="205"/>
      <c r="DBX10" s="205"/>
      <c r="DBY10" s="205"/>
      <c r="DBZ10" s="205"/>
      <c r="DCA10" s="205"/>
      <c r="DCB10" s="205"/>
      <c r="DCC10" s="205"/>
      <c r="DCD10" s="205"/>
      <c r="DCE10" s="205"/>
      <c r="DCF10" s="205"/>
      <c r="DCG10" s="205"/>
      <c r="DCH10" s="205"/>
      <c r="DCI10" s="205"/>
      <c r="DCJ10" s="205"/>
      <c r="DCK10" s="205"/>
      <c r="DCL10" s="205"/>
      <c r="DCM10" s="205"/>
      <c r="DCN10" s="205"/>
      <c r="DCO10" s="205"/>
      <c r="DCP10" s="205"/>
      <c r="DCQ10" s="205"/>
      <c r="DCR10" s="205"/>
      <c r="DCS10" s="205"/>
      <c r="DCT10" s="205"/>
      <c r="DCU10" s="205"/>
      <c r="DCV10" s="205"/>
      <c r="DCW10" s="205"/>
      <c r="DCX10" s="205"/>
      <c r="DCY10" s="205"/>
      <c r="DCZ10" s="205"/>
      <c r="DDA10" s="205"/>
      <c r="DDB10" s="205"/>
      <c r="DDC10" s="205"/>
      <c r="DDD10" s="205"/>
      <c r="DDE10" s="205"/>
      <c r="DDF10" s="205"/>
      <c r="DDG10" s="205"/>
      <c r="DDH10" s="205"/>
      <c r="DDI10" s="205"/>
      <c r="DDJ10" s="205"/>
      <c r="DDK10" s="205"/>
      <c r="DDL10" s="205"/>
      <c r="DDM10" s="205"/>
      <c r="DDN10" s="205"/>
      <c r="DDO10" s="205"/>
      <c r="DDP10" s="205"/>
      <c r="DDQ10" s="205"/>
      <c r="DDR10" s="205"/>
      <c r="DDS10" s="205"/>
      <c r="DDT10" s="205"/>
      <c r="DDU10" s="205"/>
      <c r="DDV10" s="205"/>
      <c r="DDW10" s="205"/>
      <c r="DDX10" s="205"/>
      <c r="DDY10" s="205"/>
      <c r="DDZ10" s="205"/>
      <c r="DEA10" s="205"/>
      <c r="DEB10" s="205"/>
      <c r="DEC10" s="205"/>
      <c r="DED10" s="205"/>
      <c r="DEE10" s="205"/>
      <c r="DEF10" s="205"/>
      <c r="DEG10" s="205"/>
      <c r="DEH10" s="205"/>
      <c r="DEI10" s="205"/>
      <c r="DEJ10" s="205"/>
      <c r="DEK10" s="205"/>
      <c r="DEL10" s="205"/>
      <c r="DEM10" s="205"/>
      <c r="DEN10" s="205"/>
      <c r="DEO10" s="205"/>
      <c r="DEP10" s="205"/>
      <c r="DEQ10" s="205"/>
      <c r="DER10" s="205"/>
      <c r="DES10" s="205"/>
      <c r="DET10" s="205"/>
      <c r="DEU10" s="205"/>
      <c r="DEV10" s="205"/>
      <c r="DEW10" s="205"/>
      <c r="DEX10" s="205"/>
      <c r="DEY10" s="205"/>
      <c r="DEZ10" s="205"/>
      <c r="DFA10" s="205"/>
      <c r="DFB10" s="205"/>
      <c r="DFC10" s="205"/>
      <c r="DFD10" s="205"/>
      <c r="DFE10" s="205"/>
      <c r="DFF10" s="205"/>
      <c r="DFG10" s="205"/>
      <c r="DFH10" s="205"/>
      <c r="DFI10" s="205"/>
      <c r="DFJ10" s="205"/>
      <c r="DFK10" s="205"/>
      <c r="DFL10" s="205"/>
      <c r="DFM10" s="205"/>
      <c r="DFN10" s="205"/>
      <c r="DFO10" s="205"/>
      <c r="DFP10" s="205"/>
      <c r="DFQ10" s="205"/>
      <c r="DFR10" s="205"/>
      <c r="DFS10" s="205"/>
      <c r="DFT10" s="205"/>
      <c r="DFU10" s="205"/>
      <c r="DFV10" s="205"/>
      <c r="DFW10" s="205"/>
      <c r="DFX10" s="205"/>
      <c r="DFY10" s="205"/>
      <c r="DFZ10" s="205"/>
      <c r="DGA10" s="205"/>
      <c r="DGB10" s="205"/>
      <c r="DGC10" s="205"/>
      <c r="DGD10" s="205"/>
      <c r="DGE10" s="205"/>
      <c r="DGF10" s="205"/>
      <c r="DGG10" s="205"/>
      <c r="DGH10" s="205"/>
      <c r="DGI10" s="205"/>
      <c r="DGJ10" s="205"/>
      <c r="DGK10" s="205"/>
      <c r="DGL10" s="205"/>
      <c r="DGM10" s="205"/>
      <c r="DGN10" s="205"/>
      <c r="DGO10" s="205"/>
      <c r="DGP10" s="205"/>
      <c r="DGQ10" s="205"/>
      <c r="DGR10" s="205"/>
      <c r="DGS10" s="205"/>
      <c r="DGT10" s="205"/>
      <c r="DGU10" s="205"/>
      <c r="DGV10" s="205"/>
      <c r="DGW10" s="205"/>
      <c r="DGX10" s="205"/>
      <c r="DGY10" s="205"/>
      <c r="DGZ10" s="205"/>
      <c r="DHA10" s="205"/>
      <c r="DHB10" s="205"/>
      <c r="DHC10" s="205"/>
      <c r="DHD10" s="205"/>
      <c r="DHE10" s="205"/>
      <c r="DHF10" s="205"/>
      <c r="DHG10" s="205"/>
      <c r="DHH10" s="205"/>
      <c r="DHI10" s="205"/>
      <c r="DHJ10" s="205"/>
      <c r="DHK10" s="205"/>
      <c r="DHL10" s="205"/>
      <c r="DHM10" s="205"/>
      <c r="DHN10" s="205"/>
      <c r="DHO10" s="205"/>
      <c r="DHP10" s="205"/>
      <c r="DHQ10" s="205"/>
      <c r="DHR10" s="205"/>
      <c r="DHS10" s="205"/>
      <c r="DHT10" s="205"/>
      <c r="DHU10" s="205"/>
      <c r="DHV10" s="205"/>
      <c r="DHW10" s="205"/>
      <c r="DHX10" s="205"/>
      <c r="DHY10" s="205"/>
      <c r="DHZ10" s="205"/>
      <c r="DIA10" s="205"/>
      <c r="DIB10" s="205"/>
      <c r="DIC10" s="205"/>
      <c r="DID10" s="205"/>
      <c r="DIE10" s="205"/>
      <c r="DIF10" s="205"/>
      <c r="DIG10" s="205"/>
      <c r="DIH10" s="205"/>
      <c r="DII10" s="205"/>
      <c r="DIJ10" s="205"/>
      <c r="DIK10" s="205"/>
      <c r="DIL10" s="205"/>
      <c r="DIM10" s="205"/>
      <c r="DIN10" s="205"/>
      <c r="DIO10" s="205"/>
      <c r="DIP10" s="205"/>
      <c r="DIQ10" s="205"/>
      <c r="DIR10" s="205"/>
      <c r="DIS10" s="205"/>
      <c r="DIT10" s="205"/>
      <c r="DIU10" s="205"/>
      <c r="DIV10" s="205"/>
      <c r="DIW10" s="205"/>
      <c r="DIX10" s="205"/>
      <c r="DIY10" s="205"/>
      <c r="DIZ10" s="205"/>
      <c r="DJA10" s="205"/>
      <c r="DJB10" s="205"/>
      <c r="DJC10" s="205"/>
      <c r="DJD10" s="205"/>
    </row>
    <row r="11" spans="1:2968" ht="21" customHeight="1">
      <c r="A11" s="205"/>
      <c r="B11" s="756"/>
      <c r="C11" s="760" t="s">
        <v>118</v>
      </c>
      <c r="D11" s="373" t="s">
        <v>12</v>
      </c>
      <c r="E11" s="259">
        <v>2.0431520000000001</v>
      </c>
      <c r="F11" s="49">
        <v>-0.40410000000000001</v>
      </c>
      <c r="G11" s="57">
        <f t="shared" ref="G11" si="20">E11+F11</f>
        <v>1.639052</v>
      </c>
      <c r="H11" s="49"/>
      <c r="I11" s="57">
        <f t="shared" si="4"/>
        <v>1.639052</v>
      </c>
      <c r="J11" s="74">
        <f t="shared" si="5"/>
        <v>0</v>
      </c>
      <c r="K11" s="225">
        <v>11.49273</v>
      </c>
      <c r="L11" s="172">
        <v>-2.2450000000000001</v>
      </c>
      <c r="M11" s="260">
        <f t="shared" ref="M11" si="21">K11+L11</f>
        <v>9.2477300000000007</v>
      </c>
      <c r="N11" s="49">
        <v>1.6850000000000001</v>
      </c>
      <c r="O11" s="260">
        <f t="shared" si="7"/>
        <v>7.5627300000000002</v>
      </c>
      <c r="P11" s="201">
        <f>N11/M11</f>
        <v>0.18220687671460994</v>
      </c>
      <c r="Q11" s="203">
        <f t="shared" si="9"/>
        <v>13.535882000000001</v>
      </c>
      <c r="R11" s="202">
        <f t="shared" si="10"/>
        <v>-2.6491000000000002</v>
      </c>
      <c r="S11" s="203">
        <f t="shared" ref="S11" si="22">Q11+R11</f>
        <v>10.886782</v>
      </c>
      <c r="T11" s="202">
        <f t="shared" si="12"/>
        <v>1.6850000000000001</v>
      </c>
      <c r="U11" s="203">
        <f t="shared" si="13"/>
        <v>9.2017819999999997</v>
      </c>
      <c r="V11" s="200">
        <f t="shared" si="14"/>
        <v>0.15477484531241648</v>
      </c>
      <c r="W11" s="804">
        <f t="shared" ref="W11" si="23">Q11+Q12</f>
        <v>15.068246</v>
      </c>
      <c r="X11" s="803">
        <f t="shared" ref="X11" si="24">R11+R12</f>
        <v>-2.6491000000000002</v>
      </c>
      <c r="Y11" s="805">
        <f t="shared" ref="Y11" si="25">W11+X11</f>
        <v>12.419146</v>
      </c>
      <c r="Z11" s="803">
        <f t="shared" ref="Z11" si="26">T11+T12</f>
        <v>1.6850000000000001</v>
      </c>
      <c r="AA11" s="803">
        <f t="shared" ref="AA11" si="27">Y11-Z11</f>
        <v>10.734145999999999</v>
      </c>
      <c r="AB11" s="713">
        <f t="shared" ref="AB11" si="28">Z11/Y11</f>
        <v>0.13567760617356461</v>
      </c>
      <c r="AC11" s="205"/>
      <c r="AD11" s="205"/>
      <c r="AE11" s="205"/>
      <c r="AF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5"/>
      <c r="FH11" s="205"/>
      <c r="FI11" s="205"/>
      <c r="FJ11" s="205"/>
      <c r="FK11" s="205"/>
      <c r="FL11" s="205"/>
      <c r="FM11" s="205"/>
      <c r="FN11" s="205"/>
      <c r="FO11" s="205"/>
      <c r="FP11" s="205"/>
      <c r="FQ11" s="205"/>
      <c r="FR11" s="205"/>
      <c r="FS11" s="205"/>
      <c r="FT11" s="205"/>
      <c r="FU11" s="205"/>
      <c r="FV11" s="205"/>
      <c r="FW11" s="205"/>
      <c r="FX11" s="205"/>
      <c r="FY11" s="205"/>
      <c r="FZ11" s="205"/>
      <c r="GA11" s="205"/>
      <c r="GB11" s="205"/>
      <c r="GC11" s="205"/>
      <c r="GD11" s="205"/>
      <c r="GE11" s="205"/>
      <c r="GF11" s="205"/>
      <c r="GG11" s="205"/>
      <c r="GH11" s="205"/>
      <c r="GI11" s="205"/>
      <c r="GJ11" s="205"/>
      <c r="GK11" s="205"/>
      <c r="GL11" s="205"/>
      <c r="GM11" s="205"/>
      <c r="GN11" s="205"/>
      <c r="GO11" s="205"/>
      <c r="GP11" s="205"/>
      <c r="GQ11" s="205"/>
      <c r="GR11" s="205"/>
      <c r="GS11" s="205"/>
      <c r="GT11" s="205"/>
      <c r="GU11" s="205"/>
      <c r="GV11" s="205"/>
      <c r="GW11" s="205"/>
      <c r="GX11" s="205"/>
      <c r="GY11" s="205"/>
      <c r="GZ11" s="205"/>
      <c r="HA11" s="205"/>
      <c r="HB11" s="205"/>
      <c r="HC11" s="205"/>
      <c r="HD11" s="205"/>
      <c r="HE11" s="205"/>
      <c r="HF11" s="205"/>
      <c r="HG11" s="205"/>
      <c r="HH11" s="205"/>
      <c r="HI11" s="205"/>
      <c r="HJ11" s="205"/>
      <c r="HK11" s="205"/>
      <c r="HL11" s="205"/>
      <c r="HM11" s="205"/>
      <c r="HN11" s="205"/>
      <c r="HO11" s="205"/>
      <c r="HP11" s="205"/>
      <c r="HQ11" s="205"/>
      <c r="HR11" s="205"/>
      <c r="HS11" s="205"/>
      <c r="HT11" s="205"/>
      <c r="HU11" s="205"/>
      <c r="HV11" s="205"/>
      <c r="HW11" s="205"/>
      <c r="HX11" s="205"/>
      <c r="HY11" s="205"/>
      <c r="HZ11" s="205"/>
      <c r="IA11" s="205"/>
      <c r="IB11" s="205"/>
      <c r="IC11" s="205"/>
      <c r="ID11" s="205"/>
      <c r="IE11" s="205"/>
      <c r="IF11" s="205"/>
      <c r="IG11" s="205"/>
      <c r="IH11" s="205"/>
      <c r="II11" s="205"/>
      <c r="IJ11" s="205"/>
      <c r="IK11" s="205"/>
      <c r="IL11" s="205"/>
      <c r="IM11" s="205"/>
      <c r="IN11" s="205"/>
      <c r="IO11" s="205"/>
      <c r="IP11" s="205"/>
      <c r="IQ11" s="205"/>
      <c r="IR11" s="205"/>
      <c r="IS11" s="205"/>
      <c r="IT11" s="205"/>
      <c r="IU11" s="205"/>
      <c r="IV11" s="205"/>
      <c r="IW11" s="205"/>
      <c r="IX11" s="205"/>
      <c r="IY11" s="205"/>
      <c r="IZ11" s="205"/>
      <c r="JA11" s="205"/>
      <c r="JB11" s="205"/>
      <c r="JC11" s="205"/>
      <c r="JD11" s="205"/>
      <c r="JE11" s="205"/>
      <c r="JF11" s="205"/>
      <c r="JG11" s="205"/>
      <c r="JH11" s="205"/>
      <c r="JI11" s="205"/>
      <c r="JJ11" s="205"/>
      <c r="JK11" s="205"/>
      <c r="JL11" s="205"/>
      <c r="JM11" s="205"/>
      <c r="JN11" s="205"/>
      <c r="JO11" s="205"/>
      <c r="JP11" s="205"/>
      <c r="JQ11" s="205"/>
      <c r="JR11" s="205"/>
      <c r="JS11" s="205"/>
      <c r="JT11" s="205"/>
      <c r="JU11" s="205"/>
      <c r="JV11" s="205"/>
      <c r="JW11" s="205"/>
      <c r="JX11" s="205"/>
      <c r="JY11" s="205"/>
      <c r="JZ11" s="205"/>
      <c r="KA11" s="205"/>
      <c r="KB11" s="205"/>
      <c r="KC11" s="205"/>
      <c r="KD11" s="205"/>
      <c r="KE11" s="205"/>
      <c r="KF11" s="205"/>
      <c r="KG11" s="205"/>
      <c r="KH11" s="205"/>
      <c r="KI11" s="205"/>
      <c r="KJ11" s="205"/>
      <c r="KK11" s="205"/>
      <c r="KL11" s="205"/>
      <c r="KM11" s="205"/>
      <c r="KN11" s="205"/>
      <c r="KO11" s="205"/>
      <c r="KP11" s="205"/>
      <c r="KQ11" s="205"/>
      <c r="KR11" s="205"/>
      <c r="KS11" s="205"/>
      <c r="KT11" s="205"/>
      <c r="KU11" s="205"/>
      <c r="KV11" s="205"/>
      <c r="KW11" s="205"/>
      <c r="KX11" s="205"/>
      <c r="KY11" s="205"/>
      <c r="KZ11" s="205"/>
      <c r="LA11" s="205"/>
      <c r="LB11" s="205"/>
      <c r="LC11" s="205"/>
      <c r="LD11" s="205"/>
      <c r="LE11" s="205"/>
      <c r="LF11" s="205"/>
      <c r="LG11" s="205"/>
      <c r="LH11" s="205"/>
      <c r="LI11" s="205"/>
      <c r="LJ11" s="205"/>
      <c r="LK11" s="205"/>
      <c r="LL11" s="205"/>
      <c r="LM11" s="205"/>
      <c r="LN11" s="205"/>
      <c r="LO11" s="205"/>
      <c r="LP11" s="205"/>
      <c r="LQ11" s="205"/>
      <c r="LR11" s="205"/>
      <c r="LS11" s="205"/>
      <c r="LT11" s="205"/>
      <c r="LU11" s="205"/>
      <c r="LV11" s="205"/>
      <c r="LW11" s="205"/>
      <c r="LX11" s="205"/>
      <c r="LY11" s="205"/>
      <c r="LZ11" s="205"/>
      <c r="MA11" s="205"/>
      <c r="MB11" s="205"/>
      <c r="MC11" s="205"/>
      <c r="MD11" s="205"/>
      <c r="ME11" s="205"/>
      <c r="MF11" s="205"/>
      <c r="MG11" s="205"/>
      <c r="MH11" s="205"/>
      <c r="MI11" s="205"/>
      <c r="MJ11" s="205"/>
      <c r="MK11" s="205"/>
      <c r="ML11" s="205"/>
      <c r="MM11" s="205"/>
      <c r="MN11" s="205"/>
      <c r="MO11" s="205"/>
      <c r="MP11" s="205"/>
      <c r="MQ11" s="205"/>
      <c r="MR11" s="205"/>
      <c r="MS11" s="205"/>
      <c r="MT11" s="205"/>
      <c r="MU11" s="205"/>
      <c r="MV11" s="205"/>
      <c r="MW11" s="205"/>
      <c r="MX11" s="205"/>
      <c r="MY11" s="205"/>
      <c r="MZ11" s="205"/>
      <c r="NA11" s="205"/>
      <c r="NB11" s="205"/>
      <c r="NC11" s="205"/>
      <c r="ND11" s="205"/>
      <c r="NE11" s="205"/>
      <c r="NF11" s="205"/>
      <c r="NG11" s="205"/>
      <c r="NH11" s="205"/>
      <c r="NI11" s="205"/>
      <c r="NJ11" s="205"/>
      <c r="NK11" s="205"/>
      <c r="NL11" s="205"/>
      <c r="NM11" s="205"/>
      <c r="NN11" s="205"/>
      <c r="NO11" s="205"/>
      <c r="NP11" s="205"/>
      <c r="NQ11" s="205"/>
      <c r="NR11" s="205"/>
      <c r="NS11" s="205"/>
      <c r="NT11" s="205"/>
      <c r="NU11" s="205"/>
      <c r="NV11" s="205"/>
      <c r="NW11" s="205"/>
      <c r="NX11" s="205"/>
      <c r="NY11" s="205"/>
      <c r="NZ11" s="205"/>
      <c r="OA11" s="205"/>
      <c r="OB11" s="205"/>
      <c r="OC11" s="205"/>
      <c r="OD11" s="205"/>
      <c r="OE11" s="205"/>
      <c r="OF11" s="205"/>
      <c r="OG11" s="205"/>
      <c r="OH11" s="205"/>
      <c r="OI11" s="205"/>
      <c r="OJ11" s="205"/>
      <c r="OK11" s="205"/>
      <c r="OL11" s="205"/>
      <c r="OM11" s="205"/>
      <c r="ON11" s="205"/>
      <c r="OO11" s="205"/>
      <c r="OP11" s="205"/>
      <c r="OQ11" s="205"/>
      <c r="OR11" s="205"/>
      <c r="OS11" s="205"/>
      <c r="OT11" s="205"/>
      <c r="OU11" s="205"/>
      <c r="OV11" s="205"/>
      <c r="OW11" s="205"/>
      <c r="OX11" s="205"/>
      <c r="OY11" s="205"/>
      <c r="OZ11" s="205"/>
      <c r="PA11" s="205"/>
      <c r="PB11" s="205"/>
      <c r="PC11" s="205"/>
      <c r="PD11" s="205"/>
      <c r="PE11" s="205"/>
      <c r="PF11" s="205"/>
      <c r="PG11" s="205"/>
      <c r="PH11" s="205"/>
      <c r="PI11" s="205"/>
      <c r="PJ11" s="205"/>
      <c r="PK11" s="205"/>
      <c r="PL11" s="205"/>
      <c r="PM11" s="205"/>
      <c r="PN11" s="205"/>
      <c r="PO11" s="205"/>
      <c r="PP11" s="205"/>
      <c r="PQ11" s="205"/>
      <c r="PR11" s="205"/>
      <c r="PS11" s="205"/>
      <c r="PT11" s="205"/>
      <c r="PU11" s="205"/>
      <c r="PV11" s="205"/>
      <c r="PW11" s="205"/>
      <c r="PX11" s="205"/>
      <c r="PY11" s="205"/>
      <c r="PZ11" s="205"/>
      <c r="QA11" s="205"/>
      <c r="QB11" s="205"/>
      <c r="QC11" s="205"/>
      <c r="QD11" s="205"/>
      <c r="QE11" s="205"/>
      <c r="QF11" s="205"/>
      <c r="QG11" s="205"/>
      <c r="QH11" s="205"/>
      <c r="QI11" s="205"/>
      <c r="QJ11" s="205"/>
      <c r="QK11" s="205"/>
      <c r="QL11" s="205"/>
      <c r="QM11" s="205"/>
      <c r="QN11" s="205"/>
      <c r="QO11" s="205"/>
      <c r="QP11" s="205"/>
      <c r="QQ11" s="205"/>
      <c r="QR11" s="205"/>
      <c r="QS11" s="205"/>
      <c r="QT11" s="205"/>
      <c r="QU11" s="205"/>
      <c r="QV11" s="205"/>
      <c r="QW11" s="205"/>
      <c r="QX11" s="205"/>
      <c r="QY11" s="205"/>
      <c r="QZ11" s="205"/>
      <c r="RA11" s="205"/>
      <c r="RB11" s="205"/>
      <c r="RC11" s="205"/>
      <c r="RD11" s="205"/>
      <c r="RE11" s="205"/>
      <c r="RF11" s="205"/>
      <c r="RG11" s="205"/>
      <c r="RH11" s="205"/>
      <c r="RI11" s="205"/>
      <c r="RJ11" s="205"/>
      <c r="RK11" s="205"/>
      <c r="RL11" s="205"/>
      <c r="RM11" s="205"/>
      <c r="RN11" s="205"/>
      <c r="RO11" s="205"/>
      <c r="RP11" s="205"/>
      <c r="RQ11" s="205"/>
      <c r="RR11" s="205"/>
      <c r="RS11" s="205"/>
      <c r="RT11" s="205"/>
      <c r="RU11" s="205"/>
      <c r="RV11" s="205"/>
      <c r="RW11" s="205"/>
      <c r="RX11" s="205"/>
      <c r="RY11" s="205"/>
      <c r="RZ11" s="205"/>
      <c r="SA11" s="205"/>
      <c r="SB11" s="205"/>
      <c r="SC11" s="205"/>
      <c r="SD11" s="205"/>
      <c r="SE11" s="205"/>
      <c r="SF11" s="205"/>
      <c r="SG11" s="205"/>
      <c r="SH11" s="205"/>
      <c r="SI11" s="205"/>
      <c r="SJ11" s="205"/>
      <c r="SK11" s="205"/>
      <c r="SL11" s="205"/>
      <c r="SM11" s="205"/>
      <c r="SN11" s="205"/>
      <c r="SO11" s="205"/>
      <c r="SP11" s="205"/>
      <c r="SQ11" s="205"/>
      <c r="SR11" s="205"/>
      <c r="SS11" s="205"/>
      <c r="ST11" s="205"/>
      <c r="SU11" s="205"/>
      <c r="SV11" s="205"/>
      <c r="SW11" s="205"/>
      <c r="SX11" s="205"/>
      <c r="SY11" s="205"/>
      <c r="SZ11" s="205"/>
      <c r="TA11" s="205"/>
      <c r="TB11" s="205"/>
      <c r="TC11" s="205"/>
      <c r="TD11" s="205"/>
      <c r="TE11" s="205"/>
      <c r="TF11" s="205"/>
      <c r="TG11" s="205"/>
      <c r="TH11" s="205"/>
      <c r="TI11" s="205"/>
      <c r="TJ11" s="205"/>
      <c r="TK11" s="205"/>
      <c r="TL11" s="205"/>
      <c r="TM11" s="205"/>
      <c r="TN11" s="205"/>
      <c r="TO11" s="205"/>
      <c r="TP11" s="205"/>
      <c r="TQ11" s="205"/>
      <c r="TR11" s="205"/>
      <c r="TS11" s="205"/>
      <c r="TT11" s="205"/>
      <c r="TU11" s="205"/>
      <c r="TV11" s="205"/>
      <c r="TW11" s="205"/>
      <c r="TX11" s="205"/>
      <c r="TY11" s="205"/>
      <c r="TZ11" s="205"/>
      <c r="UA11" s="205"/>
      <c r="UB11" s="205"/>
      <c r="UC11" s="205"/>
      <c r="UD11" s="205"/>
      <c r="UE11" s="205"/>
      <c r="UF11" s="205"/>
      <c r="UG11" s="205"/>
      <c r="UH11" s="205"/>
      <c r="UI11" s="205"/>
      <c r="UJ11" s="205"/>
      <c r="UK11" s="205"/>
      <c r="UL11" s="205"/>
      <c r="UM11" s="205"/>
      <c r="UN11" s="205"/>
      <c r="UO11" s="205"/>
      <c r="UP11" s="205"/>
      <c r="UQ11" s="205"/>
      <c r="UR11" s="205"/>
      <c r="US11" s="205"/>
      <c r="UT11" s="205"/>
      <c r="UU11" s="205"/>
      <c r="UV11" s="205"/>
      <c r="UW11" s="205"/>
      <c r="UX11" s="205"/>
      <c r="UY11" s="205"/>
      <c r="UZ11" s="205"/>
      <c r="VA11" s="205"/>
      <c r="VB11" s="205"/>
      <c r="VC11" s="205"/>
      <c r="VD11" s="205"/>
      <c r="VE11" s="205"/>
      <c r="VF11" s="205"/>
      <c r="VG11" s="205"/>
      <c r="VH11" s="205"/>
      <c r="VI11" s="205"/>
      <c r="VJ11" s="205"/>
      <c r="VK11" s="205"/>
      <c r="VL11" s="205"/>
      <c r="VM11" s="205"/>
      <c r="VN11" s="205"/>
      <c r="VO11" s="205"/>
      <c r="VP11" s="205"/>
      <c r="VQ11" s="205"/>
      <c r="VR11" s="205"/>
      <c r="VS11" s="205"/>
      <c r="VT11" s="205"/>
      <c r="VU11" s="205"/>
      <c r="VV11" s="205"/>
      <c r="VW11" s="205"/>
      <c r="VX11" s="205"/>
      <c r="VY11" s="205"/>
      <c r="VZ11" s="205"/>
      <c r="WA11" s="205"/>
      <c r="WB11" s="205"/>
      <c r="WC11" s="205"/>
      <c r="WD11" s="205"/>
      <c r="WE11" s="205"/>
      <c r="WF11" s="205"/>
      <c r="WG11" s="205"/>
      <c r="WH11" s="205"/>
      <c r="WI11" s="205"/>
      <c r="WJ11" s="205"/>
      <c r="WK11" s="205"/>
      <c r="WL11" s="205"/>
      <c r="WM11" s="205"/>
      <c r="WN11" s="205"/>
      <c r="WO11" s="205"/>
      <c r="WP11" s="205"/>
      <c r="WQ11" s="205"/>
      <c r="WR11" s="205"/>
      <c r="WS11" s="205"/>
      <c r="WT11" s="205"/>
      <c r="WU11" s="205"/>
      <c r="WV11" s="205"/>
      <c r="WW11" s="205"/>
      <c r="WX11" s="205"/>
      <c r="WY11" s="205"/>
      <c r="WZ11" s="205"/>
      <c r="XA11" s="205"/>
      <c r="XB11" s="205"/>
      <c r="XC11" s="205"/>
      <c r="XD11" s="205"/>
      <c r="XE11" s="205"/>
      <c r="XF11" s="205"/>
      <c r="XG11" s="205"/>
      <c r="XH11" s="205"/>
      <c r="XI11" s="205"/>
      <c r="XJ11" s="205"/>
      <c r="XK11" s="205"/>
      <c r="XL11" s="205"/>
      <c r="XM11" s="205"/>
      <c r="XN11" s="205"/>
      <c r="XO11" s="205"/>
      <c r="XP11" s="205"/>
      <c r="XQ11" s="205"/>
      <c r="XR11" s="205"/>
      <c r="XS11" s="205"/>
      <c r="XT11" s="205"/>
      <c r="XU11" s="205"/>
      <c r="XV11" s="205"/>
      <c r="XW11" s="205"/>
      <c r="XX11" s="205"/>
      <c r="XY11" s="205"/>
      <c r="XZ11" s="205"/>
      <c r="YA11" s="205"/>
      <c r="YB11" s="205"/>
      <c r="YC11" s="205"/>
      <c r="YD11" s="205"/>
      <c r="YE11" s="205"/>
      <c r="YF11" s="205"/>
      <c r="YG11" s="205"/>
      <c r="YH11" s="205"/>
      <c r="YI11" s="205"/>
      <c r="YJ11" s="205"/>
      <c r="YK11" s="205"/>
      <c r="YL11" s="205"/>
      <c r="YM11" s="205"/>
      <c r="YN11" s="205"/>
      <c r="YO11" s="205"/>
      <c r="YP11" s="205"/>
      <c r="YQ11" s="205"/>
      <c r="YR11" s="205"/>
      <c r="YS11" s="205"/>
      <c r="YT11" s="205"/>
      <c r="YU11" s="205"/>
      <c r="YV11" s="205"/>
      <c r="YW11" s="205"/>
      <c r="YX11" s="205"/>
      <c r="YY11" s="205"/>
      <c r="YZ11" s="205"/>
      <c r="ZA11" s="205"/>
      <c r="ZB11" s="205"/>
      <c r="ZC11" s="205"/>
      <c r="ZD11" s="205"/>
      <c r="ZE11" s="205"/>
      <c r="ZF11" s="205"/>
      <c r="ZG11" s="205"/>
      <c r="ZH11" s="205"/>
      <c r="ZI11" s="205"/>
      <c r="ZJ11" s="205"/>
      <c r="ZK11" s="205"/>
      <c r="ZL11" s="205"/>
      <c r="ZM11" s="205"/>
      <c r="ZN11" s="205"/>
      <c r="ZO11" s="205"/>
      <c r="ZP11" s="205"/>
      <c r="ZQ11" s="205"/>
      <c r="ZR11" s="205"/>
      <c r="ZS11" s="205"/>
      <c r="ZT11" s="205"/>
      <c r="ZU11" s="205"/>
      <c r="ZV11" s="205"/>
      <c r="ZW11" s="205"/>
      <c r="ZX11" s="205"/>
      <c r="ZY11" s="205"/>
      <c r="ZZ11" s="205"/>
      <c r="AAA11" s="205"/>
      <c r="AAB11" s="205"/>
      <c r="AAC11" s="205"/>
      <c r="AAD11" s="205"/>
      <c r="AAE11" s="205"/>
      <c r="AAF11" s="205"/>
      <c r="AAG11" s="205"/>
      <c r="AAH11" s="205"/>
      <c r="AAI11" s="205"/>
      <c r="AAJ11" s="205"/>
      <c r="AAK11" s="205"/>
      <c r="AAL11" s="205"/>
      <c r="AAM11" s="205"/>
      <c r="AAN11" s="205"/>
      <c r="AAO11" s="205"/>
      <c r="AAP11" s="205"/>
      <c r="AAQ11" s="205"/>
      <c r="AAR11" s="205"/>
      <c r="AAS11" s="205"/>
      <c r="AAT11" s="205"/>
      <c r="AAU11" s="205"/>
      <c r="AAV11" s="205"/>
      <c r="AAW11" s="205"/>
      <c r="AAX11" s="205"/>
      <c r="AAY11" s="205"/>
      <c r="AAZ11" s="205"/>
      <c r="ABA11" s="205"/>
      <c r="ABB11" s="205"/>
      <c r="ABC11" s="205"/>
      <c r="ABD11" s="205"/>
      <c r="ABE11" s="205"/>
      <c r="ABF11" s="205"/>
      <c r="ABG11" s="205"/>
      <c r="ABH11" s="205"/>
      <c r="ABI11" s="205"/>
      <c r="ABJ11" s="205"/>
      <c r="ABK11" s="205"/>
      <c r="ABL11" s="205"/>
      <c r="ABM11" s="205"/>
      <c r="ABN11" s="205"/>
      <c r="ABO11" s="205"/>
      <c r="ABP11" s="205"/>
      <c r="ABQ11" s="205"/>
      <c r="ABR11" s="205"/>
      <c r="ABS11" s="205"/>
      <c r="ABT11" s="205"/>
      <c r="ABU11" s="205"/>
      <c r="ABV11" s="205"/>
      <c r="ABW11" s="205"/>
      <c r="ABX11" s="205"/>
      <c r="ABY11" s="205"/>
      <c r="ABZ11" s="205"/>
      <c r="ACA11" s="205"/>
      <c r="ACB11" s="205"/>
      <c r="ACC11" s="205"/>
      <c r="ACD11" s="205"/>
      <c r="ACE11" s="205"/>
      <c r="ACF11" s="205"/>
      <c r="ACG11" s="205"/>
      <c r="ACH11" s="205"/>
      <c r="ACI11" s="205"/>
      <c r="ACJ11" s="205"/>
      <c r="ACK11" s="205"/>
      <c r="ACL11" s="205"/>
      <c r="ACM11" s="205"/>
      <c r="ACN11" s="205"/>
      <c r="ACO11" s="205"/>
      <c r="ACP11" s="205"/>
      <c r="ACQ11" s="205"/>
      <c r="ACR11" s="205"/>
      <c r="ACS11" s="205"/>
      <c r="ACT11" s="205"/>
      <c r="ACU11" s="205"/>
      <c r="ACV11" s="205"/>
      <c r="ACW11" s="205"/>
      <c r="ACX11" s="205"/>
      <c r="ACY11" s="205"/>
      <c r="ACZ11" s="205"/>
      <c r="ADA11" s="205"/>
      <c r="ADB11" s="205"/>
      <c r="ADC11" s="205"/>
      <c r="ADD11" s="205"/>
      <c r="ADE11" s="205"/>
      <c r="ADF11" s="205"/>
      <c r="ADG11" s="205"/>
      <c r="ADH11" s="205"/>
      <c r="ADI11" s="205"/>
      <c r="ADJ11" s="205"/>
      <c r="ADK11" s="205"/>
      <c r="ADL11" s="205"/>
      <c r="ADM11" s="205"/>
      <c r="ADN11" s="205"/>
      <c r="ADO11" s="205"/>
      <c r="ADP11" s="205"/>
      <c r="ADQ11" s="205"/>
      <c r="ADR11" s="205"/>
      <c r="ADS11" s="205"/>
      <c r="ADT11" s="205"/>
      <c r="ADU11" s="205"/>
      <c r="ADV11" s="205"/>
      <c r="ADW11" s="205"/>
      <c r="ADX11" s="205"/>
      <c r="ADY11" s="205"/>
      <c r="ADZ11" s="205"/>
      <c r="AEA11" s="205"/>
      <c r="AEB11" s="205"/>
      <c r="AEC11" s="205"/>
      <c r="AED11" s="205"/>
      <c r="AEE11" s="205"/>
      <c r="AEF11" s="205"/>
      <c r="AEG11" s="205"/>
      <c r="AEH11" s="205"/>
      <c r="AEI11" s="205"/>
      <c r="AEJ11" s="205"/>
      <c r="AEK11" s="205"/>
      <c r="AEL11" s="205"/>
      <c r="AEM11" s="205"/>
      <c r="AEN11" s="205"/>
      <c r="AEO11" s="205"/>
      <c r="AEP11" s="205"/>
      <c r="AEQ11" s="205"/>
      <c r="AER11" s="205"/>
      <c r="AES11" s="205"/>
      <c r="AET11" s="205"/>
      <c r="AEU11" s="205"/>
      <c r="AEV11" s="205"/>
      <c r="AEW11" s="205"/>
      <c r="AEX11" s="205"/>
      <c r="AEY11" s="205"/>
      <c r="AEZ11" s="205"/>
      <c r="AFA11" s="205"/>
      <c r="AFB11" s="205"/>
      <c r="AFC11" s="205"/>
      <c r="AFD11" s="205"/>
      <c r="AFE11" s="205"/>
      <c r="AFF11" s="205"/>
      <c r="AFG11" s="205"/>
      <c r="AFH11" s="205"/>
      <c r="AFI11" s="205"/>
      <c r="AFJ11" s="205"/>
      <c r="AFK11" s="205"/>
      <c r="AFL11" s="205"/>
      <c r="AFM11" s="205"/>
      <c r="AFN11" s="205"/>
      <c r="AFO11" s="205"/>
      <c r="AFP11" s="205"/>
      <c r="AFQ11" s="205"/>
      <c r="AFR11" s="205"/>
      <c r="AFS11" s="205"/>
      <c r="AFT11" s="205"/>
      <c r="AFU11" s="205"/>
      <c r="AFV11" s="205"/>
      <c r="AFW11" s="205"/>
      <c r="AFX11" s="205"/>
      <c r="AFY11" s="205"/>
      <c r="AFZ11" s="205"/>
      <c r="AGA11" s="205"/>
      <c r="AGB11" s="205"/>
      <c r="AGC11" s="205"/>
      <c r="AGD11" s="205"/>
      <c r="AGE11" s="205"/>
      <c r="AGF11" s="205"/>
      <c r="AGG11" s="205"/>
      <c r="AGH11" s="205"/>
      <c r="AGI11" s="205"/>
      <c r="AGJ11" s="205"/>
      <c r="AGK11" s="205"/>
      <c r="AGL11" s="205"/>
      <c r="AGM11" s="205"/>
      <c r="AGN11" s="205"/>
      <c r="AGO11" s="205"/>
      <c r="AGP11" s="205"/>
      <c r="AGQ11" s="205"/>
      <c r="AGR11" s="205"/>
      <c r="AGS11" s="205"/>
      <c r="AGT11" s="205"/>
      <c r="AGU11" s="205"/>
      <c r="AGV11" s="205"/>
      <c r="AGW11" s="205"/>
      <c r="AGX11" s="205"/>
      <c r="AGY11" s="205"/>
      <c r="AGZ11" s="205"/>
      <c r="AHA11" s="205"/>
      <c r="AHB11" s="205"/>
      <c r="AHC11" s="205"/>
      <c r="AHD11" s="205"/>
      <c r="AHE11" s="205"/>
      <c r="AHF11" s="205"/>
      <c r="AHG11" s="205"/>
      <c r="AHH11" s="205"/>
      <c r="AHI11" s="205"/>
      <c r="AHJ11" s="205"/>
      <c r="AHK11" s="205"/>
      <c r="AHL11" s="205"/>
      <c r="AHM11" s="205"/>
      <c r="AHN11" s="205"/>
      <c r="AHO11" s="205"/>
      <c r="AHP11" s="205"/>
      <c r="AHQ11" s="205"/>
      <c r="AHR11" s="205"/>
      <c r="AHS11" s="205"/>
      <c r="AHT11" s="205"/>
      <c r="AHU11" s="205"/>
      <c r="AHV11" s="205"/>
      <c r="AHW11" s="205"/>
      <c r="AHX11" s="205"/>
      <c r="AHY11" s="205"/>
      <c r="AHZ11" s="205"/>
      <c r="AIA11" s="205"/>
      <c r="AIB11" s="205"/>
      <c r="AIC11" s="205"/>
      <c r="AID11" s="205"/>
      <c r="AIE11" s="205"/>
      <c r="AIF11" s="205"/>
      <c r="AIG11" s="205"/>
      <c r="AIH11" s="205"/>
      <c r="AII11" s="205"/>
      <c r="AIJ11" s="205"/>
      <c r="AIK11" s="205"/>
      <c r="AIL11" s="205"/>
      <c r="AIM11" s="205"/>
      <c r="AIN11" s="205"/>
      <c r="AIO11" s="205"/>
      <c r="AIP11" s="205"/>
      <c r="AIQ11" s="205"/>
      <c r="AIR11" s="205"/>
      <c r="AIS11" s="205"/>
      <c r="AIT11" s="205"/>
      <c r="AIU11" s="205"/>
      <c r="AIV11" s="205"/>
      <c r="AIW11" s="205"/>
      <c r="AIX11" s="205"/>
      <c r="AIY11" s="205"/>
      <c r="AIZ11" s="205"/>
      <c r="AJA11" s="205"/>
      <c r="AJB11" s="205"/>
      <c r="AJC11" s="205"/>
      <c r="AJD11" s="205"/>
      <c r="AJE11" s="205"/>
      <c r="AJF11" s="205"/>
      <c r="AJG11" s="205"/>
      <c r="AJH11" s="205"/>
      <c r="AJI11" s="205"/>
      <c r="AJJ11" s="205"/>
      <c r="AJK11" s="205"/>
      <c r="AJL11" s="205"/>
      <c r="AJM11" s="205"/>
      <c r="AJN11" s="205"/>
      <c r="AJO11" s="205"/>
      <c r="AJP11" s="205"/>
      <c r="AJQ11" s="205"/>
      <c r="AJR11" s="205"/>
      <c r="AJS11" s="205"/>
      <c r="AJT11" s="205"/>
      <c r="AJU11" s="205"/>
      <c r="AJV11" s="205"/>
      <c r="AJW11" s="205"/>
      <c r="AJX11" s="205"/>
      <c r="AJY11" s="205"/>
      <c r="AJZ11" s="205"/>
      <c r="AKA11" s="205"/>
      <c r="AKB11" s="205"/>
      <c r="AKC11" s="205"/>
      <c r="AKD11" s="205"/>
      <c r="AKE11" s="205"/>
      <c r="AKF11" s="205"/>
      <c r="AKG11" s="205"/>
      <c r="AKH11" s="205"/>
      <c r="AKI11" s="205"/>
      <c r="AKJ11" s="205"/>
      <c r="AKK11" s="205"/>
      <c r="AKL11" s="205"/>
      <c r="AKM11" s="205"/>
      <c r="AKN11" s="205"/>
      <c r="AKO11" s="205"/>
      <c r="AKP11" s="205"/>
      <c r="AKQ11" s="205"/>
      <c r="AKR11" s="205"/>
      <c r="AKS11" s="205"/>
      <c r="AKT11" s="205"/>
      <c r="AKU11" s="205"/>
      <c r="AKV11" s="205"/>
      <c r="AKW11" s="205"/>
      <c r="AKX11" s="205"/>
      <c r="AKY11" s="205"/>
      <c r="AKZ11" s="205"/>
      <c r="ALA11" s="205"/>
      <c r="ALB11" s="205"/>
      <c r="ALC11" s="205"/>
      <c r="ALD11" s="205"/>
      <c r="ALE11" s="205"/>
      <c r="ALF11" s="205"/>
      <c r="ALG11" s="205"/>
      <c r="ALH11" s="205"/>
      <c r="ALI11" s="205"/>
      <c r="ALJ11" s="205"/>
      <c r="ALK11" s="205"/>
      <c r="ALL11" s="205"/>
      <c r="ALM11" s="205"/>
      <c r="ALN11" s="205"/>
      <c r="ALO11" s="205"/>
      <c r="ALP11" s="205"/>
      <c r="ALQ11" s="205"/>
      <c r="ALR11" s="205"/>
      <c r="ALS11" s="205"/>
      <c r="ALT11" s="205"/>
      <c r="ALU11" s="205"/>
      <c r="ALV11" s="205"/>
      <c r="ALW11" s="205"/>
      <c r="ALX11" s="205"/>
      <c r="ALY11" s="205"/>
      <c r="ALZ11" s="205"/>
      <c r="AMA11" s="205"/>
      <c r="AMB11" s="205"/>
      <c r="AMC11" s="205"/>
      <c r="AMD11" s="205"/>
      <c r="AME11" s="205"/>
      <c r="AMF11" s="205"/>
      <c r="AMG11" s="205"/>
      <c r="AMH11" s="205"/>
      <c r="AMI11" s="205"/>
      <c r="AMJ11" s="205"/>
      <c r="AMK11" s="205"/>
      <c r="AML11" s="205"/>
      <c r="AMM11" s="205"/>
      <c r="AMN11" s="205"/>
      <c r="AMO11" s="205"/>
      <c r="AMP11" s="205"/>
      <c r="AMQ11" s="205"/>
      <c r="AMR11" s="205"/>
      <c r="AMS11" s="205"/>
      <c r="AMT11" s="205"/>
      <c r="AMU11" s="205"/>
      <c r="AMV11" s="205"/>
      <c r="AMW11" s="205"/>
      <c r="AMX11" s="205"/>
      <c r="AMY11" s="205"/>
      <c r="AMZ11" s="205"/>
      <c r="ANA11" s="205"/>
      <c r="ANB11" s="205"/>
      <c r="ANC11" s="205"/>
      <c r="AND11" s="205"/>
      <c r="ANE11" s="205"/>
      <c r="ANF11" s="205"/>
      <c r="ANG11" s="205"/>
      <c r="ANH11" s="205"/>
      <c r="ANI11" s="205"/>
      <c r="ANJ11" s="205"/>
      <c r="ANK11" s="205"/>
      <c r="ANL11" s="205"/>
      <c r="ANM11" s="205"/>
      <c r="ANN11" s="205"/>
      <c r="ANO11" s="205"/>
      <c r="ANP11" s="205"/>
      <c r="ANQ11" s="205"/>
      <c r="ANR11" s="205"/>
      <c r="ANS11" s="205"/>
      <c r="ANT11" s="205"/>
      <c r="ANU11" s="205"/>
      <c r="ANV11" s="205"/>
      <c r="ANW11" s="205"/>
      <c r="ANX11" s="205"/>
      <c r="ANY11" s="205"/>
      <c r="ANZ11" s="205"/>
      <c r="AOA11" s="205"/>
      <c r="AOB11" s="205"/>
      <c r="AOC11" s="205"/>
      <c r="AOD11" s="205"/>
      <c r="AOE11" s="205"/>
      <c r="AOF11" s="205"/>
      <c r="AOG11" s="205"/>
      <c r="AOH11" s="205"/>
      <c r="AOI11" s="205"/>
      <c r="AOJ11" s="205"/>
      <c r="AOK11" s="205"/>
      <c r="AOL11" s="205"/>
      <c r="AOM11" s="205"/>
      <c r="AON11" s="205"/>
      <c r="AOO11" s="205"/>
      <c r="AOP11" s="205"/>
      <c r="AOQ11" s="205"/>
      <c r="AOR11" s="205"/>
      <c r="AOS11" s="205"/>
      <c r="AOT11" s="205"/>
      <c r="AOU11" s="205"/>
      <c r="AOV11" s="205"/>
      <c r="AOW11" s="205"/>
      <c r="AOX11" s="205"/>
      <c r="AOY11" s="205"/>
      <c r="AOZ11" s="205"/>
      <c r="APA11" s="205"/>
      <c r="APB11" s="205"/>
      <c r="APC11" s="205"/>
      <c r="APD11" s="205"/>
      <c r="APE11" s="205"/>
      <c r="APF11" s="205"/>
      <c r="APG11" s="205"/>
      <c r="APH11" s="205"/>
      <c r="API11" s="205"/>
      <c r="APJ11" s="205"/>
      <c r="APK11" s="205"/>
      <c r="APL11" s="205"/>
      <c r="APM11" s="205"/>
      <c r="APN11" s="205"/>
      <c r="APO11" s="205"/>
      <c r="APP11" s="205"/>
      <c r="APQ11" s="205"/>
      <c r="APR11" s="205"/>
      <c r="APS11" s="205"/>
      <c r="APT11" s="205"/>
      <c r="APU11" s="205"/>
      <c r="APV11" s="205"/>
      <c r="APW11" s="205"/>
      <c r="APX11" s="205"/>
      <c r="APY11" s="205"/>
      <c r="APZ11" s="205"/>
      <c r="AQA11" s="205"/>
      <c r="AQB11" s="205"/>
      <c r="AQC11" s="205"/>
      <c r="AQD11" s="205"/>
      <c r="AQE11" s="205"/>
      <c r="AQF11" s="205"/>
      <c r="AQG11" s="205"/>
      <c r="AQH11" s="205"/>
      <c r="AQI11" s="205"/>
      <c r="AQJ11" s="205"/>
      <c r="AQK11" s="205"/>
      <c r="AQL11" s="205"/>
      <c r="AQM11" s="205"/>
      <c r="AQN11" s="205"/>
      <c r="AQO11" s="205"/>
      <c r="AQP11" s="205"/>
      <c r="AQQ11" s="205"/>
      <c r="AQR11" s="205"/>
      <c r="AQS11" s="205"/>
      <c r="AQT11" s="205"/>
      <c r="AQU11" s="205"/>
      <c r="AQV11" s="205"/>
      <c r="AQW11" s="205"/>
      <c r="AQX11" s="205"/>
      <c r="AQY11" s="205"/>
      <c r="AQZ11" s="205"/>
      <c r="ARA11" s="205"/>
      <c r="ARB11" s="205"/>
      <c r="ARC11" s="205"/>
      <c r="ARD11" s="205"/>
      <c r="ARE11" s="205"/>
      <c r="ARF11" s="205"/>
      <c r="ARG11" s="205"/>
      <c r="ARH11" s="205"/>
      <c r="ARI11" s="205"/>
      <c r="ARJ11" s="205"/>
      <c r="ARK11" s="205"/>
      <c r="ARL11" s="205"/>
      <c r="ARM11" s="205"/>
      <c r="ARN11" s="205"/>
      <c r="ARO11" s="205"/>
      <c r="ARP11" s="205"/>
      <c r="ARQ11" s="205"/>
      <c r="ARR11" s="205"/>
      <c r="ARS11" s="205"/>
      <c r="ART11" s="205"/>
      <c r="ARU11" s="205"/>
      <c r="ARV11" s="205"/>
      <c r="ARW11" s="205"/>
      <c r="ARX11" s="205"/>
      <c r="ARY11" s="205"/>
      <c r="ARZ11" s="205"/>
      <c r="ASA11" s="205"/>
      <c r="ASB11" s="205"/>
      <c r="ASC11" s="205"/>
      <c r="ASD11" s="205"/>
      <c r="ASE11" s="205"/>
      <c r="ASF11" s="205"/>
      <c r="ASG11" s="205"/>
      <c r="ASH11" s="205"/>
      <c r="ASI11" s="205"/>
      <c r="ASJ11" s="205"/>
      <c r="ASK11" s="205"/>
      <c r="ASL11" s="205"/>
      <c r="ASM11" s="205"/>
      <c r="ASN11" s="205"/>
      <c r="ASO11" s="205"/>
      <c r="ASP11" s="205"/>
      <c r="ASQ11" s="205"/>
      <c r="ASR11" s="205"/>
      <c r="ASS11" s="205"/>
      <c r="AST11" s="205"/>
      <c r="ASU11" s="205"/>
      <c r="ASV11" s="205"/>
      <c r="ASW11" s="205"/>
      <c r="ASX11" s="205"/>
      <c r="ASY11" s="205"/>
      <c r="ASZ11" s="205"/>
      <c r="ATA11" s="205"/>
      <c r="ATB11" s="205"/>
      <c r="ATC11" s="205"/>
      <c r="ATD11" s="205"/>
      <c r="ATE11" s="205"/>
      <c r="ATF11" s="205"/>
      <c r="ATG11" s="205"/>
      <c r="ATH11" s="205"/>
      <c r="ATI11" s="205"/>
      <c r="ATJ11" s="205"/>
      <c r="ATK11" s="205"/>
      <c r="ATL11" s="205"/>
      <c r="ATM11" s="205"/>
      <c r="ATN11" s="205"/>
      <c r="ATO11" s="205"/>
      <c r="ATP11" s="205"/>
      <c r="ATQ11" s="205"/>
      <c r="ATR11" s="205"/>
      <c r="ATS11" s="205"/>
      <c r="ATT11" s="205"/>
      <c r="ATU11" s="205"/>
      <c r="ATV11" s="205"/>
      <c r="ATW11" s="205"/>
      <c r="ATX11" s="205"/>
      <c r="ATY11" s="205"/>
      <c r="ATZ11" s="205"/>
      <c r="AUA11" s="205"/>
      <c r="AUB11" s="205"/>
      <c r="AUC11" s="205"/>
      <c r="AUD11" s="205"/>
      <c r="AUE11" s="205"/>
      <c r="AUF11" s="205"/>
      <c r="AUG11" s="205"/>
      <c r="AUH11" s="205"/>
      <c r="AUI11" s="205"/>
      <c r="AUJ11" s="205"/>
      <c r="AUK11" s="205"/>
      <c r="AUL11" s="205"/>
      <c r="AUM11" s="205"/>
      <c r="AUN11" s="205"/>
      <c r="AUO11" s="205"/>
      <c r="AUP11" s="205"/>
      <c r="AUQ11" s="205"/>
      <c r="AUR11" s="205"/>
      <c r="AUS11" s="205"/>
      <c r="AUT11" s="205"/>
      <c r="AUU11" s="205"/>
      <c r="AUV11" s="205"/>
      <c r="AUW11" s="205"/>
      <c r="AUX11" s="205"/>
      <c r="AUY11" s="205"/>
      <c r="AUZ11" s="205"/>
      <c r="AVA11" s="205"/>
      <c r="AVB11" s="205"/>
      <c r="AVC11" s="205"/>
      <c r="AVD11" s="205"/>
      <c r="AVE11" s="205"/>
      <c r="AVF11" s="205"/>
      <c r="AVG11" s="205"/>
      <c r="AVH11" s="205"/>
      <c r="AVI11" s="205"/>
      <c r="AVJ11" s="205"/>
      <c r="AVK11" s="205"/>
      <c r="AVL11" s="205"/>
      <c r="AVM11" s="205"/>
      <c r="AVN11" s="205"/>
      <c r="AVO11" s="205"/>
      <c r="AVP11" s="205"/>
      <c r="AVQ11" s="205"/>
      <c r="AVR11" s="205"/>
      <c r="AVS11" s="205"/>
      <c r="AVT11" s="205"/>
      <c r="AVU11" s="205"/>
      <c r="AVV11" s="205"/>
      <c r="AVW11" s="205"/>
      <c r="AVX11" s="205"/>
      <c r="AVY11" s="205"/>
      <c r="AVZ11" s="205"/>
      <c r="AWA11" s="205"/>
      <c r="AWB11" s="205"/>
      <c r="AWC11" s="205"/>
      <c r="AWD11" s="205"/>
      <c r="AWE11" s="205"/>
      <c r="AWF11" s="205"/>
      <c r="AWG11" s="205"/>
      <c r="AWH11" s="205"/>
      <c r="AWI11" s="205"/>
      <c r="AWJ11" s="205"/>
      <c r="AWK11" s="205"/>
      <c r="AWL11" s="205"/>
      <c r="AWM11" s="205"/>
      <c r="AWN11" s="205"/>
      <c r="AWO11" s="205"/>
      <c r="AWP11" s="205"/>
      <c r="AWQ11" s="205"/>
      <c r="AWR11" s="205"/>
      <c r="AWS11" s="205"/>
      <c r="AWT11" s="205"/>
      <c r="AWU11" s="205"/>
      <c r="AWV11" s="205"/>
      <c r="AWW11" s="205"/>
      <c r="AWX11" s="205"/>
      <c r="AWY11" s="205"/>
      <c r="AWZ11" s="205"/>
      <c r="AXA11" s="205"/>
      <c r="AXB11" s="205"/>
      <c r="AXC11" s="205"/>
      <c r="AXD11" s="205"/>
      <c r="AXE11" s="205"/>
      <c r="AXF11" s="205"/>
      <c r="AXG11" s="205"/>
      <c r="AXH11" s="205"/>
      <c r="AXI11" s="205"/>
      <c r="AXJ11" s="205"/>
      <c r="AXK11" s="205"/>
      <c r="AXL11" s="205"/>
      <c r="AXM11" s="205"/>
      <c r="AXN11" s="205"/>
      <c r="AXO11" s="205"/>
      <c r="AXP11" s="205"/>
      <c r="AXQ11" s="205"/>
      <c r="AXR11" s="205"/>
      <c r="AXS11" s="205"/>
      <c r="AXT11" s="205"/>
      <c r="AXU11" s="205"/>
      <c r="AXV11" s="205"/>
      <c r="AXW11" s="205"/>
      <c r="AXX11" s="205"/>
      <c r="AXY11" s="205"/>
      <c r="AXZ11" s="205"/>
      <c r="AYA11" s="205"/>
      <c r="AYB11" s="205"/>
      <c r="AYC11" s="205"/>
      <c r="AYD11" s="205"/>
      <c r="AYE11" s="205"/>
      <c r="AYF11" s="205"/>
      <c r="AYG11" s="205"/>
      <c r="AYH11" s="205"/>
      <c r="AYI11" s="205"/>
      <c r="AYJ11" s="205"/>
      <c r="AYK11" s="205"/>
      <c r="AYL11" s="205"/>
      <c r="AYM11" s="205"/>
      <c r="AYN11" s="205"/>
      <c r="AYO11" s="205"/>
      <c r="AYP11" s="205"/>
      <c r="AYQ11" s="205"/>
      <c r="AYR11" s="205"/>
      <c r="AYS11" s="205"/>
      <c r="AYT11" s="205"/>
      <c r="AYU11" s="205"/>
      <c r="AYV11" s="205"/>
      <c r="AYW11" s="205"/>
      <c r="AYX11" s="205"/>
      <c r="AYY11" s="205"/>
      <c r="AYZ11" s="205"/>
      <c r="AZA11" s="205"/>
      <c r="AZB11" s="205"/>
      <c r="AZC11" s="205"/>
      <c r="AZD11" s="205"/>
      <c r="AZE11" s="205"/>
      <c r="AZF11" s="205"/>
      <c r="AZG11" s="205"/>
      <c r="AZH11" s="205"/>
      <c r="AZI11" s="205"/>
      <c r="AZJ11" s="205"/>
      <c r="AZK11" s="205"/>
      <c r="AZL11" s="205"/>
      <c r="AZM11" s="205"/>
      <c r="AZN11" s="205"/>
      <c r="AZO11" s="205"/>
      <c r="AZP11" s="205"/>
      <c r="AZQ11" s="205"/>
      <c r="AZR11" s="205"/>
      <c r="AZS11" s="205"/>
      <c r="AZT11" s="205"/>
      <c r="AZU11" s="205"/>
      <c r="AZV11" s="205"/>
      <c r="AZW11" s="205"/>
      <c r="AZX11" s="205"/>
      <c r="AZY11" s="205"/>
      <c r="AZZ11" s="205"/>
      <c r="BAA11" s="205"/>
      <c r="BAB11" s="205"/>
      <c r="BAC11" s="205"/>
      <c r="BAD11" s="205"/>
      <c r="BAE11" s="205"/>
      <c r="BAF11" s="205"/>
      <c r="BAG11" s="205"/>
      <c r="BAH11" s="205"/>
      <c r="BAI11" s="205"/>
      <c r="BAJ11" s="205"/>
      <c r="BAK11" s="205"/>
      <c r="BAL11" s="205"/>
      <c r="BAM11" s="205"/>
      <c r="BAN11" s="205"/>
      <c r="BAO11" s="205"/>
      <c r="BAP11" s="205"/>
      <c r="BAQ11" s="205"/>
      <c r="BAR11" s="205"/>
      <c r="BAS11" s="205"/>
      <c r="BAT11" s="205"/>
      <c r="BAU11" s="205"/>
      <c r="BAV11" s="205"/>
      <c r="BAW11" s="205"/>
      <c r="BAX11" s="205"/>
      <c r="BAY11" s="205"/>
      <c r="BAZ11" s="205"/>
      <c r="BBA11" s="205"/>
      <c r="BBB11" s="205"/>
      <c r="BBC11" s="205"/>
      <c r="BBD11" s="205"/>
      <c r="BBE11" s="205"/>
      <c r="BBF11" s="205"/>
      <c r="BBG11" s="205"/>
      <c r="BBH11" s="205"/>
      <c r="BBI11" s="205"/>
      <c r="BBJ11" s="205"/>
      <c r="BBK11" s="205"/>
      <c r="BBL11" s="205"/>
      <c r="BBM11" s="205"/>
      <c r="BBN11" s="205"/>
      <c r="BBO11" s="205"/>
      <c r="BBP11" s="205"/>
      <c r="BBQ11" s="205"/>
      <c r="BBR11" s="205"/>
      <c r="BBS11" s="205"/>
      <c r="BBT11" s="205"/>
      <c r="BBU11" s="205"/>
      <c r="BBV11" s="205"/>
      <c r="BBW11" s="205"/>
      <c r="BBX11" s="205"/>
      <c r="BBY11" s="205"/>
      <c r="BBZ11" s="205"/>
      <c r="BCA11" s="205"/>
      <c r="BCB11" s="205"/>
      <c r="BCC11" s="205"/>
      <c r="BCD11" s="205"/>
      <c r="BCE11" s="205"/>
      <c r="BCF11" s="205"/>
      <c r="BCG11" s="205"/>
      <c r="BCH11" s="205"/>
      <c r="BCI11" s="205"/>
      <c r="BCJ11" s="205"/>
      <c r="BCK11" s="205"/>
      <c r="BCL11" s="205"/>
      <c r="BCM11" s="205"/>
      <c r="BCN11" s="205"/>
      <c r="BCO11" s="205"/>
      <c r="BCP11" s="205"/>
      <c r="BCQ11" s="205"/>
      <c r="BCR11" s="205"/>
      <c r="BCS11" s="205"/>
      <c r="BCT11" s="205"/>
      <c r="BCU11" s="205"/>
      <c r="BCV11" s="205"/>
      <c r="BCW11" s="205"/>
      <c r="BCX11" s="205"/>
      <c r="BCY11" s="205"/>
      <c r="BCZ11" s="205"/>
      <c r="BDA11" s="205"/>
      <c r="BDB11" s="205"/>
      <c r="BDC11" s="205"/>
      <c r="BDD11" s="205"/>
      <c r="BDE11" s="205"/>
      <c r="BDF11" s="205"/>
      <c r="BDG11" s="205"/>
      <c r="BDH11" s="205"/>
      <c r="BDI11" s="205"/>
      <c r="BDJ11" s="205"/>
      <c r="BDK11" s="205"/>
      <c r="BDL11" s="205"/>
      <c r="BDM11" s="205"/>
      <c r="BDN11" s="205"/>
      <c r="BDO11" s="205"/>
      <c r="BDP11" s="205"/>
      <c r="BDQ11" s="205"/>
      <c r="BDR11" s="205"/>
      <c r="BDS11" s="205"/>
      <c r="BDT11" s="205"/>
      <c r="BDU11" s="205"/>
      <c r="BDV11" s="205"/>
      <c r="BDW11" s="205"/>
      <c r="BDX11" s="205"/>
      <c r="BDY11" s="205"/>
      <c r="BDZ11" s="205"/>
      <c r="BEA11" s="205"/>
      <c r="BEB11" s="205"/>
      <c r="BEC11" s="205"/>
      <c r="BED11" s="205"/>
      <c r="BEE11" s="205"/>
      <c r="BEF11" s="205"/>
      <c r="BEG11" s="205"/>
      <c r="BEH11" s="205"/>
      <c r="BEI11" s="205"/>
      <c r="BEJ11" s="205"/>
      <c r="BEK11" s="205"/>
      <c r="BEL11" s="205"/>
      <c r="BEM11" s="205"/>
      <c r="BEN11" s="205"/>
      <c r="BEO11" s="205"/>
      <c r="BEP11" s="205"/>
      <c r="BEQ11" s="205"/>
      <c r="BER11" s="205"/>
      <c r="BES11" s="205"/>
      <c r="BET11" s="205"/>
      <c r="BEU11" s="205"/>
      <c r="BEV11" s="205"/>
      <c r="BEW11" s="205"/>
      <c r="BEX11" s="205"/>
      <c r="BEY11" s="205"/>
      <c r="BEZ11" s="205"/>
      <c r="BFA11" s="205"/>
      <c r="BFB11" s="205"/>
      <c r="BFC11" s="205"/>
      <c r="BFD11" s="205"/>
      <c r="BFE11" s="205"/>
      <c r="BFF11" s="205"/>
      <c r="BFG11" s="205"/>
      <c r="BFH11" s="205"/>
      <c r="BFI11" s="205"/>
      <c r="BFJ11" s="205"/>
      <c r="BFK11" s="205"/>
      <c r="BFL11" s="205"/>
      <c r="BFM11" s="205"/>
      <c r="BFN11" s="205"/>
      <c r="BFO11" s="205"/>
      <c r="BFP11" s="205"/>
      <c r="BFQ11" s="205"/>
      <c r="BFR11" s="205"/>
      <c r="BFS11" s="205"/>
      <c r="BFT11" s="205"/>
      <c r="BFU11" s="205"/>
      <c r="BFV11" s="205"/>
      <c r="BFW11" s="205"/>
      <c r="BFX11" s="205"/>
      <c r="BFY11" s="205"/>
      <c r="BFZ11" s="205"/>
      <c r="BGA11" s="205"/>
      <c r="BGB11" s="205"/>
      <c r="BGC11" s="205"/>
      <c r="BGD11" s="205"/>
      <c r="BGE11" s="205"/>
      <c r="BGF11" s="205"/>
      <c r="BGG11" s="205"/>
      <c r="BGH11" s="205"/>
      <c r="BGI11" s="205"/>
      <c r="BGJ11" s="205"/>
      <c r="BGK11" s="205"/>
      <c r="BGL11" s="205"/>
      <c r="BGM11" s="205"/>
      <c r="BGN11" s="205"/>
      <c r="BGO11" s="205"/>
      <c r="BGP11" s="205"/>
      <c r="BGQ11" s="205"/>
      <c r="BGR11" s="205"/>
      <c r="BGS11" s="205"/>
      <c r="BGT11" s="205"/>
      <c r="BGU11" s="205"/>
      <c r="BGV11" s="205"/>
      <c r="BGW11" s="205"/>
      <c r="BGX11" s="205"/>
      <c r="BGY11" s="205"/>
      <c r="BGZ11" s="205"/>
      <c r="BHA11" s="205"/>
      <c r="BHB11" s="205"/>
      <c r="BHC11" s="205"/>
      <c r="BHD11" s="205"/>
      <c r="BHE11" s="205"/>
      <c r="BHF11" s="205"/>
      <c r="BHG11" s="205"/>
      <c r="BHH11" s="205"/>
      <c r="BHI11" s="205"/>
      <c r="BHJ11" s="205"/>
      <c r="BHK11" s="205"/>
      <c r="BHL11" s="205"/>
      <c r="BHM11" s="205"/>
      <c r="BHN11" s="205"/>
      <c r="BHO11" s="205"/>
      <c r="BHP11" s="205"/>
      <c r="BHQ11" s="205"/>
      <c r="BHR11" s="205"/>
      <c r="BHS11" s="205"/>
      <c r="BHT11" s="205"/>
      <c r="BHU11" s="205"/>
      <c r="BHV11" s="205"/>
      <c r="BHW11" s="205"/>
      <c r="BHX11" s="205"/>
      <c r="BHY11" s="205"/>
      <c r="BHZ11" s="205"/>
      <c r="BIA11" s="205"/>
      <c r="BIB11" s="205"/>
      <c r="BIC11" s="205"/>
      <c r="BID11" s="205"/>
      <c r="BIE11" s="205"/>
      <c r="BIF11" s="205"/>
      <c r="BIG11" s="205"/>
      <c r="BIH11" s="205"/>
      <c r="BII11" s="205"/>
      <c r="BIJ11" s="205"/>
      <c r="BIK11" s="205"/>
      <c r="BIL11" s="205"/>
      <c r="BIM11" s="205"/>
      <c r="BIN11" s="205"/>
      <c r="BIO11" s="205"/>
      <c r="BIP11" s="205"/>
      <c r="BIQ11" s="205"/>
      <c r="BIR11" s="205"/>
      <c r="BIS11" s="205"/>
      <c r="BIT11" s="205"/>
      <c r="BIU11" s="205"/>
      <c r="BIV11" s="205"/>
      <c r="BIW11" s="205"/>
      <c r="BIX11" s="205"/>
      <c r="BIY11" s="205"/>
      <c r="BIZ11" s="205"/>
      <c r="BJA11" s="205"/>
      <c r="BJB11" s="205"/>
      <c r="BJC11" s="205"/>
      <c r="BJD11" s="205"/>
      <c r="BJE11" s="205"/>
      <c r="BJF11" s="205"/>
      <c r="BJG11" s="205"/>
      <c r="BJH11" s="205"/>
      <c r="BJI11" s="205"/>
      <c r="BJJ11" s="205"/>
      <c r="BJK11" s="205"/>
      <c r="BJL11" s="205"/>
      <c r="BJM11" s="205"/>
      <c r="BJN11" s="205"/>
      <c r="BJO11" s="205"/>
      <c r="BJP11" s="205"/>
      <c r="BJQ11" s="205"/>
      <c r="BJR11" s="205"/>
      <c r="BJS11" s="205"/>
      <c r="BJT11" s="205"/>
      <c r="BJU11" s="205"/>
      <c r="BJV11" s="205"/>
      <c r="BJW11" s="205"/>
      <c r="BJX11" s="205"/>
      <c r="BJY11" s="205"/>
      <c r="BJZ11" s="205"/>
      <c r="BKA11" s="205"/>
      <c r="BKB11" s="205"/>
      <c r="BKC11" s="205"/>
      <c r="BKD11" s="205"/>
      <c r="BKE11" s="205"/>
      <c r="BKF11" s="205"/>
      <c r="BKG11" s="205"/>
      <c r="BKH11" s="205"/>
      <c r="BKI11" s="205"/>
      <c r="BKJ11" s="205"/>
      <c r="BKK11" s="205"/>
      <c r="BKL11" s="205"/>
      <c r="BKM11" s="205"/>
      <c r="BKN11" s="205"/>
      <c r="BKO11" s="205"/>
      <c r="BKP11" s="205"/>
      <c r="BKQ11" s="205"/>
      <c r="BKR11" s="205"/>
      <c r="BKS11" s="205"/>
      <c r="BKT11" s="205"/>
      <c r="BKU11" s="205"/>
      <c r="BKV11" s="205"/>
      <c r="BKW11" s="205"/>
      <c r="BKX11" s="205"/>
      <c r="BKY11" s="205"/>
      <c r="BKZ11" s="205"/>
      <c r="BLA11" s="205"/>
      <c r="BLB11" s="205"/>
      <c r="BLC11" s="205"/>
      <c r="BLD11" s="205"/>
      <c r="BLE11" s="205"/>
      <c r="BLF11" s="205"/>
      <c r="BLG11" s="205"/>
      <c r="BLH11" s="205"/>
      <c r="BLI11" s="205"/>
      <c r="BLJ11" s="205"/>
      <c r="BLK11" s="205"/>
      <c r="BLL11" s="205"/>
      <c r="BLM11" s="205"/>
      <c r="BLN11" s="205"/>
      <c r="BLO11" s="205"/>
      <c r="BLP11" s="205"/>
      <c r="BLQ11" s="205"/>
      <c r="BLR11" s="205"/>
      <c r="BLS11" s="205"/>
      <c r="BLT11" s="205"/>
      <c r="BLU11" s="205"/>
      <c r="BLV11" s="205"/>
      <c r="BLW11" s="205"/>
      <c r="BLX11" s="205"/>
      <c r="BLY11" s="205"/>
      <c r="BLZ11" s="205"/>
      <c r="BMA11" s="205"/>
      <c r="BMB11" s="205"/>
      <c r="BMC11" s="205"/>
      <c r="BMD11" s="205"/>
      <c r="BME11" s="205"/>
      <c r="BMF11" s="205"/>
      <c r="BMG11" s="205"/>
      <c r="BMH11" s="205"/>
      <c r="BMI11" s="205"/>
      <c r="BMJ11" s="205"/>
      <c r="BMK11" s="205"/>
      <c r="BML11" s="205"/>
      <c r="BMM11" s="205"/>
      <c r="BMN11" s="205"/>
      <c r="BMO11" s="205"/>
      <c r="BMP11" s="205"/>
      <c r="BMQ11" s="205"/>
      <c r="BMR11" s="205"/>
      <c r="BMS11" s="205"/>
      <c r="BMT11" s="205"/>
      <c r="BMU11" s="205"/>
      <c r="BMV11" s="205"/>
      <c r="BMW11" s="205"/>
      <c r="BMX11" s="205"/>
      <c r="BMY11" s="205"/>
      <c r="BMZ11" s="205"/>
      <c r="BNA11" s="205"/>
      <c r="BNB11" s="205"/>
      <c r="BNC11" s="205"/>
      <c r="BND11" s="205"/>
      <c r="BNE11" s="205"/>
      <c r="BNF11" s="205"/>
      <c r="BNG11" s="205"/>
      <c r="BNH11" s="205"/>
      <c r="BNI11" s="205"/>
      <c r="BNJ11" s="205"/>
      <c r="BNK11" s="205"/>
      <c r="BNL11" s="205"/>
      <c r="BNM11" s="205"/>
      <c r="BNN11" s="205"/>
      <c r="BNO11" s="205"/>
      <c r="BNP11" s="205"/>
      <c r="BNQ11" s="205"/>
      <c r="BNR11" s="205"/>
      <c r="BNS11" s="205"/>
      <c r="BNT11" s="205"/>
      <c r="BNU11" s="205"/>
      <c r="BNV11" s="205"/>
      <c r="BNW11" s="205"/>
      <c r="BNX11" s="205"/>
      <c r="BNY11" s="205"/>
      <c r="BNZ11" s="205"/>
      <c r="BOA11" s="205"/>
      <c r="BOB11" s="205"/>
      <c r="BOC11" s="205"/>
      <c r="BOD11" s="205"/>
      <c r="BOE11" s="205"/>
      <c r="BOF11" s="205"/>
      <c r="BOG11" s="205"/>
      <c r="BOH11" s="205"/>
      <c r="BOI11" s="205"/>
      <c r="BOJ11" s="205"/>
      <c r="BOK11" s="205"/>
      <c r="BOL11" s="205"/>
      <c r="BOM11" s="205"/>
      <c r="BON11" s="205"/>
      <c r="BOO11" s="205"/>
      <c r="BOP11" s="205"/>
      <c r="BOQ11" s="205"/>
      <c r="BOR11" s="205"/>
      <c r="BOS11" s="205"/>
      <c r="BOT11" s="205"/>
      <c r="BOU11" s="205"/>
      <c r="BOV11" s="205"/>
      <c r="BOW11" s="205"/>
      <c r="BOX11" s="205"/>
      <c r="BOY11" s="205"/>
      <c r="BOZ11" s="205"/>
      <c r="BPA11" s="205"/>
      <c r="BPB11" s="205"/>
      <c r="BPC11" s="205"/>
      <c r="BPD11" s="205"/>
      <c r="BPE11" s="205"/>
      <c r="BPF11" s="205"/>
      <c r="BPG11" s="205"/>
      <c r="BPH11" s="205"/>
      <c r="BPI11" s="205"/>
      <c r="BPJ11" s="205"/>
      <c r="BPK11" s="205"/>
      <c r="BPL11" s="205"/>
      <c r="BPM11" s="205"/>
      <c r="BPN11" s="205"/>
      <c r="BPO11" s="205"/>
      <c r="BPP11" s="205"/>
      <c r="BPQ11" s="205"/>
      <c r="BPR11" s="205"/>
      <c r="BPS11" s="205"/>
      <c r="BPT11" s="205"/>
      <c r="BPU11" s="205"/>
      <c r="BPV11" s="205"/>
      <c r="BPW11" s="205"/>
      <c r="BPX11" s="205"/>
      <c r="BPY11" s="205"/>
      <c r="BPZ11" s="205"/>
      <c r="BQA11" s="205"/>
      <c r="BQB11" s="205"/>
      <c r="BQC11" s="205"/>
      <c r="BQD11" s="205"/>
      <c r="BQE11" s="205"/>
      <c r="BQF11" s="205"/>
      <c r="BQG11" s="205"/>
      <c r="BQH11" s="205"/>
      <c r="BQI11" s="205"/>
      <c r="BQJ11" s="205"/>
      <c r="BQK11" s="205"/>
      <c r="BQL11" s="205"/>
      <c r="BQM11" s="205"/>
      <c r="BQN11" s="205"/>
      <c r="BQO11" s="205"/>
      <c r="BQP11" s="205"/>
      <c r="BQQ11" s="205"/>
      <c r="BQR11" s="205"/>
      <c r="BQS11" s="205"/>
      <c r="BQT11" s="205"/>
      <c r="BQU11" s="205"/>
      <c r="BQV11" s="205"/>
      <c r="BQW11" s="205"/>
      <c r="BQX11" s="205"/>
      <c r="BQY11" s="205"/>
      <c r="BQZ11" s="205"/>
      <c r="BRA11" s="205"/>
      <c r="BRB11" s="205"/>
      <c r="BRC11" s="205"/>
      <c r="BRD11" s="205"/>
      <c r="BRE11" s="205"/>
      <c r="BRF11" s="205"/>
      <c r="BRG11" s="205"/>
      <c r="BRH11" s="205"/>
      <c r="BRI11" s="205"/>
      <c r="BRJ11" s="205"/>
      <c r="BRK11" s="205"/>
      <c r="BRL11" s="205"/>
      <c r="BRM11" s="205"/>
      <c r="BRN11" s="205"/>
      <c r="BRO11" s="205"/>
      <c r="BRP11" s="205"/>
      <c r="BRQ11" s="205"/>
      <c r="BRR11" s="205"/>
      <c r="BRS11" s="205"/>
      <c r="BRT11" s="205"/>
      <c r="BRU11" s="205"/>
      <c r="BRV11" s="205"/>
      <c r="BRW11" s="205"/>
      <c r="BRX11" s="205"/>
      <c r="BRY11" s="205"/>
      <c r="BRZ11" s="205"/>
      <c r="BSA11" s="205"/>
      <c r="BSB11" s="205"/>
      <c r="BSC11" s="205"/>
      <c r="BSD11" s="205"/>
      <c r="BSE11" s="205"/>
      <c r="BSF11" s="205"/>
      <c r="BSG11" s="205"/>
      <c r="BSH11" s="205"/>
      <c r="BSI11" s="205"/>
      <c r="BSJ11" s="205"/>
      <c r="BSK11" s="205"/>
      <c r="BSL11" s="205"/>
      <c r="BSM11" s="205"/>
      <c r="BSN11" s="205"/>
      <c r="BSO11" s="205"/>
      <c r="BSP11" s="205"/>
      <c r="BSQ11" s="205"/>
      <c r="BSR11" s="205"/>
      <c r="BSS11" s="205"/>
      <c r="BST11" s="205"/>
      <c r="BSU11" s="205"/>
      <c r="BSV11" s="205"/>
      <c r="BSW11" s="205"/>
      <c r="BSX11" s="205"/>
      <c r="BSY11" s="205"/>
      <c r="BSZ11" s="205"/>
      <c r="BTA11" s="205"/>
      <c r="BTB11" s="205"/>
      <c r="BTC11" s="205"/>
      <c r="BTD11" s="205"/>
      <c r="BTE11" s="205"/>
      <c r="BTF11" s="205"/>
      <c r="BTG11" s="205"/>
      <c r="BTH11" s="205"/>
      <c r="BTI11" s="205"/>
      <c r="BTJ11" s="205"/>
      <c r="BTK11" s="205"/>
      <c r="BTL11" s="205"/>
      <c r="BTM11" s="205"/>
      <c r="BTN11" s="205"/>
      <c r="BTO11" s="205"/>
      <c r="BTP11" s="205"/>
      <c r="BTQ11" s="205"/>
      <c r="BTR11" s="205"/>
      <c r="BTS11" s="205"/>
      <c r="BTT11" s="205"/>
      <c r="BTU11" s="205"/>
      <c r="BTV11" s="205"/>
      <c r="BTW11" s="205"/>
      <c r="BTX11" s="205"/>
      <c r="BTY11" s="205"/>
      <c r="BTZ11" s="205"/>
      <c r="BUA11" s="205"/>
      <c r="BUB11" s="205"/>
      <c r="BUC11" s="205"/>
      <c r="BUD11" s="205"/>
      <c r="BUE11" s="205"/>
      <c r="BUF11" s="205"/>
      <c r="BUG11" s="205"/>
      <c r="BUH11" s="205"/>
      <c r="BUI11" s="205"/>
      <c r="BUJ11" s="205"/>
      <c r="BUK11" s="205"/>
      <c r="BUL11" s="205"/>
      <c r="BUM11" s="205"/>
      <c r="BUN11" s="205"/>
      <c r="BUO11" s="205"/>
      <c r="BUP11" s="205"/>
      <c r="BUQ11" s="205"/>
      <c r="BUR11" s="205"/>
      <c r="BUS11" s="205"/>
      <c r="BUT11" s="205"/>
      <c r="BUU11" s="205"/>
      <c r="BUV11" s="205"/>
      <c r="BUW11" s="205"/>
      <c r="BUX11" s="205"/>
      <c r="BUY11" s="205"/>
      <c r="BUZ11" s="205"/>
      <c r="BVA11" s="205"/>
      <c r="BVB11" s="205"/>
      <c r="BVC11" s="205"/>
      <c r="BVD11" s="205"/>
      <c r="BVE11" s="205"/>
      <c r="BVF11" s="205"/>
      <c r="BVG11" s="205"/>
      <c r="BVH11" s="205"/>
      <c r="BVI11" s="205"/>
      <c r="BVJ11" s="205"/>
      <c r="BVK11" s="205"/>
      <c r="BVL11" s="205"/>
      <c r="BVM11" s="205"/>
      <c r="BVN11" s="205"/>
      <c r="BVO11" s="205"/>
      <c r="BVP11" s="205"/>
      <c r="BVQ11" s="205"/>
      <c r="BVR11" s="205"/>
      <c r="BVS11" s="205"/>
      <c r="BVT11" s="205"/>
      <c r="BVU11" s="205"/>
      <c r="BVV11" s="205"/>
      <c r="BVW11" s="205"/>
      <c r="BVX11" s="205"/>
      <c r="BVY11" s="205"/>
      <c r="BVZ11" s="205"/>
      <c r="BWA11" s="205"/>
      <c r="BWB11" s="205"/>
      <c r="BWC11" s="205"/>
      <c r="BWD11" s="205"/>
      <c r="BWE11" s="205"/>
      <c r="BWF11" s="205"/>
      <c r="BWG11" s="205"/>
      <c r="BWH11" s="205"/>
      <c r="BWI11" s="205"/>
      <c r="BWJ11" s="205"/>
      <c r="BWK11" s="205"/>
      <c r="BWL11" s="205"/>
      <c r="BWM11" s="205"/>
      <c r="BWN11" s="205"/>
      <c r="BWO11" s="205"/>
      <c r="BWP11" s="205"/>
      <c r="BWQ11" s="205"/>
      <c r="BWR11" s="205"/>
      <c r="BWS11" s="205"/>
      <c r="BWT11" s="205"/>
      <c r="BWU11" s="205"/>
      <c r="BWV11" s="205"/>
      <c r="BWW11" s="205"/>
      <c r="BWX11" s="205"/>
      <c r="BWY11" s="205"/>
      <c r="BWZ11" s="205"/>
      <c r="BXA11" s="205"/>
      <c r="BXB11" s="205"/>
      <c r="BXC11" s="205"/>
      <c r="BXD11" s="205"/>
      <c r="BXE11" s="205"/>
      <c r="BXF11" s="205"/>
      <c r="BXG11" s="205"/>
      <c r="BXH11" s="205"/>
      <c r="BXI11" s="205"/>
      <c r="BXJ11" s="205"/>
      <c r="BXK11" s="205"/>
      <c r="BXL11" s="205"/>
      <c r="BXM11" s="205"/>
      <c r="BXN11" s="205"/>
      <c r="BXO11" s="205"/>
      <c r="BXP11" s="205"/>
      <c r="BXQ11" s="205"/>
      <c r="BXR11" s="205"/>
      <c r="BXS11" s="205"/>
      <c r="BXT11" s="205"/>
      <c r="BXU11" s="205"/>
      <c r="BXV11" s="205"/>
      <c r="BXW11" s="205"/>
      <c r="BXX11" s="205"/>
      <c r="BXY11" s="205"/>
      <c r="BXZ11" s="205"/>
      <c r="BYA11" s="205"/>
      <c r="BYB11" s="205"/>
      <c r="BYC11" s="205"/>
      <c r="BYD11" s="205"/>
      <c r="BYE11" s="205"/>
      <c r="BYF11" s="205"/>
      <c r="BYG11" s="205"/>
      <c r="BYH11" s="205"/>
      <c r="BYI11" s="205"/>
      <c r="BYJ11" s="205"/>
      <c r="BYK11" s="205"/>
      <c r="BYL11" s="205"/>
      <c r="BYM11" s="205"/>
      <c r="BYN11" s="205"/>
      <c r="BYO11" s="205"/>
      <c r="BYP11" s="205"/>
      <c r="BYQ11" s="205"/>
      <c r="BYR11" s="205"/>
      <c r="BYS11" s="205"/>
      <c r="BYT11" s="205"/>
      <c r="BYU11" s="205"/>
      <c r="BYV11" s="205"/>
      <c r="BYW11" s="205"/>
      <c r="BYX11" s="205"/>
      <c r="BYY11" s="205"/>
      <c r="BYZ11" s="205"/>
      <c r="BZA11" s="205"/>
      <c r="BZB11" s="205"/>
      <c r="BZC11" s="205"/>
      <c r="BZD11" s="205"/>
      <c r="BZE11" s="205"/>
      <c r="BZF11" s="205"/>
      <c r="BZG11" s="205"/>
      <c r="BZH11" s="205"/>
      <c r="BZI11" s="205"/>
      <c r="BZJ11" s="205"/>
      <c r="BZK11" s="205"/>
      <c r="BZL11" s="205"/>
      <c r="BZM11" s="205"/>
      <c r="BZN11" s="205"/>
      <c r="BZO11" s="205"/>
      <c r="BZP11" s="205"/>
      <c r="BZQ11" s="205"/>
      <c r="BZR11" s="205"/>
      <c r="BZS11" s="205"/>
      <c r="BZT11" s="205"/>
      <c r="BZU11" s="205"/>
      <c r="BZV11" s="205"/>
      <c r="BZW11" s="205"/>
      <c r="BZX11" s="205"/>
      <c r="BZY11" s="205"/>
      <c r="BZZ11" s="205"/>
      <c r="CAA11" s="205"/>
      <c r="CAB11" s="205"/>
      <c r="CAC11" s="205"/>
      <c r="CAD11" s="205"/>
      <c r="CAE11" s="205"/>
      <c r="CAF11" s="205"/>
      <c r="CAG11" s="205"/>
      <c r="CAH11" s="205"/>
      <c r="CAI11" s="205"/>
      <c r="CAJ11" s="205"/>
      <c r="CAK11" s="205"/>
      <c r="CAL11" s="205"/>
      <c r="CAM11" s="205"/>
      <c r="CAN11" s="205"/>
      <c r="CAO11" s="205"/>
      <c r="CAP11" s="205"/>
      <c r="CAQ11" s="205"/>
      <c r="CAR11" s="205"/>
      <c r="CAS11" s="205"/>
      <c r="CAT11" s="205"/>
      <c r="CAU11" s="205"/>
      <c r="CAV11" s="205"/>
      <c r="CAW11" s="205"/>
      <c r="CAX11" s="205"/>
      <c r="CAY11" s="205"/>
      <c r="CAZ11" s="205"/>
      <c r="CBA11" s="205"/>
      <c r="CBB11" s="205"/>
      <c r="CBC11" s="205"/>
      <c r="CBD11" s="205"/>
      <c r="CBE11" s="205"/>
      <c r="CBF11" s="205"/>
      <c r="CBG11" s="205"/>
      <c r="CBH11" s="205"/>
      <c r="CBI11" s="205"/>
      <c r="CBJ11" s="205"/>
      <c r="CBK11" s="205"/>
      <c r="CBL11" s="205"/>
      <c r="CBM11" s="205"/>
      <c r="CBN11" s="205"/>
      <c r="CBO11" s="205"/>
      <c r="CBP11" s="205"/>
      <c r="CBQ11" s="205"/>
      <c r="CBR11" s="205"/>
      <c r="CBS11" s="205"/>
      <c r="CBT11" s="205"/>
      <c r="CBU11" s="205"/>
      <c r="CBV11" s="205"/>
      <c r="CBW11" s="205"/>
      <c r="CBX11" s="205"/>
      <c r="CBY11" s="205"/>
      <c r="CBZ11" s="205"/>
      <c r="CCA11" s="205"/>
      <c r="CCB11" s="205"/>
      <c r="CCC11" s="205"/>
      <c r="CCD11" s="205"/>
      <c r="CCE11" s="205"/>
      <c r="CCF11" s="205"/>
      <c r="CCG11" s="205"/>
      <c r="CCH11" s="205"/>
      <c r="CCI11" s="205"/>
      <c r="CCJ11" s="205"/>
      <c r="CCK11" s="205"/>
      <c r="CCL11" s="205"/>
      <c r="CCM11" s="205"/>
      <c r="CCN11" s="205"/>
      <c r="CCO11" s="205"/>
      <c r="CCP11" s="205"/>
      <c r="CCQ11" s="205"/>
      <c r="CCR11" s="205"/>
      <c r="CCS11" s="205"/>
      <c r="CCT11" s="205"/>
      <c r="CCU11" s="205"/>
      <c r="CCV11" s="205"/>
      <c r="CCW11" s="205"/>
      <c r="CCX11" s="205"/>
      <c r="CCY11" s="205"/>
      <c r="CCZ11" s="205"/>
      <c r="CDA11" s="205"/>
      <c r="CDB11" s="205"/>
      <c r="CDC11" s="205"/>
      <c r="CDD11" s="205"/>
      <c r="CDE11" s="205"/>
      <c r="CDF11" s="205"/>
      <c r="CDG11" s="205"/>
      <c r="CDH11" s="205"/>
      <c r="CDI11" s="205"/>
      <c r="CDJ11" s="205"/>
      <c r="CDK11" s="205"/>
      <c r="CDL11" s="205"/>
      <c r="CDM11" s="205"/>
      <c r="CDN11" s="205"/>
      <c r="CDO11" s="205"/>
      <c r="CDP11" s="205"/>
      <c r="CDQ11" s="205"/>
      <c r="CDR11" s="205"/>
      <c r="CDS11" s="205"/>
      <c r="CDT11" s="205"/>
      <c r="CDU11" s="205"/>
      <c r="CDV11" s="205"/>
      <c r="CDW11" s="205"/>
      <c r="CDX11" s="205"/>
      <c r="CDY11" s="205"/>
      <c r="CDZ11" s="205"/>
      <c r="CEA11" s="205"/>
      <c r="CEB11" s="205"/>
      <c r="CEC11" s="205"/>
      <c r="CED11" s="205"/>
      <c r="CEE11" s="205"/>
      <c r="CEF11" s="205"/>
      <c r="CEG11" s="205"/>
      <c r="CEH11" s="205"/>
      <c r="CEI11" s="205"/>
      <c r="CEJ11" s="205"/>
      <c r="CEK11" s="205"/>
      <c r="CEL11" s="205"/>
      <c r="CEM11" s="205"/>
      <c r="CEN11" s="205"/>
      <c r="CEO11" s="205"/>
      <c r="CEP11" s="205"/>
      <c r="CEQ11" s="205"/>
      <c r="CER11" s="205"/>
      <c r="CES11" s="205"/>
      <c r="CET11" s="205"/>
      <c r="CEU11" s="205"/>
      <c r="CEV11" s="205"/>
      <c r="CEW11" s="205"/>
      <c r="CEX11" s="205"/>
      <c r="CEY11" s="205"/>
      <c r="CEZ11" s="205"/>
      <c r="CFA11" s="205"/>
      <c r="CFB11" s="205"/>
      <c r="CFC11" s="205"/>
      <c r="CFD11" s="205"/>
      <c r="CFE11" s="205"/>
      <c r="CFF11" s="205"/>
      <c r="CFG11" s="205"/>
      <c r="CFH11" s="205"/>
      <c r="CFI11" s="205"/>
      <c r="CFJ11" s="205"/>
      <c r="CFK11" s="205"/>
      <c r="CFL11" s="205"/>
      <c r="CFM11" s="205"/>
      <c r="CFN11" s="205"/>
      <c r="CFO11" s="205"/>
      <c r="CFP11" s="205"/>
      <c r="CFQ11" s="205"/>
      <c r="CFR11" s="205"/>
      <c r="CFS11" s="205"/>
      <c r="CFT11" s="205"/>
      <c r="CFU11" s="205"/>
      <c r="CFV11" s="205"/>
      <c r="CFW11" s="205"/>
      <c r="CFX11" s="205"/>
      <c r="CFY11" s="205"/>
      <c r="CFZ11" s="205"/>
      <c r="CGA11" s="205"/>
      <c r="CGB11" s="205"/>
      <c r="CGC11" s="205"/>
      <c r="CGD11" s="205"/>
      <c r="CGE11" s="205"/>
      <c r="CGF11" s="205"/>
      <c r="CGG11" s="205"/>
      <c r="CGH11" s="205"/>
      <c r="CGI11" s="205"/>
      <c r="CGJ11" s="205"/>
      <c r="CGK11" s="205"/>
      <c r="CGL11" s="205"/>
      <c r="CGM11" s="205"/>
      <c r="CGN11" s="205"/>
      <c r="CGO11" s="205"/>
      <c r="CGP11" s="205"/>
      <c r="CGQ11" s="205"/>
      <c r="CGR11" s="205"/>
      <c r="CGS11" s="205"/>
      <c r="CGT11" s="205"/>
      <c r="CGU11" s="205"/>
      <c r="CGV11" s="205"/>
      <c r="CGW11" s="205"/>
      <c r="CGX11" s="205"/>
      <c r="CGY11" s="205"/>
      <c r="CGZ11" s="205"/>
      <c r="CHA11" s="205"/>
      <c r="CHB11" s="205"/>
      <c r="CHC11" s="205"/>
      <c r="CHD11" s="205"/>
      <c r="CHE11" s="205"/>
      <c r="CHF11" s="205"/>
      <c r="CHG11" s="205"/>
      <c r="CHH11" s="205"/>
      <c r="CHI11" s="205"/>
      <c r="CHJ11" s="205"/>
      <c r="CHK11" s="205"/>
      <c r="CHL11" s="205"/>
      <c r="CHM11" s="205"/>
      <c r="CHN11" s="205"/>
      <c r="CHO11" s="205"/>
      <c r="CHP11" s="205"/>
      <c r="CHQ11" s="205"/>
      <c r="CHR11" s="205"/>
      <c r="CHS11" s="205"/>
      <c r="CHT11" s="205"/>
      <c r="CHU11" s="205"/>
      <c r="CHV11" s="205"/>
      <c r="CHW11" s="205"/>
      <c r="CHX11" s="205"/>
      <c r="CHY11" s="205"/>
      <c r="CHZ11" s="205"/>
      <c r="CIA11" s="205"/>
      <c r="CIB11" s="205"/>
      <c r="CIC11" s="205"/>
      <c r="CID11" s="205"/>
      <c r="CIE11" s="205"/>
      <c r="CIF11" s="205"/>
      <c r="CIG11" s="205"/>
      <c r="CIH11" s="205"/>
      <c r="CII11" s="205"/>
      <c r="CIJ11" s="205"/>
      <c r="CIK11" s="205"/>
      <c r="CIL11" s="205"/>
      <c r="CIM11" s="205"/>
      <c r="CIN11" s="205"/>
      <c r="CIO11" s="205"/>
      <c r="CIP11" s="205"/>
      <c r="CIQ11" s="205"/>
      <c r="CIR11" s="205"/>
      <c r="CIS11" s="205"/>
      <c r="CIT11" s="205"/>
      <c r="CIU11" s="205"/>
      <c r="CIV11" s="205"/>
      <c r="CIW11" s="205"/>
      <c r="CIX11" s="205"/>
      <c r="CIY11" s="205"/>
      <c r="CIZ11" s="205"/>
      <c r="CJA11" s="205"/>
      <c r="CJB11" s="205"/>
      <c r="CJC11" s="205"/>
      <c r="CJD11" s="205"/>
      <c r="CJE11" s="205"/>
      <c r="CJF11" s="205"/>
      <c r="CJG11" s="205"/>
      <c r="CJH11" s="205"/>
      <c r="CJI11" s="205"/>
      <c r="CJJ11" s="205"/>
      <c r="CJK11" s="205"/>
      <c r="CJL11" s="205"/>
      <c r="CJM11" s="205"/>
      <c r="CJN11" s="205"/>
      <c r="CJO11" s="205"/>
      <c r="CJP11" s="205"/>
      <c r="CJQ11" s="205"/>
      <c r="CJR11" s="205"/>
      <c r="CJS11" s="205"/>
      <c r="CJT11" s="205"/>
      <c r="CJU11" s="205"/>
      <c r="CJV11" s="205"/>
      <c r="CJW11" s="205"/>
      <c r="CJX11" s="205"/>
      <c r="CJY11" s="205"/>
      <c r="CJZ11" s="205"/>
      <c r="CKA11" s="205"/>
      <c r="CKB11" s="205"/>
      <c r="CKC11" s="205"/>
      <c r="CKD11" s="205"/>
      <c r="CKE11" s="205"/>
      <c r="CKF11" s="205"/>
      <c r="CKG11" s="205"/>
      <c r="CKH11" s="205"/>
      <c r="CKI11" s="205"/>
      <c r="CKJ11" s="205"/>
      <c r="CKK11" s="205"/>
      <c r="CKL11" s="205"/>
      <c r="CKM11" s="205"/>
      <c r="CKN11" s="205"/>
      <c r="CKO11" s="205"/>
      <c r="CKP11" s="205"/>
      <c r="CKQ11" s="205"/>
      <c r="CKR11" s="205"/>
      <c r="CKS11" s="205"/>
      <c r="CKT11" s="205"/>
      <c r="CKU11" s="205"/>
      <c r="CKV11" s="205"/>
      <c r="CKW11" s="205"/>
      <c r="CKX11" s="205"/>
      <c r="CKY11" s="205"/>
      <c r="CKZ11" s="205"/>
      <c r="CLA11" s="205"/>
      <c r="CLB11" s="205"/>
      <c r="CLC11" s="205"/>
      <c r="CLD11" s="205"/>
      <c r="CLE11" s="205"/>
      <c r="CLF11" s="205"/>
      <c r="CLG11" s="205"/>
      <c r="CLH11" s="205"/>
      <c r="CLI11" s="205"/>
      <c r="CLJ11" s="205"/>
      <c r="CLK11" s="205"/>
      <c r="CLL11" s="205"/>
      <c r="CLM11" s="205"/>
      <c r="CLN11" s="205"/>
      <c r="CLO11" s="205"/>
      <c r="CLP11" s="205"/>
      <c r="CLQ11" s="205"/>
      <c r="CLR11" s="205"/>
      <c r="CLS11" s="205"/>
      <c r="CLT11" s="205"/>
      <c r="CLU11" s="205"/>
      <c r="CLV11" s="205"/>
      <c r="CLW11" s="205"/>
      <c r="CLX11" s="205"/>
      <c r="CLY11" s="205"/>
      <c r="CLZ11" s="205"/>
      <c r="CMA11" s="205"/>
      <c r="CMB11" s="205"/>
      <c r="CMC11" s="205"/>
      <c r="CMD11" s="205"/>
      <c r="CME11" s="205"/>
      <c r="CMF11" s="205"/>
      <c r="CMG11" s="205"/>
      <c r="CMH11" s="205"/>
      <c r="CMI11" s="205"/>
      <c r="CMJ11" s="205"/>
      <c r="CMK11" s="205"/>
      <c r="CML11" s="205"/>
      <c r="CMM11" s="205"/>
      <c r="CMN11" s="205"/>
      <c r="CMO11" s="205"/>
      <c r="CMP11" s="205"/>
      <c r="CMQ11" s="205"/>
      <c r="CMR11" s="205"/>
      <c r="CMS11" s="205"/>
      <c r="CMT11" s="205"/>
      <c r="CMU11" s="205"/>
      <c r="CMV11" s="205"/>
      <c r="CMW11" s="205"/>
      <c r="CMX11" s="205"/>
      <c r="CMY11" s="205"/>
      <c r="CMZ11" s="205"/>
      <c r="CNA11" s="205"/>
      <c r="CNB11" s="205"/>
      <c r="CNC11" s="205"/>
      <c r="CND11" s="205"/>
      <c r="CNE11" s="205"/>
      <c r="CNF11" s="205"/>
      <c r="CNG11" s="205"/>
      <c r="CNH11" s="205"/>
      <c r="CNI11" s="205"/>
      <c r="CNJ11" s="205"/>
      <c r="CNK11" s="205"/>
      <c r="CNL11" s="205"/>
      <c r="CNM11" s="205"/>
      <c r="CNN11" s="205"/>
      <c r="CNO11" s="205"/>
      <c r="CNP11" s="205"/>
      <c r="CNQ11" s="205"/>
      <c r="CNR11" s="205"/>
      <c r="CNS11" s="205"/>
      <c r="CNT11" s="205"/>
      <c r="CNU11" s="205"/>
      <c r="CNV11" s="205"/>
      <c r="CNW11" s="205"/>
      <c r="CNX11" s="205"/>
      <c r="CNY11" s="205"/>
      <c r="CNZ11" s="205"/>
      <c r="COA11" s="205"/>
      <c r="COB11" s="205"/>
      <c r="COC11" s="205"/>
      <c r="COD11" s="205"/>
      <c r="COE11" s="205"/>
      <c r="COF11" s="205"/>
      <c r="COG11" s="205"/>
      <c r="COH11" s="205"/>
      <c r="COI11" s="205"/>
      <c r="COJ11" s="205"/>
      <c r="COK11" s="205"/>
      <c r="COL11" s="205"/>
      <c r="COM11" s="205"/>
      <c r="CON11" s="205"/>
      <c r="COO11" s="205"/>
      <c r="COP11" s="205"/>
      <c r="COQ11" s="205"/>
      <c r="COR11" s="205"/>
      <c r="COS11" s="205"/>
      <c r="COT11" s="205"/>
      <c r="COU11" s="205"/>
      <c r="COV11" s="205"/>
      <c r="COW11" s="205"/>
      <c r="COX11" s="205"/>
      <c r="COY11" s="205"/>
      <c r="COZ11" s="205"/>
      <c r="CPA11" s="205"/>
      <c r="CPB11" s="205"/>
      <c r="CPC11" s="205"/>
      <c r="CPD11" s="205"/>
      <c r="CPE11" s="205"/>
      <c r="CPF11" s="205"/>
      <c r="CPG11" s="205"/>
      <c r="CPH11" s="205"/>
      <c r="CPI11" s="205"/>
      <c r="CPJ11" s="205"/>
      <c r="CPK11" s="205"/>
      <c r="CPL11" s="205"/>
      <c r="CPM11" s="205"/>
      <c r="CPN11" s="205"/>
      <c r="CPO11" s="205"/>
      <c r="CPP11" s="205"/>
      <c r="CPQ11" s="205"/>
      <c r="CPR11" s="205"/>
      <c r="CPS11" s="205"/>
      <c r="CPT11" s="205"/>
      <c r="CPU11" s="205"/>
      <c r="CPV11" s="205"/>
      <c r="CPW11" s="205"/>
      <c r="CPX11" s="205"/>
      <c r="CPY11" s="205"/>
      <c r="CPZ11" s="205"/>
      <c r="CQA11" s="205"/>
      <c r="CQB11" s="205"/>
      <c r="CQC11" s="205"/>
      <c r="CQD11" s="205"/>
      <c r="CQE11" s="205"/>
      <c r="CQF11" s="205"/>
      <c r="CQG11" s="205"/>
      <c r="CQH11" s="205"/>
      <c r="CQI11" s="205"/>
      <c r="CQJ11" s="205"/>
      <c r="CQK11" s="205"/>
      <c r="CQL11" s="205"/>
      <c r="CQM11" s="205"/>
      <c r="CQN11" s="205"/>
      <c r="CQO11" s="205"/>
      <c r="CQP11" s="205"/>
      <c r="CQQ11" s="205"/>
      <c r="CQR11" s="205"/>
      <c r="CQS11" s="205"/>
      <c r="CQT11" s="205"/>
      <c r="CQU11" s="205"/>
      <c r="CQV11" s="205"/>
      <c r="CQW11" s="205"/>
      <c r="CQX11" s="205"/>
      <c r="CQY11" s="205"/>
      <c r="CQZ11" s="205"/>
      <c r="CRA11" s="205"/>
      <c r="CRB11" s="205"/>
      <c r="CRC11" s="205"/>
      <c r="CRD11" s="205"/>
      <c r="CRE11" s="205"/>
      <c r="CRF11" s="205"/>
      <c r="CRG11" s="205"/>
      <c r="CRH11" s="205"/>
      <c r="CRI11" s="205"/>
      <c r="CRJ11" s="205"/>
      <c r="CRK11" s="205"/>
      <c r="CRL11" s="205"/>
      <c r="CRM11" s="205"/>
      <c r="CRN11" s="205"/>
      <c r="CRO11" s="205"/>
      <c r="CRP11" s="205"/>
      <c r="CRQ11" s="205"/>
      <c r="CRR11" s="205"/>
      <c r="CRS11" s="205"/>
      <c r="CRT11" s="205"/>
      <c r="CRU11" s="205"/>
      <c r="CRV11" s="205"/>
      <c r="CRW11" s="205"/>
      <c r="CRX11" s="205"/>
      <c r="CRY11" s="205"/>
      <c r="CRZ11" s="205"/>
      <c r="CSA11" s="205"/>
      <c r="CSB11" s="205"/>
      <c r="CSC11" s="205"/>
      <c r="CSD11" s="205"/>
      <c r="CSE11" s="205"/>
      <c r="CSF11" s="205"/>
      <c r="CSG11" s="205"/>
      <c r="CSH11" s="205"/>
      <c r="CSI11" s="205"/>
      <c r="CSJ11" s="205"/>
      <c r="CSK11" s="205"/>
      <c r="CSL11" s="205"/>
      <c r="CSM11" s="205"/>
      <c r="CSN11" s="205"/>
      <c r="CSO11" s="205"/>
      <c r="CSP11" s="205"/>
      <c r="CSQ11" s="205"/>
      <c r="CSR11" s="205"/>
      <c r="CSS11" s="205"/>
      <c r="CST11" s="205"/>
      <c r="CSU11" s="205"/>
      <c r="CSV11" s="205"/>
      <c r="CSW11" s="205"/>
      <c r="CSX11" s="205"/>
      <c r="CSY11" s="205"/>
      <c r="CSZ11" s="205"/>
      <c r="CTA11" s="205"/>
      <c r="CTB11" s="205"/>
      <c r="CTC11" s="205"/>
      <c r="CTD11" s="205"/>
      <c r="CTE11" s="205"/>
      <c r="CTF11" s="205"/>
      <c r="CTG11" s="205"/>
      <c r="CTH11" s="205"/>
      <c r="CTI11" s="205"/>
      <c r="CTJ11" s="205"/>
      <c r="CTK11" s="205"/>
      <c r="CTL11" s="205"/>
      <c r="CTM11" s="205"/>
      <c r="CTN11" s="205"/>
      <c r="CTO11" s="205"/>
      <c r="CTP11" s="205"/>
      <c r="CTQ11" s="205"/>
      <c r="CTR11" s="205"/>
      <c r="CTS11" s="205"/>
      <c r="CTT11" s="205"/>
      <c r="CTU11" s="205"/>
      <c r="CTV11" s="205"/>
      <c r="CTW11" s="205"/>
      <c r="CTX11" s="205"/>
      <c r="CTY11" s="205"/>
      <c r="CTZ11" s="205"/>
      <c r="CUA11" s="205"/>
      <c r="CUB11" s="205"/>
      <c r="CUC11" s="205"/>
      <c r="CUD11" s="205"/>
      <c r="CUE11" s="205"/>
      <c r="CUF11" s="205"/>
      <c r="CUG11" s="205"/>
      <c r="CUH11" s="205"/>
      <c r="CUI11" s="205"/>
      <c r="CUJ11" s="205"/>
      <c r="CUK11" s="205"/>
      <c r="CUL11" s="205"/>
      <c r="CUM11" s="205"/>
      <c r="CUN11" s="205"/>
      <c r="CUO11" s="205"/>
      <c r="CUP11" s="205"/>
      <c r="CUQ11" s="205"/>
      <c r="CUR11" s="205"/>
      <c r="CUS11" s="205"/>
      <c r="CUT11" s="205"/>
      <c r="CUU11" s="205"/>
      <c r="CUV11" s="205"/>
      <c r="CUW11" s="205"/>
      <c r="CUX11" s="205"/>
      <c r="CUY11" s="205"/>
      <c r="CUZ11" s="205"/>
      <c r="CVA11" s="205"/>
      <c r="CVB11" s="205"/>
      <c r="CVC11" s="205"/>
      <c r="CVD11" s="205"/>
      <c r="CVE11" s="205"/>
      <c r="CVF11" s="205"/>
      <c r="CVG11" s="205"/>
      <c r="CVH11" s="205"/>
      <c r="CVI11" s="205"/>
      <c r="CVJ11" s="205"/>
      <c r="CVK11" s="205"/>
      <c r="CVL11" s="205"/>
      <c r="CVM11" s="205"/>
      <c r="CVN11" s="205"/>
      <c r="CVO11" s="205"/>
      <c r="CVP11" s="205"/>
      <c r="CVQ11" s="205"/>
      <c r="CVR11" s="205"/>
      <c r="CVS11" s="205"/>
      <c r="CVT11" s="205"/>
      <c r="CVU11" s="205"/>
      <c r="CVV11" s="205"/>
      <c r="CVW11" s="205"/>
      <c r="CVX11" s="205"/>
      <c r="CVY11" s="205"/>
      <c r="CVZ11" s="205"/>
      <c r="CWA11" s="205"/>
      <c r="CWB11" s="205"/>
      <c r="CWC11" s="205"/>
      <c r="CWD11" s="205"/>
      <c r="CWE11" s="205"/>
      <c r="CWF11" s="205"/>
      <c r="CWG11" s="205"/>
      <c r="CWH11" s="205"/>
      <c r="CWI11" s="205"/>
      <c r="CWJ11" s="205"/>
      <c r="CWK11" s="205"/>
      <c r="CWL11" s="205"/>
      <c r="CWM11" s="205"/>
      <c r="CWN11" s="205"/>
      <c r="CWO11" s="205"/>
      <c r="CWP11" s="205"/>
      <c r="CWQ11" s="205"/>
      <c r="CWR11" s="205"/>
      <c r="CWS11" s="205"/>
      <c r="CWT11" s="205"/>
      <c r="CWU11" s="205"/>
      <c r="CWV11" s="205"/>
      <c r="CWW11" s="205"/>
      <c r="CWX11" s="205"/>
      <c r="CWY11" s="205"/>
      <c r="CWZ11" s="205"/>
      <c r="CXA11" s="205"/>
      <c r="CXB11" s="205"/>
      <c r="CXC11" s="205"/>
      <c r="CXD11" s="205"/>
      <c r="CXE11" s="205"/>
      <c r="CXF11" s="205"/>
      <c r="CXG11" s="205"/>
      <c r="CXH11" s="205"/>
      <c r="CXI11" s="205"/>
      <c r="CXJ11" s="205"/>
      <c r="CXK11" s="205"/>
      <c r="CXL11" s="205"/>
      <c r="CXM11" s="205"/>
      <c r="CXN11" s="205"/>
      <c r="CXO11" s="205"/>
      <c r="CXP11" s="205"/>
      <c r="CXQ11" s="205"/>
      <c r="CXR11" s="205"/>
      <c r="CXS11" s="205"/>
      <c r="CXT11" s="205"/>
      <c r="CXU11" s="205"/>
      <c r="CXV11" s="205"/>
      <c r="CXW11" s="205"/>
      <c r="CXX11" s="205"/>
      <c r="CXY11" s="205"/>
      <c r="CXZ11" s="205"/>
      <c r="CYA11" s="205"/>
      <c r="CYB11" s="205"/>
      <c r="CYC11" s="205"/>
      <c r="CYD11" s="205"/>
      <c r="CYE11" s="205"/>
      <c r="CYF11" s="205"/>
      <c r="CYG11" s="205"/>
      <c r="CYH11" s="205"/>
      <c r="CYI11" s="205"/>
      <c r="CYJ11" s="205"/>
      <c r="CYK11" s="205"/>
      <c r="CYL11" s="205"/>
      <c r="CYM11" s="205"/>
      <c r="CYN11" s="205"/>
      <c r="CYO11" s="205"/>
      <c r="CYP11" s="205"/>
      <c r="CYQ11" s="205"/>
      <c r="CYR11" s="205"/>
      <c r="CYS11" s="205"/>
      <c r="CYT11" s="205"/>
      <c r="CYU11" s="205"/>
      <c r="CYV11" s="205"/>
      <c r="CYW11" s="205"/>
      <c r="CYX11" s="205"/>
      <c r="CYY11" s="205"/>
      <c r="CYZ11" s="205"/>
      <c r="CZA11" s="205"/>
      <c r="CZB11" s="205"/>
      <c r="CZC11" s="205"/>
      <c r="CZD11" s="205"/>
      <c r="CZE11" s="205"/>
      <c r="CZF11" s="205"/>
      <c r="CZG11" s="205"/>
      <c r="CZH11" s="205"/>
      <c r="CZI11" s="205"/>
      <c r="CZJ11" s="205"/>
      <c r="CZK11" s="205"/>
      <c r="CZL11" s="205"/>
      <c r="CZM11" s="205"/>
      <c r="CZN11" s="205"/>
      <c r="CZO11" s="205"/>
      <c r="CZP11" s="205"/>
      <c r="CZQ11" s="205"/>
      <c r="CZR11" s="205"/>
      <c r="CZS11" s="205"/>
      <c r="CZT11" s="205"/>
      <c r="CZU11" s="205"/>
      <c r="CZV11" s="205"/>
      <c r="CZW11" s="205"/>
      <c r="CZX11" s="205"/>
      <c r="CZY11" s="205"/>
      <c r="CZZ11" s="205"/>
      <c r="DAA11" s="205"/>
      <c r="DAB11" s="205"/>
      <c r="DAC11" s="205"/>
      <c r="DAD11" s="205"/>
      <c r="DAE11" s="205"/>
      <c r="DAF11" s="205"/>
      <c r="DAG11" s="205"/>
      <c r="DAH11" s="205"/>
      <c r="DAI11" s="205"/>
      <c r="DAJ11" s="205"/>
      <c r="DAK11" s="205"/>
      <c r="DAL11" s="205"/>
      <c r="DAM11" s="205"/>
      <c r="DAN11" s="205"/>
      <c r="DAO11" s="205"/>
      <c r="DAP11" s="205"/>
      <c r="DAQ11" s="205"/>
      <c r="DAR11" s="205"/>
      <c r="DAS11" s="205"/>
      <c r="DAT11" s="205"/>
      <c r="DAU11" s="205"/>
      <c r="DAV11" s="205"/>
      <c r="DAW11" s="205"/>
      <c r="DAX11" s="205"/>
      <c r="DAY11" s="205"/>
      <c r="DAZ11" s="205"/>
      <c r="DBA11" s="205"/>
      <c r="DBB11" s="205"/>
      <c r="DBC11" s="205"/>
      <c r="DBD11" s="205"/>
      <c r="DBE11" s="205"/>
      <c r="DBF11" s="205"/>
      <c r="DBG11" s="205"/>
      <c r="DBH11" s="205"/>
      <c r="DBI11" s="205"/>
      <c r="DBJ11" s="205"/>
      <c r="DBK11" s="205"/>
      <c r="DBL11" s="205"/>
      <c r="DBM11" s="205"/>
      <c r="DBN11" s="205"/>
      <c r="DBO11" s="205"/>
      <c r="DBP11" s="205"/>
      <c r="DBQ11" s="205"/>
      <c r="DBR11" s="205"/>
      <c r="DBS11" s="205"/>
      <c r="DBT11" s="205"/>
      <c r="DBU11" s="205"/>
      <c r="DBV11" s="205"/>
      <c r="DBW11" s="205"/>
      <c r="DBX11" s="205"/>
      <c r="DBY11" s="205"/>
      <c r="DBZ11" s="205"/>
      <c r="DCA11" s="205"/>
      <c r="DCB11" s="205"/>
      <c r="DCC11" s="205"/>
      <c r="DCD11" s="205"/>
      <c r="DCE11" s="205"/>
      <c r="DCF11" s="205"/>
      <c r="DCG11" s="205"/>
      <c r="DCH11" s="205"/>
      <c r="DCI11" s="205"/>
      <c r="DCJ11" s="205"/>
      <c r="DCK11" s="205"/>
      <c r="DCL11" s="205"/>
      <c r="DCM11" s="205"/>
      <c r="DCN11" s="205"/>
      <c r="DCO11" s="205"/>
      <c r="DCP11" s="205"/>
      <c r="DCQ11" s="205"/>
      <c r="DCR11" s="205"/>
      <c r="DCS11" s="205"/>
      <c r="DCT11" s="205"/>
      <c r="DCU11" s="205"/>
      <c r="DCV11" s="205"/>
      <c r="DCW11" s="205"/>
      <c r="DCX11" s="205"/>
      <c r="DCY11" s="205"/>
      <c r="DCZ11" s="205"/>
      <c r="DDA11" s="205"/>
      <c r="DDB11" s="205"/>
      <c r="DDC11" s="205"/>
      <c r="DDD11" s="205"/>
      <c r="DDE11" s="205"/>
      <c r="DDF11" s="205"/>
      <c r="DDG11" s="205"/>
      <c r="DDH11" s="205"/>
      <c r="DDI11" s="205"/>
      <c r="DDJ11" s="205"/>
      <c r="DDK11" s="205"/>
      <c r="DDL11" s="205"/>
      <c r="DDM11" s="205"/>
      <c r="DDN11" s="205"/>
      <c r="DDO11" s="205"/>
      <c r="DDP11" s="205"/>
      <c r="DDQ11" s="205"/>
      <c r="DDR11" s="205"/>
      <c r="DDS11" s="205"/>
      <c r="DDT11" s="205"/>
      <c r="DDU11" s="205"/>
      <c r="DDV11" s="205"/>
      <c r="DDW11" s="205"/>
      <c r="DDX11" s="205"/>
      <c r="DDY11" s="205"/>
      <c r="DDZ11" s="205"/>
      <c r="DEA11" s="205"/>
      <c r="DEB11" s="205"/>
      <c r="DEC11" s="205"/>
      <c r="DED11" s="205"/>
      <c r="DEE11" s="205"/>
      <c r="DEF11" s="205"/>
      <c r="DEG11" s="205"/>
      <c r="DEH11" s="205"/>
      <c r="DEI11" s="205"/>
      <c r="DEJ11" s="205"/>
      <c r="DEK11" s="205"/>
      <c r="DEL11" s="205"/>
      <c r="DEM11" s="205"/>
      <c r="DEN11" s="205"/>
      <c r="DEO11" s="205"/>
      <c r="DEP11" s="205"/>
      <c r="DEQ11" s="205"/>
      <c r="DER11" s="205"/>
      <c r="DES11" s="205"/>
      <c r="DET11" s="205"/>
      <c r="DEU11" s="205"/>
      <c r="DEV11" s="205"/>
      <c r="DEW11" s="205"/>
      <c r="DEX11" s="205"/>
      <c r="DEY11" s="205"/>
      <c r="DEZ11" s="205"/>
      <c r="DFA11" s="205"/>
      <c r="DFB11" s="205"/>
      <c r="DFC11" s="205"/>
      <c r="DFD11" s="205"/>
      <c r="DFE11" s="205"/>
      <c r="DFF11" s="205"/>
      <c r="DFG11" s="205"/>
      <c r="DFH11" s="205"/>
      <c r="DFI11" s="205"/>
      <c r="DFJ11" s="205"/>
      <c r="DFK11" s="205"/>
      <c r="DFL11" s="205"/>
      <c r="DFM11" s="205"/>
      <c r="DFN11" s="205"/>
      <c r="DFO11" s="205"/>
      <c r="DFP11" s="205"/>
      <c r="DFQ11" s="205"/>
      <c r="DFR11" s="205"/>
      <c r="DFS11" s="205"/>
      <c r="DFT11" s="205"/>
      <c r="DFU11" s="205"/>
      <c r="DFV11" s="205"/>
      <c r="DFW11" s="205"/>
      <c r="DFX11" s="205"/>
      <c r="DFY11" s="205"/>
      <c r="DFZ11" s="205"/>
      <c r="DGA11" s="205"/>
      <c r="DGB11" s="205"/>
      <c r="DGC11" s="205"/>
      <c r="DGD11" s="205"/>
      <c r="DGE11" s="205"/>
      <c r="DGF11" s="205"/>
      <c r="DGG11" s="205"/>
      <c r="DGH11" s="205"/>
      <c r="DGI11" s="205"/>
      <c r="DGJ11" s="205"/>
      <c r="DGK11" s="205"/>
      <c r="DGL11" s="205"/>
      <c r="DGM11" s="205"/>
      <c r="DGN11" s="205"/>
      <c r="DGO11" s="205"/>
      <c r="DGP11" s="205"/>
      <c r="DGQ11" s="205"/>
      <c r="DGR11" s="205"/>
      <c r="DGS11" s="205"/>
      <c r="DGT11" s="205"/>
      <c r="DGU11" s="205"/>
      <c r="DGV11" s="205"/>
      <c r="DGW11" s="205"/>
      <c r="DGX11" s="205"/>
      <c r="DGY11" s="205"/>
      <c r="DGZ11" s="205"/>
      <c r="DHA11" s="205"/>
      <c r="DHB11" s="205"/>
      <c r="DHC11" s="205"/>
      <c r="DHD11" s="205"/>
      <c r="DHE11" s="205"/>
      <c r="DHF11" s="205"/>
      <c r="DHG11" s="205"/>
      <c r="DHH11" s="205"/>
      <c r="DHI11" s="205"/>
      <c r="DHJ11" s="205"/>
      <c r="DHK11" s="205"/>
      <c r="DHL11" s="205"/>
      <c r="DHM11" s="205"/>
      <c r="DHN11" s="205"/>
      <c r="DHO11" s="205"/>
      <c r="DHP11" s="205"/>
      <c r="DHQ11" s="205"/>
      <c r="DHR11" s="205"/>
      <c r="DHS11" s="205"/>
      <c r="DHT11" s="205"/>
      <c r="DHU11" s="205"/>
      <c r="DHV11" s="205"/>
      <c r="DHW11" s="205"/>
      <c r="DHX11" s="205"/>
      <c r="DHY11" s="205"/>
      <c r="DHZ11" s="205"/>
      <c r="DIA11" s="205"/>
      <c r="DIB11" s="205"/>
      <c r="DIC11" s="205"/>
      <c r="DID11" s="205"/>
      <c r="DIE11" s="205"/>
      <c r="DIF11" s="205"/>
      <c r="DIG11" s="205"/>
      <c r="DIH11" s="205"/>
      <c r="DII11" s="205"/>
      <c r="DIJ11" s="205"/>
      <c r="DIK11" s="205"/>
      <c r="DIL11" s="205"/>
      <c r="DIM11" s="205"/>
      <c r="DIN11" s="205"/>
      <c r="DIO11" s="205"/>
      <c r="DIP11" s="205"/>
      <c r="DIQ11" s="205"/>
      <c r="DIR11" s="205"/>
      <c r="DIS11" s="205"/>
      <c r="DIT11" s="205"/>
      <c r="DIU11" s="205"/>
      <c r="DIV11" s="205"/>
      <c r="DIW11" s="205"/>
      <c r="DIX11" s="205"/>
      <c r="DIY11" s="205"/>
      <c r="DIZ11" s="205"/>
      <c r="DJA11" s="205"/>
      <c r="DJB11" s="205"/>
      <c r="DJC11" s="205"/>
      <c r="DJD11" s="205"/>
    </row>
    <row r="12" spans="1:2968" ht="21" customHeight="1">
      <c r="A12" s="205"/>
      <c r="B12" s="756"/>
      <c r="C12" s="761"/>
      <c r="D12" s="372" t="s">
        <v>10</v>
      </c>
      <c r="E12" s="56">
        <v>0.25539400000000001</v>
      </c>
      <c r="F12" s="48"/>
      <c r="G12" s="56">
        <f t="shared" ref="G12" si="29">E12+F12+I11</f>
        <v>1.8944459999999999</v>
      </c>
      <c r="H12" s="48"/>
      <c r="I12" s="56">
        <f t="shared" si="4"/>
        <v>1.8944459999999999</v>
      </c>
      <c r="J12" s="73">
        <f t="shared" si="5"/>
        <v>0</v>
      </c>
      <c r="K12" s="61">
        <v>1.2769699999999999</v>
      </c>
      <c r="L12" s="48"/>
      <c r="M12" s="62">
        <f>O11+K12+L12</f>
        <v>8.8397000000000006</v>
      </c>
      <c r="N12" s="48"/>
      <c r="O12" s="59">
        <f>M12-N12</f>
        <v>8.8397000000000006</v>
      </c>
      <c r="P12" s="64">
        <f t="shared" ref="P12:P14" si="30">N12/M12</f>
        <v>0</v>
      </c>
      <c r="Q12" s="69">
        <f t="shared" si="9"/>
        <v>1.5323639999999998</v>
      </c>
      <c r="R12" s="68">
        <f t="shared" si="10"/>
        <v>0</v>
      </c>
      <c r="S12" s="69">
        <f>Q12+R12+U11</f>
        <v>10.734145999999999</v>
      </c>
      <c r="T12" s="68">
        <f t="shared" si="12"/>
        <v>0</v>
      </c>
      <c r="U12" s="66">
        <f t="shared" si="13"/>
        <v>10.734145999999999</v>
      </c>
      <c r="V12" s="71">
        <f t="shared" si="14"/>
        <v>0</v>
      </c>
      <c r="W12" s="763"/>
      <c r="X12" s="748"/>
      <c r="Y12" s="766"/>
      <c r="Z12" s="748"/>
      <c r="AA12" s="748"/>
      <c r="AB12" s="714"/>
      <c r="AC12" s="205"/>
      <c r="AD12" s="205"/>
      <c r="AE12" s="205"/>
      <c r="AF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5"/>
      <c r="FB12" s="205"/>
      <c r="FC12" s="205"/>
      <c r="FD12" s="205"/>
      <c r="FE12" s="205"/>
      <c r="FF12" s="205"/>
      <c r="FG12" s="205"/>
      <c r="FH12" s="205"/>
      <c r="FI12" s="205"/>
      <c r="FJ12" s="205"/>
      <c r="FK12" s="205"/>
      <c r="FL12" s="205"/>
      <c r="FM12" s="205"/>
      <c r="FN12" s="205"/>
      <c r="FO12" s="205"/>
      <c r="FP12" s="205"/>
      <c r="FQ12" s="205"/>
      <c r="FR12" s="205"/>
      <c r="FS12" s="205"/>
      <c r="FT12" s="205"/>
      <c r="FU12" s="205"/>
      <c r="FV12" s="205"/>
      <c r="FW12" s="205"/>
      <c r="FX12" s="205"/>
      <c r="FY12" s="205"/>
      <c r="FZ12" s="205"/>
      <c r="GA12" s="205"/>
      <c r="GB12" s="205"/>
      <c r="GC12" s="205"/>
      <c r="GD12" s="205"/>
      <c r="GE12" s="205"/>
      <c r="GF12" s="205"/>
      <c r="GG12" s="205"/>
      <c r="GH12" s="205"/>
      <c r="GI12" s="205"/>
      <c r="GJ12" s="205"/>
      <c r="GK12" s="205"/>
      <c r="GL12" s="205"/>
      <c r="GM12" s="205"/>
      <c r="GN12" s="205"/>
      <c r="GO12" s="205"/>
      <c r="GP12" s="205"/>
      <c r="GQ12" s="205"/>
      <c r="GR12" s="205"/>
      <c r="GS12" s="205"/>
      <c r="GT12" s="205"/>
      <c r="GU12" s="205"/>
      <c r="GV12" s="205"/>
      <c r="GW12" s="205"/>
      <c r="GX12" s="205"/>
      <c r="GY12" s="205"/>
      <c r="GZ12" s="205"/>
      <c r="HA12" s="205"/>
      <c r="HB12" s="205"/>
      <c r="HC12" s="205"/>
      <c r="HD12" s="205"/>
      <c r="HE12" s="205"/>
      <c r="HF12" s="205"/>
      <c r="HG12" s="205"/>
      <c r="HH12" s="205"/>
      <c r="HI12" s="205"/>
      <c r="HJ12" s="205"/>
      <c r="HK12" s="205"/>
      <c r="HL12" s="205"/>
      <c r="HM12" s="205"/>
      <c r="HN12" s="205"/>
      <c r="HO12" s="205"/>
      <c r="HP12" s="205"/>
      <c r="HQ12" s="205"/>
      <c r="HR12" s="205"/>
      <c r="HS12" s="205"/>
      <c r="HT12" s="205"/>
      <c r="HU12" s="205"/>
      <c r="HV12" s="205"/>
      <c r="HW12" s="205"/>
      <c r="HX12" s="205"/>
      <c r="HY12" s="205"/>
      <c r="HZ12" s="205"/>
      <c r="IA12" s="205"/>
      <c r="IB12" s="205"/>
      <c r="IC12" s="205"/>
      <c r="ID12" s="205"/>
      <c r="IE12" s="205"/>
      <c r="IF12" s="205"/>
      <c r="IG12" s="205"/>
      <c r="IH12" s="205"/>
      <c r="II12" s="205"/>
      <c r="IJ12" s="205"/>
      <c r="IK12" s="205"/>
      <c r="IL12" s="205"/>
      <c r="IM12" s="205"/>
      <c r="IN12" s="205"/>
      <c r="IO12" s="205"/>
      <c r="IP12" s="205"/>
      <c r="IQ12" s="205"/>
      <c r="IR12" s="205"/>
      <c r="IS12" s="205"/>
      <c r="IT12" s="205"/>
      <c r="IU12" s="205"/>
      <c r="IV12" s="205"/>
      <c r="IW12" s="205"/>
      <c r="IX12" s="205"/>
      <c r="IY12" s="205"/>
      <c r="IZ12" s="205"/>
      <c r="JA12" s="205"/>
      <c r="JB12" s="205"/>
      <c r="JC12" s="205"/>
      <c r="JD12" s="205"/>
      <c r="JE12" s="205"/>
      <c r="JF12" s="205"/>
      <c r="JG12" s="205"/>
      <c r="JH12" s="205"/>
      <c r="JI12" s="205"/>
      <c r="JJ12" s="205"/>
      <c r="JK12" s="205"/>
      <c r="JL12" s="205"/>
      <c r="JM12" s="205"/>
      <c r="JN12" s="205"/>
      <c r="JO12" s="205"/>
      <c r="JP12" s="205"/>
      <c r="JQ12" s="205"/>
      <c r="JR12" s="205"/>
      <c r="JS12" s="205"/>
      <c r="JT12" s="205"/>
      <c r="JU12" s="205"/>
      <c r="JV12" s="205"/>
      <c r="JW12" s="205"/>
      <c r="JX12" s="205"/>
      <c r="JY12" s="205"/>
      <c r="JZ12" s="205"/>
      <c r="KA12" s="205"/>
      <c r="KB12" s="205"/>
      <c r="KC12" s="205"/>
      <c r="KD12" s="205"/>
      <c r="KE12" s="205"/>
      <c r="KF12" s="205"/>
      <c r="KG12" s="205"/>
      <c r="KH12" s="205"/>
      <c r="KI12" s="205"/>
      <c r="KJ12" s="205"/>
      <c r="KK12" s="205"/>
      <c r="KL12" s="205"/>
      <c r="KM12" s="205"/>
      <c r="KN12" s="205"/>
      <c r="KO12" s="205"/>
      <c r="KP12" s="205"/>
      <c r="KQ12" s="205"/>
      <c r="KR12" s="205"/>
      <c r="KS12" s="205"/>
      <c r="KT12" s="205"/>
      <c r="KU12" s="205"/>
      <c r="KV12" s="205"/>
      <c r="KW12" s="205"/>
      <c r="KX12" s="205"/>
      <c r="KY12" s="205"/>
      <c r="KZ12" s="205"/>
      <c r="LA12" s="205"/>
      <c r="LB12" s="205"/>
      <c r="LC12" s="205"/>
      <c r="LD12" s="205"/>
      <c r="LE12" s="205"/>
      <c r="LF12" s="205"/>
      <c r="LG12" s="205"/>
      <c r="LH12" s="205"/>
      <c r="LI12" s="205"/>
      <c r="LJ12" s="205"/>
      <c r="LK12" s="205"/>
      <c r="LL12" s="205"/>
      <c r="LM12" s="205"/>
      <c r="LN12" s="205"/>
      <c r="LO12" s="205"/>
      <c r="LP12" s="205"/>
      <c r="LQ12" s="205"/>
      <c r="LR12" s="205"/>
      <c r="LS12" s="205"/>
      <c r="LT12" s="205"/>
      <c r="LU12" s="205"/>
      <c r="LV12" s="205"/>
      <c r="LW12" s="205"/>
      <c r="LX12" s="205"/>
      <c r="LY12" s="205"/>
      <c r="LZ12" s="205"/>
      <c r="MA12" s="205"/>
      <c r="MB12" s="205"/>
      <c r="MC12" s="205"/>
      <c r="MD12" s="205"/>
      <c r="ME12" s="205"/>
      <c r="MF12" s="205"/>
      <c r="MG12" s="205"/>
      <c r="MH12" s="205"/>
      <c r="MI12" s="205"/>
      <c r="MJ12" s="205"/>
      <c r="MK12" s="205"/>
      <c r="ML12" s="205"/>
      <c r="MM12" s="205"/>
      <c r="MN12" s="205"/>
      <c r="MO12" s="205"/>
      <c r="MP12" s="205"/>
      <c r="MQ12" s="205"/>
      <c r="MR12" s="205"/>
      <c r="MS12" s="205"/>
      <c r="MT12" s="205"/>
      <c r="MU12" s="205"/>
      <c r="MV12" s="205"/>
      <c r="MW12" s="205"/>
      <c r="MX12" s="205"/>
      <c r="MY12" s="205"/>
      <c r="MZ12" s="205"/>
      <c r="NA12" s="205"/>
      <c r="NB12" s="205"/>
      <c r="NC12" s="205"/>
      <c r="ND12" s="205"/>
      <c r="NE12" s="205"/>
      <c r="NF12" s="205"/>
      <c r="NG12" s="205"/>
      <c r="NH12" s="205"/>
      <c r="NI12" s="205"/>
      <c r="NJ12" s="205"/>
      <c r="NK12" s="205"/>
      <c r="NL12" s="205"/>
      <c r="NM12" s="205"/>
      <c r="NN12" s="205"/>
      <c r="NO12" s="205"/>
      <c r="NP12" s="205"/>
      <c r="NQ12" s="205"/>
      <c r="NR12" s="205"/>
      <c r="NS12" s="205"/>
      <c r="NT12" s="205"/>
      <c r="NU12" s="205"/>
      <c r="NV12" s="205"/>
      <c r="NW12" s="205"/>
      <c r="NX12" s="205"/>
      <c r="NY12" s="205"/>
      <c r="NZ12" s="205"/>
      <c r="OA12" s="205"/>
      <c r="OB12" s="205"/>
      <c r="OC12" s="205"/>
      <c r="OD12" s="205"/>
      <c r="OE12" s="205"/>
      <c r="OF12" s="205"/>
      <c r="OG12" s="205"/>
      <c r="OH12" s="205"/>
      <c r="OI12" s="205"/>
      <c r="OJ12" s="205"/>
      <c r="OK12" s="205"/>
      <c r="OL12" s="205"/>
      <c r="OM12" s="205"/>
      <c r="ON12" s="205"/>
      <c r="OO12" s="205"/>
      <c r="OP12" s="205"/>
      <c r="OQ12" s="205"/>
      <c r="OR12" s="205"/>
      <c r="OS12" s="205"/>
      <c r="OT12" s="205"/>
      <c r="OU12" s="205"/>
      <c r="OV12" s="205"/>
      <c r="OW12" s="205"/>
      <c r="OX12" s="205"/>
      <c r="OY12" s="205"/>
      <c r="OZ12" s="205"/>
      <c r="PA12" s="205"/>
      <c r="PB12" s="205"/>
      <c r="PC12" s="205"/>
      <c r="PD12" s="205"/>
      <c r="PE12" s="205"/>
      <c r="PF12" s="205"/>
      <c r="PG12" s="205"/>
      <c r="PH12" s="205"/>
      <c r="PI12" s="205"/>
      <c r="PJ12" s="205"/>
      <c r="PK12" s="205"/>
      <c r="PL12" s="205"/>
      <c r="PM12" s="205"/>
      <c r="PN12" s="205"/>
      <c r="PO12" s="205"/>
      <c r="PP12" s="205"/>
      <c r="PQ12" s="205"/>
      <c r="PR12" s="205"/>
      <c r="PS12" s="205"/>
      <c r="PT12" s="205"/>
      <c r="PU12" s="205"/>
      <c r="PV12" s="205"/>
      <c r="PW12" s="205"/>
      <c r="PX12" s="205"/>
      <c r="PY12" s="205"/>
      <c r="PZ12" s="205"/>
      <c r="QA12" s="205"/>
      <c r="QB12" s="205"/>
      <c r="QC12" s="205"/>
      <c r="QD12" s="205"/>
      <c r="QE12" s="205"/>
      <c r="QF12" s="205"/>
      <c r="QG12" s="205"/>
      <c r="QH12" s="205"/>
      <c r="QI12" s="205"/>
      <c r="QJ12" s="205"/>
      <c r="QK12" s="205"/>
      <c r="QL12" s="205"/>
      <c r="QM12" s="205"/>
      <c r="QN12" s="205"/>
      <c r="QO12" s="205"/>
      <c r="QP12" s="205"/>
      <c r="QQ12" s="205"/>
      <c r="QR12" s="205"/>
      <c r="QS12" s="205"/>
      <c r="QT12" s="205"/>
      <c r="QU12" s="205"/>
      <c r="QV12" s="205"/>
      <c r="QW12" s="205"/>
      <c r="QX12" s="205"/>
      <c r="QY12" s="205"/>
      <c r="QZ12" s="205"/>
      <c r="RA12" s="205"/>
      <c r="RB12" s="205"/>
      <c r="RC12" s="205"/>
      <c r="RD12" s="205"/>
      <c r="RE12" s="205"/>
      <c r="RF12" s="205"/>
      <c r="RG12" s="205"/>
      <c r="RH12" s="205"/>
      <c r="RI12" s="205"/>
      <c r="RJ12" s="205"/>
      <c r="RK12" s="205"/>
      <c r="RL12" s="205"/>
      <c r="RM12" s="205"/>
      <c r="RN12" s="205"/>
      <c r="RO12" s="205"/>
      <c r="RP12" s="205"/>
      <c r="RQ12" s="205"/>
      <c r="RR12" s="205"/>
      <c r="RS12" s="205"/>
      <c r="RT12" s="205"/>
      <c r="RU12" s="205"/>
      <c r="RV12" s="205"/>
      <c r="RW12" s="205"/>
      <c r="RX12" s="205"/>
      <c r="RY12" s="205"/>
      <c r="RZ12" s="205"/>
      <c r="SA12" s="205"/>
      <c r="SB12" s="205"/>
      <c r="SC12" s="205"/>
      <c r="SD12" s="205"/>
      <c r="SE12" s="205"/>
      <c r="SF12" s="205"/>
      <c r="SG12" s="205"/>
      <c r="SH12" s="205"/>
      <c r="SI12" s="205"/>
      <c r="SJ12" s="205"/>
      <c r="SK12" s="205"/>
      <c r="SL12" s="205"/>
      <c r="SM12" s="205"/>
      <c r="SN12" s="205"/>
      <c r="SO12" s="205"/>
      <c r="SP12" s="205"/>
      <c r="SQ12" s="205"/>
      <c r="SR12" s="205"/>
      <c r="SS12" s="205"/>
      <c r="ST12" s="205"/>
      <c r="SU12" s="205"/>
      <c r="SV12" s="205"/>
      <c r="SW12" s="205"/>
      <c r="SX12" s="205"/>
      <c r="SY12" s="205"/>
      <c r="SZ12" s="205"/>
      <c r="TA12" s="205"/>
      <c r="TB12" s="205"/>
      <c r="TC12" s="205"/>
      <c r="TD12" s="205"/>
      <c r="TE12" s="205"/>
      <c r="TF12" s="205"/>
      <c r="TG12" s="205"/>
      <c r="TH12" s="205"/>
      <c r="TI12" s="205"/>
      <c r="TJ12" s="205"/>
      <c r="TK12" s="205"/>
      <c r="TL12" s="205"/>
      <c r="TM12" s="205"/>
      <c r="TN12" s="205"/>
      <c r="TO12" s="205"/>
      <c r="TP12" s="205"/>
      <c r="TQ12" s="205"/>
      <c r="TR12" s="205"/>
      <c r="TS12" s="205"/>
      <c r="TT12" s="205"/>
      <c r="TU12" s="205"/>
      <c r="TV12" s="205"/>
      <c r="TW12" s="205"/>
      <c r="TX12" s="205"/>
      <c r="TY12" s="205"/>
      <c r="TZ12" s="205"/>
      <c r="UA12" s="205"/>
      <c r="UB12" s="205"/>
      <c r="UC12" s="205"/>
      <c r="UD12" s="205"/>
      <c r="UE12" s="205"/>
      <c r="UF12" s="205"/>
      <c r="UG12" s="205"/>
      <c r="UH12" s="205"/>
      <c r="UI12" s="205"/>
      <c r="UJ12" s="205"/>
      <c r="UK12" s="205"/>
      <c r="UL12" s="205"/>
      <c r="UM12" s="205"/>
      <c r="UN12" s="205"/>
      <c r="UO12" s="205"/>
      <c r="UP12" s="205"/>
      <c r="UQ12" s="205"/>
      <c r="UR12" s="205"/>
      <c r="US12" s="205"/>
      <c r="UT12" s="205"/>
      <c r="UU12" s="205"/>
      <c r="UV12" s="205"/>
      <c r="UW12" s="205"/>
      <c r="UX12" s="205"/>
      <c r="UY12" s="205"/>
      <c r="UZ12" s="205"/>
      <c r="VA12" s="205"/>
      <c r="VB12" s="205"/>
      <c r="VC12" s="205"/>
      <c r="VD12" s="205"/>
      <c r="VE12" s="205"/>
      <c r="VF12" s="205"/>
      <c r="VG12" s="205"/>
      <c r="VH12" s="205"/>
      <c r="VI12" s="205"/>
      <c r="VJ12" s="205"/>
      <c r="VK12" s="205"/>
      <c r="VL12" s="205"/>
      <c r="VM12" s="205"/>
      <c r="VN12" s="205"/>
      <c r="VO12" s="205"/>
      <c r="VP12" s="205"/>
      <c r="VQ12" s="205"/>
      <c r="VR12" s="205"/>
      <c r="VS12" s="205"/>
      <c r="VT12" s="205"/>
      <c r="VU12" s="205"/>
      <c r="VV12" s="205"/>
      <c r="VW12" s="205"/>
      <c r="VX12" s="205"/>
      <c r="VY12" s="205"/>
      <c r="VZ12" s="205"/>
      <c r="WA12" s="205"/>
      <c r="WB12" s="205"/>
      <c r="WC12" s="205"/>
      <c r="WD12" s="205"/>
      <c r="WE12" s="205"/>
      <c r="WF12" s="205"/>
      <c r="WG12" s="205"/>
      <c r="WH12" s="205"/>
      <c r="WI12" s="205"/>
      <c r="WJ12" s="205"/>
      <c r="WK12" s="205"/>
      <c r="WL12" s="205"/>
      <c r="WM12" s="205"/>
      <c r="WN12" s="205"/>
      <c r="WO12" s="205"/>
      <c r="WP12" s="205"/>
      <c r="WQ12" s="205"/>
      <c r="WR12" s="205"/>
      <c r="WS12" s="205"/>
      <c r="WT12" s="205"/>
      <c r="WU12" s="205"/>
      <c r="WV12" s="205"/>
      <c r="WW12" s="205"/>
      <c r="WX12" s="205"/>
      <c r="WY12" s="205"/>
      <c r="WZ12" s="205"/>
      <c r="XA12" s="205"/>
      <c r="XB12" s="205"/>
      <c r="XC12" s="205"/>
      <c r="XD12" s="205"/>
      <c r="XE12" s="205"/>
      <c r="XF12" s="205"/>
      <c r="XG12" s="205"/>
      <c r="XH12" s="205"/>
      <c r="XI12" s="205"/>
      <c r="XJ12" s="205"/>
      <c r="XK12" s="205"/>
      <c r="XL12" s="205"/>
      <c r="XM12" s="205"/>
      <c r="XN12" s="205"/>
      <c r="XO12" s="205"/>
      <c r="XP12" s="205"/>
      <c r="XQ12" s="205"/>
      <c r="XR12" s="205"/>
      <c r="XS12" s="205"/>
      <c r="XT12" s="205"/>
      <c r="XU12" s="205"/>
      <c r="XV12" s="205"/>
      <c r="XW12" s="205"/>
      <c r="XX12" s="205"/>
      <c r="XY12" s="205"/>
      <c r="XZ12" s="205"/>
      <c r="YA12" s="205"/>
      <c r="YB12" s="205"/>
      <c r="YC12" s="205"/>
      <c r="YD12" s="205"/>
      <c r="YE12" s="205"/>
      <c r="YF12" s="205"/>
      <c r="YG12" s="205"/>
      <c r="YH12" s="205"/>
      <c r="YI12" s="205"/>
      <c r="YJ12" s="205"/>
      <c r="YK12" s="205"/>
      <c r="YL12" s="205"/>
      <c r="YM12" s="205"/>
      <c r="YN12" s="205"/>
      <c r="YO12" s="205"/>
      <c r="YP12" s="205"/>
      <c r="YQ12" s="205"/>
      <c r="YR12" s="205"/>
      <c r="YS12" s="205"/>
      <c r="YT12" s="205"/>
      <c r="YU12" s="205"/>
      <c r="YV12" s="205"/>
      <c r="YW12" s="205"/>
      <c r="YX12" s="205"/>
      <c r="YY12" s="205"/>
      <c r="YZ12" s="205"/>
      <c r="ZA12" s="205"/>
      <c r="ZB12" s="205"/>
      <c r="ZC12" s="205"/>
      <c r="ZD12" s="205"/>
      <c r="ZE12" s="205"/>
      <c r="ZF12" s="205"/>
      <c r="ZG12" s="205"/>
      <c r="ZH12" s="205"/>
      <c r="ZI12" s="205"/>
      <c r="ZJ12" s="205"/>
      <c r="ZK12" s="205"/>
      <c r="ZL12" s="205"/>
      <c r="ZM12" s="205"/>
      <c r="ZN12" s="205"/>
      <c r="ZO12" s="205"/>
      <c r="ZP12" s="205"/>
      <c r="ZQ12" s="205"/>
      <c r="ZR12" s="205"/>
      <c r="ZS12" s="205"/>
      <c r="ZT12" s="205"/>
      <c r="ZU12" s="205"/>
      <c r="ZV12" s="205"/>
      <c r="ZW12" s="205"/>
      <c r="ZX12" s="205"/>
      <c r="ZY12" s="205"/>
      <c r="ZZ12" s="205"/>
      <c r="AAA12" s="205"/>
      <c r="AAB12" s="205"/>
      <c r="AAC12" s="205"/>
      <c r="AAD12" s="205"/>
      <c r="AAE12" s="205"/>
      <c r="AAF12" s="205"/>
      <c r="AAG12" s="205"/>
      <c r="AAH12" s="205"/>
      <c r="AAI12" s="205"/>
      <c r="AAJ12" s="205"/>
      <c r="AAK12" s="205"/>
      <c r="AAL12" s="205"/>
      <c r="AAM12" s="205"/>
      <c r="AAN12" s="205"/>
      <c r="AAO12" s="205"/>
      <c r="AAP12" s="205"/>
      <c r="AAQ12" s="205"/>
      <c r="AAR12" s="205"/>
      <c r="AAS12" s="205"/>
      <c r="AAT12" s="205"/>
      <c r="AAU12" s="205"/>
      <c r="AAV12" s="205"/>
      <c r="AAW12" s="205"/>
      <c r="AAX12" s="205"/>
      <c r="AAY12" s="205"/>
      <c r="AAZ12" s="205"/>
      <c r="ABA12" s="205"/>
      <c r="ABB12" s="205"/>
      <c r="ABC12" s="205"/>
      <c r="ABD12" s="205"/>
      <c r="ABE12" s="205"/>
      <c r="ABF12" s="205"/>
      <c r="ABG12" s="205"/>
      <c r="ABH12" s="205"/>
      <c r="ABI12" s="205"/>
      <c r="ABJ12" s="205"/>
      <c r="ABK12" s="205"/>
      <c r="ABL12" s="205"/>
      <c r="ABM12" s="205"/>
      <c r="ABN12" s="205"/>
      <c r="ABO12" s="205"/>
      <c r="ABP12" s="205"/>
      <c r="ABQ12" s="205"/>
      <c r="ABR12" s="205"/>
      <c r="ABS12" s="205"/>
      <c r="ABT12" s="205"/>
      <c r="ABU12" s="205"/>
      <c r="ABV12" s="205"/>
      <c r="ABW12" s="205"/>
      <c r="ABX12" s="205"/>
      <c r="ABY12" s="205"/>
      <c r="ABZ12" s="205"/>
      <c r="ACA12" s="205"/>
      <c r="ACB12" s="205"/>
      <c r="ACC12" s="205"/>
      <c r="ACD12" s="205"/>
      <c r="ACE12" s="205"/>
      <c r="ACF12" s="205"/>
      <c r="ACG12" s="205"/>
      <c r="ACH12" s="205"/>
      <c r="ACI12" s="205"/>
      <c r="ACJ12" s="205"/>
      <c r="ACK12" s="205"/>
      <c r="ACL12" s="205"/>
      <c r="ACM12" s="205"/>
      <c r="ACN12" s="205"/>
      <c r="ACO12" s="205"/>
      <c r="ACP12" s="205"/>
      <c r="ACQ12" s="205"/>
      <c r="ACR12" s="205"/>
      <c r="ACS12" s="205"/>
      <c r="ACT12" s="205"/>
      <c r="ACU12" s="205"/>
      <c r="ACV12" s="205"/>
      <c r="ACW12" s="205"/>
      <c r="ACX12" s="205"/>
      <c r="ACY12" s="205"/>
      <c r="ACZ12" s="205"/>
      <c r="ADA12" s="205"/>
      <c r="ADB12" s="205"/>
      <c r="ADC12" s="205"/>
      <c r="ADD12" s="205"/>
      <c r="ADE12" s="205"/>
      <c r="ADF12" s="205"/>
      <c r="ADG12" s="205"/>
      <c r="ADH12" s="205"/>
      <c r="ADI12" s="205"/>
      <c r="ADJ12" s="205"/>
      <c r="ADK12" s="205"/>
      <c r="ADL12" s="205"/>
      <c r="ADM12" s="205"/>
      <c r="ADN12" s="205"/>
      <c r="ADO12" s="205"/>
      <c r="ADP12" s="205"/>
      <c r="ADQ12" s="205"/>
      <c r="ADR12" s="205"/>
      <c r="ADS12" s="205"/>
      <c r="ADT12" s="205"/>
      <c r="ADU12" s="205"/>
      <c r="ADV12" s="205"/>
      <c r="ADW12" s="205"/>
      <c r="ADX12" s="205"/>
      <c r="ADY12" s="205"/>
      <c r="ADZ12" s="205"/>
      <c r="AEA12" s="205"/>
      <c r="AEB12" s="205"/>
      <c r="AEC12" s="205"/>
      <c r="AED12" s="205"/>
      <c r="AEE12" s="205"/>
      <c r="AEF12" s="205"/>
      <c r="AEG12" s="205"/>
      <c r="AEH12" s="205"/>
      <c r="AEI12" s="205"/>
      <c r="AEJ12" s="205"/>
      <c r="AEK12" s="205"/>
      <c r="AEL12" s="205"/>
      <c r="AEM12" s="205"/>
      <c r="AEN12" s="205"/>
      <c r="AEO12" s="205"/>
      <c r="AEP12" s="205"/>
      <c r="AEQ12" s="205"/>
      <c r="AER12" s="205"/>
      <c r="AES12" s="205"/>
      <c r="AET12" s="205"/>
      <c r="AEU12" s="205"/>
      <c r="AEV12" s="205"/>
      <c r="AEW12" s="205"/>
      <c r="AEX12" s="205"/>
      <c r="AEY12" s="205"/>
      <c r="AEZ12" s="205"/>
      <c r="AFA12" s="205"/>
      <c r="AFB12" s="205"/>
      <c r="AFC12" s="205"/>
      <c r="AFD12" s="205"/>
      <c r="AFE12" s="205"/>
      <c r="AFF12" s="205"/>
      <c r="AFG12" s="205"/>
      <c r="AFH12" s="205"/>
      <c r="AFI12" s="205"/>
      <c r="AFJ12" s="205"/>
      <c r="AFK12" s="205"/>
      <c r="AFL12" s="205"/>
      <c r="AFM12" s="205"/>
      <c r="AFN12" s="205"/>
      <c r="AFO12" s="205"/>
      <c r="AFP12" s="205"/>
      <c r="AFQ12" s="205"/>
      <c r="AFR12" s="205"/>
      <c r="AFS12" s="205"/>
      <c r="AFT12" s="205"/>
      <c r="AFU12" s="205"/>
      <c r="AFV12" s="205"/>
      <c r="AFW12" s="205"/>
      <c r="AFX12" s="205"/>
      <c r="AFY12" s="205"/>
      <c r="AFZ12" s="205"/>
      <c r="AGA12" s="205"/>
      <c r="AGB12" s="205"/>
      <c r="AGC12" s="205"/>
      <c r="AGD12" s="205"/>
      <c r="AGE12" s="205"/>
      <c r="AGF12" s="205"/>
      <c r="AGG12" s="205"/>
      <c r="AGH12" s="205"/>
      <c r="AGI12" s="205"/>
      <c r="AGJ12" s="205"/>
      <c r="AGK12" s="205"/>
      <c r="AGL12" s="205"/>
      <c r="AGM12" s="205"/>
      <c r="AGN12" s="205"/>
      <c r="AGO12" s="205"/>
      <c r="AGP12" s="205"/>
      <c r="AGQ12" s="205"/>
      <c r="AGR12" s="205"/>
      <c r="AGS12" s="205"/>
      <c r="AGT12" s="205"/>
      <c r="AGU12" s="205"/>
      <c r="AGV12" s="205"/>
      <c r="AGW12" s="205"/>
      <c r="AGX12" s="205"/>
      <c r="AGY12" s="205"/>
      <c r="AGZ12" s="205"/>
      <c r="AHA12" s="205"/>
      <c r="AHB12" s="205"/>
      <c r="AHC12" s="205"/>
      <c r="AHD12" s="205"/>
      <c r="AHE12" s="205"/>
      <c r="AHF12" s="205"/>
      <c r="AHG12" s="205"/>
      <c r="AHH12" s="205"/>
      <c r="AHI12" s="205"/>
      <c r="AHJ12" s="205"/>
      <c r="AHK12" s="205"/>
      <c r="AHL12" s="205"/>
      <c r="AHM12" s="205"/>
      <c r="AHN12" s="205"/>
      <c r="AHO12" s="205"/>
      <c r="AHP12" s="205"/>
      <c r="AHQ12" s="205"/>
      <c r="AHR12" s="205"/>
      <c r="AHS12" s="205"/>
      <c r="AHT12" s="205"/>
      <c r="AHU12" s="205"/>
      <c r="AHV12" s="205"/>
      <c r="AHW12" s="205"/>
      <c r="AHX12" s="205"/>
      <c r="AHY12" s="205"/>
      <c r="AHZ12" s="205"/>
      <c r="AIA12" s="205"/>
      <c r="AIB12" s="205"/>
      <c r="AIC12" s="205"/>
      <c r="AID12" s="205"/>
      <c r="AIE12" s="205"/>
      <c r="AIF12" s="205"/>
      <c r="AIG12" s="205"/>
      <c r="AIH12" s="205"/>
      <c r="AII12" s="205"/>
      <c r="AIJ12" s="205"/>
      <c r="AIK12" s="205"/>
      <c r="AIL12" s="205"/>
      <c r="AIM12" s="205"/>
      <c r="AIN12" s="205"/>
      <c r="AIO12" s="205"/>
      <c r="AIP12" s="205"/>
      <c r="AIQ12" s="205"/>
      <c r="AIR12" s="205"/>
      <c r="AIS12" s="205"/>
      <c r="AIT12" s="205"/>
      <c r="AIU12" s="205"/>
      <c r="AIV12" s="205"/>
      <c r="AIW12" s="205"/>
      <c r="AIX12" s="205"/>
      <c r="AIY12" s="205"/>
      <c r="AIZ12" s="205"/>
      <c r="AJA12" s="205"/>
      <c r="AJB12" s="205"/>
      <c r="AJC12" s="205"/>
      <c r="AJD12" s="205"/>
      <c r="AJE12" s="205"/>
      <c r="AJF12" s="205"/>
      <c r="AJG12" s="205"/>
      <c r="AJH12" s="205"/>
      <c r="AJI12" s="205"/>
      <c r="AJJ12" s="205"/>
      <c r="AJK12" s="205"/>
      <c r="AJL12" s="205"/>
      <c r="AJM12" s="205"/>
      <c r="AJN12" s="205"/>
      <c r="AJO12" s="205"/>
      <c r="AJP12" s="205"/>
      <c r="AJQ12" s="205"/>
      <c r="AJR12" s="205"/>
      <c r="AJS12" s="205"/>
      <c r="AJT12" s="205"/>
      <c r="AJU12" s="205"/>
      <c r="AJV12" s="205"/>
      <c r="AJW12" s="205"/>
      <c r="AJX12" s="205"/>
      <c r="AJY12" s="205"/>
      <c r="AJZ12" s="205"/>
      <c r="AKA12" s="205"/>
      <c r="AKB12" s="205"/>
      <c r="AKC12" s="205"/>
      <c r="AKD12" s="205"/>
      <c r="AKE12" s="205"/>
      <c r="AKF12" s="205"/>
      <c r="AKG12" s="205"/>
      <c r="AKH12" s="205"/>
      <c r="AKI12" s="205"/>
      <c r="AKJ12" s="205"/>
      <c r="AKK12" s="205"/>
      <c r="AKL12" s="205"/>
      <c r="AKM12" s="205"/>
      <c r="AKN12" s="205"/>
      <c r="AKO12" s="205"/>
      <c r="AKP12" s="205"/>
      <c r="AKQ12" s="205"/>
      <c r="AKR12" s="205"/>
      <c r="AKS12" s="205"/>
      <c r="AKT12" s="205"/>
      <c r="AKU12" s="205"/>
      <c r="AKV12" s="205"/>
      <c r="AKW12" s="205"/>
      <c r="AKX12" s="205"/>
      <c r="AKY12" s="205"/>
      <c r="AKZ12" s="205"/>
      <c r="ALA12" s="205"/>
      <c r="ALB12" s="205"/>
      <c r="ALC12" s="205"/>
      <c r="ALD12" s="205"/>
      <c r="ALE12" s="205"/>
      <c r="ALF12" s="205"/>
      <c r="ALG12" s="205"/>
      <c r="ALH12" s="205"/>
      <c r="ALI12" s="205"/>
      <c r="ALJ12" s="205"/>
      <c r="ALK12" s="205"/>
      <c r="ALL12" s="205"/>
      <c r="ALM12" s="205"/>
      <c r="ALN12" s="205"/>
      <c r="ALO12" s="205"/>
      <c r="ALP12" s="205"/>
      <c r="ALQ12" s="205"/>
      <c r="ALR12" s="205"/>
      <c r="ALS12" s="205"/>
      <c r="ALT12" s="205"/>
      <c r="ALU12" s="205"/>
      <c r="ALV12" s="205"/>
      <c r="ALW12" s="205"/>
      <c r="ALX12" s="205"/>
      <c r="ALY12" s="205"/>
      <c r="ALZ12" s="205"/>
      <c r="AMA12" s="205"/>
      <c r="AMB12" s="205"/>
      <c r="AMC12" s="205"/>
      <c r="AMD12" s="205"/>
      <c r="AME12" s="205"/>
      <c r="AMF12" s="205"/>
      <c r="AMG12" s="205"/>
      <c r="AMH12" s="205"/>
      <c r="AMI12" s="205"/>
      <c r="AMJ12" s="205"/>
      <c r="AMK12" s="205"/>
      <c r="AML12" s="205"/>
      <c r="AMM12" s="205"/>
      <c r="AMN12" s="205"/>
      <c r="AMO12" s="205"/>
      <c r="AMP12" s="205"/>
      <c r="AMQ12" s="205"/>
      <c r="AMR12" s="205"/>
      <c r="AMS12" s="205"/>
      <c r="AMT12" s="205"/>
      <c r="AMU12" s="205"/>
      <c r="AMV12" s="205"/>
      <c r="AMW12" s="205"/>
      <c r="AMX12" s="205"/>
      <c r="AMY12" s="205"/>
      <c r="AMZ12" s="205"/>
      <c r="ANA12" s="205"/>
      <c r="ANB12" s="205"/>
      <c r="ANC12" s="205"/>
      <c r="AND12" s="205"/>
      <c r="ANE12" s="205"/>
      <c r="ANF12" s="205"/>
      <c r="ANG12" s="205"/>
      <c r="ANH12" s="205"/>
      <c r="ANI12" s="205"/>
      <c r="ANJ12" s="205"/>
      <c r="ANK12" s="205"/>
      <c r="ANL12" s="205"/>
      <c r="ANM12" s="205"/>
      <c r="ANN12" s="205"/>
      <c r="ANO12" s="205"/>
      <c r="ANP12" s="205"/>
      <c r="ANQ12" s="205"/>
      <c r="ANR12" s="205"/>
      <c r="ANS12" s="205"/>
      <c r="ANT12" s="205"/>
      <c r="ANU12" s="205"/>
      <c r="ANV12" s="205"/>
      <c r="ANW12" s="205"/>
      <c r="ANX12" s="205"/>
      <c r="ANY12" s="205"/>
      <c r="ANZ12" s="205"/>
      <c r="AOA12" s="205"/>
      <c r="AOB12" s="205"/>
      <c r="AOC12" s="205"/>
      <c r="AOD12" s="205"/>
      <c r="AOE12" s="205"/>
      <c r="AOF12" s="205"/>
      <c r="AOG12" s="205"/>
      <c r="AOH12" s="205"/>
      <c r="AOI12" s="205"/>
      <c r="AOJ12" s="205"/>
      <c r="AOK12" s="205"/>
      <c r="AOL12" s="205"/>
      <c r="AOM12" s="205"/>
      <c r="AON12" s="205"/>
      <c r="AOO12" s="205"/>
      <c r="AOP12" s="205"/>
      <c r="AOQ12" s="205"/>
      <c r="AOR12" s="205"/>
      <c r="AOS12" s="205"/>
      <c r="AOT12" s="205"/>
      <c r="AOU12" s="205"/>
      <c r="AOV12" s="205"/>
      <c r="AOW12" s="205"/>
      <c r="AOX12" s="205"/>
      <c r="AOY12" s="205"/>
      <c r="AOZ12" s="205"/>
      <c r="APA12" s="205"/>
      <c r="APB12" s="205"/>
      <c r="APC12" s="205"/>
      <c r="APD12" s="205"/>
      <c r="APE12" s="205"/>
      <c r="APF12" s="205"/>
      <c r="APG12" s="205"/>
      <c r="APH12" s="205"/>
      <c r="API12" s="205"/>
      <c r="APJ12" s="205"/>
      <c r="APK12" s="205"/>
      <c r="APL12" s="205"/>
      <c r="APM12" s="205"/>
      <c r="APN12" s="205"/>
      <c r="APO12" s="205"/>
      <c r="APP12" s="205"/>
      <c r="APQ12" s="205"/>
      <c r="APR12" s="205"/>
      <c r="APS12" s="205"/>
      <c r="APT12" s="205"/>
      <c r="APU12" s="205"/>
      <c r="APV12" s="205"/>
      <c r="APW12" s="205"/>
      <c r="APX12" s="205"/>
      <c r="APY12" s="205"/>
      <c r="APZ12" s="205"/>
      <c r="AQA12" s="205"/>
      <c r="AQB12" s="205"/>
      <c r="AQC12" s="205"/>
      <c r="AQD12" s="205"/>
      <c r="AQE12" s="205"/>
      <c r="AQF12" s="205"/>
      <c r="AQG12" s="205"/>
      <c r="AQH12" s="205"/>
      <c r="AQI12" s="205"/>
      <c r="AQJ12" s="205"/>
      <c r="AQK12" s="205"/>
      <c r="AQL12" s="205"/>
      <c r="AQM12" s="205"/>
      <c r="AQN12" s="205"/>
      <c r="AQO12" s="205"/>
      <c r="AQP12" s="205"/>
      <c r="AQQ12" s="205"/>
      <c r="AQR12" s="205"/>
      <c r="AQS12" s="205"/>
      <c r="AQT12" s="205"/>
      <c r="AQU12" s="205"/>
      <c r="AQV12" s="205"/>
      <c r="AQW12" s="205"/>
      <c r="AQX12" s="205"/>
      <c r="AQY12" s="205"/>
      <c r="AQZ12" s="205"/>
      <c r="ARA12" s="205"/>
      <c r="ARB12" s="205"/>
      <c r="ARC12" s="205"/>
      <c r="ARD12" s="205"/>
      <c r="ARE12" s="205"/>
      <c r="ARF12" s="205"/>
      <c r="ARG12" s="205"/>
      <c r="ARH12" s="205"/>
      <c r="ARI12" s="205"/>
      <c r="ARJ12" s="205"/>
      <c r="ARK12" s="205"/>
      <c r="ARL12" s="205"/>
      <c r="ARM12" s="205"/>
      <c r="ARN12" s="205"/>
      <c r="ARO12" s="205"/>
      <c r="ARP12" s="205"/>
      <c r="ARQ12" s="205"/>
      <c r="ARR12" s="205"/>
      <c r="ARS12" s="205"/>
      <c r="ART12" s="205"/>
      <c r="ARU12" s="205"/>
      <c r="ARV12" s="205"/>
      <c r="ARW12" s="205"/>
      <c r="ARX12" s="205"/>
      <c r="ARY12" s="205"/>
      <c r="ARZ12" s="205"/>
      <c r="ASA12" s="205"/>
      <c r="ASB12" s="205"/>
      <c r="ASC12" s="205"/>
      <c r="ASD12" s="205"/>
      <c r="ASE12" s="205"/>
      <c r="ASF12" s="205"/>
      <c r="ASG12" s="205"/>
      <c r="ASH12" s="205"/>
      <c r="ASI12" s="205"/>
      <c r="ASJ12" s="205"/>
      <c r="ASK12" s="205"/>
      <c r="ASL12" s="205"/>
      <c r="ASM12" s="205"/>
      <c r="ASN12" s="205"/>
      <c r="ASO12" s="205"/>
      <c r="ASP12" s="205"/>
      <c r="ASQ12" s="205"/>
      <c r="ASR12" s="205"/>
      <c r="ASS12" s="205"/>
      <c r="AST12" s="205"/>
      <c r="ASU12" s="205"/>
      <c r="ASV12" s="205"/>
      <c r="ASW12" s="205"/>
      <c r="ASX12" s="205"/>
      <c r="ASY12" s="205"/>
      <c r="ASZ12" s="205"/>
      <c r="ATA12" s="205"/>
      <c r="ATB12" s="205"/>
      <c r="ATC12" s="205"/>
      <c r="ATD12" s="205"/>
      <c r="ATE12" s="205"/>
      <c r="ATF12" s="205"/>
      <c r="ATG12" s="205"/>
      <c r="ATH12" s="205"/>
      <c r="ATI12" s="205"/>
      <c r="ATJ12" s="205"/>
      <c r="ATK12" s="205"/>
      <c r="ATL12" s="205"/>
      <c r="ATM12" s="205"/>
      <c r="ATN12" s="205"/>
      <c r="ATO12" s="205"/>
      <c r="ATP12" s="205"/>
      <c r="ATQ12" s="205"/>
      <c r="ATR12" s="205"/>
      <c r="ATS12" s="205"/>
      <c r="ATT12" s="205"/>
      <c r="ATU12" s="205"/>
      <c r="ATV12" s="205"/>
      <c r="ATW12" s="205"/>
      <c r="ATX12" s="205"/>
      <c r="ATY12" s="205"/>
      <c r="ATZ12" s="205"/>
      <c r="AUA12" s="205"/>
      <c r="AUB12" s="205"/>
      <c r="AUC12" s="205"/>
      <c r="AUD12" s="205"/>
      <c r="AUE12" s="205"/>
      <c r="AUF12" s="205"/>
      <c r="AUG12" s="205"/>
      <c r="AUH12" s="205"/>
      <c r="AUI12" s="205"/>
      <c r="AUJ12" s="205"/>
      <c r="AUK12" s="205"/>
      <c r="AUL12" s="205"/>
      <c r="AUM12" s="205"/>
      <c r="AUN12" s="205"/>
      <c r="AUO12" s="205"/>
      <c r="AUP12" s="205"/>
      <c r="AUQ12" s="205"/>
      <c r="AUR12" s="205"/>
      <c r="AUS12" s="205"/>
      <c r="AUT12" s="205"/>
      <c r="AUU12" s="205"/>
      <c r="AUV12" s="205"/>
      <c r="AUW12" s="205"/>
      <c r="AUX12" s="205"/>
      <c r="AUY12" s="205"/>
      <c r="AUZ12" s="205"/>
      <c r="AVA12" s="205"/>
      <c r="AVB12" s="205"/>
      <c r="AVC12" s="205"/>
      <c r="AVD12" s="205"/>
      <c r="AVE12" s="205"/>
      <c r="AVF12" s="205"/>
      <c r="AVG12" s="205"/>
      <c r="AVH12" s="205"/>
      <c r="AVI12" s="205"/>
      <c r="AVJ12" s="205"/>
      <c r="AVK12" s="205"/>
      <c r="AVL12" s="205"/>
      <c r="AVM12" s="205"/>
      <c r="AVN12" s="205"/>
      <c r="AVO12" s="205"/>
      <c r="AVP12" s="205"/>
      <c r="AVQ12" s="205"/>
      <c r="AVR12" s="205"/>
      <c r="AVS12" s="205"/>
      <c r="AVT12" s="205"/>
      <c r="AVU12" s="205"/>
      <c r="AVV12" s="205"/>
      <c r="AVW12" s="205"/>
      <c r="AVX12" s="205"/>
      <c r="AVY12" s="205"/>
      <c r="AVZ12" s="205"/>
      <c r="AWA12" s="205"/>
      <c r="AWB12" s="205"/>
      <c r="AWC12" s="205"/>
      <c r="AWD12" s="205"/>
      <c r="AWE12" s="205"/>
      <c r="AWF12" s="205"/>
      <c r="AWG12" s="205"/>
      <c r="AWH12" s="205"/>
      <c r="AWI12" s="205"/>
      <c r="AWJ12" s="205"/>
      <c r="AWK12" s="205"/>
      <c r="AWL12" s="205"/>
      <c r="AWM12" s="205"/>
      <c r="AWN12" s="205"/>
      <c r="AWO12" s="205"/>
      <c r="AWP12" s="205"/>
      <c r="AWQ12" s="205"/>
      <c r="AWR12" s="205"/>
      <c r="AWS12" s="205"/>
      <c r="AWT12" s="205"/>
      <c r="AWU12" s="205"/>
      <c r="AWV12" s="205"/>
      <c r="AWW12" s="205"/>
      <c r="AWX12" s="205"/>
      <c r="AWY12" s="205"/>
      <c r="AWZ12" s="205"/>
      <c r="AXA12" s="205"/>
      <c r="AXB12" s="205"/>
      <c r="AXC12" s="205"/>
      <c r="AXD12" s="205"/>
      <c r="AXE12" s="205"/>
      <c r="AXF12" s="205"/>
      <c r="AXG12" s="205"/>
      <c r="AXH12" s="205"/>
      <c r="AXI12" s="205"/>
      <c r="AXJ12" s="205"/>
      <c r="AXK12" s="205"/>
      <c r="AXL12" s="205"/>
      <c r="AXM12" s="205"/>
      <c r="AXN12" s="205"/>
      <c r="AXO12" s="205"/>
      <c r="AXP12" s="205"/>
      <c r="AXQ12" s="205"/>
      <c r="AXR12" s="205"/>
      <c r="AXS12" s="205"/>
      <c r="AXT12" s="205"/>
      <c r="AXU12" s="205"/>
      <c r="AXV12" s="205"/>
      <c r="AXW12" s="205"/>
      <c r="AXX12" s="205"/>
      <c r="AXY12" s="205"/>
      <c r="AXZ12" s="205"/>
      <c r="AYA12" s="205"/>
      <c r="AYB12" s="205"/>
      <c r="AYC12" s="205"/>
      <c r="AYD12" s="205"/>
      <c r="AYE12" s="205"/>
      <c r="AYF12" s="205"/>
      <c r="AYG12" s="205"/>
      <c r="AYH12" s="205"/>
      <c r="AYI12" s="205"/>
      <c r="AYJ12" s="205"/>
      <c r="AYK12" s="205"/>
      <c r="AYL12" s="205"/>
      <c r="AYM12" s="205"/>
      <c r="AYN12" s="205"/>
      <c r="AYO12" s="205"/>
      <c r="AYP12" s="205"/>
      <c r="AYQ12" s="205"/>
      <c r="AYR12" s="205"/>
      <c r="AYS12" s="205"/>
      <c r="AYT12" s="205"/>
      <c r="AYU12" s="205"/>
      <c r="AYV12" s="205"/>
      <c r="AYW12" s="205"/>
      <c r="AYX12" s="205"/>
      <c r="AYY12" s="205"/>
      <c r="AYZ12" s="205"/>
      <c r="AZA12" s="205"/>
      <c r="AZB12" s="205"/>
      <c r="AZC12" s="205"/>
      <c r="AZD12" s="205"/>
      <c r="AZE12" s="205"/>
      <c r="AZF12" s="205"/>
      <c r="AZG12" s="205"/>
      <c r="AZH12" s="205"/>
      <c r="AZI12" s="205"/>
      <c r="AZJ12" s="205"/>
      <c r="AZK12" s="205"/>
      <c r="AZL12" s="205"/>
      <c r="AZM12" s="205"/>
      <c r="AZN12" s="205"/>
      <c r="AZO12" s="205"/>
      <c r="AZP12" s="205"/>
      <c r="AZQ12" s="205"/>
      <c r="AZR12" s="205"/>
      <c r="AZS12" s="205"/>
      <c r="AZT12" s="205"/>
      <c r="AZU12" s="205"/>
      <c r="AZV12" s="205"/>
      <c r="AZW12" s="205"/>
      <c r="AZX12" s="205"/>
      <c r="AZY12" s="205"/>
      <c r="AZZ12" s="205"/>
      <c r="BAA12" s="205"/>
      <c r="BAB12" s="205"/>
      <c r="BAC12" s="205"/>
      <c r="BAD12" s="205"/>
      <c r="BAE12" s="205"/>
      <c r="BAF12" s="205"/>
      <c r="BAG12" s="205"/>
      <c r="BAH12" s="205"/>
      <c r="BAI12" s="205"/>
      <c r="BAJ12" s="205"/>
      <c r="BAK12" s="205"/>
      <c r="BAL12" s="205"/>
      <c r="BAM12" s="205"/>
      <c r="BAN12" s="205"/>
      <c r="BAO12" s="205"/>
      <c r="BAP12" s="205"/>
      <c r="BAQ12" s="205"/>
      <c r="BAR12" s="205"/>
      <c r="BAS12" s="205"/>
      <c r="BAT12" s="205"/>
      <c r="BAU12" s="205"/>
      <c r="BAV12" s="205"/>
      <c r="BAW12" s="205"/>
      <c r="BAX12" s="205"/>
      <c r="BAY12" s="205"/>
      <c r="BAZ12" s="205"/>
      <c r="BBA12" s="205"/>
      <c r="BBB12" s="205"/>
      <c r="BBC12" s="205"/>
      <c r="BBD12" s="205"/>
      <c r="BBE12" s="205"/>
      <c r="BBF12" s="205"/>
      <c r="BBG12" s="205"/>
      <c r="BBH12" s="205"/>
      <c r="BBI12" s="205"/>
      <c r="BBJ12" s="205"/>
      <c r="BBK12" s="205"/>
      <c r="BBL12" s="205"/>
      <c r="BBM12" s="205"/>
      <c r="BBN12" s="205"/>
      <c r="BBO12" s="205"/>
      <c r="BBP12" s="205"/>
      <c r="BBQ12" s="205"/>
      <c r="BBR12" s="205"/>
      <c r="BBS12" s="205"/>
      <c r="BBT12" s="205"/>
      <c r="BBU12" s="205"/>
      <c r="BBV12" s="205"/>
      <c r="BBW12" s="205"/>
      <c r="BBX12" s="205"/>
      <c r="BBY12" s="205"/>
      <c r="BBZ12" s="205"/>
      <c r="BCA12" s="205"/>
      <c r="BCB12" s="205"/>
      <c r="BCC12" s="205"/>
      <c r="BCD12" s="205"/>
      <c r="BCE12" s="205"/>
      <c r="BCF12" s="205"/>
      <c r="BCG12" s="205"/>
      <c r="BCH12" s="205"/>
      <c r="BCI12" s="205"/>
      <c r="BCJ12" s="205"/>
      <c r="BCK12" s="205"/>
      <c r="BCL12" s="205"/>
      <c r="BCM12" s="205"/>
      <c r="BCN12" s="205"/>
      <c r="BCO12" s="205"/>
      <c r="BCP12" s="205"/>
      <c r="BCQ12" s="205"/>
      <c r="BCR12" s="205"/>
      <c r="BCS12" s="205"/>
      <c r="BCT12" s="205"/>
      <c r="BCU12" s="205"/>
      <c r="BCV12" s="205"/>
      <c r="BCW12" s="205"/>
      <c r="BCX12" s="205"/>
      <c r="BCY12" s="205"/>
      <c r="BCZ12" s="205"/>
      <c r="BDA12" s="205"/>
      <c r="BDB12" s="205"/>
      <c r="BDC12" s="205"/>
      <c r="BDD12" s="205"/>
      <c r="BDE12" s="205"/>
      <c r="BDF12" s="205"/>
      <c r="BDG12" s="205"/>
      <c r="BDH12" s="205"/>
      <c r="BDI12" s="205"/>
      <c r="BDJ12" s="205"/>
      <c r="BDK12" s="205"/>
      <c r="BDL12" s="205"/>
      <c r="BDM12" s="205"/>
      <c r="BDN12" s="205"/>
      <c r="BDO12" s="205"/>
      <c r="BDP12" s="205"/>
      <c r="BDQ12" s="205"/>
      <c r="BDR12" s="205"/>
      <c r="BDS12" s="205"/>
      <c r="BDT12" s="205"/>
      <c r="BDU12" s="205"/>
      <c r="BDV12" s="205"/>
      <c r="BDW12" s="205"/>
      <c r="BDX12" s="205"/>
      <c r="BDY12" s="205"/>
      <c r="BDZ12" s="205"/>
      <c r="BEA12" s="205"/>
      <c r="BEB12" s="205"/>
      <c r="BEC12" s="205"/>
      <c r="BED12" s="205"/>
      <c r="BEE12" s="205"/>
      <c r="BEF12" s="205"/>
      <c r="BEG12" s="205"/>
      <c r="BEH12" s="205"/>
      <c r="BEI12" s="205"/>
      <c r="BEJ12" s="205"/>
      <c r="BEK12" s="205"/>
      <c r="BEL12" s="205"/>
      <c r="BEM12" s="205"/>
      <c r="BEN12" s="205"/>
      <c r="BEO12" s="205"/>
      <c r="BEP12" s="205"/>
      <c r="BEQ12" s="205"/>
      <c r="BER12" s="205"/>
      <c r="BES12" s="205"/>
      <c r="BET12" s="205"/>
      <c r="BEU12" s="205"/>
      <c r="BEV12" s="205"/>
      <c r="BEW12" s="205"/>
      <c r="BEX12" s="205"/>
      <c r="BEY12" s="205"/>
      <c r="BEZ12" s="205"/>
      <c r="BFA12" s="205"/>
      <c r="BFB12" s="205"/>
      <c r="BFC12" s="205"/>
      <c r="BFD12" s="205"/>
      <c r="BFE12" s="205"/>
      <c r="BFF12" s="205"/>
      <c r="BFG12" s="205"/>
      <c r="BFH12" s="205"/>
      <c r="BFI12" s="205"/>
      <c r="BFJ12" s="205"/>
      <c r="BFK12" s="205"/>
      <c r="BFL12" s="205"/>
      <c r="BFM12" s="205"/>
      <c r="BFN12" s="205"/>
      <c r="BFO12" s="205"/>
      <c r="BFP12" s="205"/>
      <c r="BFQ12" s="205"/>
      <c r="BFR12" s="205"/>
      <c r="BFS12" s="205"/>
      <c r="BFT12" s="205"/>
      <c r="BFU12" s="205"/>
      <c r="BFV12" s="205"/>
      <c r="BFW12" s="205"/>
      <c r="BFX12" s="205"/>
      <c r="BFY12" s="205"/>
      <c r="BFZ12" s="205"/>
      <c r="BGA12" s="205"/>
      <c r="BGB12" s="205"/>
      <c r="BGC12" s="205"/>
      <c r="BGD12" s="205"/>
      <c r="BGE12" s="205"/>
      <c r="BGF12" s="205"/>
      <c r="BGG12" s="205"/>
      <c r="BGH12" s="205"/>
      <c r="BGI12" s="205"/>
      <c r="BGJ12" s="205"/>
      <c r="BGK12" s="205"/>
      <c r="BGL12" s="205"/>
      <c r="BGM12" s="205"/>
      <c r="BGN12" s="205"/>
      <c r="BGO12" s="205"/>
      <c r="BGP12" s="205"/>
      <c r="BGQ12" s="205"/>
      <c r="BGR12" s="205"/>
      <c r="BGS12" s="205"/>
      <c r="BGT12" s="205"/>
      <c r="BGU12" s="205"/>
      <c r="BGV12" s="205"/>
      <c r="BGW12" s="205"/>
      <c r="BGX12" s="205"/>
      <c r="BGY12" s="205"/>
      <c r="BGZ12" s="205"/>
      <c r="BHA12" s="205"/>
      <c r="BHB12" s="205"/>
      <c r="BHC12" s="205"/>
      <c r="BHD12" s="205"/>
      <c r="BHE12" s="205"/>
      <c r="BHF12" s="205"/>
      <c r="BHG12" s="205"/>
      <c r="BHH12" s="205"/>
      <c r="BHI12" s="205"/>
      <c r="BHJ12" s="205"/>
      <c r="BHK12" s="205"/>
      <c r="BHL12" s="205"/>
      <c r="BHM12" s="205"/>
      <c r="BHN12" s="205"/>
      <c r="BHO12" s="205"/>
      <c r="BHP12" s="205"/>
      <c r="BHQ12" s="205"/>
      <c r="BHR12" s="205"/>
      <c r="BHS12" s="205"/>
      <c r="BHT12" s="205"/>
      <c r="BHU12" s="205"/>
      <c r="BHV12" s="205"/>
      <c r="BHW12" s="205"/>
      <c r="BHX12" s="205"/>
      <c r="BHY12" s="205"/>
      <c r="BHZ12" s="205"/>
      <c r="BIA12" s="205"/>
      <c r="BIB12" s="205"/>
      <c r="BIC12" s="205"/>
      <c r="BID12" s="205"/>
      <c r="BIE12" s="205"/>
      <c r="BIF12" s="205"/>
      <c r="BIG12" s="205"/>
      <c r="BIH12" s="205"/>
      <c r="BII12" s="205"/>
      <c r="BIJ12" s="205"/>
      <c r="BIK12" s="205"/>
      <c r="BIL12" s="205"/>
      <c r="BIM12" s="205"/>
      <c r="BIN12" s="205"/>
      <c r="BIO12" s="205"/>
      <c r="BIP12" s="205"/>
      <c r="BIQ12" s="205"/>
      <c r="BIR12" s="205"/>
      <c r="BIS12" s="205"/>
      <c r="BIT12" s="205"/>
      <c r="BIU12" s="205"/>
      <c r="BIV12" s="205"/>
      <c r="BIW12" s="205"/>
      <c r="BIX12" s="205"/>
      <c r="BIY12" s="205"/>
      <c r="BIZ12" s="205"/>
      <c r="BJA12" s="205"/>
      <c r="BJB12" s="205"/>
      <c r="BJC12" s="205"/>
      <c r="BJD12" s="205"/>
      <c r="BJE12" s="205"/>
      <c r="BJF12" s="205"/>
      <c r="BJG12" s="205"/>
      <c r="BJH12" s="205"/>
      <c r="BJI12" s="205"/>
      <c r="BJJ12" s="205"/>
      <c r="BJK12" s="205"/>
      <c r="BJL12" s="205"/>
      <c r="BJM12" s="205"/>
      <c r="BJN12" s="205"/>
      <c r="BJO12" s="205"/>
      <c r="BJP12" s="205"/>
      <c r="BJQ12" s="205"/>
      <c r="BJR12" s="205"/>
      <c r="BJS12" s="205"/>
      <c r="BJT12" s="205"/>
      <c r="BJU12" s="205"/>
      <c r="BJV12" s="205"/>
      <c r="BJW12" s="205"/>
      <c r="BJX12" s="205"/>
      <c r="BJY12" s="205"/>
      <c r="BJZ12" s="205"/>
      <c r="BKA12" s="205"/>
      <c r="BKB12" s="205"/>
      <c r="BKC12" s="205"/>
      <c r="BKD12" s="205"/>
      <c r="BKE12" s="205"/>
      <c r="BKF12" s="205"/>
      <c r="BKG12" s="205"/>
      <c r="BKH12" s="205"/>
      <c r="BKI12" s="205"/>
      <c r="BKJ12" s="205"/>
      <c r="BKK12" s="205"/>
      <c r="BKL12" s="205"/>
      <c r="BKM12" s="205"/>
      <c r="BKN12" s="205"/>
      <c r="BKO12" s="205"/>
      <c r="BKP12" s="205"/>
      <c r="BKQ12" s="205"/>
      <c r="BKR12" s="205"/>
      <c r="BKS12" s="205"/>
      <c r="BKT12" s="205"/>
      <c r="BKU12" s="205"/>
      <c r="BKV12" s="205"/>
      <c r="BKW12" s="205"/>
      <c r="BKX12" s="205"/>
      <c r="BKY12" s="205"/>
      <c r="BKZ12" s="205"/>
      <c r="BLA12" s="205"/>
      <c r="BLB12" s="205"/>
      <c r="BLC12" s="205"/>
      <c r="BLD12" s="205"/>
      <c r="BLE12" s="205"/>
      <c r="BLF12" s="205"/>
      <c r="BLG12" s="205"/>
      <c r="BLH12" s="205"/>
      <c r="BLI12" s="205"/>
      <c r="BLJ12" s="205"/>
      <c r="BLK12" s="205"/>
      <c r="BLL12" s="205"/>
      <c r="BLM12" s="205"/>
      <c r="BLN12" s="205"/>
      <c r="BLO12" s="205"/>
      <c r="BLP12" s="205"/>
      <c r="BLQ12" s="205"/>
      <c r="BLR12" s="205"/>
      <c r="BLS12" s="205"/>
      <c r="BLT12" s="205"/>
      <c r="BLU12" s="205"/>
      <c r="BLV12" s="205"/>
      <c r="BLW12" s="205"/>
      <c r="BLX12" s="205"/>
      <c r="BLY12" s="205"/>
      <c r="BLZ12" s="205"/>
      <c r="BMA12" s="205"/>
      <c r="BMB12" s="205"/>
      <c r="BMC12" s="205"/>
      <c r="BMD12" s="205"/>
      <c r="BME12" s="205"/>
      <c r="BMF12" s="205"/>
      <c r="BMG12" s="205"/>
      <c r="BMH12" s="205"/>
      <c r="BMI12" s="205"/>
      <c r="BMJ12" s="205"/>
      <c r="BMK12" s="205"/>
      <c r="BML12" s="205"/>
      <c r="BMM12" s="205"/>
      <c r="BMN12" s="205"/>
      <c r="BMO12" s="205"/>
      <c r="BMP12" s="205"/>
      <c r="BMQ12" s="205"/>
      <c r="BMR12" s="205"/>
      <c r="BMS12" s="205"/>
      <c r="BMT12" s="205"/>
      <c r="BMU12" s="205"/>
      <c r="BMV12" s="205"/>
      <c r="BMW12" s="205"/>
      <c r="BMX12" s="205"/>
      <c r="BMY12" s="205"/>
      <c r="BMZ12" s="205"/>
      <c r="BNA12" s="205"/>
      <c r="BNB12" s="205"/>
      <c r="BNC12" s="205"/>
      <c r="BND12" s="205"/>
      <c r="BNE12" s="205"/>
      <c r="BNF12" s="205"/>
      <c r="BNG12" s="205"/>
      <c r="BNH12" s="205"/>
      <c r="BNI12" s="205"/>
      <c r="BNJ12" s="205"/>
      <c r="BNK12" s="205"/>
      <c r="BNL12" s="205"/>
      <c r="BNM12" s="205"/>
      <c r="BNN12" s="205"/>
      <c r="BNO12" s="205"/>
      <c r="BNP12" s="205"/>
      <c r="BNQ12" s="205"/>
      <c r="BNR12" s="205"/>
      <c r="BNS12" s="205"/>
      <c r="BNT12" s="205"/>
      <c r="BNU12" s="205"/>
      <c r="BNV12" s="205"/>
      <c r="BNW12" s="205"/>
      <c r="BNX12" s="205"/>
      <c r="BNY12" s="205"/>
      <c r="BNZ12" s="205"/>
      <c r="BOA12" s="205"/>
      <c r="BOB12" s="205"/>
      <c r="BOC12" s="205"/>
      <c r="BOD12" s="205"/>
      <c r="BOE12" s="205"/>
      <c r="BOF12" s="205"/>
      <c r="BOG12" s="205"/>
      <c r="BOH12" s="205"/>
      <c r="BOI12" s="205"/>
      <c r="BOJ12" s="205"/>
      <c r="BOK12" s="205"/>
      <c r="BOL12" s="205"/>
      <c r="BOM12" s="205"/>
      <c r="BON12" s="205"/>
      <c r="BOO12" s="205"/>
      <c r="BOP12" s="205"/>
      <c r="BOQ12" s="205"/>
      <c r="BOR12" s="205"/>
      <c r="BOS12" s="205"/>
      <c r="BOT12" s="205"/>
      <c r="BOU12" s="205"/>
      <c r="BOV12" s="205"/>
      <c r="BOW12" s="205"/>
      <c r="BOX12" s="205"/>
      <c r="BOY12" s="205"/>
      <c r="BOZ12" s="205"/>
      <c r="BPA12" s="205"/>
      <c r="BPB12" s="205"/>
      <c r="BPC12" s="205"/>
      <c r="BPD12" s="205"/>
      <c r="BPE12" s="205"/>
      <c r="BPF12" s="205"/>
      <c r="BPG12" s="205"/>
      <c r="BPH12" s="205"/>
      <c r="BPI12" s="205"/>
      <c r="BPJ12" s="205"/>
      <c r="BPK12" s="205"/>
      <c r="BPL12" s="205"/>
      <c r="BPM12" s="205"/>
      <c r="BPN12" s="205"/>
      <c r="BPO12" s="205"/>
      <c r="BPP12" s="205"/>
      <c r="BPQ12" s="205"/>
      <c r="BPR12" s="205"/>
      <c r="BPS12" s="205"/>
      <c r="BPT12" s="205"/>
      <c r="BPU12" s="205"/>
      <c r="BPV12" s="205"/>
      <c r="BPW12" s="205"/>
      <c r="BPX12" s="205"/>
      <c r="BPY12" s="205"/>
      <c r="BPZ12" s="205"/>
      <c r="BQA12" s="205"/>
      <c r="BQB12" s="205"/>
      <c r="BQC12" s="205"/>
      <c r="BQD12" s="205"/>
      <c r="BQE12" s="205"/>
      <c r="BQF12" s="205"/>
      <c r="BQG12" s="205"/>
      <c r="BQH12" s="205"/>
      <c r="BQI12" s="205"/>
      <c r="BQJ12" s="205"/>
      <c r="BQK12" s="205"/>
      <c r="BQL12" s="205"/>
      <c r="BQM12" s="205"/>
      <c r="BQN12" s="205"/>
      <c r="BQO12" s="205"/>
      <c r="BQP12" s="205"/>
      <c r="BQQ12" s="205"/>
      <c r="BQR12" s="205"/>
      <c r="BQS12" s="205"/>
      <c r="BQT12" s="205"/>
      <c r="BQU12" s="205"/>
      <c r="BQV12" s="205"/>
      <c r="BQW12" s="205"/>
      <c r="BQX12" s="205"/>
      <c r="BQY12" s="205"/>
      <c r="BQZ12" s="205"/>
      <c r="BRA12" s="205"/>
      <c r="BRB12" s="205"/>
      <c r="BRC12" s="205"/>
      <c r="BRD12" s="205"/>
      <c r="BRE12" s="205"/>
      <c r="BRF12" s="205"/>
      <c r="BRG12" s="205"/>
      <c r="BRH12" s="205"/>
      <c r="BRI12" s="205"/>
      <c r="BRJ12" s="205"/>
      <c r="BRK12" s="205"/>
      <c r="BRL12" s="205"/>
      <c r="BRM12" s="205"/>
      <c r="BRN12" s="205"/>
      <c r="BRO12" s="205"/>
      <c r="BRP12" s="205"/>
      <c r="BRQ12" s="205"/>
      <c r="BRR12" s="205"/>
      <c r="BRS12" s="205"/>
      <c r="BRT12" s="205"/>
      <c r="BRU12" s="205"/>
      <c r="BRV12" s="205"/>
      <c r="BRW12" s="205"/>
      <c r="BRX12" s="205"/>
      <c r="BRY12" s="205"/>
      <c r="BRZ12" s="205"/>
      <c r="BSA12" s="205"/>
      <c r="BSB12" s="205"/>
      <c r="BSC12" s="205"/>
      <c r="BSD12" s="205"/>
      <c r="BSE12" s="205"/>
      <c r="BSF12" s="205"/>
      <c r="BSG12" s="205"/>
      <c r="BSH12" s="205"/>
      <c r="BSI12" s="205"/>
      <c r="BSJ12" s="205"/>
      <c r="BSK12" s="205"/>
      <c r="BSL12" s="205"/>
      <c r="BSM12" s="205"/>
      <c r="BSN12" s="205"/>
      <c r="BSO12" s="205"/>
      <c r="BSP12" s="205"/>
      <c r="BSQ12" s="205"/>
      <c r="BSR12" s="205"/>
      <c r="BSS12" s="205"/>
      <c r="BST12" s="205"/>
      <c r="BSU12" s="205"/>
      <c r="BSV12" s="205"/>
      <c r="BSW12" s="205"/>
      <c r="BSX12" s="205"/>
      <c r="BSY12" s="205"/>
      <c r="BSZ12" s="205"/>
      <c r="BTA12" s="205"/>
      <c r="BTB12" s="205"/>
      <c r="BTC12" s="205"/>
      <c r="BTD12" s="205"/>
      <c r="BTE12" s="205"/>
      <c r="BTF12" s="205"/>
      <c r="BTG12" s="205"/>
      <c r="BTH12" s="205"/>
      <c r="BTI12" s="205"/>
      <c r="BTJ12" s="205"/>
      <c r="BTK12" s="205"/>
      <c r="BTL12" s="205"/>
      <c r="BTM12" s="205"/>
      <c r="BTN12" s="205"/>
      <c r="BTO12" s="205"/>
      <c r="BTP12" s="205"/>
      <c r="BTQ12" s="205"/>
      <c r="BTR12" s="205"/>
      <c r="BTS12" s="205"/>
      <c r="BTT12" s="205"/>
      <c r="BTU12" s="205"/>
      <c r="BTV12" s="205"/>
      <c r="BTW12" s="205"/>
      <c r="BTX12" s="205"/>
      <c r="BTY12" s="205"/>
      <c r="BTZ12" s="205"/>
      <c r="BUA12" s="205"/>
      <c r="BUB12" s="205"/>
      <c r="BUC12" s="205"/>
      <c r="BUD12" s="205"/>
      <c r="BUE12" s="205"/>
      <c r="BUF12" s="205"/>
      <c r="BUG12" s="205"/>
      <c r="BUH12" s="205"/>
      <c r="BUI12" s="205"/>
      <c r="BUJ12" s="205"/>
      <c r="BUK12" s="205"/>
      <c r="BUL12" s="205"/>
      <c r="BUM12" s="205"/>
      <c r="BUN12" s="205"/>
      <c r="BUO12" s="205"/>
      <c r="BUP12" s="205"/>
      <c r="BUQ12" s="205"/>
      <c r="BUR12" s="205"/>
      <c r="BUS12" s="205"/>
      <c r="BUT12" s="205"/>
      <c r="BUU12" s="205"/>
      <c r="BUV12" s="205"/>
      <c r="BUW12" s="205"/>
      <c r="BUX12" s="205"/>
      <c r="BUY12" s="205"/>
      <c r="BUZ12" s="205"/>
      <c r="BVA12" s="205"/>
      <c r="BVB12" s="205"/>
      <c r="BVC12" s="205"/>
      <c r="BVD12" s="205"/>
      <c r="BVE12" s="205"/>
      <c r="BVF12" s="205"/>
      <c r="BVG12" s="205"/>
      <c r="BVH12" s="205"/>
      <c r="BVI12" s="205"/>
      <c r="BVJ12" s="205"/>
      <c r="BVK12" s="205"/>
      <c r="BVL12" s="205"/>
      <c r="BVM12" s="205"/>
      <c r="BVN12" s="205"/>
      <c r="BVO12" s="205"/>
      <c r="BVP12" s="205"/>
      <c r="BVQ12" s="205"/>
      <c r="BVR12" s="205"/>
      <c r="BVS12" s="205"/>
      <c r="BVT12" s="205"/>
      <c r="BVU12" s="205"/>
      <c r="BVV12" s="205"/>
      <c r="BVW12" s="205"/>
      <c r="BVX12" s="205"/>
      <c r="BVY12" s="205"/>
      <c r="BVZ12" s="205"/>
      <c r="BWA12" s="205"/>
      <c r="BWB12" s="205"/>
      <c r="BWC12" s="205"/>
      <c r="BWD12" s="205"/>
      <c r="BWE12" s="205"/>
      <c r="BWF12" s="205"/>
      <c r="BWG12" s="205"/>
      <c r="BWH12" s="205"/>
      <c r="BWI12" s="205"/>
      <c r="BWJ12" s="205"/>
      <c r="BWK12" s="205"/>
      <c r="BWL12" s="205"/>
      <c r="BWM12" s="205"/>
      <c r="BWN12" s="205"/>
      <c r="BWO12" s="205"/>
      <c r="BWP12" s="205"/>
      <c r="BWQ12" s="205"/>
      <c r="BWR12" s="205"/>
      <c r="BWS12" s="205"/>
      <c r="BWT12" s="205"/>
      <c r="BWU12" s="205"/>
      <c r="BWV12" s="205"/>
      <c r="BWW12" s="205"/>
      <c r="BWX12" s="205"/>
      <c r="BWY12" s="205"/>
      <c r="BWZ12" s="205"/>
      <c r="BXA12" s="205"/>
      <c r="BXB12" s="205"/>
      <c r="BXC12" s="205"/>
      <c r="BXD12" s="205"/>
      <c r="BXE12" s="205"/>
      <c r="BXF12" s="205"/>
      <c r="BXG12" s="205"/>
      <c r="BXH12" s="205"/>
      <c r="BXI12" s="205"/>
      <c r="BXJ12" s="205"/>
      <c r="BXK12" s="205"/>
      <c r="BXL12" s="205"/>
      <c r="BXM12" s="205"/>
      <c r="BXN12" s="205"/>
      <c r="BXO12" s="205"/>
      <c r="BXP12" s="205"/>
      <c r="BXQ12" s="205"/>
      <c r="BXR12" s="205"/>
      <c r="BXS12" s="205"/>
      <c r="BXT12" s="205"/>
      <c r="BXU12" s="205"/>
      <c r="BXV12" s="205"/>
      <c r="BXW12" s="205"/>
      <c r="BXX12" s="205"/>
      <c r="BXY12" s="205"/>
      <c r="BXZ12" s="205"/>
      <c r="BYA12" s="205"/>
      <c r="BYB12" s="205"/>
      <c r="BYC12" s="205"/>
      <c r="BYD12" s="205"/>
      <c r="BYE12" s="205"/>
      <c r="BYF12" s="205"/>
      <c r="BYG12" s="205"/>
      <c r="BYH12" s="205"/>
      <c r="BYI12" s="205"/>
      <c r="BYJ12" s="205"/>
      <c r="BYK12" s="205"/>
      <c r="BYL12" s="205"/>
      <c r="BYM12" s="205"/>
      <c r="BYN12" s="205"/>
      <c r="BYO12" s="205"/>
      <c r="BYP12" s="205"/>
      <c r="BYQ12" s="205"/>
      <c r="BYR12" s="205"/>
      <c r="BYS12" s="205"/>
      <c r="BYT12" s="205"/>
      <c r="BYU12" s="205"/>
      <c r="BYV12" s="205"/>
      <c r="BYW12" s="205"/>
      <c r="BYX12" s="205"/>
      <c r="BYY12" s="205"/>
      <c r="BYZ12" s="205"/>
      <c r="BZA12" s="205"/>
      <c r="BZB12" s="205"/>
      <c r="BZC12" s="205"/>
      <c r="BZD12" s="205"/>
      <c r="BZE12" s="205"/>
      <c r="BZF12" s="205"/>
      <c r="BZG12" s="205"/>
      <c r="BZH12" s="205"/>
      <c r="BZI12" s="205"/>
      <c r="BZJ12" s="205"/>
      <c r="BZK12" s="205"/>
      <c r="BZL12" s="205"/>
      <c r="BZM12" s="205"/>
      <c r="BZN12" s="205"/>
      <c r="BZO12" s="205"/>
      <c r="BZP12" s="205"/>
      <c r="BZQ12" s="205"/>
      <c r="BZR12" s="205"/>
      <c r="BZS12" s="205"/>
      <c r="BZT12" s="205"/>
      <c r="BZU12" s="205"/>
      <c r="BZV12" s="205"/>
      <c r="BZW12" s="205"/>
      <c r="BZX12" s="205"/>
      <c r="BZY12" s="205"/>
      <c r="BZZ12" s="205"/>
      <c r="CAA12" s="205"/>
      <c r="CAB12" s="205"/>
      <c r="CAC12" s="205"/>
      <c r="CAD12" s="205"/>
      <c r="CAE12" s="205"/>
      <c r="CAF12" s="205"/>
      <c r="CAG12" s="205"/>
      <c r="CAH12" s="205"/>
      <c r="CAI12" s="205"/>
      <c r="CAJ12" s="205"/>
      <c r="CAK12" s="205"/>
      <c r="CAL12" s="205"/>
      <c r="CAM12" s="205"/>
      <c r="CAN12" s="205"/>
      <c r="CAO12" s="205"/>
      <c r="CAP12" s="205"/>
      <c r="CAQ12" s="205"/>
      <c r="CAR12" s="205"/>
      <c r="CAS12" s="205"/>
      <c r="CAT12" s="205"/>
      <c r="CAU12" s="205"/>
      <c r="CAV12" s="205"/>
      <c r="CAW12" s="205"/>
      <c r="CAX12" s="205"/>
      <c r="CAY12" s="205"/>
      <c r="CAZ12" s="205"/>
      <c r="CBA12" s="205"/>
      <c r="CBB12" s="205"/>
      <c r="CBC12" s="205"/>
      <c r="CBD12" s="205"/>
      <c r="CBE12" s="205"/>
      <c r="CBF12" s="205"/>
      <c r="CBG12" s="205"/>
      <c r="CBH12" s="205"/>
      <c r="CBI12" s="205"/>
      <c r="CBJ12" s="205"/>
      <c r="CBK12" s="205"/>
      <c r="CBL12" s="205"/>
      <c r="CBM12" s="205"/>
      <c r="CBN12" s="205"/>
      <c r="CBO12" s="205"/>
      <c r="CBP12" s="205"/>
      <c r="CBQ12" s="205"/>
      <c r="CBR12" s="205"/>
      <c r="CBS12" s="205"/>
      <c r="CBT12" s="205"/>
      <c r="CBU12" s="205"/>
      <c r="CBV12" s="205"/>
      <c r="CBW12" s="205"/>
      <c r="CBX12" s="205"/>
      <c r="CBY12" s="205"/>
      <c r="CBZ12" s="205"/>
      <c r="CCA12" s="205"/>
      <c r="CCB12" s="205"/>
      <c r="CCC12" s="205"/>
      <c r="CCD12" s="205"/>
      <c r="CCE12" s="205"/>
      <c r="CCF12" s="205"/>
      <c r="CCG12" s="205"/>
      <c r="CCH12" s="205"/>
      <c r="CCI12" s="205"/>
      <c r="CCJ12" s="205"/>
      <c r="CCK12" s="205"/>
      <c r="CCL12" s="205"/>
      <c r="CCM12" s="205"/>
      <c r="CCN12" s="205"/>
      <c r="CCO12" s="205"/>
      <c r="CCP12" s="205"/>
      <c r="CCQ12" s="205"/>
      <c r="CCR12" s="205"/>
      <c r="CCS12" s="205"/>
      <c r="CCT12" s="205"/>
      <c r="CCU12" s="205"/>
      <c r="CCV12" s="205"/>
      <c r="CCW12" s="205"/>
      <c r="CCX12" s="205"/>
      <c r="CCY12" s="205"/>
      <c r="CCZ12" s="205"/>
      <c r="CDA12" s="205"/>
      <c r="CDB12" s="205"/>
      <c r="CDC12" s="205"/>
      <c r="CDD12" s="205"/>
      <c r="CDE12" s="205"/>
      <c r="CDF12" s="205"/>
      <c r="CDG12" s="205"/>
      <c r="CDH12" s="205"/>
      <c r="CDI12" s="205"/>
      <c r="CDJ12" s="205"/>
      <c r="CDK12" s="205"/>
      <c r="CDL12" s="205"/>
      <c r="CDM12" s="205"/>
      <c r="CDN12" s="205"/>
      <c r="CDO12" s="205"/>
      <c r="CDP12" s="205"/>
      <c r="CDQ12" s="205"/>
      <c r="CDR12" s="205"/>
      <c r="CDS12" s="205"/>
      <c r="CDT12" s="205"/>
      <c r="CDU12" s="205"/>
      <c r="CDV12" s="205"/>
      <c r="CDW12" s="205"/>
      <c r="CDX12" s="205"/>
      <c r="CDY12" s="205"/>
      <c r="CDZ12" s="205"/>
      <c r="CEA12" s="205"/>
      <c r="CEB12" s="205"/>
      <c r="CEC12" s="205"/>
      <c r="CED12" s="205"/>
      <c r="CEE12" s="205"/>
      <c r="CEF12" s="205"/>
      <c r="CEG12" s="205"/>
      <c r="CEH12" s="205"/>
      <c r="CEI12" s="205"/>
      <c r="CEJ12" s="205"/>
      <c r="CEK12" s="205"/>
      <c r="CEL12" s="205"/>
      <c r="CEM12" s="205"/>
      <c r="CEN12" s="205"/>
      <c r="CEO12" s="205"/>
      <c r="CEP12" s="205"/>
      <c r="CEQ12" s="205"/>
      <c r="CER12" s="205"/>
      <c r="CES12" s="205"/>
      <c r="CET12" s="205"/>
      <c r="CEU12" s="205"/>
      <c r="CEV12" s="205"/>
      <c r="CEW12" s="205"/>
      <c r="CEX12" s="205"/>
      <c r="CEY12" s="205"/>
      <c r="CEZ12" s="205"/>
      <c r="CFA12" s="205"/>
      <c r="CFB12" s="205"/>
      <c r="CFC12" s="205"/>
      <c r="CFD12" s="205"/>
      <c r="CFE12" s="205"/>
      <c r="CFF12" s="205"/>
      <c r="CFG12" s="205"/>
      <c r="CFH12" s="205"/>
      <c r="CFI12" s="205"/>
      <c r="CFJ12" s="205"/>
      <c r="CFK12" s="205"/>
      <c r="CFL12" s="205"/>
      <c r="CFM12" s="205"/>
      <c r="CFN12" s="205"/>
      <c r="CFO12" s="205"/>
      <c r="CFP12" s="205"/>
      <c r="CFQ12" s="205"/>
      <c r="CFR12" s="205"/>
      <c r="CFS12" s="205"/>
      <c r="CFT12" s="205"/>
      <c r="CFU12" s="205"/>
      <c r="CFV12" s="205"/>
      <c r="CFW12" s="205"/>
      <c r="CFX12" s="205"/>
      <c r="CFY12" s="205"/>
      <c r="CFZ12" s="205"/>
      <c r="CGA12" s="205"/>
      <c r="CGB12" s="205"/>
      <c r="CGC12" s="205"/>
      <c r="CGD12" s="205"/>
      <c r="CGE12" s="205"/>
      <c r="CGF12" s="205"/>
      <c r="CGG12" s="205"/>
      <c r="CGH12" s="205"/>
      <c r="CGI12" s="205"/>
      <c r="CGJ12" s="205"/>
      <c r="CGK12" s="205"/>
      <c r="CGL12" s="205"/>
      <c r="CGM12" s="205"/>
      <c r="CGN12" s="205"/>
      <c r="CGO12" s="205"/>
      <c r="CGP12" s="205"/>
      <c r="CGQ12" s="205"/>
      <c r="CGR12" s="205"/>
      <c r="CGS12" s="205"/>
      <c r="CGT12" s="205"/>
      <c r="CGU12" s="205"/>
      <c r="CGV12" s="205"/>
      <c r="CGW12" s="205"/>
      <c r="CGX12" s="205"/>
      <c r="CGY12" s="205"/>
      <c r="CGZ12" s="205"/>
      <c r="CHA12" s="205"/>
      <c r="CHB12" s="205"/>
      <c r="CHC12" s="205"/>
      <c r="CHD12" s="205"/>
      <c r="CHE12" s="205"/>
      <c r="CHF12" s="205"/>
      <c r="CHG12" s="205"/>
      <c r="CHH12" s="205"/>
      <c r="CHI12" s="205"/>
      <c r="CHJ12" s="205"/>
      <c r="CHK12" s="205"/>
      <c r="CHL12" s="205"/>
      <c r="CHM12" s="205"/>
      <c r="CHN12" s="205"/>
      <c r="CHO12" s="205"/>
      <c r="CHP12" s="205"/>
      <c r="CHQ12" s="205"/>
      <c r="CHR12" s="205"/>
      <c r="CHS12" s="205"/>
      <c r="CHT12" s="205"/>
      <c r="CHU12" s="205"/>
      <c r="CHV12" s="205"/>
      <c r="CHW12" s="205"/>
      <c r="CHX12" s="205"/>
      <c r="CHY12" s="205"/>
      <c r="CHZ12" s="205"/>
      <c r="CIA12" s="205"/>
      <c r="CIB12" s="205"/>
      <c r="CIC12" s="205"/>
      <c r="CID12" s="205"/>
      <c r="CIE12" s="205"/>
      <c r="CIF12" s="205"/>
      <c r="CIG12" s="205"/>
      <c r="CIH12" s="205"/>
      <c r="CII12" s="205"/>
      <c r="CIJ12" s="205"/>
      <c r="CIK12" s="205"/>
      <c r="CIL12" s="205"/>
      <c r="CIM12" s="205"/>
      <c r="CIN12" s="205"/>
      <c r="CIO12" s="205"/>
      <c r="CIP12" s="205"/>
      <c r="CIQ12" s="205"/>
      <c r="CIR12" s="205"/>
      <c r="CIS12" s="205"/>
      <c r="CIT12" s="205"/>
      <c r="CIU12" s="205"/>
      <c r="CIV12" s="205"/>
      <c r="CIW12" s="205"/>
      <c r="CIX12" s="205"/>
      <c r="CIY12" s="205"/>
      <c r="CIZ12" s="205"/>
      <c r="CJA12" s="205"/>
      <c r="CJB12" s="205"/>
      <c r="CJC12" s="205"/>
      <c r="CJD12" s="205"/>
      <c r="CJE12" s="205"/>
      <c r="CJF12" s="205"/>
      <c r="CJG12" s="205"/>
      <c r="CJH12" s="205"/>
      <c r="CJI12" s="205"/>
      <c r="CJJ12" s="205"/>
      <c r="CJK12" s="205"/>
      <c r="CJL12" s="205"/>
      <c r="CJM12" s="205"/>
      <c r="CJN12" s="205"/>
      <c r="CJO12" s="205"/>
      <c r="CJP12" s="205"/>
      <c r="CJQ12" s="205"/>
      <c r="CJR12" s="205"/>
      <c r="CJS12" s="205"/>
      <c r="CJT12" s="205"/>
      <c r="CJU12" s="205"/>
      <c r="CJV12" s="205"/>
      <c r="CJW12" s="205"/>
      <c r="CJX12" s="205"/>
      <c r="CJY12" s="205"/>
      <c r="CJZ12" s="205"/>
      <c r="CKA12" s="205"/>
      <c r="CKB12" s="205"/>
      <c r="CKC12" s="205"/>
      <c r="CKD12" s="205"/>
      <c r="CKE12" s="205"/>
      <c r="CKF12" s="205"/>
      <c r="CKG12" s="205"/>
      <c r="CKH12" s="205"/>
      <c r="CKI12" s="205"/>
      <c r="CKJ12" s="205"/>
      <c r="CKK12" s="205"/>
      <c r="CKL12" s="205"/>
      <c r="CKM12" s="205"/>
      <c r="CKN12" s="205"/>
      <c r="CKO12" s="205"/>
      <c r="CKP12" s="205"/>
      <c r="CKQ12" s="205"/>
      <c r="CKR12" s="205"/>
      <c r="CKS12" s="205"/>
      <c r="CKT12" s="205"/>
      <c r="CKU12" s="205"/>
      <c r="CKV12" s="205"/>
      <c r="CKW12" s="205"/>
      <c r="CKX12" s="205"/>
      <c r="CKY12" s="205"/>
      <c r="CKZ12" s="205"/>
      <c r="CLA12" s="205"/>
      <c r="CLB12" s="205"/>
      <c r="CLC12" s="205"/>
      <c r="CLD12" s="205"/>
      <c r="CLE12" s="205"/>
      <c r="CLF12" s="205"/>
      <c r="CLG12" s="205"/>
      <c r="CLH12" s="205"/>
      <c r="CLI12" s="205"/>
      <c r="CLJ12" s="205"/>
      <c r="CLK12" s="205"/>
      <c r="CLL12" s="205"/>
      <c r="CLM12" s="205"/>
      <c r="CLN12" s="205"/>
      <c r="CLO12" s="205"/>
      <c r="CLP12" s="205"/>
      <c r="CLQ12" s="205"/>
      <c r="CLR12" s="205"/>
      <c r="CLS12" s="205"/>
      <c r="CLT12" s="205"/>
      <c r="CLU12" s="205"/>
      <c r="CLV12" s="205"/>
      <c r="CLW12" s="205"/>
      <c r="CLX12" s="205"/>
      <c r="CLY12" s="205"/>
      <c r="CLZ12" s="205"/>
      <c r="CMA12" s="205"/>
      <c r="CMB12" s="205"/>
      <c r="CMC12" s="205"/>
      <c r="CMD12" s="205"/>
      <c r="CME12" s="205"/>
      <c r="CMF12" s="205"/>
      <c r="CMG12" s="205"/>
      <c r="CMH12" s="205"/>
      <c r="CMI12" s="205"/>
      <c r="CMJ12" s="205"/>
      <c r="CMK12" s="205"/>
      <c r="CML12" s="205"/>
      <c r="CMM12" s="205"/>
      <c r="CMN12" s="205"/>
      <c r="CMO12" s="205"/>
      <c r="CMP12" s="205"/>
      <c r="CMQ12" s="205"/>
      <c r="CMR12" s="205"/>
      <c r="CMS12" s="205"/>
      <c r="CMT12" s="205"/>
      <c r="CMU12" s="205"/>
      <c r="CMV12" s="205"/>
      <c r="CMW12" s="205"/>
      <c r="CMX12" s="205"/>
      <c r="CMY12" s="205"/>
      <c r="CMZ12" s="205"/>
      <c r="CNA12" s="205"/>
      <c r="CNB12" s="205"/>
      <c r="CNC12" s="205"/>
      <c r="CND12" s="205"/>
      <c r="CNE12" s="205"/>
      <c r="CNF12" s="205"/>
      <c r="CNG12" s="205"/>
      <c r="CNH12" s="205"/>
      <c r="CNI12" s="205"/>
      <c r="CNJ12" s="205"/>
      <c r="CNK12" s="205"/>
      <c r="CNL12" s="205"/>
      <c r="CNM12" s="205"/>
      <c r="CNN12" s="205"/>
      <c r="CNO12" s="205"/>
      <c r="CNP12" s="205"/>
      <c r="CNQ12" s="205"/>
      <c r="CNR12" s="205"/>
      <c r="CNS12" s="205"/>
      <c r="CNT12" s="205"/>
      <c r="CNU12" s="205"/>
      <c r="CNV12" s="205"/>
      <c r="CNW12" s="205"/>
      <c r="CNX12" s="205"/>
      <c r="CNY12" s="205"/>
      <c r="CNZ12" s="205"/>
      <c r="COA12" s="205"/>
      <c r="COB12" s="205"/>
      <c r="COC12" s="205"/>
      <c r="COD12" s="205"/>
      <c r="COE12" s="205"/>
      <c r="COF12" s="205"/>
      <c r="COG12" s="205"/>
      <c r="COH12" s="205"/>
      <c r="COI12" s="205"/>
      <c r="COJ12" s="205"/>
      <c r="COK12" s="205"/>
      <c r="COL12" s="205"/>
      <c r="COM12" s="205"/>
      <c r="CON12" s="205"/>
      <c r="COO12" s="205"/>
      <c r="COP12" s="205"/>
      <c r="COQ12" s="205"/>
      <c r="COR12" s="205"/>
      <c r="COS12" s="205"/>
      <c r="COT12" s="205"/>
      <c r="COU12" s="205"/>
      <c r="COV12" s="205"/>
      <c r="COW12" s="205"/>
      <c r="COX12" s="205"/>
      <c r="COY12" s="205"/>
      <c r="COZ12" s="205"/>
      <c r="CPA12" s="205"/>
      <c r="CPB12" s="205"/>
      <c r="CPC12" s="205"/>
      <c r="CPD12" s="205"/>
      <c r="CPE12" s="205"/>
      <c r="CPF12" s="205"/>
      <c r="CPG12" s="205"/>
      <c r="CPH12" s="205"/>
      <c r="CPI12" s="205"/>
      <c r="CPJ12" s="205"/>
      <c r="CPK12" s="205"/>
      <c r="CPL12" s="205"/>
      <c r="CPM12" s="205"/>
      <c r="CPN12" s="205"/>
      <c r="CPO12" s="205"/>
      <c r="CPP12" s="205"/>
      <c r="CPQ12" s="205"/>
      <c r="CPR12" s="205"/>
      <c r="CPS12" s="205"/>
      <c r="CPT12" s="205"/>
      <c r="CPU12" s="205"/>
      <c r="CPV12" s="205"/>
      <c r="CPW12" s="205"/>
      <c r="CPX12" s="205"/>
      <c r="CPY12" s="205"/>
      <c r="CPZ12" s="205"/>
      <c r="CQA12" s="205"/>
      <c r="CQB12" s="205"/>
      <c r="CQC12" s="205"/>
      <c r="CQD12" s="205"/>
      <c r="CQE12" s="205"/>
      <c r="CQF12" s="205"/>
      <c r="CQG12" s="205"/>
      <c r="CQH12" s="205"/>
      <c r="CQI12" s="205"/>
      <c r="CQJ12" s="205"/>
      <c r="CQK12" s="205"/>
      <c r="CQL12" s="205"/>
      <c r="CQM12" s="205"/>
      <c r="CQN12" s="205"/>
      <c r="CQO12" s="205"/>
      <c r="CQP12" s="205"/>
      <c r="CQQ12" s="205"/>
      <c r="CQR12" s="205"/>
      <c r="CQS12" s="205"/>
      <c r="CQT12" s="205"/>
      <c r="CQU12" s="205"/>
      <c r="CQV12" s="205"/>
      <c r="CQW12" s="205"/>
      <c r="CQX12" s="205"/>
      <c r="CQY12" s="205"/>
      <c r="CQZ12" s="205"/>
      <c r="CRA12" s="205"/>
      <c r="CRB12" s="205"/>
      <c r="CRC12" s="205"/>
      <c r="CRD12" s="205"/>
      <c r="CRE12" s="205"/>
      <c r="CRF12" s="205"/>
      <c r="CRG12" s="205"/>
      <c r="CRH12" s="205"/>
      <c r="CRI12" s="205"/>
      <c r="CRJ12" s="205"/>
      <c r="CRK12" s="205"/>
      <c r="CRL12" s="205"/>
      <c r="CRM12" s="205"/>
      <c r="CRN12" s="205"/>
      <c r="CRO12" s="205"/>
      <c r="CRP12" s="205"/>
      <c r="CRQ12" s="205"/>
      <c r="CRR12" s="205"/>
      <c r="CRS12" s="205"/>
      <c r="CRT12" s="205"/>
      <c r="CRU12" s="205"/>
      <c r="CRV12" s="205"/>
      <c r="CRW12" s="205"/>
      <c r="CRX12" s="205"/>
      <c r="CRY12" s="205"/>
      <c r="CRZ12" s="205"/>
      <c r="CSA12" s="205"/>
      <c r="CSB12" s="205"/>
      <c r="CSC12" s="205"/>
      <c r="CSD12" s="205"/>
      <c r="CSE12" s="205"/>
      <c r="CSF12" s="205"/>
      <c r="CSG12" s="205"/>
      <c r="CSH12" s="205"/>
      <c r="CSI12" s="205"/>
      <c r="CSJ12" s="205"/>
      <c r="CSK12" s="205"/>
      <c r="CSL12" s="205"/>
      <c r="CSM12" s="205"/>
      <c r="CSN12" s="205"/>
      <c r="CSO12" s="205"/>
      <c r="CSP12" s="205"/>
      <c r="CSQ12" s="205"/>
      <c r="CSR12" s="205"/>
      <c r="CSS12" s="205"/>
      <c r="CST12" s="205"/>
      <c r="CSU12" s="205"/>
      <c r="CSV12" s="205"/>
      <c r="CSW12" s="205"/>
      <c r="CSX12" s="205"/>
      <c r="CSY12" s="205"/>
      <c r="CSZ12" s="205"/>
      <c r="CTA12" s="205"/>
      <c r="CTB12" s="205"/>
      <c r="CTC12" s="205"/>
      <c r="CTD12" s="205"/>
      <c r="CTE12" s="205"/>
      <c r="CTF12" s="205"/>
      <c r="CTG12" s="205"/>
      <c r="CTH12" s="205"/>
      <c r="CTI12" s="205"/>
      <c r="CTJ12" s="205"/>
      <c r="CTK12" s="205"/>
      <c r="CTL12" s="205"/>
      <c r="CTM12" s="205"/>
      <c r="CTN12" s="205"/>
      <c r="CTO12" s="205"/>
      <c r="CTP12" s="205"/>
      <c r="CTQ12" s="205"/>
      <c r="CTR12" s="205"/>
      <c r="CTS12" s="205"/>
      <c r="CTT12" s="205"/>
      <c r="CTU12" s="205"/>
      <c r="CTV12" s="205"/>
      <c r="CTW12" s="205"/>
      <c r="CTX12" s="205"/>
      <c r="CTY12" s="205"/>
      <c r="CTZ12" s="205"/>
      <c r="CUA12" s="205"/>
      <c r="CUB12" s="205"/>
      <c r="CUC12" s="205"/>
      <c r="CUD12" s="205"/>
      <c r="CUE12" s="205"/>
      <c r="CUF12" s="205"/>
      <c r="CUG12" s="205"/>
      <c r="CUH12" s="205"/>
      <c r="CUI12" s="205"/>
      <c r="CUJ12" s="205"/>
      <c r="CUK12" s="205"/>
      <c r="CUL12" s="205"/>
      <c r="CUM12" s="205"/>
      <c r="CUN12" s="205"/>
      <c r="CUO12" s="205"/>
      <c r="CUP12" s="205"/>
      <c r="CUQ12" s="205"/>
      <c r="CUR12" s="205"/>
      <c r="CUS12" s="205"/>
      <c r="CUT12" s="205"/>
      <c r="CUU12" s="205"/>
      <c r="CUV12" s="205"/>
      <c r="CUW12" s="205"/>
      <c r="CUX12" s="205"/>
      <c r="CUY12" s="205"/>
      <c r="CUZ12" s="205"/>
      <c r="CVA12" s="205"/>
      <c r="CVB12" s="205"/>
      <c r="CVC12" s="205"/>
      <c r="CVD12" s="205"/>
      <c r="CVE12" s="205"/>
      <c r="CVF12" s="205"/>
      <c r="CVG12" s="205"/>
      <c r="CVH12" s="205"/>
      <c r="CVI12" s="205"/>
      <c r="CVJ12" s="205"/>
      <c r="CVK12" s="205"/>
      <c r="CVL12" s="205"/>
      <c r="CVM12" s="205"/>
      <c r="CVN12" s="205"/>
      <c r="CVO12" s="205"/>
      <c r="CVP12" s="205"/>
      <c r="CVQ12" s="205"/>
      <c r="CVR12" s="205"/>
      <c r="CVS12" s="205"/>
      <c r="CVT12" s="205"/>
      <c r="CVU12" s="205"/>
      <c r="CVV12" s="205"/>
      <c r="CVW12" s="205"/>
      <c r="CVX12" s="205"/>
      <c r="CVY12" s="205"/>
      <c r="CVZ12" s="205"/>
      <c r="CWA12" s="205"/>
      <c r="CWB12" s="205"/>
      <c r="CWC12" s="205"/>
      <c r="CWD12" s="205"/>
      <c r="CWE12" s="205"/>
      <c r="CWF12" s="205"/>
      <c r="CWG12" s="205"/>
      <c r="CWH12" s="205"/>
      <c r="CWI12" s="205"/>
      <c r="CWJ12" s="205"/>
      <c r="CWK12" s="205"/>
      <c r="CWL12" s="205"/>
      <c r="CWM12" s="205"/>
      <c r="CWN12" s="205"/>
      <c r="CWO12" s="205"/>
      <c r="CWP12" s="205"/>
      <c r="CWQ12" s="205"/>
      <c r="CWR12" s="205"/>
      <c r="CWS12" s="205"/>
      <c r="CWT12" s="205"/>
      <c r="CWU12" s="205"/>
      <c r="CWV12" s="205"/>
      <c r="CWW12" s="205"/>
      <c r="CWX12" s="205"/>
      <c r="CWY12" s="205"/>
      <c r="CWZ12" s="205"/>
      <c r="CXA12" s="205"/>
      <c r="CXB12" s="205"/>
      <c r="CXC12" s="205"/>
      <c r="CXD12" s="205"/>
      <c r="CXE12" s="205"/>
      <c r="CXF12" s="205"/>
      <c r="CXG12" s="205"/>
      <c r="CXH12" s="205"/>
      <c r="CXI12" s="205"/>
      <c r="CXJ12" s="205"/>
      <c r="CXK12" s="205"/>
      <c r="CXL12" s="205"/>
      <c r="CXM12" s="205"/>
      <c r="CXN12" s="205"/>
      <c r="CXO12" s="205"/>
      <c r="CXP12" s="205"/>
      <c r="CXQ12" s="205"/>
      <c r="CXR12" s="205"/>
      <c r="CXS12" s="205"/>
      <c r="CXT12" s="205"/>
      <c r="CXU12" s="205"/>
      <c r="CXV12" s="205"/>
      <c r="CXW12" s="205"/>
      <c r="CXX12" s="205"/>
      <c r="CXY12" s="205"/>
      <c r="CXZ12" s="205"/>
      <c r="CYA12" s="205"/>
      <c r="CYB12" s="205"/>
      <c r="CYC12" s="205"/>
      <c r="CYD12" s="205"/>
      <c r="CYE12" s="205"/>
      <c r="CYF12" s="205"/>
      <c r="CYG12" s="205"/>
      <c r="CYH12" s="205"/>
      <c r="CYI12" s="205"/>
      <c r="CYJ12" s="205"/>
      <c r="CYK12" s="205"/>
      <c r="CYL12" s="205"/>
      <c r="CYM12" s="205"/>
      <c r="CYN12" s="205"/>
      <c r="CYO12" s="205"/>
      <c r="CYP12" s="205"/>
      <c r="CYQ12" s="205"/>
      <c r="CYR12" s="205"/>
      <c r="CYS12" s="205"/>
      <c r="CYT12" s="205"/>
      <c r="CYU12" s="205"/>
      <c r="CYV12" s="205"/>
      <c r="CYW12" s="205"/>
      <c r="CYX12" s="205"/>
      <c r="CYY12" s="205"/>
      <c r="CYZ12" s="205"/>
      <c r="CZA12" s="205"/>
      <c r="CZB12" s="205"/>
      <c r="CZC12" s="205"/>
      <c r="CZD12" s="205"/>
      <c r="CZE12" s="205"/>
      <c r="CZF12" s="205"/>
      <c r="CZG12" s="205"/>
      <c r="CZH12" s="205"/>
      <c r="CZI12" s="205"/>
      <c r="CZJ12" s="205"/>
      <c r="CZK12" s="205"/>
      <c r="CZL12" s="205"/>
      <c r="CZM12" s="205"/>
      <c r="CZN12" s="205"/>
      <c r="CZO12" s="205"/>
      <c r="CZP12" s="205"/>
      <c r="CZQ12" s="205"/>
      <c r="CZR12" s="205"/>
      <c r="CZS12" s="205"/>
      <c r="CZT12" s="205"/>
      <c r="CZU12" s="205"/>
      <c r="CZV12" s="205"/>
      <c r="CZW12" s="205"/>
      <c r="CZX12" s="205"/>
      <c r="CZY12" s="205"/>
      <c r="CZZ12" s="205"/>
      <c r="DAA12" s="205"/>
      <c r="DAB12" s="205"/>
      <c r="DAC12" s="205"/>
      <c r="DAD12" s="205"/>
      <c r="DAE12" s="205"/>
      <c r="DAF12" s="205"/>
      <c r="DAG12" s="205"/>
      <c r="DAH12" s="205"/>
      <c r="DAI12" s="205"/>
      <c r="DAJ12" s="205"/>
      <c r="DAK12" s="205"/>
      <c r="DAL12" s="205"/>
      <c r="DAM12" s="205"/>
      <c r="DAN12" s="205"/>
      <c r="DAO12" s="205"/>
      <c r="DAP12" s="205"/>
      <c r="DAQ12" s="205"/>
      <c r="DAR12" s="205"/>
      <c r="DAS12" s="205"/>
      <c r="DAT12" s="205"/>
      <c r="DAU12" s="205"/>
      <c r="DAV12" s="205"/>
      <c r="DAW12" s="205"/>
      <c r="DAX12" s="205"/>
      <c r="DAY12" s="205"/>
      <c r="DAZ12" s="205"/>
      <c r="DBA12" s="205"/>
      <c r="DBB12" s="205"/>
      <c r="DBC12" s="205"/>
      <c r="DBD12" s="205"/>
      <c r="DBE12" s="205"/>
      <c r="DBF12" s="205"/>
      <c r="DBG12" s="205"/>
      <c r="DBH12" s="205"/>
      <c r="DBI12" s="205"/>
      <c r="DBJ12" s="205"/>
      <c r="DBK12" s="205"/>
      <c r="DBL12" s="205"/>
      <c r="DBM12" s="205"/>
      <c r="DBN12" s="205"/>
      <c r="DBO12" s="205"/>
      <c r="DBP12" s="205"/>
      <c r="DBQ12" s="205"/>
      <c r="DBR12" s="205"/>
      <c r="DBS12" s="205"/>
      <c r="DBT12" s="205"/>
      <c r="DBU12" s="205"/>
      <c r="DBV12" s="205"/>
      <c r="DBW12" s="205"/>
      <c r="DBX12" s="205"/>
      <c r="DBY12" s="205"/>
      <c r="DBZ12" s="205"/>
      <c r="DCA12" s="205"/>
      <c r="DCB12" s="205"/>
      <c r="DCC12" s="205"/>
      <c r="DCD12" s="205"/>
      <c r="DCE12" s="205"/>
      <c r="DCF12" s="205"/>
      <c r="DCG12" s="205"/>
      <c r="DCH12" s="205"/>
      <c r="DCI12" s="205"/>
      <c r="DCJ12" s="205"/>
      <c r="DCK12" s="205"/>
      <c r="DCL12" s="205"/>
      <c r="DCM12" s="205"/>
      <c r="DCN12" s="205"/>
      <c r="DCO12" s="205"/>
      <c r="DCP12" s="205"/>
      <c r="DCQ12" s="205"/>
      <c r="DCR12" s="205"/>
      <c r="DCS12" s="205"/>
      <c r="DCT12" s="205"/>
      <c r="DCU12" s="205"/>
      <c r="DCV12" s="205"/>
      <c r="DCW12" s="205"/>
      <c r="DCX12" s="205"/>
      <c r="DCY12" s="205"/>
      <c r="DCZ12" s="205"/>
      <c r="DDA12" s="205"/>
      <c r="DDB12" s="205"/>
      <c r="DDC12" s="205"/>
      <c r="DDD12" s="205"/>
      <c r="DDE12" s="205"/>
      <c r="DDF12" s="205"/>
      <c r="DDG12" s="205"/>
      <c r="DDH12" s="205"/>
      <c r="DDI12" s="205"/>
      <c r="DDJ12" s="205"/>
      <c r="DDK12" s="205"/>
      <c r="DDL12" s="205"/>
      <c r="DDM12" s="205"/>
      <c r="DDN12" s="205"/>
      <c r="DDO12" s="205"/>
      <c r="DDP12" s="205"/>
      <c r="DDQ12" s="205"/>
      <c r="DDR12" s="205"/>
      <c r="DDS12" s="205"/>
      <c r="DDT12" s="205"/>
      <c r="DDU12" s="205"/>
      <c r="DDV12" s="205"/>
      <c r="DDW12" s="205"/>
      <c r="DDX12" s="205"/>
      <c r="DDY12" s="205"/>
      <c r="DDZ12" s="205"/>
      <c r="DEA12" s="205"/>
      <c r="DEB12" s="205"/>
      <c r="DEC12" s="205"/>
      <c r="DED12" s="205"/>
      <c r="DEE12" s="205"/>
      <c r="DEF12" s="205"/>
      <c r="DEG12" s="205"/>
      <c r="DEH12" s="205"/>
      <c r="DEI12" s="205"/>
      <c r="DEJ12" s="205"/>
      <c r="DEK12" s="205"/>
      <c r="DEL12" s="205"/>
      <c r="DEM12" s="205"/>
      <c r="DEN12" s="205"/>
      <c r="DEO12" s="205"/>
      <c r="DEP12" s="205"/>
      <c r="DEQ12" s="205"/>
      <c r="DER12" s="205"/>
      <c r="DES12" s="205"/>
      <c r="DET12" s="205"/>
      <c r="DEU12" s="205"/>
      <c r="DEV12" s="205"/>
      <c r="DEW12" s="205"/>
      <c r="DEX12" s="205"/>
      <c r="DEY12" s="205"/>
      <c r="DEZ12" s="205"/>
      <c r="DFA12" s="205"/>
      <c r="DFB12" s="205"/>
      <c r="DFC12" s="205"/>
      <c r="DFD12" s="205"/>
      <c r="DFE12" s="205"/>
      <c r="DFF12" s="205"/>
      <c r="DFG12" s="205"/>
      <c r="DFH12" s="205"/>
      <c r="DFI12" s="205"/>
      <c r="DFJ12" s="205"/>
      <c r="DFK12" s="205"/>
      <c r="DFL12" s="205"/>
      <c r="DFM12" s="205"/>
      <c r="DFN12" s="205"/>
      <c r="DFO12" s="205"/>
      <c r="DFP12" s="205"/>
      <c r="DFQ12" s="205"/>
      <c r="DFR12" s="205"/>
      <c r="DFS12" s="205"/>
      <c r="DFT12" s="205"/>
      <c r="DFU12" s="205"/>
      <c r="DFV12" s="205"/>
      <c r="DFW12" s="205"/>
      <c r="DFX12" s="205"/>
      <c r="DFY12" s="205"/>
      <c r="DFZ12" s="205"/>
      <c r="DGA12" s="205"/>
      <c r="DGB12" s="205"/>
      <c r="DGC12" s="205"/>
      <c r="DGD12" s="205"/>
      <c r="DGE12" s="205"/>
      <c r="DGF12" s="205"/>
      <c r="DGG12" s="205"/>
      <c r="DGH12" s="205"/>
      <c r="DGI12" s="205"/>
      <c r="DGJ12" s="205"/>
      <c r="DGK12" s="205"/>
      <c r="DGL12" s="205"/>
      <c r="DGM12" s="205"/>
      <c r="DGN12" s="205"/>
      <c r="DGO12" s="205"/>
      <c r="DGP12" s="205"/>
      <c r="DGQ12" s="205"/>
      <c r="DGR12" s="205"/>
      <c r="DGS12" s="205"/>
      <c r="DGT12" s="205"/>
      <c r="DGU12" s="205"/>
      <c r="DGV12" s="205"/>
      <c r="DGW12" s="205"/>
      <c r="DGX12" s="205"/>
      <c r="DGY12" s="205"/>
      <c r="DGZ12" s="205"/>
      <c r="DHA12" s="205"/>
      <c r="DHB12" s="205"/>
      <c r="DHC12" s="205"/>
      <c r="DHD12" s="205"/>
      <c r="DHE12" s="205"/>
      <c r="DHF12" s="205"/>
      <c r="DHG12" s="205"/>
      <c r="DHH12" s="205"/>
      <c r="DHI12" s="205"/>
      <c r="DHJ12" s="205"/>
      <c r="DHK12" s="205"/>
      <c r="DHL12" s="205"/>
      <c r="DHM12" s="205"/>
      <c r="DHN12" s="205"/>
      <c r="DHO12" s="205"/>
      <c r="DHP12" s="205"/>
      <c r="DHQ12" s="205"/>
      <c r="DHR12" s="205"/>
      <c r="DHS12" s="205"/>
      <c r="DHT12" s="205"/>
      <c r="DHU12" s="205"/>
      <c r="DHV12" s="205"/>
      <c r="DHW12" s="205"/>
      <c r="DHX12" s="205"/>
      <c r="DHY12" s="205"/>
      <c r="DHZ12" s="205"/>
      <c r="DIA12" s="205"/>
      <c r="DIB12" s="205"/>
      <c r="DIC12" s="205"/>
      <c r="DID12" s="205"/>
      <c r="DIE12" s="205"/>
      <c r="DIF12" s="205"/>
      <c r="DIG12" s="205"/>
      <c r="DIH12" s="205"/>
      <c r="DII12" s="205"/>
      <c r="DIJ12" s="205"/>
      <c r="DIK12" s="205"/>
      <c r="DIL12" s="205"/>
      <c r="DIM12" s="205"/>
      <c r="DIN12" s="205"/>
      <c r="DIO12" s="205"/>
      <c r="DIP12" s="205"/>
      <c r="DIQ12" s="205"/>
      <c r="DIR12" s="205"/>
      <c r="DIS12" s="205"/>
      <c r="DIT12" s="205"/>
      <c r="DIU12" s="205"/>
      <c r="DIV12" s="205"/>
      <c r="DIW12" s="205"/>
      <c r="DIX12" s="205"/>
      <c r="DIY12" s="205"/>
      <c r="DIZ12" s="205"/>
      <c r="DJA12" s="205"/>
      <c r="DJB12" s="205"/>
      <c r="DJC12" s="205"/>
      <c r="DJD12" s="205"/>
    </row>
    <row r="13" spans="1:2968" ht="21" customHeight="1">
      <c r="A13" s="250"/>
      <c r="B13" s="756"/>
      <c r="C13" s="760" t="s">
        <v>45</v>
      </c>
      <c r="D13" s="373" t="s">
        <v>12</v>
      </c>
      <c r="E13" s="259">
        <v>0.16255359999999999</v>
      </c>
      <c r="F13" s="49">
        <f>0.203+0.203</f>
        <v>0.40600000000000003</v>
      </c>
      <c r="G13" s="57">
        <f t="shared" ref="G13" si="31">E13+F13</f>
        <v>0.56855359999999999</v>
      </c>
      <c r="H13" s="49"/>
      <c r="I13" s="57">
        <f t="shared" si="4"/>
        <v>0.56855359999999999</v>
      </c>
      <c r="J13" s="74">
        <f t="shared" si="5"/>
        <v>0</v>
      </c>
      <c r="K13" s="225">
        <v>0.91436399999999995</v>
      </c>
      <c r="L13" s="49">
        <f>1.125+1.125+10</f>
        <v>12.25</v>
      </c>
      <c r="M13" s="260">
        <f t="shared" ref="M13" si="32">K13+L13</f>
        <v>13.164363999999999</v>
      </c>
      <c r="N13" s="49"/>
      <c r="O13" s="260">
        <f t="shared" si="7"/>
        <v>13.164363999999999</v>
      </c>
      <c r="P13" s="201">
        <f t="shared" si="30"/>
        <v>0</v>
      </c>
      <c r="Q13" s="203">
        <f t="shared" si="9"/>
        <v>1.0769176</v>
      </c>
      <c r="R13" s="202">
        <f t="shared" si="10"/>
        <v>12.656000000000001</v>
      </c>
      <c r="S13" s="203">
        <f t="shared" ref="S13" si="33">Q13+R13</f>
        <v>13.7329176</v>
      </c>
      <c r="T13" s="202">
        <f t="shared" si="12"/>
        <v>0</v>
      </c>
      <c r="U13" s="203">
        <f t="shared" si="13"/>
        <v>13.7329176</v>
      </c>
      <c r="V13" s="200">
        <f t="shared" si="14"/>
        <v>0</v>
      </c>
      <c r="W13" s="804">
        <f t="shared" ref="W13" si="34">Q13+Q14</f>
        <v>1.1988327999999999</v>
      </c>
      <c r="X13" s="803">
        <f t="shared" ref="X13" si="35">R13+R14</f>
        <v>12.656000000000001</v>
      </c>
      <c r="Y13" s="805">
        <f t="shared" ref="Y13" si="36">W13+X13</f>
        <v>13.854832800000001</v>
      </c>
      <c r="Z13" s="803">
        <f t="shared" ref="Z13" si="37">T13+T14</f>
        <v>26.983000000000001</v>
      </c>
      <c r="AA13" s="803">
        <f t="shared" ref="AA13" si="38">Y13-Z13</f>
        <v>-13.1281672</v>
      </c>
      <c r="AB13" s="713">
        <f t="shared" ref="AB13" si="39">Z13/Y13</f>
        <v>1.947551470992851</v>
      </c>
      <c r="AC13" s="207"/>
      <c r="AD13" s="207"/>
      <c r="AE13" s="207"/>
      <c r="AF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  <c r="FH13" s="205"/>
      <c r="FI13" s="205"/>
      <c r="FJ13" s="205"/>
      <c r="FK13" s="205"/>
      <c r="FL13" s="205"/>
      <c r="FM13" s="205"/>
      <c r="FN13" s="205"/>
      <c r="FO13" s="205"/>
      <c r="FP13" s="205"/>
      <c r="FQ13" s="205"/>
      <c r="FR13" s="205"/>
      <c r="FS13" s="205"/>
      <c r="FT13" s="205"/>
      <c r="FU13" s="205"/>
      <c r="FV13" s="205"/>
      <c r="FW13" s="205"/>
      <c r="FX13" s="205"/>
      <c r="FY13" s="205"/>
      <c r="FZ13" s="205"/>
      <c r="GA13" s="205"/>
      <c r="GB13" s="205"/>
      <c r="GC13" s="205"/>
      <c r="GD13" s="205"/>
      <c r="GE13" s="205"/>
      <c r="GF13" s="205"/>
      <c r="GG13" s="205"/>
      <c r="GH13" s="205"/>
      <c r="GI13" s="205"/>
      <c r="GJ13" s="205"/>
      <c r="GK13" s="205"/>
      <c r="GL13" s="205"/>
      <c r="GM13" s="205"/>
      <c r="GN13" s="205"/>
      <c r="GO13" s="205"/>
      <c r="GP13" s="205"/>
      <c r="GQ13" s="205"/>
      <c r="GR13" s="205"/>
      <c r="GS13" s="205"/>
      <c r="GT13" s="205"/>
      <c r="GU13" s="205"/>
      <c r="GV13" s="205"/>
      <c r="GW13" s="205"/>
      <c r="GX13" s="205"/>
      <c r="GY13" s="205"/>
      <c r="GZ13" s="205"/>
      <c r="HA13" s="205"/>
      <c r="HB13" s="205"/>
      <c r="HC13" s="205"/>
      <c r="HD13" s="205"/>
      <c r="HE13" s="205"/>
      <c r="HF13" s="205"/>
      <c r="HG13" s="205"/>
      <c r="HH13" s="205"/>
      <c r="HI13" s="205"/>
      <c r="HJ13" s="205"/>
      <c r="HK13" s="205"/>
      <c r="HL13" s="205"/>
      <c r="HM13" s="205"/>
      <c r="HN13" s="205"/>
      <c r="HO13" s="205"/>
      <c r="HP13" s="205"/>
      <c r="HQ13" s="205"/>
      <c r="HR13" s="205"/>
      <c r="HS13" s="205"/>
      <c r="HT13" s="205"/>
      <c r="HU13" s="205"/>
      <c r="HV13" s="205"/>
      <c r="HW13" s="205"/>
      <c r="HX13" s="205"/>
      <c r="HY13" s="205"/>
      <c r="HZ13" s="205"/>
      <c r="IA13" s="205"/>
      <c r="IB13" s="205"/>
      <c r="IC13" s="205"/>
      <c r="ID13" s="205"/>
      <c r="IE13" s="205"/>
      <c r="IF13" s="205"/>
      <c r="IG13" s="205"/>
      <c r="IH13" s="205"/>
      <c r="II13" s="205"/>
      <c r="IJ13" s="205"/>
      <c r="IK13" s="205"/>
      <c r="IL13" s="205"/>
      <c r="IM13" s="205"/>
      <c r="IN13" s="205"/>
      <c r="IO13" s="205"/>
      <c r="IP13" s="205"/>
      <c r="IQ13" s="205"/>
      <c r="IR13" s="205"/>
      <c r="IS13" s="205"/>
      <c r="IT13" s="205"/>
      <c r="IU13" s="205"/>
      <c r="IV13" s="205"/>
      <c r="IW13" s="205"/>
      <c r="IX13" s="205"/>
      <c r="IY13" s="205"/>
      <c r="IZ13" s="205"/>
      <c r="JA13" s="205"/>
      <c r="JB13" s="205"/>
      <c r="JC13" s="205"/>
      <c r="JD13" s="205"/>
      <c r="JE13" s="205"/>
      <c r="JF13" s="205"/>
      <c r="JG13" s="205"/>
      <c r="JH13" s="205"/>
      <c r="JI13" s="205"/>
      <c r="JJ13" s="205"/>
      <c r="JK13" s="205"/>
      <c r="JL13" s="205"/>
      <c r="JM13" s="205"/>
      <c r="JN13" s="205"/>
      <c r="JO13" s="205"/>
      <c r="JP13" s="205"/>
      <c r="JQ13" s="205"/>
      <c r="JR13" s="205"/>
      <c r="JS13" s="205"/>
      <c r="JT13" s="205"/>
      <c r="JU13" s="205"/>
      <c r="JV13" s="205"/>
      <c r="JW13" s="205"/>
      <c r="JX13" s="205"/>
      <c r="JY13" s="205"/>
      <c r="JZ13" s="205"/>
      <c r="KA13" s="205"/>
      <c r="KB13" s="205"/>
      <c r="KC13" s="205"/>
      <c r="KD13" s="205"/>
      <c r="KE13" s="205"/>
      <c r="KF13" s="205"/>
      <c r="KG13" s="205"/>
      <c r="KH13" s="205"/>
      <c r="KI13" s="205"/>
      <c r="KJ13" s="205"/>
      <c r="KK13" s="205"/>
      <c r="KL13" s="205"/>
      <c r="KM13" s="205"/>
      <c r="KN13" s="205"/>
      <c r="KO13" s="205"/>
      <c r="KP13" s="205"/>
      <c r="KQ13" s="205"/>
      <c r="KR13" s="205"/>
      <c r="KS13" s="205"/>
      <c r="KT13" s="205"/>
      <c r="KU13" s="205"/>
      <c r="KV13" s="205"/>
      <c r="KW13" s="205"/>
      <c r="KX13" s="205"/>
      <c r="KY13" s="205"/>
      <c r="KZ13" s="205"/>
      <c r="LA13" s="205"/>
      <c r="LB13" s="205"/>
      <c r="LC13" s="205"/>
      <c r="LD13" s="205"/>
      <c r="LE13" s="205"/>
      <c r="LF13" s="205"/>
      <c r="LG13" s="205"/>
      <c r="LH13" s="205"/>
      <c r="LI13" s="205"/>
      <c r="LJ13" s="205"/>
      <c r="LK13" s="205"/>
      <c r="LL13" s="205"/>
      <c r="LM13" s="205"/>
      <c r="LN13" s="205"/>
      <c r="LO13" s="205"/>
      <c r="LP13" s="205"/>
      <c r="LQ13" s="205"/>
      <c r="LR13" s="205"/>
      <c r="LS13" s="205"/>
      <c r="LT13" s="205"/>
      <c r="LU13" s="205"/>
      <c r="LV13" s="205"/>
      <c r="LW13" s="205"/>
      <c r="LX13" s="205"/>
      <c r="LY13" s="205"/>
      <c r="LZ13" s="205"/>
      <c r="MA13" s="205"/>
      <c r="MB13" s="205"/>
      <c r="MC13" s="205"/>
      <c r="MD13" s="205"/>
      <c r="ME13" s="205"/>
      <c r="MF13" s="205"/>
      <c r="MG13" s="205"/>
      <c r="MH13" s="205"/>
      <c r="MI13" s="205"/>
      <c r="MJ13" s="205"/>
      <c r="MK13" s="205"/>
      <c r="ML13" s="205"/>
      <c r="MM13" s="205"/>
      <c r="MN13" s="205"/>
      <c r="MO13" s="205"/>
      <c r="MP13" s="205"/>
      <c r="MQ13" s="205"/>
      <c r="MR13" s="205"/>
      <c r="MS13" s="205"/>
      <c r="MT13" s="205"/>
      <c r="MU13" s="205"/>
      <c r="MV13" s="205"/>
      <c r="MW13" s="205"/>
      <c r="MX13" s="205"/>
      <c r="MY13" s="205"/>
      <c r="MZ13" s="205"/>
      <c r="NA13" s="205"/>
      <c r="NB13" s="205"/>
      <c r="NC13" s="205"/>
      <c r="ND13" s="205"/>
      <c r="NE13" s="205"/>
      <c r="NF13" s="205"/>
      <c r="NG13" s="205"/>
      <c r="NH13" s="205"/>
      <c r="NI13" s="205"/>
      <c r="NJ13" s="205"/>
      <c r="NK13" s="205"/>
      <c r="NL13" s="205"/>
      <c r="NM13" s="205"/>
      <c r="NN13" s="205"/>
      <c r="NO13" s="205"/>
      <c r="NP13" s="205"/>
      <c r="NQ13" s="205"/>
      <c r="NR13" s="205"/>
      <c r="NS13" s="205"/>
      <c r="NT13" s="205"/>
      <c r="NU13" s="205"/>
      <c r="NV13" s="205"/>
      <c r="NW13" s="205"/>
      <c r="NX13" s="205"/>
      <c r="NY13" s="205"/>
      <c r="NZ13" s="205"/>
      <c r="OA13" s="205"/>
      <c r="OB13" s="205"/>
      <c r="OC13" s="205"/>
      <c r="OD13" s="205"/>
      <c r="OE13" s="205"/>
      <c r="OF13" s="205"/>
      <c r="OG13" s="205"/>
      <c r="OH13" s="205"/>
      <c r="OI13" s="205"/>
      <c r="OJ13" s="205"/>
      <c r="OK13" s="205"/>
      <c r="OL13" s="205"/>
      <c r="OM13" s="205"/>
      <c r="ON13" s="205"/>
      <c r="OO13" s="205"/>
      <c r="OP13" s="205"/>
      <c r="OQ13" s="205"/>
      <c r="OR13" s="205"/>
      <c r="OS13" s="205"/>
      <c r="OT13" s="205"/>
      <c r="OU13" s="205"/>
      <c r="OV13" s="205"/>
      <c r="OW13" s="205"/>
      <c r="OX13" s="205"/>
      <c r="OY13" s="205"/>
      <c r="OZ13" s="205"/>
      <c r="PA13" s="205"/>
      <c r="PB13" s="205"/>
      <c r="PC13" s="205"/>
      <c r="PD13" s="205"/>
      <c r="PE13" s="205"/>
      <c r="PF13" s="205"/>
      <c r="PG13" s="205"/>
      <c r="PH13" s="205"/>
      <c r="PI13" s="205"/>
      <c r="PJ13" s="205"/>
      <c r="PK13" s="205"/>
      <c r="PL13" s="205"/>
      <c r="PM13" s="205"/>
      <c r="PN13" s="205"/>
      <c r="PO13" s="205"/>
      <c r="PP13" s="205"/>
      <c r="PQ13" s="205"/>
      <c r="PR13" s="205"/>
      <c r="PS13" s="205"/>
      <c r="PT13" s="205"/>
      <c r="PU13" s="205"/>
      <c r="PV13" s="205"/>
      <c r="PW13" s="205"/>
      <c r="PX13" s="205"/>
      <c r="PY13" s="205"/>
      <c r="PZ13" s="205"/>
      <c r="QA13" s="205"/>
      <c r="QB13" s="205"/>
      <c r="QC13" s="205"/>
      <c r="QD13" s="205"/>
      <c r="QE13" s="205"/>
      <c r="QF13" s="205"/>
      <c r="QG13" s="205"/>
      <c r="QH13" s="205"/>
      <c r="QI13" s="205"/>
      <c r="QJ13" s="205"/>
      <c r="QK13" s="205"/>
      <c r="QL13" s="205"/>
      <c r="QM13" s="205"/>
      <c r="QN13" s="205"/>
      <c r="QO13" s="205"/>
      <c r="QP13" s="205"/>
      <c r="QQ13" s="205"/>
      <c r="QR13" s="205"/>
      <c r="QS13" s="205"/>
      <c r="QT13" s="205"/>
      <c r="QU13" s="205"/>
      <c r="QV13" s="205"/>
      <c r="QW13" s="205"/>
      <c r="QX13" s="205"/>
      <c r="QY13" s="205"/>
      <c r="QZ13" s="205"/>
      <c r="RA13" s="205"/>
      <c r="RB13" s="205"/>
      <c r="RC13" s="205"/>
      <c r="RD13" s="205"/>
      <c r="RE13" s="205"/>
      <c r="RF13" s="205"/>
      <c r="RG13" s="205"/>
      <c r="RH13" s="205"/>
      <c r="RI13" s="205"/>
      <c r="RJ13" s="205"/>
      <c r="RK13" s="205"/>
      <c r="RL13" s="205"/>
      <c r="RM13" s="205"/>
      <c r="RN13" s="205"/>
      <c r="RO13" s="205"/>
      <c r="RP13" s="205"/>
      <c r="RQ13" s="205"/>
      <c r="RR13" s="205"/>
      <c r="RS13" s="205"/>
      <c r="RT13" s="205"/>
      <c r="RU13" s="205"/>
      <c r="RV13" s="205"/>
      <c r="RW13" s="205"/>
      <c r="RX13" s="205"/>
      <c r="RY13" s="205"/>
      <c r="RZ13" s="205"/>
      <c r="SA13" s="205"/>
      <c r="SB13" s="205"/>
      <c r="SC13" s="205"/>
      <c r="SD13" s="205"/>
      <c r="SE13" s="205"/>
      <c r="SF13" s="205"/>
      <c r="SG13" s="205"/>
      <c r="SH13" s="205"/>
      <c r="SI13" s="205"/>
      <c r="SJ13" s="205"/>
      <c r="SK13" s="205"/>
      <c r="SL13" s="205"/>
      <c r="SM13" s="205"/>
      <c r="SN13" s="205"/>
      <c r="SO13" s="205"/>
      <c r="SP13" s="205"/>
      <c r="SQ13" s="205"/>
      <c r="SR13" s="205"/>
      <c r="SS13" s="205"/>
      <c r="ST13" s="205"/>
      <c r="SU13" s="205"/>
      <c r="SV13" s="205"/>
      <c r="SW13" s="205"/>
      <c r="SX13" s="205"/>
      <c r="SY13" s="205"/>
      <c r="SZ13" s="205"/>
      <c r="TA13" s="205"/>
      <c r="TB13" s="205"/>
      <c r="TC13" s="205"/>
      <c r="TD13" s="205"/>
      <c r="TE13" s="205"/>
      <c r="TF13" s="205"/>
      <c r="TG13" s="205"/>
      <c r="TH13" s="205"/>
      <c r="TI13" s="205"/>
      <c r="TJ13" s="205"/>
      <c r="TK13" s="205"/>
      <c r="TL13" s="205"/>
      <c r="TM13" s="205"/>
      <c r="TN13" s="205"/>
      <c r="TO13" s="205"/>
      <c r="TP13" s="205"/>
      <c r="TQ13" s="205"/>
      <c r="TR13" s="205"/>
      <c r="TS13" s="205"/>
      <c r="TT13" s="205"/>
      <c r="TU13" s="205"/>
      <c r="TV13" s="205"/>
      <c r="TW13" s="205"/>
      <c r="TX13" s="205"/>
      <c r="TY13" s="205"/>
      <c r="TZ13" s="205"/>
      <c r="UA13" s="205"/>
      <c r="UB13" s="205"/>
      <c r="UC13" s="205"/>
      <c r="UD13" s="205"/>
      <c r="UE13" s="205"/>
      <c r="UF13" s="205"/>
      <c r="UG13" s="205"/>
      <c r="UH13" s="205"/>
      <c r="UI13" s="205"/>
      <c r="UJ13" s="205"/>
      <c r="UK13" s="205"/>
      <c r="UL13" s="205"/>
      <c r="UM13" s="205"/>
      <c r="UN13" s="205"/>
      <c r="UO13" s="205"/>
      <c r="UP13" s="205"/>
      <c r="UQ13" s="205"/>
      <c r="UR13" s="205"/>
      <c r="US13" s="205"/>
      <c r="UT13" s="205"/>
      <c r="UU13" s="205"/>
      <c r="UV13" s="205"/>
      <c r="UW13" s="205"/>
      <c r="UX13" s="205"/>
      <c r="UY13" s="205"/>
      <c r="UZ13" s="205"/>
      <c r="VA13" s="205"/>
      <c r="VB13" s="205"/>
      <c r="VC13" s="205"/>
      <c r="VD13" s="205"/>
      <c r="VE13" s="205"/>
      <c r="VF13" s="205"/>
      <c r="VG13" s="205"/>
      <c r="VH13" s="205"/>
      <c r="VI13" s="205"/>
      <c r="VJ13" s="205"/>
      <c r="VK13" s="205"/>
      <c r="VL13" s="205"/>
      <c r="VM13" s="205"/>
      <c r="VN13" s="205"/>
      <c r="VO13" s="205"/>
      <c r="VP13" s="205"/>
      <c r="VQ13" s="205"/>
      <c r="VR13" s="205"/>
      <c r="VS13" s="205"/>
      <c r="VT13" s="205"/>
      <c r="VU13" s="205"/>
      <c r="VV13" s="205"/>
      <c r="VW13" s="205"/>
      <c r="VX13" s="205"/>
      <c r="VY13" s="205"/>
      <c r="VZ13" s="205"/>
      <c r="WA13" s="205"/>
      <c r="WB13" s="205"/>
      <c r="WC13" s="205"/>
      <c r="WD13" s="205"/>
      <c r="WE13" s="205"/>
      <c r="WF13" s="205"/>
      <c r="WG13" s="205"/>
      <c r="WH13" s="205"/>
      <c r="WI13" s="205"/>
      <c r="WJ13" s="205"/>
      <c r="WK13" s="205"/>
      <c r="WL13" s="205"/>
      <c r="WM13" s="205"/>
      <c r="WN13" s="205"/>
      <c r="WO13" s="205"/>
      <c r="WP13" s="205"/>
      <c r="WQ13" s="205"/>
      <c r="WR13" s="205"/>
      <c r="WS13" s="205"/>
      <c r="WT13" s="205"/>
      <c r="WU13" s="205"/>
      <c r="WV13" s="205"/>
      <c r="WW13" s="205"/>
      <c r="WX13" s="205"/>
      <c r="WY13" s="205"/>
      <c r="WZ13" s="205"/>
      <c r="XA13" s="205"/>
      <c r="XB13" s="205"/>
      <c r="XC13" s="205"/>
      <c r="XD13" s="205"/>
      <c r="XE13" s="205"/>
      <c r="XF13" s="205"/>
      <c r="XG13" s="205"/>
      <c r="XH13" s="205"/>
      <c r="XI13" s="205"/>
      <c r="XJ13" s="205"/>
      <c r="XK13" s="205"/>
      <c r="XL13" s="205"/>
      <c r="XM13" s="205"/>
      <c r="XN13" s="205"/>
      <c r="XO13" s="205"/>
      <c r="XP13" s="205"/>
      <c r="XQ13" s="205"/>
      <c r="XR13" s="205"/>
      <c r="XS13" s="205"/>
      <c r="XT13" s="205"/>
      <c r="XU13" s="205"/>
      <c r="XV13" s="205"/>
      <c r="XW13" s="205"/>
      <c r="XX13" s="205"/>
      <c r="XY13" s="205"/>
      <c r="XZ13" s="205"/>
      <c r="YA13" s="205"/>
      <c r="YB13" s="205"/>
      <c r="YC13" s="205"/>
      <c r="YD13" s="205"/>
      <c r="YE13" s="205"/>
      <c r="YF13" s="205"/>
      <c r="YG13" s="205"/>
      <c r="YH13" s="205"/>
      <c r="YI13" s="205"/>
      <c r="YJ13" s="205"/>
      <c r="YK13" s="205"/>
      <c r="YL13" s="205"/>
      <c r="YM13" s="205"/>
      <c r="YN13" s="205"/>
      <c r="YO13" s="205"/>
      <c r="YP13" s="205"/>
      <c r="YQ13" s="205"/>
      <c r="YR13" s="205"/>
      <c r="YS13" s="205"/>
      <c r="YT13" s="205"/>
      <c r="YU13" s="205"/>
      <c r="YV13" s="205"/>
      <c r="YW13" s="205"/>
      <c r="YX13" s="205"/>
      <c r="YY13" s="205"/>
      <c r="YZ13" s="205"/>
      <c r="ZA13" s="205"/>
      <c r="ZB13" s="205"/>
      <c r="ZC13" s="205"/>
      <c r="ZD13" s="205"/>
      <c r="ZE13" s="205"/>
      <c r="ZF13" s="205"/>
      <c r="ZG13" s="205"/>
      <c r="ZH13" s="205"/>
      <c r="ZI13" s="205"/>
      <c r="ZJ13" s="205"/>
      <c r="ZK13" s="205"/>
      <c r="ZL13" s="205"/>
      <c r="ZM13" s="205"/>
      <c r="ZN13" s="205"/>
      <c r="ZO13" s="205"/>
      <c r="ZP13" s="205"/>
      <c r="ZQ13" s="205"/>
      <c r="ZR13" s="205"/>
      <c r="ZS13" s="205"/>
      <c r="ZT13" s="205"/>
      <c r="ZU13" s="205"/>
      <c r="ZV13" s="205"/>
      <c r="ZW13" s="205"/>
      <c r="ZX13" s="205"/>
      <c r="ZY13" s="205"/>
      <c r="ZZ13" s="205"/>
      <c r="AAA13" s="205"/>
      <c r="AAB13" s="205"/>
      <c r="AAC13" s="205"/>
      <c r="AAD13" s="205"/>
      <c r="AAE13" s="205"/>
      <c r="AAF13" s="205"/>
      <c r="AAG13" s="205"/>
      <c r="AAH13" s="205"/>
      <c r="AAI13" s="205"/>
      <c r="AAJ13" s="205"/>
      <c r="AAK13" s="205"/>
      <c r="AAL13" s="205"/>
      <c r="AAM13" s="205"/>
      <c r="AAN13" s="205"/>
      <c r="AAO13" s="205"/>
      <c r="AAP13" s="205"/>
      <c r="AAQ13" s="205"/>
      <c r="AAR13" s="205"/>
      <c r="AAS13" s="205"/>
      <c r="AAT13" s="205"/>
      <c r="AAU13" s="205"/>
      <c r="AAV13" s="205"/>
      <c r="AAW13" s="205"/>
      <c r="AAX13" s="205"/>
      <c r="AAY13" s="205"/>
      <c r="AAZ13" s="205"/>
      <c r="ABA13" s="205"/>
      <c r="ABB13" s="205"/>
      <c r="ABC13" s="205"/>
      <c r="ABD13" s="205"/>
      <c r="ABE13" s="205"/>
      <c r="ABF13" s="205"/>
      <c r="ABG13" s="205"/>
      <c r="ABH13" s="205"/>
      <c r="ABI13" s="205"/>
      <c r="ABJ13" s="205"/>
      <c r="ABK13" s="205"/>
      <c r="ABL13" s="205"/>
      <c r="ABM13" s="205"/>
      <c r="ABN13" s="205"/>
      <c r="ABO13" s="205"/>
      <c r="ABP13" s="205"/>
      <c r="ABQ13" s="205"/>
      <c r="ABR13" s="205"/>
      <c r="ABS13" s="205"/>
      <c r="ABT13" s="205"/>
      <c r="ABU13" s="205"/>
      <c r="ABV13" s="205"/>
      <c r="ABW13" s="205"/>
      <c r="ABX13" s="205"/>
      <c r="ABY13" s="205"/>
      <c r="ABZ13" s="205"/>
      <c r="ACA13" s="205"/>
      <c r="ACB13" s="205"/>
      <c r="ACC13" s="205"/>
      <c r="ACD13" s="205"/>
      <c r="ACE13" s="205"/>
      <c r="ACF13" s="205"/>
      <c r="ACG13" s="205"/>
      <c r="ACH13" s="205"/>
      <c r="ACI13" s="205"/>
      <c r="ACJ13" s="205"/>
      <c r="ACK13" s="205"/>
      <c r="ACL13" s="205"/>
      <c r="ACM13" s="205"/>
      <c r="ACN13" s="205"/>
      <c r="ACO13" s="205"/>
      <c r="ACP13" s="205"/>
      <c r="ACQ13" s="205"/>
      <c r="ACR13" s="205"/>
      <c r="ACS13" s="205"/>
      <c r="ACT13" s="205"/>
      <c r="ACU13" s="205"/>
      <c r="ACV13" s="205"/>
      <c r="ACW13" s="205"/>
      <c r="ACX13" s="205"/>
      <c r="ACY13" s="205"/>
      <c r="ACZ13" s="205"/>
      <c r="ADA13" s="205"/>
      <c r="ADB13" s="205"/>
      <c r="ADC13" s="205"/>
      <c r="ADD13" s="205"/>
      <c r="ADE13" s="205"/>
      <c r="ADF13" s="205"/>
      <c r="ADG13" s="205"/>
      <c r="ADH13" s="205"/>
      <c r="ADI13" s="205"/>
      <c r="ADJ13" s="205"/>
      <c r="ADK13" s="205"/>
      <c r="ADL13" s="205"/>
      <c r="ADM13" s="205"/>
      <c r="ADN13" s="205"/>
      <c r="ADO13" s="205"/>
      <c r="ADP13" s="205"/>
      <c r="ADQ13" s="205"/>
      <c r="ADR13" s="205"/>
      <c r="ADS13" s="205"/>
      <c r="ADT13" s="205"/>
      <c r="ADU13" s="205"/>
      <c r="ADV13" s="205"/>
      <c r="ADW13" s="205"/>
      <c r="ADX13" s="205"/>
      <c r="ADY13" s="205"/>
      <c r="ADZ13" s="205"/>
      <c r="AEA13" s="205"/>
      <c r="AEB13" s="205"/>
      <c r="AEC13" s="205"/>
      <c r="AED13" s="205"/>
      <c r="AEE13" s="205"/>
      <c r="AEF13" s="205"/>
      <c r="AEG13" s="205"/>
      <c r="AEH13" s="205"/>
      <c r="AEI13" s="205"/>
      <c r="AEJ13" s="205"/>
      <c r="AEK13" s="205"/>
      <c r="AEL13" s="205"/>
      <c r="AEM13" s="205"/>
      <c r="AEN13" s="205"/>
      <c r="AEO13" s="205"/>
      <c r="AEP13" s="205"/>
      <c r="AEQ13" s="205"/>
      <c r="AER13" s="205"/>
      <c r="AES13" s="205"/>
      <c r="AET13" s="205"/>
      <c r="AEU13" s="205"/>
      <c r="AEV13" s="205"/>
      <c r="AEW13" s="205"/>
      <c r="AEX13" s="205"/>
      <c r="AEY13" s="205"/>
      <c r="AEZ13" s="205"/>
      <c r="AFA13" s="205"/>
      <c r="AFB13" s="205"/>
      <c r="AFC13" s="205"/>
      <c r="AFD13" s="205"/>
      <c r="AFE13" s="205"/>
      <c r="AFF13" s="205"/>
      <c r="AFG13" s="205"/>
      <c r="AFH13" s="205"/>
      <c r="AFI13" s="205"/>
      <c r="AFJ13" s="205"/>
      <c r="AFK13" s="205"/>
      <c r="AFL13" s="205"/>
      <c r="AFM13" s="205"/>
      <c r="AFN13" s="205"/>
      <c r="AFO13" s="205"/>
      <c r="AFP13" s="205"/>
      <c r="AFQ13" s="205"/>
      <c r="AFR13" s="205"/>
      <c r="AFS13" s="205"/>
      <c r="AFT13" s="205"/>
      <c r="AFU13" s="205"/>
      <c r="AFV13" s="205"/>
      <c r="AFW13" s="205"/>
      <c r="AFX13" s="205"/>
      <c r="AFY13" s="205"/>
      <c r="AFZ13" s="205"/>
      <c r="AGA13" s="205"/>
      <c r="AGB13" s="205"/>
      <c r="AGC13" s="205"/>
      <c r="AGD13" s="205"/>
      <c r="AGE13" s="205"/>
      <c r="AGF13" s="205"/>
      <c r="AGG13" s="205"/>
      <c r="AGH13" s="205"/>
      <c r="AGI13" s="205"/>
      <c r="AGJ13" s="205"/>
      <c r="AGK13" s="205"/>
      <c r="AGL13" s="205"/>
      <c r="AGM13" s="205"/>
      <c r="AGN13" s="205"/>
      <c r="AGO13" s="205"/>
      <c r="AGP13" s="205"/>
      <c r="AGQ13" s="205"/>
      <c r="AGR13" s="205"/>
      <c r="AGS13" s="205"/>
      <c r="AGT13" s="205"/>
      <c r="AGU13" s="205"/>
      <c r="AGV13" s="205"/>
      <c r="AGW13" s="205"/>
      <c r="AGX13" s="205"/>
      <c r="AGY13" s="205"/>
      <c r="AGZ13" s="205"/>
      <c r="AHA13" s="205"/>
      <c r="AHB13" s="205"/>
      <c r="AHC13" s="205"/>
      <c r="AHD13" s="205"/>
      <c r="AHE13" s="205"/>
      <c r="AHF13" s="205"/>
      <c r="AHG13" s="205"/>
      <c r="AHH13" s="205"/>
      <c r="AHI13" s="205"/>
      <c r="AHJ13" s="205"/>
      <c r="AHK13" s="205"/>
      <c r="AHL13" s="205"/>
      <c r="AHM13" s="205"/>
      <c r="AHN13" s="205"/>
      <c r="AHO13" s="205"/>
      <c r="AHP13" s="205"/>
      <c r="AHQ13" s="205"/>
      <c r="AHR13" s="205"/>
      <c r="AHS13" s="205"/>
      <c r="AHT13" s="205"/>
      <c r="AHU13" s="205"/>
      <c r="AHV13" s="205"/>
      <c r="AHW13" s="205"/>
      <c r="AHX13" s="205"/>
      <c r="AHY13" s="205"/>
      <c r="AHZ13" s="205"/>
      <c r="AIA13" s="205"/>
      <c r="AIB13" s="205"/>
      <c r="AIC13" s="205"/>
      <c r="AID13" s="205"/>
      <c r="AIE13" s="205"/>
      <c r="AIF13" s="205"/>
      <c r="AIG13" s="205"/>
      <c r="AIH13" s="205"/>
      <c r="AII13" s="205"/>
      <c r="AIJ13" s="205"/>
      <c r="AIK13" s="205"/>
      <c r="AIL13" s="205"/>
      <c r="AIM13" s="205"/>
      <c r="AIN13" s="205"/>
      <c r="AIO13" s="205"/>
      <c r="AIP13" s="205"/>
      <c r="AIQ13" s="205"/>
      <c r="AIR13" s="205"/>
      <c r="AIS13" s="205"/>
      <c r="AIT13" s="205"/>
      <c r="AIU13" s="205"/>
      <c r="AIV13" s="205"/>
      <c r="AIW13" s="205"/>
      <c r="AIX13" s="205"/>
      <c r="AIY13" s="205"/>
      <c r="AIZ13" s="205"/>
      <c r="AJA13" s="205"/>
      <c r="AJB13" s="205"/>
      <c r="AJC13" s="205"/>
      <c r="AJD13" s="205"/>
      <c r="AJE13" s="205"/>
      <c r="AJF13" s="205"/>
      <c r="AJG13" s="205"/>
      <c r="AJH13" s="205"/>
      <c r="AJI13" s="205"/>
      <c r="AJJ13" s="205"/>
      <c r="AJK13" s="205"/>
      <c r="AJL13" s="205"/>
      <c r="AJM13" s="205"/>
      <c r="AJN13" s="205"/>
      <c r="AJO13" s="205"/>
      <c r="AJP13" s="205"/>
      <c r="AJQ13" s="205"/>
      <c r="AJR13" s="205"/>
      <c r="AJS13" s="205"/>
      <c r="AJT13" s="205"/>
      <c r="AJU13" s="205"/>
      <c r="AJV13" s="205"/>
      <c r="AJW13" s="205"/>
      <c r="AJX13" s="205"/>
      <c r="AJY13" s="205"/>
      <c r="AJZ13" s="205"/>
      <c r="AKA13" s="205"/>
      <c r="AKB13" s="205"/>
      <c r="AKC13" s="205"/>
      <c r="AKD13" s="205"/>
      <c r="AKE13" s="205"/>
      <c r="AKF13" s="205"/>
      <c r="AKG13" s="205"/>
      <c r="AKH13" s="205"/>
      <c r="AKI13" s="205"/>
      <c r="AKJ13" s="205"/>
      <c r="AKK13" s="205"/>
      <c r="AKL13" s="205"/>
      <c r="AKM13" s="205"/>
      <c r="AKN13" s="205"/>
      <c r="AKO13" s="205"/>
      <c r="AKP13" s="205"/>
      <c r="AKQ13" s="205"/>
      <c r="AKR13" s="205"/>
      <c r="AKS13" s="205"/>
      <c r="AKT13" s="205"/>
      <c r="AKU13" s="205"/>
      <c r="AKV13" s="205"/>
      <c r="AKW13" s="205"/>
      <c r="AKX13" s="205"/>
      <c r="AKY13" s="205"/>
      <c r="AKZ13" s="205"/>
      <c r="ALA13" s="205"/>
      <c r="ALB13" s="205"/>
      <c r="ALC13" s="205"/>
      <c r="ALD13" s="205"/>
      <c r="ALE13" s="205"/>
      <c r="ALF13" s="205"/>
      <c r="ALG13" s="205"/>
      <c r="ALH13" s="205"/>
      <c r="ALI13" s="205"/>
      <c r="ALJ13" s="205"/>
      <c r="ALK13" s="205"/>
      <c r="ALL13" s="205"/>
      <c r="ALM13" s="205"/>
      <c r="ALN13" s="205"/>
      <c r="ALO13" s="205"/>
      <c r="ALP13" s="205"/>
      <c r="ALQ13" s="205"/>
      <c r="ALR13" s="205"/>
      <c r="ALS13" s="205"/>
      <c r="ALT13" s="205"/>
      <c r="ALU13" s="205"/>
      <c r="ALV13" s="205"/>
      <c r="ALW13" s="205"/>
      <c r="ALX13" s="205"/>
      <c r="ALY13" s="205"/>
      <c r="ALZ13" s="205"/>
      <c r="AMA13" s="205"/>
      <c r="AMB13" s="205"/>
      <c r="AMC13" s="205"/>
      <c r="AMD13" s="205"/>
      <c r="AME13" s="205"/>
      <c r="AMF13" s="205"/>
      <c r="AMG13" s="205"/>
      <c r="AMH13" s="205"/>
      <c r="AMI13" s="205"/>
      <c r="AMJ13" s="205"/>
      <c r="AMK13" s="205"/>
      <c r="AML13" s="205"/>
      <c r="AMM13" s="205"/>
      <c r="AMN13" s="205"/>
      <c r="AMO13" s="205"/>
      <c r="AMP13" s="205"/>
      <c r="AMQ13" s="205"/>
      <c r="AMR13" s="205"/>
      <c r="AMS13" s="205"/>
      <c r="AMT13" s="205"/>
      <c r="AMU13" s="205"/>
      <c r="AMV13" s="205"/>
      <c r="AMW13" s="205"/>
      <c r="AMX13" s="205"/>
      <c r="AMY13" s="205"/>
      <c r="AMZ13" s="205"/>
      <c r="ANA13" s="205"/>
      <c r="ANB13" s="205"/>
      <c r="ANC13" s="205"/>
      <c r="AND13" s="205"/>
      <c r="ANE13" s="205"/>
      <c r="ANF13" s="205"/>
      <c r="ANG13" s="205"/>
      <c r="ANH13" s="205"/>
      <c r="ANI13" s="205"/>
      <c r="ANJ13" s="205"/>
      <c r="ANK13" s="205"/>
      <c r="ANL13" s="205"/>
      <c r="ANM13" s="205"/>
      <c r="ANN13" s="205"/>
      <c r="ANO13" s="205"/>
      <c r="ANP13" s="205"/>
      <c r="ANQ13" s="205"/>
      <c r="ANR13" s="205"/>
      <c r="ANS13" s="205"/>
      <c r="ANT13" s="205"/>
      <c r="ANU13" s="205"/>
      <c r="ANV13" s="205"/>
      <c r="ANW13" s="205"/>
      <c r="ANX13" s="205"/>
      <c r="ANY13" s="205"/>
      <c r="ANZ13" s="205"/>
      <c r="AOA13" s="205"/>
      <c r="AOB13" s="205"/>
      <c r="AOC13" s="205"/>
      <c r="AOD13" s="205"/>
      <c r="AOE13" s="205"/>
      <c r="AOF13" s="205"/>
      <c r="AOG13" s="205"/>
      <c r="AOH13" s="205"/>
      <c r="AOI13" s="205"/>
      <c r="AOJ13" s="205"/>
      <c r="AOK13" s="205"/>
      <c r="AOL13" s="205"/>
      <c r="AOM13" s="205"/>
      <c r="AON13" s="205"/>
      <c r="AOO13" s="205"/>
      <c r="AOP13" s="205"/>
      <c r="AOQ13" s="205"/>
      <c r="AOR13" s="205"/>
      <c r="AOS13" s="205"/>
      <c r="AOT13" s="205"/>
      <c r="AOU13" s="205"/>
      <c r="AOV13" s="205"/>
      <c r="AOW13" s="205"/>
      <c r="AOX13" s="205"/>
      <c r="AOY13" s="205"/>
      <c r="AOZ13" s="205"/>
      <c r="APA13" s="205"/>
      <c r="APB13" s="205"/>
      <c r="APC13" s="205"/>
      <c r="APD13" s="205"/>
      <c r="APE13" s="205"/>
      <c r="APF13" s="205"/>
      <c r="APG13" s="205"/>
      <c r="APH13" s="205"/>
      <c r="API13" s="205"/>
      <c r="APJ13" s="205"/>
      <c r="APK13" s="205"/>
      <c r="APL13" s="205"/>
      <c r="APM13" s="205"/>
      <c r="APN13" s="205"/>
      <c r="APO13" s="205"/>
      <c r="APP13" s="205"/>
      <c r="APQ13" s="205"/>
      <c r="APR13" s="205"/>
      <c r="APS13" s="205"/>
      <c r="APT13" s="205"/>
      <c r="APU13" s="205"/>
      <c r="APV13" s="205"/>
      <c r="APW13" s="205"/>
      <c r="APX13" s="205"/>
      <c r="APY13" s="205"/>
      <c r="APZ13" s="205"/>
      <c r="AQA13" s="205"/>
      <c r="AQB13" s="205"/>
      <c r="AQC13" s="205"/>
      <c r="AQD13" s="205"/>
      <c r="AQE13" s="205"/>
      <c r="AQF13" s="205"/>
      <c r="AQG13" s="205"/>
      <c r="AQH13" s="205"/>
      <c r="AQI13" s="205"/>
      <c r="AQJ13" s="205"/>
      <c r="AQK13" s="205"/>
      <c r="AQL13" s="205"/>
      <c r="AQM13" s="205"/>
      <c r="AQN13" s="205"/>
      <c r="AQO13" s="205"/>
      <c r="AQP13" s="205"/>
      <c r="AQQ13" s="205"/>
      <c r="AQR13" s="205"/>
      <c r="AQS13" s="205"/>
      <c r="AQT13" s="205"/>
      <c r="AQU13" s="205"/>
      <c r="AQV13" s="205"/>
      <c r="AQW13" s="205"/>
      <c r="AQX13" s="205"/>
      <c r="AQY13" s="205"/>
      <c r="AQZ13" s="205"/>
      <c r="ARA13" s="205"/>
      <c r="ARB13" s="205"/>
      <c r="ARC13" s="205"/>
      <c r="ARD13" s="205"/>
      <c r="ARE13" s="205"/>
      <c r="ARF13" s="205"/>
      <c r="ARG13" s="205"/>
      <c r="ARH13" s="205"/>
      <c r="ARI13" s="205"/>
      <c r="ARJ13" s="205"/>
      <c r="ARK13" s="205"/>
      <c r="ARL13" s="205"/>
      <c r="ARM13" s="205"/>
      <c r="ARN13" s="205"/>
      <c r="ARO13" s="205"/>
      <c r="ARP13" s="205"/>
      <c r="ARQ13" s="205"/>
      <c r="ARR13" s="205"/>
      <c r="ARS13" s="205"/>
      <c r="ART13" s="205"/>
      <c r="ARU13" s="205"/>
      <c r="ARV13" s="205"/>
      <c r="ARW13" s="205"/>
      <c r="ARX13" s="205"/>
      <c r="ARY13" s="205"/>
      <c r="ARZ13" s="205"/>
      <c r="ASA13" s="205"/>
      <c r="ASB13" s="205"/>
      <c r="ASC13" s="205"/>
      <c r="ASD13" s="205"/>
      <c r="ASE13" s="205"/>
      <c r="ASF13" s="205"/>
      <c r="ASG13" s="205"/>
      <c r="ASH13" s="205"/>
      <c r="ASI13" s="205"/>
      <c r="ASJ13" s="205"/>
      <c r="ASK13" s="205"/>
      <c r="ASL13" s="205"/>
      <c r="ASM13" s="205"/>
      <c r="ASN13" s="205"/>
      <c r="ASO13" s="205"/>
      <c r="ASP13" s="205"/>
      <c r="ASQ13" s="205"/>
      <c r="ASR13" s="205"/>
      <c r="ASS13" s="205"/>
      <c r="AST13" s="205"/>
      <c r="ASU13" s="205"/>
      <c r="ASV13" s="205"/>
      <c r="ASW13" s="205"/>
      <c r="ASX13" s="205"/>
      <c r="ASY13" s="205"/>
      <c r="ASZ13" s="205"/>
      <c r="ATA13" s="205"/>
      <c r="ATB13" s="205"/>
      <c r="ATC13" s="205"/>
      <c r="ATD13" s="205"/>
      <c r="ATE13" s="205"/>
      <c r="ATF13" s="205"/>
      <c r="ATG13" s="205"/>
      <c r="ATH13" s="205"/>
      <c r="ATI13" s="205"/>
      <c r="ATJ13" s="205"/>
      <c r="ATK13" s="205"/>
      <c r="ATL13" s="205"/>
      <c r="ATM13" s="205"/>
      <c r="ATN13" s="205"/>
      <c r="ATO13" s="205"/>
      <c r="ATP13" s="205"/>
      <c r="ATQ13" s="205"/>
      <c r="ATR13" s="205"/>
      <c r="ATS13" s="205"/>
      <c r="ATT13" s="205"/>
      <c r="ATU13" s="205"/>
      <c r="ATV13" s="205"/>
      <c r="ATW13" s="205"/>
      <c r="ATX13" s="205"/>
      <c r="ATY13" s="205"/>
      <c r="ATZ13" s="205"/>
      <c r="AUA13" s="205"/>
      <c r="AUB13" s="205"/>
      <c r="AUC13" s="205"/>
      <c r="AUD13" s="205"/>
      <c r="AUE13" s="205"/>
      <c r="AUF13" s="205"/>
      <c r="AUG13" s="205"/>
      <c r="AUH13" s="205"/>
      <c r="AUI13" s="205"/>
      <c r="AUJ13" s="205"/>
      <c r="AUK13" s="205"/>
      <c r="AUL13" s="205"/>
      <c r="AUM13" s="205"/>
      <c r="AUN13" s="205"/>
      <c r="AUO13" s="205"/>
      <c r="AUP13" s="205"/>
      <c r="AUQ13" s="205"/>
      <c r="AUR13" s="205"/>
      <c r="AUS13" s="205"/>
      <c r="AUT13" s="205"/>
      <c r="AUU13" s="205"/>
      <c r="AUV13" s="205"/>
      <c r="AUW13" s="205"/>
      <c r="AUX13" s="205"/>
      <c r="AUY13" s="205"/>
      <c r="AUZ13" s="205"/>
      <c r="AVA13" s="205"/>
      <c r="AVB13" s="205"/>
      <c r="AVC13" s="205"/>
      <c r="AVD13" s="205"/>
      <c r="AVE13" s="205"/>
      <c r="AVF13" s="205"/>
      <c r="AVG13" s="205"/>
      <c r="AVH13" s="205"/>
      <c r="AVI13" s="205"/>
      <c r="AVJ13" s="205"/>
      <c r="AVK13" s="205"/>
      <c r="AVL13" s="205"/>
      <c r="AVM13" s="205"/>
      <c r="AVN13" s="205"/>
      <c r="AVO13" s="205"/>
      <c r="AVP13" s="205"/>
      <c r="AVQ13" s="205"/>
      <c r="AVR13" s="205"/>
      <c r="AVS13" s="205"/>
      <c r="AVT13" s="205"/>
      <c r="AVU13" s="205"/>
      <c r="AVV13" s="205"/>
      <c r="AVW13" s="205"/>
      <c r="AVX13" s="205"/>
      <c r="AVY13" s="205"/>
      <c r="AVZ13" s="205"/>
      <c r="AWA13" s="205"/>
      <c r="AWB13" s="205"/>
      <c r="AWC13" s="205"/>
      <c r="AWD13" s="205"/>
      <c r="AWE13" s="205"/>
      <c r="AWF13" s="205"/>
      <c r="AWG13" s="205"/>
      <c r="AWH13" s="205"/>
      <c r="AWI13" s="205"/>
      <c r="AWJ13" s="205"/>
      <c r="AWK13" s="205"/>
      <c r="AWL13" s="205"/>
      <c r="AWM13" s="205"/>
      <c r="AWN13" s="205"/>
      <c r="AWO13" s="205"/>
      <c r="AWP13" s="205"/>
      <c r="AWQ13" s="205"/>
      <c r="AWR13" s="205"/>
      <c r="AWS13" s="205"/>
      <c r="AWT13" s="205"/>
      <c r="AWU13" s="205"/>
      <c r="AWV13" s="205"/>
      <c r="AWW13" s="205"/>
      <c r="AWX13" s="205"/>
      <c r="AWY13" s="205"/>
      <c r="AWZ13" s="205"/>
      <c r="AXA13" s="205"/>
      <c r="AXB13" s="205"/>
      <c r="AXC13" s="205"/>
      <c r="AXD13" s="205"/>
      <c r="AXE13" s="205"/>
      <c r="AXF13" s="205"/>
      <c r="AXG13" s="205"/>
      <c r="AXH13" s="205"/>
      <c r="AXI13" s="205"/>
      <c r="AXJ13" s="205"/>
      <c r="AXK13" s="205"/>
      <c r="AXL13" s="205"/>
      <c r="AXM13" s="205"/>
      <c r="AXN13" s="205"/>
      <c r="AXO13" s="205"/>
      <c r="AXP13" s="205"/>
      <c r="AXQ13" s="205"/>
      <c r="AXR13" s="205"/>
      <c r="AXS13" s="205"/>
      <c r="AXT13" s="205"/>
      <c r="AXU13" s="205"/>
      <c r="AXV13" s="205"/>
      <c r="AXW13" s="205"/>
      <c r="AXX13" s="205"/>
      <c r="AXY13" s="205"/>
      <c r="AXZ13" s="205"/>
      <c r="AYA13" s="205"/>
      <c r="AYB13" s="205"/>
      <c r="AYC13" s="205"/>
      <c r="AYD13" s="205"/>
      <c r="AYE13" s="205"/>
      <c r="AYF13" s="205"/>
      <c r="AYG13" s="205"/>
      <c r="AYH13" s="205"/>
      <c r="AYI13" s="205"/>
      <c r="AYJ13" s="205"/>
      <c r="AYK13" s="205"/>
      <c r="AYL13" s="205"/>
      <c r="AYM13" s="205"/>
      <c r="AYN13" s="205"/>
      <c r="AYO13" s="205"/>
      <c r="AYP13" s="205"/>
      <c r="AYQ13" s="205"/>
      <c r="AYR13" s="205"/>
      <c r="AYS13" s="205"/>
      <c r="AYT13" s="205"/>
      <c r="AYU13" s="205"/>
      <c r="AYV13" s="205"/>
      <c r="AYW13" s="205"/>
      <c r="AYX13" s="205"/>
      <c r="AYY13" s="205"/>
      <c r="AYZ13" s="205"/>
      <c r="AZA13" s="205"/>
      <c r="AZB13" s="205"/>
      <c r="AZC13" s="205"/>
      <c r="AZD13" s="205"/>
      <c r="AZE13" s="205"/>
      <c r="AZF13" s="205"/>
      <c r="AZG13" s="205"/>
      <c r="AZH13" s="205"/>
      <c r="AZI13" s="205"/>
      <c r="AZJ13" s="205"/>
      <c r="AZK13" s="205"/>
      <c r="AZL13" s="205"/>
      <c r="AZM13" s="205"/>
      <c r="AZN13" s="205"/>
      <c r="AZO13" s="205"/>
      <c r="AZP13" s="205"/>
      <c r="AZQ13" s="205"/>
      <c r="AZR13" s="205"/>
      <c r="AZS13" s="205"/>
      <c r="AZT13" s="205"/>
      <c r="AZU13" s="205"/>
      <c r="AZV13" s="205"/>
      <c r="AZW13" s="205"/>
      <c r="AZX13" s="205"/>
      <c r="AZY13" s="205"/>
      <c r="AZZ13" s="205"/>
      <c r="BAA13" s="205"/>
      <c r="BAB13" s="205"/>
      <c r="BAC13" s="205"/>
      <c r="BAD13" s="205"/>
      <c r="BAE13" s="205"/>
      <c r="BAF13" s="205"/>
      <c r="BAG13" s="205"/>
      <c r="BAH13" s="205"/>
      <c r="BAI13" s="205"/>
      <c r="BAJ13" s="205"/>
      <c r="BAK13" s="205"/>
      <c r="BAL13" s="205"/>
      <c r="BAM13" s="205"/>
      <c r="BAN13" s="205"/>
      <c r="BAO13" s="205"/>
      <c r="BAP13" s="205"/>
      <c r="BAQ13" s="205"/>
      <c r="BAR13" s="205"/>
      <c r="BAS13" s="205"/>
      <c r="BAT13" s="205"/>
      <c r="BAU13" s="205"/>
      <c r="BAV13" s="205"/>
      <c r="BAW13" s="205"/>
      <c r="BAX13" s="205"/>
      <c r="BAY13" s="205"/>
      <c r="BAZ13" s="205"/>
      <c r="BBA13" s="205"/>
      <c r="BBB13" s="205"/>
      <c r="BBC13" s="205"/>
      <c r="BBD13" s="205"/>
      <c r="BBE13" s="205"/>
      <c r="BBF13" s="205"/>
      <c r="BBG13" s="205"/>
      <c r="BBH13" s="205"/>
      <c r="BBI13" s="205"/>
      <c r="BBJ13" s="205"/>
      <c r="BBK13" s="205"/>
      <c r="BBL13" s="205"/>
      <c r="BBM13" s="205"/>
      <c r="BBN13" s="205"/>
      <c r="BBO13" s="205"/>
      <c r="BBP13" s="205"/>
      <c r="BBQ13" s="205"/>
      <c r="BBR13" s="205"/>
      <c r="BBS13" s="205"/>
      <c r="BBT13" s="205"/>
      <c r="BBU13" s="205"/>
      <c r="BBV13" s="205"/>
      <c r="BBW13" s="205"/>
      <c r="BBX13" s="205"/>
      <c r="BBY13" s="205"/>
      <c r="BBZ13" s="205"/>
      <c r="BCA13" s="205"/>
      <c r="BCB13" s="205"/>
      <c r="BCC13" s="205"/>
      <c r="BCD13" s="205"/>
      <c r="BCE13" s="205"/>
      <c r="BCF13" s="205"/>
      <c r="BCG13" s="205"/>
      <c r="BCH13" s="205"/>
      <c r="BCI13" s="205"/>
      <c r="BCJ13" s="205"/>
      <c r="BCK13" s="205"/>
      <c r="BCL13" s="205"/>
      <c r="BCM13" s="205"/>
      <c r="BCN13" s="205"/>
      <c r="BCO13" s="205"/>
      <c r="BCP13" s="205"/>
      <c r="BCQ13" s="205"/>
      <c r="BCR13" s="205"/>
      <c r="BCS13" s="205"/>
      <c r="BCT13" s="205"/>
      <c r="BCU13" s="205"/>
      <c r="BCV13" s="205"/>
      <c r="BCW13" s="205"/>
      <c r="BCX13" s="205"/>
      <c r="BCY13" s="205"/>
      <c r="BCZ13" s="205"/>
      <c r="BDA13" s="205"/>
      <c r="BDB13" s="205"/>
      <c r="BDC13" s="205"/>
      <c r="BDD13" s="205"/>
      <c r="BDE13" s="205"/>
      <c r="BDF13" s="205"/>
      <c r="BDG13" s="205"/>
      <c r="BDH13" s="205"/>
      <c r="BDI13" s="205"/>
      <c r="BDJ13" s="205"/>
      <c r="BDK13" s="205"/>
      <c r="BDL13" s="205"/>
      <c r="BDM13" s="205"/>
      <c r="BDN13" s="205"/>
      <c r="BDO13" s="205"/>
      <c r="BDP13" s="205"/>
      <c r="BDQ13" s="205"/>
      <c r="BDR13" s="205"/>
      <c r="BDS13" s="205"/>
      <c r="BDT13" s="205"/>
      <c r="BDU13" s="205"/>
      <c r="BDV13" s="205"/>
      <c r="BDW13" s="205"/>
      <c r="BDX13" s="205"/>
      <c r="BDY13" s="205"/>
      <c r="BDZ13" s="205"/>
      <c r="BEA13" s="205"/>
      <c r="BEB13" s="205"/>
      <c r="BEC13" s="205"/>
      <c r="BED13" s="205"/>
      <c r="BEE13" s="205"/>
      <c r="BEF13" s="205"/>
      <c r="BEG13" s="205"/>
      <c r="BEH13" s="205"/>
      <c r="BEI13" s="205"/>
      <c r="BEJ13" s="205"/>
      <c r="BEK13" s="205"/>
      <c r="BEL13" s="205"/>
      <c r="BEM13" s="205"/>
      <c r="BEN13" s="205"/>
      <c r="BEO13" s="205"/>
      <c r="BEP13" s="205"/>
      <c r="BEQ13" s="205"/>
      <c r="BER13" s="205"/>
      <c r="BES13" s="205"/>
      <c r="BET13" s="205"/>
      <c r="BEU13" s="205"/>
      <c r="BEV13" s="205"/>
      <c r="BEW13" s="205"/>
      <c r="BEX13" s="205"/>
      <c r="BEY13" s="205"/>
      <c r="BEZ13" s="205"/>
      <c r="BFA13" s="205"/>
      <c r="BFB13" s="205"/>
      <c r="BFC13" s="205"/>
      <c r="BFD13" s="205"/>
      <c r="BFE13" s="205"/>
      <c r="BFF13" s="205"/>
      <c r="BFG13" s="205"/>
      <c r="BFH13" s="205"/>
      <c r="BFI13" s="205"/>
      <c r="BFJ13" s="205"/>
      <c r="BFK13" s="205"/>
      <c r="BFL13" s="205"/>
      <c r="BFM13" s="205"/>
      <c r="BFN13" s="205"/>
      <c r="BFO13" s="205"/>
      <c r="BFP13" s="205"/>
      <c r="BFQ13" s="205"/>
      <c r="BFR13" s="205"/>
      <c r="BFS13" s="205"/>
      <c r="BFT13" s="205"/>
      <c r="BFU13" s="205"/>
      <c r="BFV13" s="205"/>
      <c r="BFW13" s="205"/>
      <c r="BFX13" s="205"/>
      <c r="BFY13" s="205"/>
      <c r="BFZ13" s="205"/>
      <c r="BGA13" s="205"/>
      <c r="BGB13" s="205"/>
      <c r="BGC13" s="205"/>
      <c r="BGD13" s="205"/>
      <c r="BGE13" s="205"/>
      <c r="BGF13" s="205"/>
      <c r="BGG13" s="205"/>
      <c r="BGH13" s="205"/>
      <c r="BGI13" s="205"/>
      <c r="BGJ13" s="205"/>
      <c r="BGK13" s="205"/>
      <c r="BGL13" s="205"/>
      <c r="BGM13" s="205"/>
      <c r="BGN13" s="205"/>
      <c r="BGO13" s="205"/>
      <c r="BGP13" s="205"/>
      <c r="BGQ13" s="205"/>
      <c r="BGR13" s="205"/>
      <c r="BGS13" s="205"/>
      <c r="BGT13" s="205"/>
      <c r="BGU13" s="205"/>
      <c r="BGV13" s="205"/>
      <c r="BGW13" s="205"/>
      <c r="BGX13" s="205"/>
      <c r="BGY13" s="205"/>
      <c r="BGZ13" s="205"/>
      <c r="BHA13" s="205"/>
      <c r="BHB13" s="205"/>
      <c r="BHC13" s="205"/>
      <c r="BHD13" s="205"/>
      <c r="BHE13" s="205"/>
      <c r="BHF13" s="205"/>
      <c r="BHG13" s="205"/>
      <c r="BHH13" s="205"/>
      <c r="BHI13" s="205"/>
      <c r="BHJ13" s="205"/>
      <c r="BHK13" s="205"/>
      <c r="BHL13" s="205"/>
      <c r="BHM13" s="205"/>
      <c r="BHN13" s="205"/>
      <c r="BHO13" s="205"/>
      <c r="BHP13" s="205"/>
      <c r="BHQ13" s="205"/>
      <c r="BHR13" s="205"/>
      <c r="BHS13" s="205"/>
      <c r="BHT13" s="205"/>
      <c r="BHU13" s="205"/>
      <c r="BHV13" s="205"/>
      <c r="BHW13" s="205"/>
      <c r="BHX13" s="205"/>
      <c r="BHY13" s="205"/>
      <c r="BHZ13" s="205"/>
      <c r="BIA13" s="205"/>
      <c r="BIB13" s="205"/>
      <c r="BIC13" s="205"/>
      <c r="BID13" s="205"/>
      <c r="BIE13" s="205"/>
      <c r="BIF13" s="205"/>
      <c r="BIG13" s="205"/>
      <c r="BIH13" s="205"/>
      <c r="BII13" s="205"/>
      <c r="BIJ13" s="205"/>
      <c r="BIK13" s="205"/>
      <c r="BIL13" s="205"/>
      <c r="BIM13" s="205"/>
      <c r="BIN13" s="205"/>
      <c r="BIO13" s="205"/>
      <c r="BIP13" s="205"/>
      <c r="BIQ13" s="205"/>
      <c r="BIR13" s="205"/>
      <c r="BIS13" s="205"/>
      <c r="BIT13" s="205"/>
      <c r="BIU13" s="205"/>
      <c r="BIV13" s="205"/>
      <c r="BIW13" s="205"/>
      <c r="BIX13" s="205"/>
      <c r="BIY13" s="205"/>
      <c r="BIZ13" s="205"/>
      <c r="BJA13" s="205"/>
      <c r="BJB13" s="205"/>
      <c r="BJC13" s="205"/>
      <c r="BJD13" s="205"/>
      <c r="BJE13" s="205"/>
      <c r="BJF13" s="205"/>
      <c r="BJG13" s="205"/>
      <c r="BJH13" s="205"/>
      <c r="BJI13" s="205"/>
      <c r="BJJ13" s="205"/>
      <c r="BJK13" s="205"/>
      <c r="BJL13" s="205"/>
      <c r="BJM13" s="205"/>
      <c r="BJN13" s="205"/>
      <c r="BJO13" s="205"/>
      <c r="BJP13" s="205"/>
      <c r="BJQ13" s="205"/>
      <c r="BJR13" s="205"/>
      <c r="BJS13" s="205"/>
      <c r="BJT13" s="205"/>
      <c r="BJU13" s="205"/>
      <c r="BJV13" s="205"/>
      <c r="BJW13" s="205"/>
      <c r="BJX13" s="205"/>
      <c r="BJY13" s="205"/>
      <c r="BJZ13" s="205"/>
      <c r="BKA13" s="205"/>
      <c r="BKB13" s="205"/>
      <c r="BKC13" s="205"/>
      <c r="BKD13" s="205"/>
      <c r="BKE13" s="205"/>
      <c r="BKF13" s="205"/>
      <c r="BKG13" s="205"/>
      <c r="BKH13" s="205"/>
      <c r="BKI13" s="205"/>
      <c r="BKJ13" s="205"/>
      <c r="BKK13" s="205"/>
      <c r="BKL13" s="205"/>
      <c r="BKM13" s="205"/>
      <c r="BKN13" s="205"/>
      <c r="BKO13" s="205"/>
      <c r="BKP13" s="205"/>
      <c r="BKQ13" s="205"/>
      <c r="BKR13" s="205"/>
      <c r="BKS13" s="205"/>
      <c r="BKT13" s="205"/>
      <c r="BKU13" s="205"/>
      <c r="BKV13" s="205"/>
      <c r="BKW13" s="205"/>
      <c r="BKX13" s="205"/>
      <c r="BKY13" s="205"/>
      <c r="BKZ13" s="205"/>
      <c r="BLA13" s="205"/>
      <c r="BLB13" s="205"/>
      <c r="BLC13" s="205"/>
      <c r="BLD13" s="205"/>
      <c r="BLE13" s="205"/>
      <c r="BLF13" s="205"/>
      <c r="BLG13" s="205"/>
      <c r="BLH13" s="205"/>
      <c r="BLI13" s="205"/>
      <c r="BLJ13" s="205"/>
      <c r="BLK13" s="205"/>
      <c r="BLL13" s="205"/>
      <c r="BLM13" s="205"/>
      <c r="BLN13" s="205"/>
      <c r="BLO13" s="205"/>
      <c r="BLP13" s="205"/>
      <c r="BLQ13" s="205"/>
      <c r="BLR13" s="205"/>
      <c r="BLS13" s="205"/>
      <c r="BLT13" s="205"/>
      <c r="BLU13" s="205"/>
      <c r="BLV13" s="205"/>
      <c r="BLW13" s="205"/>
      <c r="BLX13" s="205"/>
      <c r="BLY13" s="205"/>
      <c r="BLZ13" s="205"/>
      <c r="BMA13" s="205"/>
      <c r="BMB13" s="205"/>
      <c r="BMC13" s="205"/>
      <c r="BMD13" s="205"/>
      <c r="BME13" s="205"/>
      <c r="BMF13" s="205"/>
      <c r="BMG13" s="205"/>
      <c r="BMH13" s="205"/>
      <c r="BMI13" s="205"/>
      <c r="BMJ13" s="205"/>
      <c r="BMK13" s="205"/>
      <c r="BML13" s="205"/>
      <c r="BMM13" s="205"/>
      <c r="BMN13" s="205"/>
      <c r="BMO13" s="205"/>
      <c r="BMP13" s="205"/>
      <c r="BMQ13" s="205"/>
      <c r="BMR13" s="205"/>
      <c r="BMS13" s="205"/>
      <c r="BMT13" s="205"/>
      <c r="BMU13" s="205"/>
      <c r="BMV13" s="205"/>
      <c r="BMW13" s="205"/>
      <c r="BMX13" s="205"/>
      <c r="BMY13" s="205"/>
      <c r="BMZ13" s="205"/>
      <c r="BNA13" s="205"/>
      <c r="BNB13" s="205"/>
      <c r="BNC13" s="205"/>
      <c r="BND13" s="205"/>
      <c r="BNE13" s="205"/>
      <c r="BNF13" s="205"/>
      <c r="BNG13" s="205"/>
      <c r="BNH13" s="205"/>
      <c r="BNI13" s="205"/>
      <c r="BNJ13" s="205"/>
      <c r="BNK13" s="205"/>
      <c r="BNL13" s="205"/>
      <c r="BNM13" s="205"/>
      <c r="BNN13" s="205"/>
      <c r="BNO13" s="205"/>
      <c r="BNP13" s="205"/>
      <c r="BNQ13" s="205"/>
      <c r="BNR13" s="205"/>
      <c r="BNS13" s="205"/>
      <c r="BNT13" s="205"/>
      <c r="BNU13" s="205"/>
      <c r="BNV13" s="205"/>
      <c r="BNW13" s="205"/>
      <c r="BNX13" s="205"/>
      <c r="BNY13" s="205"/>
      <c r="BNZ13" s="205"/>
      <c r="BOA13" s="205"/>
      <c r="BOB13" s="205"/>
      <c r="BOC13" s="205"/>
      <c r="BOD13" s="205"/>
      <c r="BOE13" s="205"/>
      <c r="BOF13" s="205"/>
      <c r="BOG13" s="205"/>
      <c r="BOH13" s="205"/>
      <c r="BOI13" s="205"/>
      <c r="BOJ13" s="205"/>
      <c r="BOK13" s="205"/>
      <c r="BOL13" s="205"/>
      <c r="BOM13" s="205"/>
      <c r="BON13" s="205"/>
      <c r="BOO13" s="205"/>
      <c r="BOP13" s="205"/>
      <c r="BOQ13" s="205"/>
      <c r="BOR13" s="205"/>
      <c r="BOS13" s="205"/>
      <c r="BOT13" s="205"/>
      <c r="BOU13" s="205"/>
      <c r="BOV13" s="205"/>
      <c r="BOW13" s="205"/>
      <c r="BOX13" s="205"/>
      <c r="BOY13" s="205"/>
      <c r="BOZ13" s="205"/>
      <c r="BPA13" s="205"/>
      <c r="BPB13" s="205"/>
      <c r="BPC13" s="205"/>
      <c r="BPD13" s="205"/>
      <c r="BPE13" s="205"/>
      <c r="BPF13" s="205"/>
      <c r="BPG13" s="205"/>
      <c r="BPH13" s="205"/>
      <c r="BPI13" s="205"/>
      <c r="BPJ13" s="205"/>
      <c r="BPK13" s="205"/>
      <c r="BPL13" s="205"/>
      <c r="BPM13" s="205"/>
      <c r="BPN13" s="205"/>
      <c r="BPO13" s="205"/>
      <c r="BPP13" s="205"/>
      <c r="BPQ13" s="205"/>
      <c r="BPR13" s="205"/>
      <c r="BPS13" s="205"/>
      <c r="BPT13" s="205"/>
      <c r="BPU13" s="205"/>
      <c r="BPV13" s="205"/>
      <c r="BPW13" s="205"/>
      <c r="BPX13" s="205"/>
      <c r="BPY13" s="205"/>
      <c r="BPZ13" s="205"/>
      <c r="BQA13" s="205"/>
      <c r="BQB13" s="205"/>
      <c r="BQC13" s="205"/>
      <c r="BQD13" s="205"/>
      <c r="BQE13" s="205"/>
      <c r="BQF13" s="205"/>
      <c r="BQG13" s="205"/>
      <c r="BQH13" s="205"/>
      <c r="BQI13" s="205"/>
      <c r="BQJ13" s="205"/>
      <c r="BQK13" s="205"/>
      <c r="BQL13" s="205"/>
      <c r="BQM13" s="205"/>
      <c r="BQN13" s="205"/>
      <c r="BQO13" s="205"/>
      <c r="BQP13" s="205"/>
      <c r="BQQ13" s="205"/>
      <c r="BQR13" s="205"/>
      <c r="BQS13" s="205"/>
      <c r="BQT13" s="205"/>
      <c r="BQU13" s="205"/>
      <c r="BQV13" s="205"/>
      <c r="BQW13" s="205"/>
      <c r="BQX13" s="205"/>
      <c r="BQY13" s="205"/>
      <c r="BQZ13" s="205"/>
      <c r="BRA13" s="205"/>
      <c r="BRB13" s="205"/>
      <c r="BRC13" s="205"/>
      <c r="BRD13" s="205"/>
      <c r="BRE13" s="205"/>
      <c r="BRF13" s="205"/>
      <c r="BRG13" s="205"/>
      <c r="BRH13" s="205"/>
      <c r="BRI13" s="205"/>
      <c r="BRJ13" s="205"/>
      <c r="BRK13" s="205"/>
      <c r="BRL13" s="205"/>
      <c r="BRM13" s="205"/>
      <c r="BRN13" s="205"/>
      <c r="BRO13" s="205"/>
      <c r="BRP13" s="205"/>
      <c r="BRQ13" s="205"/>
      <c r="BRR13" s="205"/>
      <c r="BRS13" s="205"/>
      <c r="BRT13" s="205"/>
      <c r="BRU13" s="205"/>
      <c r="BRV13" s="205"/>
      <c r="BRW13" s="205"/>
      <c r="BRX13" s="205"/>
      <c r="BRY13" s="205"/>
      <c r="BRZ13" s="205"/>
      <c r="BSA13" s="205"/>
      <c r="BSB13" s="205"/>
      <c r="BSC13" s="205"/>
      <c r="BSD13" s="205"/>
      <c r="BSE13" s="205"/>
      <c r="BSF13" s="205"/>
      <c r="BSG13" s="205"/>
      <c r="BSH13" s="205"/>
      <c r="BSI13" s="205"/>
      <c r="BSJ13" s="205"/>
      <c r="BSK13" s="205"/>
      <c r="BSL13" s="205"/>
      <c r="BSM13" s="205"/>
      <c r="BSN13" s="205"/>
      <c r="BSO13" s="205"/>
      <c r="BSP13" s="205"/>
      <c r="BSQ13" s="205"/>
      <c r="BSR13" s="205"/>
      <c r="BSS13" s="205"/>
      <c r="BST13" s="205"/>
      <c r="BSU13" s="205"/>
      <c r="BSV13" s="205"/>
      <c r="BSW13" s="205"/>
      <c r="BSX13" s="205"/>
      <c r="BSY13" s="205"/>
      <c r="BSZ13" s="205"/>
      <c r="BTA13" s="205"/>
      <c r="BTB13" s="205"/>
      <c r="BTC13" s="205"/>
      <c r="BTD13" s="205"/>
      <c r="BTE13" s="205"/>
      <c r="BTF13" s="205"/>
      <c r="BTG13" s="205"/>
      <c r="BTH13" s="205"/>
      <c r="BTI13" s="205"/>
      <c r="BTJ13" s="205"/>
      <c r="BTK13" s="205"/>
      <c r="BTL13" s="205"/>
      <c r="BTM13" s="205"/>
      <c r="BTN13" s="205"/>
      <c r="BTO13" s="205"/>
      <c r="BTP13" s="205"/>
      <c r="BTQ13" s="205"/>
      <c r="BTR13" s="205"/>
      <c r="BTS13" s="205"/>
      <c r="BTT13" s="205"/>
      <c r="BTU13" s="205"/>
      <c r="BTV13" s="205"/>
      <c r="BTW13" s="205"/>
      <c r="BTX13" s="205"/>
      <c r="BTY13" s="205"/>
      <c r="BTZ13" s="205"/>
      <c r="BUA13" s="205"/>
      <c r="BUB13" s="205"/>
      <c r="BUC13" s="205"/>
      <c r="BUD13" s="205"/>
      <c r="BUE13" s="205"/>
      <c r="BUF13" s="205"/>
      <c r="BUG13" s="205"/>
      <c r="BUH13" s="205"/>
      <c r="BUI13" s="205"/>
      <c r="BUJ13" s="205"/>
      <c r="BUK13" s="205"/>
      <c r="BUL13" s="205"/>
      <c r="BUM13" s="205"/>
      <c r="BUN13" s="205"/>
      <c r="BUO13" s="205"/>
      <c r="BUP13" s="205"/>
      <c r="BUQ13" s="205"/>
      <c r="BUR13" s="205"/>
      <c r="BUS13" s="205"/>
      <c r="BUT13" s="205"/>
      <c r="BUU13" s="205"/>
      <c r="BUV13" s="205"/>
      <c r="BUW13" s="205"/>
      <c r="BUX13" s="205"/>
      <c r="BUY13" s="205"/>
      <c r="BUZ13" s="205"/>
      <c r="BVA13" s="205"/>
      <c r="BVB13" s="205"/>
      <c r="BVC13" s="205"/>
      <c r="BVD13" s="205"/>
      <c r="BVE13" s="205"/>
      <c r="BVF13" s="205"/>
      <c r="BVG13" s="205"/>
      <c r="BVH13" s="205"/>
      <c r="BVI13" s="205"/>
      <c r="BVJ13" s="205"/>
      <c r="BVK13" s="205"/>
      <c r="BVL13" s="205"/>
      <c r="BVM13" s="205"/>
      <c r="BVN13" s="205"/>
      <c r="BVO13" s="205"/>
      <c r="BVP13" s="205"/>
      <c r="BVQ13" s="205"/>
      <c r="BVR13" s="205"/>
      <c r="BVS13" s="205"/>
      <c r="BVT13" s="205"/>
      <c r="BVU13" s="205"/>
      <c r="BVV13" s="205"/>
      <c r="BVW13" s="205"/>
      <c r="BVX13" s="205"/>
      <c r="BVY13" s="205"/>
      <c r="BVZ13" s="205"/>
      <c r="BWA13" s="205"/>
      <c r="BWB13" s="205"/>
      <c r="BWC13" s="205"/>
      <c r="BWD13" s="205"/>
      <c r="BWE13" s="205"/>
      <c r="BWF13" s="205"/>
      <c r="BWG13" s="205"/>
      <c r="BWH13" s="205"/>
      <c r="BWI13" s="205"/>
      <c r="BWJ13" s="205"/>
      <c r="BWK13" s="205"/>
      <c r="BWL13" s="205"/>
      <c r="BWM13" s="205"/>
      <c r="BWN13" s="205"/>
      <c r="BWO13" s="205"/>
      <c r="BWP13" s="205"/>
      <c r="BWQ13" s="205"/>
      <c r="BWR13" s="205"/>
      <c r="BWS13" s="205"/>
      <c r="BWT13" s="205"/>
      <c r="BWU13" s="205"/>
      <c r="BWV13" s="205"/>
      <c r="BWW13" s="205"/>
      <c r="BWX13" s="205"/>
      <c r="BWY13" s="205"/>
      <c r="BWZ13" s="205"/>
      <c r="BXA13" s="205"/>
      <c r="BXB13" s="205"/>
      <c r="BXC13" s="205"/>
      <c r="BXD13" s="205"/>
      <c r="BXE13" s="205"/>
      <c r="BXF13" s="205"/>
      <c r="BXG13" s="205"/>
      <c r="BXH13" s="205"/>
      <c r="BXI13" s="205"/>
      <c r="BXJ13" s="205"/>
      <c r="BXK13" s="205"/>
      <c r="BXL13" s="205"/>
      <c r="BXM13" s="205"/>
      <c r="BXN13" s="205"/>
      <c r="BXO13" s="205"/>
      <c r="BXP13" s="205"/>
      <c r="BXQ13" s="205"/>
      <c r="BXR13" s="205"/>
      <c r="BXS13" s="205"/>
      <c r="BXT13" s="205"/>
      <c r="BXU13" s="205"/>
      <c r="BXV13" s="205"/>
      <c r="BXW13" s="205"/>
      <c r="BXX13" s="205"/>
      <c r="BXY13" s="205"/>
      <c r="BXZ13" s="205"/>
      <c r="BYA13" s="205"/>
      <c r="BYB13" s="205"/>
      <c r="BYC13" s="205"/>
      <c r="BYD13" s="205"/>
      <c r="BYE13" s="205"/>
      <c r="BYF13" s="205"/>
      <c r="BYG13" s="205"/>
      <c r="BYH13" s="205"/>
      <c r="BYI13" s="205"/>
      <c r="BYJ13" s="205"/>
      <c r="BYK13" s="205"/>
      <c r="BYL13" s="205"/>
      <c r="BYM13" s="205"/>
      <c r="BYN13" s="205"/>
      <c r="BYO13" s="205"/>
      <c r="BYP13" s="205"/>
      <c r="BYQ13" s="205"/>
      <c r="BYR13" s="205"/>
      <c r="BYS13" s="205"/>
      <c r="BYT13" s="205"/>
      <c r="BYU13" s="205"/>
      <c r="BYV13" s="205"/>
      <c r="BYW13" s="205"/>
      <c r="BYX13" s="205"/>
      <c r="BYY13" s="205"/>
      <c r="BYZ13" s="205"/>
      <c r="BZA13" s="205"/>
      <c r="BZB13" s="205"/>
      <c r="BZC13" s="205"/>
      <c r="BZD13" s="205"/>
      <c r="BZE13" s="205"/>
      <c r="BZF13" s="205"/>
      <c r="BZG13" s="205"/>
      <c r="BZH13" s="205"/>
      <c r="BZI13" s="205"/>
      <c r="BZJ13" s="205"/>
      <c r="BZK13" s="205"/>
      <c r="BZL13" s="205"/>
      <c r="BZM13" s="205"/>
      <c r="BZN13" s="205"/>
      <c r="BZO13" s="205"/>
      <c r="BZP13" s="205"/>
      <c r="BZQ13" s="205"/>
      <c r="BZR13" s="205"/>
      <c r="BZS13" s="205"/>
      <c r="BZT13" s="205"/>
      <c r="BZU13" s="205"/>
      <c r="BZV13" s="205"/>
      <c r="BZW13" s="205"/>
      <c r="BZX13" s="205"/>
      <c r="BZY13" s="205"/>
      <c r="BZZ13" s="205"/>
      <c r="CAA13" s="205"/>
      <c r="CAB13" s="205"/>
      <c r="CAC13" s="205"/>
      <c r="CAD13" s="205"/>
      <c r="CAE13" s="205"/>
      <c r="CAF13" s="205"/>
      <c r="CAG13" s="205"/>
      <c r="CAH13" s="205"/>
      <c r="CAI13" s="205"/>
      <c r="CAJ13" s="205"/>
      <c r="CAK13" s="205"/>
      <c r="CAL13" s="205"/>
      <c r="CAM13" s="205"/>
      <c r="CAN13" s="205"/>
      <c r="CAO13" s="205"/>
      <c r="CAP13" s="205"/>
      <c r="CAQ13" s="205"/>
      <c r="CAR13" s="205"/>
      <c r="CAS13" s="205"/>
      <c r="CAT13" s="205"/>
      <c r="CAU13" s="205"/>
      <c r="CAV13" s="205"/>
      <c r="CAW13" s="205"/>
      <c r="CAX13" s="205"/>
      <c r="CAY13" s="205"/>
      <c r="CAZ13" s="205"/>
      <c r="CBA13" s="205"/>
      <c r="CBB13" s="205"/>
      <c r="CBC13" s="205"/>
      <c r="CBD13" s="205"/>
      <c r="CBE13" s="205"/>
      <c r="CBF13" s="205"/>
      <c r="CBG13" s="205"/>
      <c r="CBH13" s="205"/>
      <c r="CBI13" s="205"/>
      <c r="CBJ13" s="205"/>
      <c r="CBK13" s="205"/>
      <c r="CBL13" s="205"/>
      <c r="CBM13" s="205"/>
      <c r="CBN13" s="205"/>
      <c r="CBO13" s="205"/>
      <c r="CBP13" s="205"/>
      <c r="CBQ13" s="205"/>
      <c r="CBR13" s="205"/>
      <c r="CBS13" s="205"/>
      <c r="CBT13" s="205"/>
      <c r="CBU13" s="205"/>
      <c r="CBV13" s="205"/>
      <c r="CBW13" s="205"/>
      <c r="CBX13" s="205"/>
      <c r="CBY13" s="205"/>
      <c r="CBZ13" s="205"/>
      <c r="CCA13" s="205"/>
      <c r="CCB13" s="205"/>
      <c r="CCC13" s="205"/>
      <c r="CCD13" s="205"/>
      <c r="CCE13" s="205"/>
      <c r="CCF13" s="205"/>
      <c r="CCG13" s="205"/>
      <c r="CCH13" s="205"/>
      <c r="CCI13" s="205"/>
      <c r="CCJ13" s="205"/>
      <c r="CCK13" s="205"/>
      <c r="CCL13" s="205"/>
      <c r="CCM13" s="205"/>
      <c r="CCN13" s="205"/>
      <c r="CCO13" s="205"/>
      <c r="CCP13" s="205"/>
      <c r="CCQ13" s="205"/>
      <c r="CCR13" s="205"/>
      <c r="CCS13" s="205"/>
      <c r="CCT13" s="205"/>
      <c r="CCU13" s="205"/>
      <c r="CCV13" s="205"/>
      <c r="CCW13" s="205"/>
      <c r="CCX13" s="205"/>
      <c r="CCY13" s="205"/>
      <c r="CCZ13" s="205"/>
      <c r="CDA13" s="205"/>
      <c r="CDB13" s="205"/>
      <c r="CDC13" s="205"/>
      <c r="CDD13" s="205"/>
      <c r="CDE13" s="205"/>
      <c r="CDF13" s="205"/>
      <c r="CDG13" s="205"/>
      <c r="CDH13" s="205"/>
      <c r="CDI13" s="205"/>
      <c r="CDJ13" s="205"/>
      <c r="CDK13" s="205"/>
      <c r="CDL13" s="205"/>
      <c r="CDM13" s="205"/>
      <c r="CDN13" s="205"/>
      <c r="CDO13" s="205"/>
      <c r="CDP13" s="205"/>
      <c r="CDQ13" s="205"/>
      <c r="CDR13" s="205"/>
      <c r="CDS13" s="205"/>
      <c r="CDT13" s="205"/>
      <c r="CDU13" s="205"/>
      <c r="CDV13" s="205"/>
      <c r="CDW13" s="205"/>
      <c r="CDX13" s="205"/>
      <c r="CDY13" s="205"/>
      <c r="CDZ13" s="205"/>
      <c r="CEA13" s="205"/>
      <c r="CEB13" s="205"/>
      <c r="CEC13" s="205"/>
      <c r="CED13" s="205"/>
      <c r="CEE13" s="205"/>
      <c r="CEF13" s="205"/>
      <c r="CEG13" s="205"/>
      <c r="CEH13" s="205"/>
      <c r="CEI13" s="205"/>
      <c r="CEJ13" s="205"/>
      <c r="CEK13" s="205"/>
      <c r="CEL13" s="205"/>
      <c r="CEM13" s="205"/>
      <c r="CEN13" s="205"/>
      <c r="CEO13" s="205"/>
      <c r="CEP13" s="205"/>
      <c r="CEQ13" s="205"/>
      <c r="CER13" s="205"/>
      <c r="CES13" s="205"/>
      <c r="CET13" s="205"/>
      <c r="CEU13" s="205"/>
      <c r="CEV13" s="205"/>
      <c r="CEW13" s="205"/>
      <c r="CEX13" s="205"/>
      <c r="CEY13" s="205"/>
      <c r="CEZ13" s="205"/>
      <c r="CFA13" s="205"/>
      <c r="CFB13" s="205"/>
      <c r="CFC13" s="205"/>
      <c r="CFD13" s="205"/>
      <c r="CFE13" s="205"/>
      <c r="CFF13" s="205"/>
      <c r="CFG13" s="205"/>
      <c r="CFH13" s="205"/>
      <c r="CFI13" s="205"/>
      <c r="CFJ13" s="205"/>
      <c r="CFK13" s="205"/>
      <c r="CFL13" s="205"/>
      <c r="CFM13" s="205"/>
      <c r="CFN13" s="205"/>
      <c r="CFO13" s="205"/>
      <c r="CFP13" s="205"/>
      <c r="CFQ13" s="205"/>
      <c r="CFR13" s="205"/>
      <c r="CFS13" s="205"/>
      <c r="CFT13" s="205"/>
      <c r="CFU13" s="205"/>
      <c r="CFV13" s="205"/>
      <c r="CFW13" s="205"/>
      <c r="CFX13" s="205"/>
      <c r="CFY13" s="205"/>
      <c r="CFZ13" s="205"/>
      <c r="CGA13" s="205"/>
      <c r="CGB13" s="205"/>
      <c r="CGC13" s="205"/>
      <c r="CGD13" s="205"/>
      <c r="CGE13" s="205"/>
      <c r="CGF13" s="205"/>
      <c r="CGG13" s="205"/>
      <c r="CGH13" s="205"/>
      <c r="CGI13" s="205"/>
      <c r="CGJ13" s="205"/>
      <c r="CGK13" s="205"/>
      <c r="CGL13" s="205"/>
      <c r="CGM13" s="205"/>
      <c r="CGN13" s="205"/>
      <c r="CGO13" s="205"/>
      <c r="CGP13" s="205"/>
      <c r="CGQ13" s="205"/>
      <c r="CGR13" s="205"/>
      <c r="CGS13" s="205"/>
      <c r="CGT13" s="205"/>
      <c r="CGU13" s="205"/>
      <c r="CGV13" s="205"/>
      <c r="CGW13" s="205"/>
      <c r="CGX13" s="205"/>
      <c r="CGY13" s="205"/>
      <c r="CGZ13" s="205"/>
      <c r="CHA13" s="205"/>
      <c r="CHB13" s="205"/>
      <c r="CHC13" s="205"/>
      <c r="CHD13" s="205"/>
      <c r="CHE13" s="205"/>
      <c r="CHF13" s="205"/>
      <c r="CHG13" s="205"/>
      <c r="CHH13" s="205"/>
      <c r="CHI13" s="205"/>
      <c r="CHJ13" s="205"/>
      <c r="CHK13" s="205"/>
      <c r="CHL13" s="205"/>
      <c r="CHM13" s="205"/>
      <c r="CHN13" s="205"/>
      <c r="CHO13" s="205"/>
      <c r="CHP13" s="205"/>
      <c r="CHQ13" s="205"/>
      <c r="CHR13" s="205"/>
      <c r="CHS13" s="205"/>
      <c r="CHT13" s="205"/>
      <c r="CHU13" s="205"/>
      <c r="CHV13" s="205"/>
      <c r="CHW13" s="205"/>
      <c r="CHX13" s="205"/>
      <c r="CHY13" s="205"/>
      <c r="CHZ13" s="205"/>
      <c r="CIA13" s="205"/>
      <c r="CIB13" s="205"/>
      <c r="CIC13" s="205"/>
      <c r="CID13" s="205"/>
      <c r="CIE13" s="205"/>
      <c r="CIF13" s="205"/>
      <c r="CIG13" s="205"/>
      <c r="CIH13" s="205"/>
      <c r="CII13" s="205"/>
      <c r="CIJ13" s="205"/>
      <c r="CIK13" s="205"/>
      <c r="CIL13" s="205"/>
      <c r="CIM13" s="205"/>
      <c r="CIN13" s="205"/>
      <c r="CIO13" s="205"/>
      <c r="CIP13" s="205"/>
      <c r="CIQ13" s="205"/>
      <c r="CIR13" s="205"/>
      <c r="CIS13" s="205"/>
      <c r="CIT13" s="205"/>
      <c r="CIU13" s="205"/>
      <c r="CIV13" s="205"/>
      <c r="CIW13" s="205"/>
      <c r="CIX13" s="205"/>
      <c r="CIY13" s="205"/>
      <c r="CIZ13" s="205"/>
      <c r="CJA13" s="205"/>
      <c r="CJB13" s="205"/>
      <c r="CJC13" s="205"/>
      <c r="CJD13" s="205"/>
      <c r="CJE13" s="205"/>
      <c r="CJF13" s="205"/>
      <c r="CJG13" s="205"/>
      <c r="CJH13" s="205"/>
      <c r="CJI13" s="205"/>
      <c r="CJJ13" s="205"/>
      <c r="CJK13" s="205"/>
      <c r="CJL13" s="205"/>
      <c r="CJM13" s="205"/>
      <c r="CJN13" s="205"/>
      <c r="CJO13" s="205"/>
      <c r="CJP13" s="205"/>
      <c r="CJQ13" s="205"/>
      <c r="CJR13" s="205"/>
      <c r="CJS13" s="205"/>
      <c r="CJT13" s="205"/>
      <c r="CJU13" s="205"/>
      <c r="CJV13" s="205"/>
      <c r="CJW13" s="205"/>
      <c r="CJX13" s="205"/>
      <c r="CJY13" s="205"/>
      <c r="CJZ13" s="205"/>
      <c r="CKA13" s="205"/>
      <c r="CKB13" s="205"/>
      <c r="CKC13" s="205"/>
      <c r="CKD13" s="205"/>
      <c r="CKE13" s="205"/>
      <c r="CKF13" s="205"/>
      <c r="CKG13" s="205"/>
      <c r="CKH13" s="205"/>
      <c r="CKI13" s="205"/>
      <c r="CKJ13" s="205"/>
      <c r="CKK13" s="205"/>
      <c r="CKL13" s="205"/>
      <c r="CKM13" s="205"/>
      <c r="CKN13" s="205"/>
      <c r="CKO13" s="205"/>
      <c r="CKP13" s="205"/>
      <c r="CKQ13" s="205"/>
      <c r="CKR13" s="205"/>
      <c r="CKS13" s="205"/>
      <c r="CKT13" s="205"/>
      <c r="CKU13" s="205"/>
      <c r="CKV13" s="205"/>
      <c r="CKW13" s="205"/>
      <c r="CKX13" s="205"/>
      <c r="CKY13" s="205"/>
      <c r="CKZ13" s="205"/>
      <c r="CLA13" s="205"/>
      <c r="CLB13" s="205"/>
      <c r="CLC13" s="205"/>
      <c r="CLD13" s="205"/>
      <c r="CLE13" s="205"/>
      <c r="CLF13" s="205"/>
      <c r="CLG13" s="205"/>
      <c r="CLH13" s="205"/>
      <c r="CLI13" s="205"/>
      <c r="CLJ13" s="205"/>
      <c r="CLK13" s="205"/>
      <c r="CLL13" s="205"/>
      <c r="CLM13" s="205"/>
      <c r="CLN13" s="205"/>
      <c r="CLO13" s="205"/>
      <c r="CLP13" s="205"/>
      <c r="CLQ13" s="205"/>
      <c r="CLR13" s="205"/>
      <c r="CLS13" s="205"/>
      <c r="CLT13" s="205"/>
      <c r="CLU13" s="205"/>
      <c r="CLV13" s="205"/>
      <c r="CLW13" s="205"/>
      <c r="CLX13" s="205"/>
      <c r="CLY13" s="205"/>
      <c r="CLZ13" s="205"/>
      <c r="CMA13" s="205"/>
      <c r="CMB13" s="205"/>
      <c r="CMC13" s="205"/>
      <c r="CMD13" s="205"/>
      <c r="CME13" s="205"/>
      <c r="CMF13" s="205"/>
      <c r="CMG13" s="205"/>
      <c r="CMH13" s="205"/>
      <c r="CMI13" s="205"/>
      <c r="CMJ13" s="205"/>
      <c r="CMK13" s="205"/>
      <c r="CML13" s="205"/>
      <c r="CMM13" s="205"/>
      <c r="CMN13" s="205"/>
      <c r="CMO13" s="205"/>
      <c r="CMP13" s="205"/>
      <c r="CMQ13" s="205"/>
      <c r="CMR13" s="205"/>
      <c r="CMS13" s="205"/>
      <c r="CMT13" s="205"/>
      <c r="CMU13" s="205"/>
      <c r="CMV13" s="205"/>
      <c r="CMW13" s="205"/>
      <c r="CMX13" s="205"/>
      <c r="CMY13" s="205"/>
      <c r="CMZ13" s="205"/>
      <c r="CNA13" s="205"/>
      <c r="CNB13" s="205"/>
      <c r="CNC13" s="205"/>
      <c r="CND13" s="205"/>
      <c r="CNE13" s="205"/>
      <c r="CNF13" s="205"/>
      <c r="CNG13" s="205"/>
      <c r="CNH13" s="205"/>
      <c r="CNI13" s="205"/>
      <c r="CNJ13" s="205"/>
      <c r="CNK13" s="205"/>
      <c r="CNL13" s="205"/>
      <c r="CNM13" s="205"/>
      <c r="CNN13" s="205"/>
      <c r="CNO13" s="205"/>
      <c r="CNP13" s="205"/>
      <c r="CNQ13" s="205"/>
      <c r="CNR13" s="205"/>
      <c r="CNS13" s="205"/>
      <c r="CNT13" s="205"/>
      <c r="CNU13" s="205"/>
      <c r="CNV13" s="205"/>
      <c r="CNW13" s="205"/>
      <c r="CNX13" s="205"/>
      <c r="CNY13" s="205"/>
      <c r="CNZ13" s="205"/>
      <c r="COA13" s="205"/>
      <c r="COB13" s="205"/>
      <c r="COC13" s="205"/>
      <c r="COD13" s="205"/>
      <c r="COE13" s="205"/>
      <c r="COF13" s="205"/>
      <c r="COG13" s="205"/>
      <c r="COH13" s="205"/>
      <c r="COI13" s="205"/>
      <c r="COJ13" s="205"/>
      <c r="COK13" s="205"/>
      <c r="COL13" s="205"/>
      <c r="COM13" s="205"/>
      <c r="CON13" s="205"/>
      <c r="COO13" s="205"/>
      <c r="COP13" s="205"/>
      <c r="COQ13" s="205"/>
      <c r="COR13" s="205"/>
      <c r="COS13" s="205"/>
      <c r="COT13" s="205"/>
      <c r="COU13" s="205"/>
      <c r="COV13" s="205"/>
      <c r="COW13" s="205"/>
      <c r="COX13" s="205"/>
      <c r="COY13" s="205"/>
      <c r="COZ13" s="205"/>
      <c r="CPA13" s="205"/>
      <c r="CPB13" s="205"/>
      <c r="CPC13" s="205"/>
      <c r="CPD13" s="205"/>
      <c r="CPE13" s="205"/>
      <c r="CPF13" s="205"/>
      <c r="CPG13" s="205"/>
      <c r="CPH13" s="205"/>
      <c r="CPI13" s="205"/>
      <c r="CPJ13" s="205"/>
      <c r="CPK13" s="205"/>
      <c r="CPL13" s="205"/>
      <c r="CPM13" s="205"/>
      <c r="CPN13" s="205"/>
      <c r="CPO13" s="205"/>
      <c r="CPP13" s="205"/>
      <c r="CPQ13" s="205"/>
      <c r="CPR13" s="205"/>
      <c r="CPS13" s="205"/>
      <c r="CPT13" s="205"/>
      <c r="CPU13" s="205"/>
      <c r="CPV13" s="205"/>
      <c r="CPW13" s="205"/>
      <c r="CPX13" s="205"/>
      <c r="CPY13" s="205"/>
      <c r="CPZ13" s="205"/>
      <c r="CQA13" s="205"/>
      <c r="CQB13" s="205"/>
      <c r="CQC13" s="205"/>
      <c r="CQD13" s="205"/>
      <c r="CQE13" s="205"/>
      <c r="CQF13" s="205"/>
      <c r="CQG13" s="205"/>
      <c r="CQH13" s="205"/>
      <c r="CQI13" s="205"/>
      <c r="CQJ13" s="205"/>
      <c r="CQK13" s="205"/>
      <c r="CQL13" s="205"/>
      <c r="CQM13" s="205"/>
      <c r="CQN13" s="205"/>
      <c r="CQO13" s="205"/>
      <c r="CQP13" s="205"/>
      <c r="CQQ13" s="205"/>
      <c r="CQR13" s="205"/>
      <c r="CQS13" s="205"/>
      <c r="CQT13" s="205"/>
      <c r="CQU13" s="205"/>
      <c r="CQV13" s="205"/>
      <c r="CQW13" s="205"/>
      <c r="CQX13" s="205"/>
      <c r="CQY13" s="205"/>
      <c r="CQZ13" s="205"/>
      <c r="CRA13" s="205"/>
      <c r="CRB13" s="205"/>
      <c r="CRC13" s="205"/>
      <c r="CRD13" s="205"/>
      <c r="CRE13" s="205"/>
      <c r="CRF13" s="205"/>
      <c r="CRG13" s="205"/>
      <c r="CRH13" s="205"/>
      <c r="CRI13" s="205"/>
      <c r="CRJ13" s="205"/>
      <c r="CRK13" s="205"/>
      <c r="CRL13" s="205"/>
      <c r="CRM13" s="205"/>
      <c r="CRN13" s="205"/>
      <c r="CRO13" s="205"/>
      <c r="CRP13" s="205"/>
      <c r="CRQ13" s="205"/>
      <c r="CRR13" s="205"/>
      <c r="CRS13" s="205"/>
      <c r="CRT13" s="205"/>
      <c r="CRU13" s="205"/>
      <c r="CRV13" s="205"/>
      <c r="CRW13" s="205"/>
      <c r="CRX13" s="205"/>
      <c r="CRY13" s="205"/>
      <c r="CRZ13" s="205"/>
      <c r="CSA13" s="205"/>
      <c r="CSB13" s="205"/>
      <c r="CSC13" s="205"/>
      <c r="CSD13" s="205"/>
      <c r="CSE13" s="205"/>
      <c r="CSF13" s="205"/>
      <c r="CSG13" s="205"/>
      <c r="CSH13" s="205"/>
      <c r="CSI13" s="205"/>
      <c r="CSJ13" s="205"/>
      <c r="CSK13" s="205"/>
      <c r="CSL13" s="205"/>
      <c r="CSM13" s="205"/>
      <c r="CSN13" s="205"/>
      <c r="CSO13" s="205"/>
      <c r="CSP13" s="205"/>
      <c r="CSQ13" s="205"/>
      <c r="CSR13" s="205"/>
      <c r="CSS13" s="205"/>
      <c r="CST13" s="205"/>
      <c r="CSU13" s="205"/>
      <c r="CSV13" s="205"/>
      <c r="CSW13" s="205"/>
      <c r="CSX13" s="205"/>
      <c r="CSY13" s="205"/>
      <c r="CSZ13" s="205"/>
      <c r="CTA13" s="205"/>
      <c r="CTB13" s="205"/>
      <c r="CTC13" s="205"/>
      <c r="CTD13" s="205"/>
      <c r="CTE13" s="205"/>
      <c r="CTF13" s="205"/>
      <c r="CTG13" s="205"/>
      <c r="CTH13" s="205"/>
      <c r="CTI13" s="205"/>
      <c r="CTJ13" s="205"/>
      <c r="CTK13" s="205"/>
      <c r="CTL13" s="205"/>
      <c r="CTM13" s="205"/>
      <c r="CTN13" s="205"/>
      <c r="CTO13" s="205"/>
      <c r="CTP13" s="205"/>
      <c r="CTQ13" s="205"/>
      <c r="CTR13" s="205"/>
      <c r="CTS13" s="205"/>
      <c r="CTT13" s="205"/>
      <c r="CTU13" s="205"/>
      <c r="CTV13" s="205"/>
      <c r="CTW13" s="205"/>
      <c r="CTX13" s="205"/>
      <c r="CTY13" s="205"/>
      <c r="CTZ13" s="205"/>
      <c r="CUA13" s="205"/>
      <c r="CUB13" s="205"/>
      <c r="CUC13" s="205"/>
      <c r="CUD13" s="205"/>
      <c r="CUE13" s="205"/>
      <c r="CUF13" s="205"/>
      <c r="CUG13" s="205"/>
      <c r="CUH13" s="205"/>
      <c r="CUI13" s="205"/>
      <c r="CUJ13" s="205"/>
      <c r="CUK13" s="205"/>
      <c r="CUL13" s="205"/>
      <c r="CUM13" s="205"/>
      <c r="CUN13" s="205"/>
      <c r="CUO13" s="205"/>
      <c r="CUP13" s="205"/>
      <c r="CUQ13" s="205"/>
      <c r="CUR13" s="205"/>
      <c r="CUS13" s="205"/>
      <c r="CUT13" s="205"/>
      <c r="CUU13" s="205"/>
      <c r="CUV13" s="205"/>
      <c r="CUW13" s="205"/>
      <c r="CUX13" s="205"/>
      <c r="CUY13" s="205"/>
      <c r="CUZ13" s="205"/>
      <c r="CVA13" s="205"/>
      <c r="CVB13" s="205"/>
      <c r="CVC13" s="205"/>
      <c r="CVD13" s="205"/>
      <c r="CVE13" s="205"/>
      <c r="CVF13" s="205"/>
      <c r="CVG13" s="205"/>
      <c r="CVH13" s="205"/>
      <c r="CVI13" s="205"/>
      <c r="CVJ13" s="205"/>
      <c r="CVK13" s="205"/>
      <c r="CVL13" s="205"/>
      <c r="CVM13" s="205"/>
      <c r="CVN13" s="205"/>
      <c r="CVO13" s="205"/>
      <c r="CVP13" s="205"/>
      <c r="CVQ13" s="205"/>
      <c r="CVR13" s="205"/>
      <c r="CVS13" s="205"/>
      <c r="CVT13" s="205"/>
      <c r="CVU13" s="205"/>
      <c r="CVV13" s="205"/>
      <c r="CVW13" s="205"/>
      <c r="CVX13" s="205"/>
      <c r="CVY13" s="205"/>
      <c r="CVZ13" s="205"/>
      <c r="CWA13" s="205"/>
      <c r="CWB13" s="205"/>
      <c r="CWC13" s="205"/>
      <c r="CWD13" s="205"/>
      <c r="CWE13" s="205"/>
      <c r="CWF13" s="205"/>
      <c r="CWG13" s="205"/>
      <c r="CWH13" s="205"/>
      <c r="CWI13" s="205"/>
      <c r="CWJ13" s="205"/>
      <c r="CWK13" s="205"/>
      <c r="CWL13" s="205"/>
      <c r="CWM13" s="205"/>
      <c r="CWN13" s="205"/>
      <c r="CWO13" s="205"/>
      <c r="CWP13" s="205"/>
      <c r="CWQ13" s="205"/>
      <c r="CWR13" s="205"/>
      <c r="CWS13" s="205"/>
      <c r="CWT13" s="205"/>
      <c r="CWU13" s="205"/>
      <c r="CWV13" s="205"/>
      <c r="CWW13" s="205"/>
      <c r="CWX13" s="205"/>
      <c r="CWY13" s="205"/>
      <c r="CWZ13" s="205"/>
      <c r="CXA13" s="205"/>
      <c r="CXB13" s="205"/>
      <c r="CXC13" s="205"/>
      <c r="CXD13" s="205"/>
      <c r="CXE13" s="205"/>
      <c r="CXF13" s="205"/>
      <c r="CXG13" s="205"/>
      <c r="CXH13" s="205"/>
      <c r="CXI13" s="205"/>
      <c r="CXJ13" s="205"/>
      <c r="CXK13" s="205"/>
      <c r="CXL13" s="205"/>
      <c r="CXM13" s="205"/>
      <c r="CXN13" s="205"/>
      <c r="CXO13" s="205"/>
      <c r="CXP13" s="205"/>
      <c r="CXQ13" s="205"/>
      <c r="CXR13" s="205"/>
      <c r="CXS13" s="205"/>
      <c r="CXT13" s="205"/>
      <c r="CXU13" s="205"/>
      <c r="CXV13" s="205"/>
      <c r="CXW13" s="205"/>
      <c r="CXX13" s="205"/>
      <c r="CXY13" s="205"/>
      <c r="CXZ13" s="205"/>
      <c r="CYA13" s="205"/>
      <c r="CYB13" s="205"/>
      <c r="CYC13" s="205"/>
      <c r="CYD13" s="205"/>
      <c r="CYE13" s="205"/>
      <c r="CYF13" s="205"/>
      <c r="CYG13" s="205"/>
      <c r="CYH13" s="205"/>
      <c r="CYI13" s="205"/>
      <c r="CYJ13" s="205"/>
      <c r="CYK13" s="205"/>
      <c r="CYL13" s="205"/>
      <c r="CYM13" s="205"/>
      <c r="CYN13" s="205"/>
      <c r="CYO13" s="205"/>
      <c r="CYP13" s="205"/>
      <c r="CYQ13" s="205"/>
      <c r="CYR13" s="205"/>
      <c r="CYS13" s="205"/>
      <c r="CYT13" s="205"/>
      <c r="CYU13" s="205"/>
      <c r="CYV13" s="205"/>
      <c r="CYW13" s="205"/>
      <c r="CYX13" s="205"/>
      <c r="CYY13" s="205"/>
      <c r="CYZ13" s="205"/>
      <c r="CZA13" s="205"/>
      <c r="CZB13" s="205"/>
      <c r="CZC13" s="205"/>
      <c r="CZD13" s="205"/>
      <c r="CZE13" s="205"/>
      <c r="CZF13" s="205"/>
      <c r="CZG13" s="205"/>
      <c r="CZH13" s="205"/>
      <c r="CZI13" s="205"/>
      <c r="CZJ13" s="205"/>
      <c r="CZK13" s="205"/>
      <c r="CZL13" s="205"/>
      <c r="CZM13" s="205"/>
      <c r="CZN13" s="205"/>
      <c r="CZO13" s="205"/>
      <c r="CZP13" s="205"/>
      <c r="CZQ13" s="205"/>
      <c r="CZR13" s="205"/>
      <c r="CZS13" s="205"/>
      <c r="CZT13" s="205"/>
      <c r="CZU13" s="205"/>
      <c r="CZV13" s="205"/>
      <c r="CZW13" s="205"/>
      <c r="CZX13" s="205"/>
      <c r="CZY13" s="205"/>
      <c r="CZZ13" s="205"/>
      <c r="DAA13" s="205"/>
      <c r="DAB13" s="205"/>
      <c r="DAC13" s="205"/>
      <c r="DAD13" s="205"/>
      <c r="DAE13" s="205"/>
      <c r="DAF13" s="205"/>
      <c r="DAG13" s="205"/>
      <c r="DAH13" s="205"/>
      <c r="DAI13" s="205"/>
      <c r="DAJ13" s="205"/>
      <c r="DAK13" s="205"/>
      <c r="DAL13" s="205"/>
      <c r="DAM13" s="205"/>
      <c r="DAN13" s="205"/>
      <c r="DAO13" s="205"/>
      <c r="DAP13" s="205"/>
      <c r="DAQ13" s="205"/>
      <c r="DAR13" s="205"/>
      <c r="DAS13" s="205"/>
      <c r="DAT13" s="205"/>
      <c r="DAU13" s="205"/>
      <c r="DAV13" s="205"/>
      <c r="DAW13" s="205"/>
      <c r="DAX13" s="205"/>
      <c r="DAY13" s="205"/>
      <c r="DAZ13" s="205"/>
      <c r="DBA13" s="205"/>
      <c r="DBB13" s="205"/>
      <c r="DBC13" s="205"/>
      <c r="DBD13" s="205"/>
      <c r="DBE13" s="205"/>
      <c r="DBF13" s="205"/>
      <c r="DBG13" s="205"/>
      <c r="DBH13" s="205"/>
      <c r="DBI13" s="205"/>
      <c r="DBJ13" s="205"/>
      <c r="DBK13" s="205"/>
      <c r="DBL13" s="205"/>
      <c r="DBM13" s="205"/>
      <c r="DBN13" s="205"/>
      <c r="DBO13" s="205"/>
      <c r="DBP13" s="205"/>
      <c r="DBQ13" s="205"/>
      <c r="DBR13" s="205"/>
      <c r="DBS13" s="205"/>
      <c r="DBT13" s="205"/>
      <c r="DBU13" s="205"/>
      <c r="DBV13" s="205"/>
      <c r="DBW13" s="205"/>
      <c r="DBX13" s="205"/>
      <c r="DBY13" s="205"/>
      <c r="DBZ13" s="205"/>
      <c r="DCA13" s="205"/>
      <c r="DCB13" s="205"/>
      <c r="DCC13" s="205"/>
      <c r="DCD13" s="205"/>
      <c r="DCE13" s="205"/>
      <c r="DCF13" s="205"/>
      <c r="DCG13" s="205"/>
      <c r="DCH13" s="205"/>
      <c r="DCI13" s="205"/>
      <c r="DCJ13" s="205"/>
      <c r="DCK13" s="205"/>
      <c r="DCL13" s="205"/>
      <c r="DCM13" s="205"/>
      <c r="DCN13" s="205"/>
      <c r="DCO13" s="205"/>
      <c r="DCP13" s="205"/>
      <c r="DCQ13" s="205"/>
      <c r="DCR13" s="205"/>
      <c r="DCS13" s="205"/>
      <c r="DCT13" s="205"/>
      <c r="DCU13" s="205"/>
      <c r="DCV13" s="205"/>
      <c r="DCW13" s="205"/>
      <c r="DCX13" s="205"/>
      <c r="DCY13" s="205"/>
      <c r="DCZ13" s="205"/>
      <c r="DDA13" s="205"/>
      <c r="DDB13" s="205"/>
      <c r="DDC13" s="205"/>
      <c r="DDD13" s="205"/>
      <c r="DDE13" s="205"/>
      <c r="DDF13" s="205"/>
      <c r="DDG13" s="205"/>
      <c r="DDH13" s="205"/>
      <c r="DDI13" s="205"/>
      <c r="DDJ13" s="205"/>
      <c r="DDK13" s="205"/>
      <c r="DDL13" s="205"/>
      <c r="DDM13" s="205"/>
      <c r="DDN13" s="205"/>
      <c r="DDO13" s="205"/>
      <c r="DDP13" s="205"/>
      <c r="DDQ13" s="205"/>
      <c r="DDR13" s="205"/>
      <c r="DDS13" s="205"/>
      <c r="DDT13" s="205"/>
      <c r="DDU13" s="205"/>
      <c r="DDV13" s="205"/>
      <c r="DDW13" s="205"/>
      <c r="DDX13" s="205"/>
      <c r="DDY13" s="205"/>
      <c r="DDZ13" s="205"/>
      <c r="DEA13" s="205"/>
      <c r="DEB13" s="205"/>
      <c r="DEC13" s="205"/>
      <c r="DED13" s="205"/>
      <c r="DEE13" s="205"/>
      <c r="DEF13" s="205"/>
      <c r="DEG13" s="205"/>
      <c r="DEH13" s="205"/>
      <c r="DEI13" s="205"/>
      <c r="DEJ13" s="205"/>
      <c r="DEK13" s="205"/>
      <c r="DEL13" s="205"/>
      <c r="DEM13" s="205"/>
      <c r="DEN13" s="205"/>
      <c r="DEO13" s="205"/>
      <c r="DEP13" s="205"/>
      <c r="DEQ13" s="205"/>
      <c r="DER13" s="205"/>
      <c r="DES13" s="205"/>
      <c r="DET13" s="205"/>
      <c r="DEU13" s="205"/>
      <c r="DEV13" s="205"/>
      <c r="DEW13" s="205"/>
      <c r="DEX13" s="205"/>
      <c r="DEY13" s="205"/>
      <c r="DEZ13" s="205"/>
      <c r="DFA13" s="205"/>
      <c r="DFB13" s="205"/>
      <c r="DFC13" s="205"/>
      <c r="DFD13" s="205"/>
      <c r="DFE13" s="205"/>
      <c r="DFF13" s="205"/>
      <c r="DFG13" s="205"/>
      <c r="DFH13" s="205"/>
      <c r="DFI13" s="205"/>
      <c r="DFJ13" s="205"/>
      <c r="DFK13" s="205"/>
      <c r="DFL13" s="205"/>
      <c r="DFM13" s="205"/>
      <c r="DFN13" s="205"/>
      <c r="DFO13" s="205"/>
      <c r="DFP13" s="205"/>
      <c r="DFQ13" s="205"/>
      <c r="DFR13" s="205"/>
      <c r="DFS13" s="205"/>
      <c r="DFT13" s="205"/>
      <c r="DFU13" s="205"/>
      <c r="DFV13" s="205"/>
      <c r="DFW13" s="205"/>
      <c r="DFX13" s="205"/>
      <c r="DFY13" s="205"/>
      <c r="DFZ13" s="205"/>
      <c r="DGA13" s="205"/>
      <c r="DGB13" s="205"/>
      <c r="DGC13" s="205"/>
      <c r="DGD13" s="205"/>
      <c r="DGE13" s="205"/>
      <c r="DGF13" s="205"/>
      <c r="DGG13" s="205"/>
      <c r="DGH13" s="205"/>
      <c r="DGI13" s="205"/>
      <c r="DGJ13" s="205"/>
      <c r="DGK13" s="205"/>
      <c r="DGL13" s="205"/>
      <c r="DGM13" s="205"/>
      <c r="DGN13" s="205"/>
      <c r="DGO13" s="205"/>
      <c r="DGP13" s="205"/>
      <c r="DGQ13" s="205"/>
      <c r="DGR13" s="205"/>
      <c r="DGS13" s="205"/>
      <c r="DGT13" s="205"/>
      <c r="DGU13" s="205"/>
      <c r="DGV13" s="205"/>
      <c r="DGW13" s="205"/>
      <c r="DGX13" s="205"/>
      <c r="DGY13" s="205"/>
      <c r="DGZ13" s="205"/>
      <c r="DHA13" s="205"/>
      <c r="DHB13" s="205"/>
      <c r="DHC13" s="205"/>
      <c r="DHD13" s="205"/>
      <c r="DHE13" s="205"/>
      <c r="DHF13" s="205"/>
      <c r="DHG13" s="205"/>
      <c r="DHH13" s="205"/>
      <c r="DHI13" s="205"/>
      <c r="DHJ13" s="205"/>
      <c r="DHK13" s="205"/>
      <c r="DHL13" s="205"/>
      <c r="DHM13" s="205"/>
      <c r="DHN13" s="205"/>
      <c r="DHO13" s="205"/>
      <c r="DHP13" s="205"/>
      <c r="DHQ13" s="205"/>
      <c r="DHR13" s="205"/>
      <c r="DHS13" s="205"/>
      <c r="DHT13" s="205"/>
      <c r="DHU13" s="205"/>
      <c r="DHV13" s="205"/>
      <c r="DHW13" s="205"/>
      <c r="DHX13" s="205"/>
      <c r="DHY13" s="205"/>
      <c r="DHZ13" s="205"/>
      <c r="DIA13" s="205"/>
      <c r="DIB13" s="205"/>
      <c r="DIC13" s="205"/>
      <c r="DID13" s="205"/>
      <c r="DIE13" s="205"/>
      <c r="DIF13" s="205"/>
      <c r="DIG13" s="205"/>
      <c r="DIH13" s="205"/>
      <c r="DII13" s="205"/>
      <c r="DIJ13" s="205"/>
      <c r="DIK13" s="205"/>
      <c r="DIL13" s="205"/>
      <c r="DIM13" s="205"/>
      <c r="DIN13" s="205"/>
      <c r="DIO13" s="205"/>
      <c r="DIP13" s="205"/>
      <c r="DIQ13" s="205"/>
      <c r="DIR13" s="205"/>
      <c r="DIS13" s="205"/>
      <c r="DIT13" s="205"/>
      <c r="DIU13" s="205"/>
      <c r="DIV13" s="205"/>
      <c r="DIW13" s="205"/>
      <c r="DIX13" s="205"/>
      <c r="DIY13" s="205"/>
      <c r="DIZ13" s="205"/>
      <c r="DJA13" s="205"/>
      <c r="DJB13" s="205"/>
      <c r="DJC13" s="205"/>
      <c r="DJD13" s="205"/>
    </row>
    <row r="14" spans="1:2968" ht="21" customHeight="1">
      <c r="A14" s="250"/>
      <c r="B14" s="756"/>
      <c r="C14" s="761"/>
      <c r="D14" s="372" t="s">
        <v>10</v>
      </c>
      <c r="E14" s="56">
        <v>2.0319199999999999E-2</v>
      </c>
      <c r="F14" s="48"/>
      <c r="G14" s="56">
        <f t="shared" ref="G14" si="40">E14+F14+I13</f>
        <v>0.58887279999999997</v>
      </c>
      <c r="H14" s="48"/>
      <c r="I14" s="56">
        <f t="shared" si="4"/>
        <v>0.58887279999999997</v>
      </c>
      <c r="J14" s="73">
        <f t="shared" si="5"/>
        <v>0</v>
      </c>
      <c r="K14" s="61">
        <v>0.10159599999999999</v>
      </c>
      <c r="L14" s="48"/>
      <c r="M14" s="62">
        <f t="shared" ref="M14" si="41">O13+K14+L14</f>
        <v>13.26596</v>
      </c>
      <c r="N14" s="969">
        <v>26.983000000000001</v>
      </c>
      <c r="O14" s="59">
        <f>M14-N14</f>
        <v>-13.717040000000001</v>
      </c>
      <c r="P14" s="64">
        <f t="shared" si="30"/>
        <v>2.0340028162304122</v>
      </c>
      <c r="Q14" s="69">
        <f t="shared" si="9"/>
        <v>0.12191519999999999</v>
      </c>
      <c r="R14" s="68">
        <f t="shared" si="10"/>
        <v>0</v>
      </c>
      <c r="S14" s="69">
        <f>Q14+R14+U13</f>
        <v>13.854832800000001</v>
      </c>
      <c r="T14" s="68">
        <f t="shared" si="12"/>
        <v>26.983000000000001</v>
      </c>
      <c r="U14" s="66">
        <f t="shared" si="13"/>
        <v>-13.1281672</v>
      </c>
      <c r="V14" s="71">
        <f t="shared" si="14"/>
        <v>1.947551470992851</v>
      </c>
      <c r="W14" s="763"/>
      <c r="X14" s="748"/>
      <c r="Y14" s="766"/>
      <c r="Z14" s="748"/>
      <c r="AA14" s="748"/>
      <c r="AB14" s="714"/>
      <c r="AC14" s="207"/>
      <c r="AD14" s="207"/>
      <c r="AE14" s="207"/>
      <c r="AF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  <c r="FK14" s="205"/>
      <c r="FL14" s="205"/>
      <c r="FM14" s="205"/>
      <c r="FN14" s="205"/>
      <c r="FO14" s="205"/>
      <c r="FP14" s="205"/>
      <c r="FQ14" s="205"/>
      <c r="FR14" s="205"/>
      <c r="FS14" s="205"/>
      <c r="FT14" s="205"/>
      <c r="FU14" s="205"/>
      <c r="FV14" s="205"/>
      <c r="FW14" s="205"/>
      <c r="FX14" s="205"/>
      <c r="FY14" s="205"/>
      <c r="FZ14" s="205"/>
      <c r="GA14" s="205"/>
      <c r="GB14" s="205"/>
      <c r="GC14" s="205"/>
      <c r="GD14" s="205"/>
      <c r="GE14" s="205"/>
      <c r="GF14" s="205"/>
      <c r="GG14" s="205"/>
      <c r="GH14" s="205"/>
      <c r="GI14" s="205"/>
      <c r="GJ14" s="205"/>
      <c r="GK14" s="205"/>
      <c r="GL14" s="205"/>
      <c r="GM14" s="205"/>
      <c r="GN14" s="205"/>
      <c r="GO14" s="205"/>
      <c r="GP14" s="205"/>
      <c r="GQ14" s="205"/>
      <c r="GR14" s="205"/>
      <c r="GS14" s="205"/>
      <c r="GT14" s="205"/>
      <c r="GU14" s="205"/>
      <c r="GV14" s="205"/>
      <c r="GW14" s="205"/>
      <c r="GX14" s="205"/>
      <c r="GY14" s="205"/>
      <c r="GZ14" s="205"/>
      <c r="HA14" s="205"/>
      <c r="HB14" s="205"/>
      <c r="HC14" s="205"/>
      <c r="HD14" s="205"/>
      <c r="HE14" s="205"/>
      <c r="HF14" s="205"/>
      <c r="HG14" s="205"/>
      <c r="HH14" s="205"/>
      <c r="HI14" s="205"/>
      <c r="HJ14" s="205"/>
      <c r="HK14" s="205"/>
      <c r="HL14" s="205"/>
      <c r="HM14" s="205"/>
      <c r="HN14" s="205"/>
      <c r="HO14" s="205"/>
      <c r="HP14" s="205"/>
      <c r="HQ14" s="205"/>
      <c r="HR14" s="205"/>
      <c r="HS14" s="205"/>
      <c r="HT14" s="205"/>
      <c r="HU14" s="205"/>
      <c r="HV14" s="205"/>
      <c r="HW14" s="205"/>
      <c r="HX14" s="205"/>
      <c r="HY14" s="205"/>
      <c r="HZ14" s="205"/>
      <c r="IA14" s="205"/>
      <c r="IB14" s="205"/>
      <c r="IC14" s="205"/>
      <c r="ID14" s="205"/>
      <c r="IE14" s="205"/>
      <c r="IF14" s="205"/>
      <c r="IG14" s="205"/>
      <c r="IH14" s="205"/>
      <c r="II14" s="205"/>
      <c r="IJ14" s="205"/>
      <c r="IK14" s="205"/>
      <c r="IL14" s="205"/>
      <c r="IM14" s="205"/>
      <c r="IN14" s="205"/>
      <c r="IO14" s="205"/>
      <c r="IP14" s="205"/>
      <c r="IQ14" s="205"/>
      <c r="IR14" s="205"/>
      <c r="IS14" s="205"/>
      <c r="IT14" s="205"/>
      <c r="IU14" s="205"/>
      <c r="IV14" s="205"/>
      <c r="IW14" s="205"/>
      <c r="IX14" s="205"/>
      <c r="IY14" s="205"/>
      <c r="IZ14" s="205"/>
      <c r="JA14" s="205"/>
      <c r="JB14" s="205"/>
      <c r="JC14" s="205"/>
      <c r="JD14" s="205"/>
      <c r="JE14" s="205"/>
      <c r="JF14" s="205"/>
      <c r="JG14" s="205"/>
      <c r="JH14" s="205"/>
      <c r="JI14" s="205"/>
      <c r="JJ14" s="205"/>
      <c r="JK14" s="205"/>
      <c r="JL14" s="205"/>
      <c r="JM14" s="205"/>
      <c r="JN14" s="205"/>
      <c r="JO14" s="205"/>
      <c r="JP14" s="205"/>
      <c r="JQ14" s="205"/>
      <c r="JR14" s="205"/>
      <c r="JS14" s="205"/>
      <c r="JT14" s="205"/>
      <c r="JU14" s="205"/>
      <c r="JV14" s="205"/>
      <c r="JW14" s="205"/>
      <c r="JX14" s="205"/>
      <c r="JY14" s="205"/>
      <c r="JZ14" s="205"/>
      <c r="KA14" s="205"/>
      <c r="KB14" s="205"/>
      <c r="KC14" s="205"/>
      <c r="KD14" s="205"/>
      <c r="KE14" s="205"/>
      <c r="KF14" s="205"/>
      <c r="KG14" s="205"/>
      <c r="KH14" s="205"/>
      <c r="KI14" s="205"/>
      <c r="KJ14" s="205"/>
      <c r="KK14" s="205"/>
      <c r="KL14" s="205"/>
      <c r="KM14" s="205"/>
      <c r="KN14" s="205"/>
      <c r="KO14" s="205"/>
      <c r="KP14" s="205"/>
      <c r="KQ14" s="205"/>
      <c r="KR14" s="205"/>
      <c r="KS14" s="205"/>
      <c r="KT14" s="205"/>
      <c r="KU14" s="205"/>
      <c r="KV14" s="205"/>
      <c r="KW14" s="205"/>
      <c r="KX14" s="205"/>
      <c r="KY14" s="205"/>
      <c r="KZ14" s="205"/>
      <c r="LA14" s="205"/>
      <c r="LB14" s="205"/>
      <c r="LC14" s="205"/>
      <c r="LD14" s="205"/>
      <c r="LE14" s="205"/>
      <c r="LF14" s="205"/>
      <c r="LG14" s="205"/>
      <c r="LH14" s="205"/>
      <c r="LI14" s="205"/>
      <c r="LJ14" s="205"/>
      <c r="LK14" s="205"/>
      <c r="LL14" s="205"/>
      <c r="LM14" s="205"/>
      <c r="LN14" s="205"/>
      <c r="LO14" s="205"/>
      <c r="LP14" s="205"/>
      <c r="LQ14" s="205"/>
      <c r="LR14" s="205"/>
      <c r="LS14" s="205"/>
      <c r="LT14" s="205"/>
      <c r="LU14" s="205"/>
      <c r="LV14" s="205"/>
      <c r="LW14" s="205"/>
      <c r="LX14" s="205"/>
      <c r="LY14" s="205"/>
      <c r="LZ14" s="205"/>
      <c r="MA14" s="205"/>
      <c r="MB14" s="205"/>
      <c r="MC14" s="205"/>
      <c r="MD14" s="205"/>
      <c r="ME14" s="205"/>
      <c r="MF14" s="205"/>
      <c r="MG14" s="205"/>
      <c r="MH14" s="205"/>
      <c r="MI14" s="205"/>
      <c r="MJ14" s="205"/>
      <c r="MK14" s="205"/>
      <c r="ML14" s="205"/>
      <c r="MM14" s="205"/>
      <c r="MN14" s="205"/>
      <c r="MO14" s="205"/>
      <c r="MP14" s="205"/>
      <c r="MQ14" s="205"/>
      <c r="MR14" s="205"/>
      <c r="MS14" s="205"/>
      <c r="MT14" s="205"/>
      <c r="MU14" s="205"/>
      <c r="MV14" s="205"/>
      <c r="MW14" s="205"/>
      <c r="MX14" s="205"/>
      <c r="MY14" s="205"/>
      <c r="MZ14" s="205"/>
      <c r="NA14" s="205"/>
      <c r="NB14" s="205"/>
      <c r="NC14" s="205"/>
      <c r="ND14" s="205"/>
      <c r="NE14" s="205"/>
      <c r="NF14" s="205"/>
      <c r="NG14" s="205"/>
      <c r="NH14" s="205"/>
      <c r="NI14" s="205"/>
      <c r="NJ14" s="205"/>
      <c r="NK14" s="205"/>
      <c r="NL14" s="205"/>
      <c r="NM14" s="205"/>
      <c r="NN14" s="205"/>
      <c r="NO14" s="205"/>
      <c r="NP14" s="205"/>
      <c r="NQ14" s="205"/>
      <c r="NR14" s="205"/>
      <c r="NS14" s="205"/>
      <c r="NT14" s="205"/>
      <c r="NU14" s="205"/>
      <c r="NV14" s="205"/>
      <c r="NW14" s="205"/>
      <c r="NX14" s="205"/>
      <c r="NY14" s="205"/>
      <c r="NZ14" s="205"/>
      <c r="OA14" s="205"/>
      <c r="OB14" s="205"/>
      <c r="OC14" s="205"/>
      <c r="OD14" s="205"/>
      <c r="OE14" s="205"/>
      <c r="OF14" s="205"/>
      <c r="OG14" s="205"/>
      <c r="OH14" s="205"/>
      <c r="OI14" s="205"/>
      <c r="OJ14" s="205"/>
      <c r="OK14" s="205"/>
      <c r="OL14" s="205"/>
      <c r="OM14" s="205"/>
      <c r="ON14" s="205"/>
      <c r="OO14" s="205"/>
      <c r="OP14" s="205"/>
      <c r="OQ14" s="205"/>
      <c r="OR14" s="205"/>
      <c r="OS14" s="205"/>
      <c r="OT14" s="205"/>
      <c r="OU14" s="205"/>
      <c r="OV14" s="205"/>
      <c r="OW14" s="205"/>
      <c r="OX14" s="205"/>
      <c r="OY14" s="205"/>
      <c r="OZ14" s="205"/>
      <c r="PA14" s="205"/>
      <c r="PB14" s="205"/>
      <c r="PC14" s="205"/>
      <c r="PD14" s="205"/>
      <c r="PE14" s="205"/>
      <c r="PF14" s="205"/>
      <c r="PG14" s="205"/>
      <c r="PH14" s="205"/>
      <c r="PI14" s="205"/>
      <c r="PJ14" s="205"/>
      <c r="PK14" s="205"/>
      <c r="PL14" s="205"/>
      <c r="PM14" s="205"/>
      <c r="PN14" s="205"/>
      <c r="PO14" s="205"/>
      <c r="PP14" s="205"/>
      <c r="PQ14" s="205"/>
      <c r="PR14" s="205"/>
      <c r="PS14" s="205"/>
      <c r="PT14" s="205"/>
      <c r="PU14" s="205"/>
      <c r="PV14" s="205"/>
      <c r="PW14" s="205"/>
      <c r="PX14" s="205"/>
      <c r="PY14" s="205"/>
      <c r="PZ14" s="205"/>
      <c r="QA14" s="205"/>
      <c r="QB14" s="205"/>
      <c r="QC14" s="205"/>
      <c r="QD14" s="205"/>
      <c r="QE14" s="205"/>
      <c r="QF14" s="205"/>
      <c r="QG14" s="205"/>
      <c r="QH14" s="205"/>
      <c r="QI14" s="205"/>
      <c r="QJ14" s="205"/>
      <c r="QK14" s="205"/>
      <c r="QL14" s="205"/>
      <c r="QM14" s="205"/>
      <c r="QN14" s="205"/>
      <c r="QO14" s="205"/>
      <c r="QP14" s="205"/>
      <c r="QQ14" s="205"/>
      <c r="QR14" s="205"/>
      <c r="QS14" s="205"/>
      <c r="QT14" s="205"/>
      <c r="QU14" s="205"/>
      <c r="QV14" s="205"/>
      <c r="QW14" s="205"/>
      <c r="QX14" s="205"/>
      <c r="QY14" s="205"/>
      <c r="QZ14" s="205"/>
      <c r="RA14" s="205"/>
      <c r="RB14" s="205"/>
      <c r="RC14" s="205"/>
      <c r="RD14" s="205"/>
      <c r="RE14" s="205"/>
      <c r="RF14" s="205"/>
      <c r="RG14" s="205"/>
      <c r="RH14" s="205"/>
      <c r="RI14" s="205"/>
      <c r="RJ14" s="205"/>
      <c r="RK14" s="205"/>
      <c r="RL14" s="205"/>
      <c r="RM14" s="205"/>
      <c r="RN14" s="205"/>
      <c r="RO14" s="205"/>
      <c r="RP14" s="205"/>
      <c r="RQ14" s="205"/>
      <c r="RR14" s="205"/>
      <c r="RS14" s="205"/>
      <c r="RT14" s="205"/>
      <c r="RU14" s="205"/>
      <c r="RV14" s="205"/>
      <c r="RW14" s="205"/>
      <c r="RX14" s="205"/>
      <c r="RY14" s="205"/>
      <c r="RZ14" s="205"/>
      <c r="SA14" s="205"/>
      <c r="SB14" s="205"/>
      <c r="SC14" s="205"/>
      <c r="SD14" s="205"/>
      <c r="SE14" s="205"/>
      <c r="SF14" s="205"/>
      <c r="SG14" s="205"/>
      <c r="SH14" s="205"/>
      <c r="SI14" s="205"/>
      <c r="SJ14" s="205"/>
      <c r="SK14" s="205"/>
      <c r="SL14" s="205"/>
      <c r="SM14" s="205"/>
      <c r="SN14" s="205"/>
      <c r="SO14" s="205"/>
      <c r="SP14" s="205"/>
      <c r="SQ14" s="205"/>
      <c r="SR14" s="205"/>
      <c r="SS14" s="205"/>
      <c r="ST14" s="205"/>
      <c r="SU14" s="205"/>
      <c r="SV14" s="205"/>
      <c r="SW14" s="205"/>
      <c r="SX14" s="205"/>
      <c r="SY14" s="205"/>
      <c r="SZ14" s="205"/>
      <c r="TA14" s="205"/>
      <c r="TB14" s="205"/>
      <c r="TC14" s="205"/>
      <c r="TD14" s="205"/>
      <c r="TE14" s="205"/>
      <c r="TF14" s="205"/>
      <c r="TG14" s="205"/>
      <c r="TH14" s="205"/>
      <c r="TI14" s="205"/>
      <c r="TJ14" s="205"/>
      <c r="TK14" s="205"/>
      <c r="TL14" s="205"/>
      <c r="TM14" s="205"/>
      <c r="TN14" s="205"/>
      <c r="TO14" s="205"/>
      <c r="TP14" s="205"/>
      <c r="TQ14" s="205"/>
      <c r="TR14" s="205"/>
      <c r="TS14" s="205"/>
      <c r="TT14" s="205"/>
      <c r="TU14" s="205"/>
      <c r="TV14" s="205"/>
      <c r="TW14" s="205"/>
      <c r="TX14" s="205"/>
      <c r="TY14" s="205"/>
      <c r="TZ14" s="205"/>
      <c r="UA14" s="205"/>
      <c r="UB14" s="205"/>
      <c r="UC14" s="205"/>
      <c r="UD14" s="205"/>
      <c r="UE14" s="205"/>
      <c r="UF14" s="205"/>
      <c r="UG14" s="205"/>
      <c r="UH14" s="205"/>
      <c r="UI14" s="205"/>
      <c r="UJ14" s="205"/>
      <c r="UK14" s="205"/>
      <c r="UL14" s="205"/>
      <c r="UM14" s="205"/>
      <c r="UN14" s="205"/>
      <c r="UO14" s="205"/>
      <c r="UP14" s="205"/>
      <c r="UQ14" s="205"/>
      <c r="UR14" s="205"/>
      <c r="US14" s="205"/>
      <c r="UT14" s="205"/>
      <c r="UU14" s="205"/>
      <c r="UV14" s="205"/>
      <c r="UW14" s="205"/>
      <c r="UX14" s="205"/>
      <c r="UY14" s="205"/>
      <c r="UZ14" s="205"/>
      <c r="VA14" s="205"/>
      <c r="VB14" s="205"/>
      <c r="VC14" s="205"/>
      <c r="VD14" s="205"/>
      <c r="VE14" s="205"/>
      <c r="VF14" s="205"/>
      <c r="VG14" s="205"/>
      <c r="VH14" s="205"/>
      <c r="VI14" s="205"/>
      <c r="VJ14" s="205"/>
      <c r="VK14" s="205"/>
      <c r="VL14" s="205"/>
      <c r="VM14" s="205"/>
      <c r="VN14" s="205"/>
      <c r="VO14" s="205"/>
      <c r="VP14" s="205"/>
      <c r="VQ14" s="205"/>
      <c r="VR14" s="205"/>
      <c r="VS14" s="205"/>
      <c r="VT14" s="205"/>
      <c r="VU14" s="205"/>
      <c r="VV14" s="205"/>
      <c r="VW14" s="205"/>
      <c r="VX14" s="205"/>
      <c r="VY14" s="205"/>
      <c r="VZ14" s="205"/>
      <c r="WA14" s="205"/>
      <c r="WB14" s="205"/>
      <c r="WC14" s="205"/>
      <c r="WD14" s="205"/>
      <c r="WE14" s="205"/>
      <c r="WF14" s="205"/>
      <c r="WG14" s="205"/>
      <c r="WH14" s="205"/>
      <c r="WI14" s="205"/>
      <c r="WJ14" s="205"/>
      <c r="WK14" s="205"/>
      <c r="WL14" s="205"/>
      <c r="WM14" s="205"/>
      <c r="WN14" s="205"/>
      <c r="WO14" s="205"/>
      <c r="WP14" s="205"/>
      <c r="WQ14" s="205"/>
      <c r="WR14" s="205"/>
      <c r="WS14" s="205"/>
      <c r="WT14" s="205"/>
      <c r="WU14" s="205"/>
      <c r="WV14" s="205"/>
      <c r="WW14" s="205"/>
      <c r="WX14" s="205"/>
      <c r="WY14" s="205"/>
      <c r="WZ14" s="205"/>
      <c r="XA14" s="205"/>
      <c r="XB14" s="205"/>
      <c r="XC14" s="205"/>
      <c r="XD14" s="205"/>
      <c r="XE14" s="205"/>
      <c r="XF14" s="205"/>
      <c r="XG14" s="205"/>
      <c r="XH14" s="205"/>
      <c r="XI14" s="205"/>
      <c r="XJ14" s="205"/>
      <c r="XK14" s="205"/>
      <c r="XL14" s="205"/>
      <c r="XM14" s="205"/>
      <c r="XN14" s="205"/>
      <c r="XO14" s="205"/>
      <c r="XP14" s="205"/>
      <c r="XQ14" s="205"/>
      <c r="XR14" s="205"/>
      <c r="XS14" s="205"/>
      <c r="XT14" s="205"/>
      <c r="XU14" s="205"/>
      <c r="XV14" s="205"/>
      <c r="XW14" s="205"/>
      <c r="XX14" s="205"/>
      <c r="XY14" s="205"/>
      <c r="XZ14" s="205"/>
      <c r="YA14" s="205"/>
      <c r="YB14" s="205"/>
      <c r="YC14" s="205"/>
      <c r="YD14" s="205"/>
      <c r="YE14" s="205"/>
      <c r="YF14" s="205"/>
      <c r="YG14" s="205"/>
      <c r="YH14" s="205"/>
      <c r="YI14" s="205"/>
      <c r="YJ14" s="205"/>
      <c r="YK14" s="205"/>
      <c r="YL14" s="205"/>
      <c r="YM14" s="205"/>
      <c r="YN14" s="205"/>
      <c r="YO14" s="205"/>
      <c r="YP14" s="205"/>
      <c r="YQ14" s="205"/>
      <c r="YR14" s="205"/>
      <c r="YS14" s="205"/>
      <c r="YT14" s="205"/>
      <c r="YU14" s="205"/>
      <c r="YV14" s="205"/>
      <c r="YW14" s="205"/>
      <c r="YX14" s="205"/>
      <c r="YY14" s="205"/>
      <c r="YZ14" s="205"/>
      <c r="ZA14" s="205"/>
      <c r="ZB14" s="205"/>
      <c r="ZC14" s="205"/>
      <c r="ZD14" s="205"/>
      <c r="ZE14" s="205"/>
      <c r="ZF14" s="205"/>
      <c r="ZG14" s="205"/>
      <c r="ZH14" s="205"/>
      <c r="ZI14" s="205"/>
      <c r="ZJ14" s="205"/>
      <c r="ZK14" s="205"/>
      <c r="ZL14" s="205"/>
      <c r="ZM14" s="205"/>
      <c r="ZN14" s="205"/>
      <c r="ZO14" s="205"/>
      <c r="ZP14" s="205"/>
      <c r="ZQ14" s="205"/>
      <c r="ZR14" s="205"/>
      <c r="ZS14" s="205"/>
      <c r="ZT14" s="205"/>
      <c r="ZU14" s="205"/>
      <c r="ZV14" s="205"/>
      <c r="ZW14" s="205"/>
      <c r="ZX14" s="205"/>
      <c r="ZY14" s="205"/>
      <c r="ZZ14" s="205"/>
      <c r="AAA14" s="205"/>
      <c r="AAB14" s="205"/>
      <c r="AAC14" s="205"/>
      <c r="AAD14" s="205"/>
      <c r="AAE14" s="205"/>
      <c r="AAF14" s="205"/>
      <c r="AAG14" s="205"/>
      <c r="AAH14" s="205"/>
      <c r="AAI14" s="205"/>
      <c r="AAJ14" s="205"/>
      <c r="AAK14" s="205"/>
      <c r="AAL14" s="205"/>
      <c r="AAM14" s="205"/>
      <c r="AAN14" s="205"/>
      <c r="AAO14" s="205"/>
      <c r="AAP14" s="205"/>
      <c r="AAQ14" s="205"/>
      <c r="AAR14" s="205"/>
      <c r="AAS14" s="205"/>
      <c r="AAT14" s="205"/>
      <c r="AAU14" s="205"/>
      <c r="AAV14" s="205"/>
      <c r="AAW14" s="205"/>
      <c r="AAX14" s="205"/>
      <c r="AAY14" s="205"/>
      <c r="AAZ14" s="205"/>
      <c r="ABA14" s="205"/>
      <c r="ABB14" s="205"/>
      <c r="ABC14" s="205"/>
      <c r="ABD14" s="205"/>
      <c r="ABE14" s="205"/>
      <c r="ABF14" s="205"/>
      <c r="ABG14" s="205"/>
      <c r="ABH14" s="205"/>
      <c r="ABI14" s="205"/>
      <c r="ABJ14" s="205"/>
      <c r="ABK14" s="205"/>
      <c r="ABL14" s="205"/>
      <c r="ABM14" s="205"/>
      <c r="ABN14" s="205"/>
      <c r="ABO14" s="205"/>
      <c r="ABP14" s="205"/>
      <c r="ABQ14" s="205"/>
      <c r="ABR14" s="205"/>
      <c r="ABS14" s="205"/>
      <c r="ABT14" s="205"/>
      <c r="ABU14" s="205"/>
      <c r="ABV14" s="205"/>
      <c r="ABW14" s="205"/>
      <c r="ABX14" s="205"/>
      <c r="ABY14" s="205"/>
      <c r="ABZ14" s="205"/>
      <c r="ACA14" s="205"/>
      <c r="ACB14" s="205"/>
      <c r="ACC14" s="205"/>
      <c r="ACD14" s="205"/>
      <c r="ACE14" s="205"/>
      <c r="ACF14" s="205"/>
      <c r="ACG14" s="205"/>
      <c r="ACH14" s="205"/>
      <c r="ACI14" s="205"/>
      <c r="ACJ14" s="205"/>
      <c r="ACK14" s="205"/>
      <c r="ACL14" s="205"/>
      <c r="ACM14" s="205"/>
      <c r="ACN14" s="205"/>
      <c r="ACO14" s="205"/>
      <c r="ACP14" s="205"/>
      <c r="ACQ14" s="205"/>
      <c r="ACR14" s="205"/>
      <c r="ACS14" s="205"/>
      <c r="ACT14" s="205"/>
      <c r="ACU14" s="205"/>
      <c r="ACV14" s="205"/>
      <c r="ACW14" s="205"/>
      <c r="ACX14" s="205"/>
      <c r="ACY14" s="205"/>
      <c r="ACZ14" s="205"/>
      <c r="ADA14" s="205"/>
      <c r="ADB14" s="205"/>
      <c r="ADC14" s="205"/>
      <c r="ADD14" s="205"/>
      <c r="ADE14" s="205"/>
      <c r="ADF14" s="205"/>
      <c r="ADG14" s="205"/>
      <c r="ADH14" s="205"/>
      <c r="ADI14" s="205"/>
      <c r="ADJ14" s="205"/>
      <c r="ADK14" s="205"/>
      <c r="ADL14" s="205"/>
      <c r="ADM14" s="205"/>
      <c r="ADN14" s="205"/>
      <c r="ADO14" s="205"/>
      <c r="ADP14" s="205"/>
      <c r="ADQ14" s="205"/>
      <c r="ADR14" s="205"/>
      <c r="ADS14" s="205"/>
      <c r="ADT14" s="205"/>
      <c r="ADU14" s="205"/>
      <c r="ADV14" s="205"/>
      <c r="ADW14" s="205"/>
      <c r="ADX14" s="205"/>
      <c r="ADY14" s="205"/>
      <c r="ADZ14" s="205"/>
      <c r="AEA14" s="205"/>
      <c r="AEB14" s="205"/>
      <c r="AEC14" s="205"/>
      <c r="AED14" s="205"/>
      <c r="AEE14" s="205"/>
      <c r="AEF14" s="205"/>
      <c r="AEG14" s="205"/>
      <c r="AEH14" s="205"/>
      <c r="AEI14" s="205"/>
      <c r="AEJ14" s="205"/>
      <c r="AEK14" s="205"/>
      <c r="AEL14" s="205"/>
      <c r="AEM14" s="205"/>
      <c r="AEN14" s="205"/>
      <c r="AEO14" s="205"/>
      <c r="AEP14" s="205"/>
      <c r="AEQ14" s="205"/>
      <c r="AER14" s="205"/>
      <c r="AES14" s="205"/>
      <c r="AET14" s="205"/>
      <c r="AEU14" s="205"/>
      <c r="AEV14" s="205"/>
      <c r="AEW14" s="205"/>
      <c r="AEX14" s="205"/>
      <c r="AEY14" s="205"/>
      <c r="AEZ14" s="205"/>
      <c r="AFA14" s="205"/>
      <c r="AFB14" s="205"/>
      <c r="AFC14" s="205"/>
      <c r="AFD14" s="205"/>
      <c r="AFE14" s="205"/>
      <c r="AFF14" s="205"/>
      <c r="AFG14" s="205"/>
      <c r="AFH14" s="205"/>
      <c r="AFI14" s="205"/>
      <c r="AFJ14" s="205"/>
      <c r="AFK14" s="205"/>
      <c r="AFL14" s="205"/>
      <c r="AFM14" s="205"/>
      <c r="AFN14" s="205"/>
      <c r="AFO14" s="205"/>
      <c r="AFP14" s="205"/>
      <c r="AFQ14" s="205"/>
      <c r="AFR14" s="205"/>
      <c r="AFS14" s="205"/>
      <c r="AFT14" s="205"/>
      <c r="AFU14" s="205"/>
      <c r="AFV14" s="205"/>
      <c r="AFW14" s="205"/>
      <c r="AFX14" s="205"/>
      <c r="AFY14" s="205"/>
      <c r="AFZ14" s="205"/>
      <c r="AGA14" s="205"/>
      <c r="AGB14" s="205"/>
      <c r="AGC14" s="205"/>
      <c r="AGD14" s="205"/>
      <c r="AGE14" s="205"/>
      <c r="AGF14" s="205"/>
      <c r="AGG14" s="205"/>
      <c r="AGH14" s="205"/>
      <c r="AGI14" s="205"/>
      <c r="AGJ14" s="205"/>
      <c r="AGK14" s="205"/>
      <c r="AGL14" s="205"/>
      <c r="AGM14" s="205"/>
      <c r="AGN14" s="205"/>
      <c r="AGO14" s="205"/>
      <c r="AGP14" s="205"/>
      <c r="AGQ14" s="205"/>
      <c r="AGR14" s="205"/>
      <c r="AGS14" s="205"/>
      <c r="AGT14" s="205"/>
      <c r="AGU14" s="205"/>
      <c r="AGV14" s="205"/>
      <c r="AGW14" s="205"/>
      <c r="AGX14" s="205"/>
      <c r="AGY14" s="205"/>
      <c r="AGZ14" s="205"/>
      <c r="AHA14" s="205"/>
      <c r="AHB14" s="205"/>
      <c r="AHC14" s="205"/>
      <c r="AHD14" s="205"/>
      <c r="AHE14" s="205"/>
      <c r="AHF14" s="205"/>
      <c r="AHG14" s="205"/>
      <c r="AHH14" s="205"/>
      <c r="AHI14" s="205"/>
      <c r="AHJ14" s="205"/>
      <c r="AHK14" s="205"/>
      <c r="AHL14" s="205"/>
      <c r="AHM14" s="205"/>
      <c r="AHN14" s="205"/>
      <c r="AHO14" s="205"/>
      <c r="AHP14" s="205"/>
      <c r="AHQ14" s="205"/>
      <c r="AHR14" s="205"/>
      <c r="AHS14" s="205"/>
      <c r="AHT14" s="205"/>
      <c r="AHU14" s="205"/>
      <c r="AHV14" s="205"/>
      <c r="AHW14" s="205"/>
      <c r="AHX14" s="205"/>
      <c r="AHY14" s="205"/>
      <c r="AHZ14" s="205"/>
      <c r="AIA14" s="205"/>
      <c r="AIB14" s="205"/>
      <c r="AIC14" s="205"/>
      <c r="AID14" s="205"/>
      <c r="AIE14" s="205"/>
      <c r="AIF14" s="205"/>
      <c r="AIG14" s="205"/>
      <c r="AIH14" s="205"/>
      <c r="AII14" s="205"/>
      <c r="AIJ14" s="205"/>
      <c r="AIK14" s="205"/>
      <c r="AIL14" s="205"/>
      <c r="AIM14" s="205"/>
      <c r="AIN14" s="205"/>
      <c r="AIO14" s="205"/>
      <c r="AIP14" s="205"/>
      <c r="AIQ14" s="205"/>
      <c r="AIR14" s="205"/>
      <c r="AIS14" s="205"/>
      <c r="AIT14" s="205"/>
      <c r="AIU14" s="205"/>
      <c r="AIV14" s="205"/>
      <c r="AIW14" s="205"/>
      <c r="AIX14" s="205"/>
      <c r="AIY14" s="205"/>
      <c r="AIZ14" s="205"/>
      <c r="AJA14" s="205"/>
      <c r="AJB14" s="205"/>
      <c r="AJC14" s="205"/>
      <c r="AJD14" s="205"/>
      <c r="AJE14" s="205"/>
      <c r="AJF14" s="205"/>
      <c r="AJG14" s="205"/>
      <c r="AJH14" s="205"/>
      <c r="AJI14" s="205"/>
      <c r="AJJ14" s="205"/>
      <c r="AJK14" s="205"/>
      <c r="AJL14" s="205"/>
      <c r="AJM14" s="205"/>
      <c r="AJN14" s="205"/>
      <c r="AJO14" s="205"/>
      <c r="AJP14" s="205"/>
      <c r="AJQ14" s="205"/>
      <c r="AJR14" s="205"/>
      <c r="AJS14" s="205"/>
      <c r="AJT14" s="205"/>
      <c r="AJU14" s="205"/>
      <c r="AJV14" s="205"/>
      <c r="AJW14" s="205"/>
      <c r="AJX14" s="205"/>
      <c r="AJY14" s="205"/>
      <c r="AJZ14" s="205"/>
      <c r="AKA14" s="205"/>
      <c r="AKB14" s="205"/>
      <c r="AKC14" s="205"/>
      <c r="AKD14" s="205"/>
      <c r="AKE14" s="205"/>
      <c r="AKF14" s="205"/>
      <c r="AKG14" s="205"/>
      <c r="AKH14" s="205"/>
      <c r="AKI14" s="205"/>
      <c r="AKJ14" s="205"/>
      <c r="AKK14" s="205"/>
      <c r="AKL14" s="205"/>
      <c r="AKM14" s="205"/>
      <c r="AKN14" s="205"/>
      <c r="AKO14" s="205"/>
      <c r="AKP14" s="205"/>
      <c r="AKQ14" s="205"/>
      <c r="AKR14" s="205"/>
      <c r="AKS14" s="205"/>
      <c r="AKT14" s="205"/>
      <c r="AKU14" s="205"/>
      <c r="AKV14" s="205"/>
      <c r="AKW14" s="205"/>
      <c r="AKX14" s="205"/>
      <c r="AKY14" s="205"/>
      <c r="AKZ14" s="205"/>
      <c r="ALA14" s="205"/>
      <c r="ALB14" s="205"/>
      <c r="ALC14" s="205"/>
      <c r="ALD14" s="205"/>
      <c r="ALE14" s="205"/>
      <c r="ALF14" s="205"/>
      <c r="ALG14" s="205"/>
      <c r="ALH14" s="205"/>
      <c r="ALI14" s="205"/>
      <c r="ALJ14" s="205"/>
      <c r="ALK14" s="205"/>
      <c r="ALL14" s="205"/>
      <c r="ALM14" s="205"/>
      <c r="ALN14" s="205"/>
      <c r="ALO14" s="205"/>
      <c r="ALP14" s="205"/>
      <c r="ALQ14" s="205"/>
      <c r="ALR14" s="205"/>
      <c r="ALS14" s="205"/>
      <c r="ALT14" s="205"/>
      <c r="ALU14" s="205"/>
      <c r="ALV14" s="205"/>
      <c r="ALW14" s="205"/>
      <c r="ALX14" s="205"/>
      <c r="ALY14" s="205"/>
      <c r="ALZ14" s="205"/>
      <c r="AMA14" s="205"/>
      <c r="AMB14" s="205"/>
      <c r="AMC14" s="205"/>
      <c r="AMD14" s="205"/>
      <c r="AME14" s="205"/>
      <c r="AMF14" s="205"/>
      <c r="AMG14" s="205"/>
      <c r="AMH14" s="205"/>
      <c r="AMI14" s="205"/>
      <c r="AMJ14" s="205"/>
      <c r="AMK14" s="205"/>
      <c r="AML14" s="205"/>
      <c r="AMM14" s="205"/>
      <c r="AMN14" s="205"/>
      <c r="AMO14" s="205"/>
      <c r="AMP14" s="205"/>
      <c r="AMQ14" s="205"/>
      <c r="AMR14" s="205"/>
      <c r="AMS14" s="205"/>
      <c r="AMT14" s="205"/>
      <c r="AMU14" s="205"/>
      <c r="AMV14" s="205"/>
      <c r="AMW14" s="205"/>
      <c r="AMX14" s="205"/>
      <c r="AMY14" s="205"/>
      <c r="AMZ14" s="205"/>
      <c r="ANA14" s="205"/>
      <c r="ANB14" s="205"/>
      <c r="ANC14" s="205"/>
      <c r="AND14" s="205"/>
      <c r="ANE14" s="205"/>
      <c r="ANF14" s="205"/>
      <c r="ANG14" s="205"/>
      <c r="ANH14" s="205"/>
      <c r="ANI14" s="205"/>
      <c r="ANJ14" s="205"/>
      <c r="ANK14" s="205"/>
      <c r="ANL14" s="205"/>
      <c r="ANM14" s="205"/>
      <c r="ANN14" s="205"/>
      <c r="ANO14" s="205"/>
      <c r="ANP14" s="205"/>
      <c r="ANQ14" s="205"/>
      <c r="ANR14" s="205"/>
      <c r="ANS14" s="205"/>
      <c r="ANT14" s="205"/>
      <c r="ANU14" s="205"/>
      <c r="ANV14" s="205"/>
      <c r="ANW14" s="205"/>
      <c r="ANX14" s="205"/>
      <c r="ANY14" s="205"/>
      <c r="ANZ14" s="205"/>
      <c r="AOA14" s="205"/>
      <c r="AOB14" s="205"/>
      <c r="AOC14" s="205"/>
      <c r="AOD14" s="205"/>
      <c r="AOE14" s="205"/>
      <c r="AOF14" s="205"/>
      <c r="AOG14" s="205"/>
      <c r="AOH14" s="205"/>
      <c r="AOI14" s="205"/>
      <c r="AOJ14" s="205"/>
      <c r="AOK14" s="205"/>
      <c r="AOL14" s="205"/>
      <c r="AOM14" s="205"/>
      <c r="AON14" s="205"/>
      <c r="AOO14" s="205"/>
      <c r="AOP14" s="205"/>
      <c r="AOQ14" s="205"/>
      <c r="AOR14" s="205"/>
      <c r="AOS14" s="205"/>
      <c r="AOT14" s="205"/>
      <c r="AOU14" s="205"/>
      <c r="AOV14" s="205"/>
      <c r="AOW14" s="205"/>
      <c r="AOX14" s="205"/>
      <c r="AOY14" s="205"/>
      <c r="AOZ14" s="205"/>
      <c r="APA14" s="205"/>
      <c r="APB14" s="205"/>
      <c r="APC14" s="205"/>
      <c r="APD14" s="205"/>
      <c r="APE14" s="205"/>
      <c r="APF14" s="205"/>
      <c r="APG14" s="205"/>
      <c r="APH14" s="205"/>
      <c r="API14" s="205"/>
      <c r="APJ14" s="205"/>
      <c r="APK14" s="205"/>
      <c r="APL14" s="205"/>
      <c r="APM14" s="205"/>
      <c r="APN14" s="205"/>
      <c r="APO14" s="205"/>
      <c r="APP14" s="205"/>
      <c r="APQ14" s="205"/>
      <c r="APR14" s="205"/>
      <c r="APS14" s="205"/>
      <c r="APT14" s="205"/>
      <c r="APU14" s="205"/>
      <c r="APV14" s="205"/>
      <c r="APW14" s="205"/>
      <c r="APX14" s="205"/>
      <c r="APY14" s="205"/>
      <c r="APZ14" s="205"/>
      <c r="AQA14" s="205"/>
      <c r="AQB14" s="205"/>
      <c r="AQC14" s="205"/>
      <c r="AQD14" s="205"/>
      <c r="AQE14" s="205"/>
      <c r="AQF14" s="205"/>
      <c r="AQG14" s="205"/>
      <c r="AQH14" s="205"/>
      <c r="AQI14" s="205"/>
      <c r="AQJ14" s="205"/>
      <c r="AQK14" s="205"/>
      <c r="AQL14" s="205"/>
      <c r="AQM14" s="205"/>
      <c r="AQN14" s="205"/>
      <c r="AQO14" s="205"/>
      <c r="AQP14" s="205"/>
      <c r="AQQ14" s="205"/>
      <c r="AQR14" s="205"/>
      <c r="AQS14" s="205"/>
      <c r="AQT14" s="205"/>
      <c r="AQU14" s="205"/>
      <c r="AQV14" s="205"/>
      <c r="AQW14" s="205"/>
      <c r="AQX14" s="205"/>
      <c r="AQY14" s="205"/>
      <c r="AQZ14" s="205"/>
      <c r="ARA14" s="205"/>
      <c r="ARB14" s="205"/>
      <c r="ARC14" s="205"/>
      <c r="ARD14" s="205"/>
      <c r="ARE14" s="205"/>
      <c r="ARF14" s="205"/>
      <c r="ARG14" s="205"/>
      <c r="ARH14" s="205"/>
      <c r="ARI14" s="205"/>
      <c r="ARJ14" s="205"/>
      <c r="ARK14" s="205"/>
      <c r="ARL14" s="205"/>
      <c r="ARM14" s="205"/>
      <c r="ARN14" s="205"/>
      <c r="ARO14" s="205"/>
      <c r="ARP14" s="205"/>
      <c r="ARQ14" s="205"/>
      <c r="ARR14" s="205"/>
      <c r="ARS14" s="205"/>
      <c r="ART14" s="205"/>
      <c r="ARU14" s="205"/>
      <c r="ARV14" s="205"/>
      <c r="ARW14" s="205"/>
      <c r="ARX14" s="205"/>
      <c r="ARY14" s="205"/>
      <c r="ARZ14" s="205"/>
      <c r="ASA14" s="205"/>
      <c r="ASB14" s="205"/>
      <c r="ASC14" s="205"/>
      <c r="ASD14" s="205"/>
      <c r="ASE14" s="205"/>
      <c r="ASF14" s="205"/>
      <c r="ASG14" s="205"/>
      <c r="ASH14" s="205"/>
      <c r="ASI14" s="205"/>
      <c r="ASJ14" s="205"/>
      <c r="ASK14" s="205"/>
      <c r="ASL14" s="205"/>
      <c r="ASM14" s="205"/>
      <c r="ASN14" s="205"/>
      <c r="ASO14" s="205"/>
      <c r="ASP14" s="205"/>
      <c r="ASQ14" s="205"/>
      <c r="ASR14" s="205"/>
      <c r="ASS14" s="205"/>
      <c r="AST14" s="205"/>
      <c r="ASU14" s="205"/>
      <c r="ASV14" s="205"/>
      <c r="ASW14" s="205"/>
      <c r="ASX14" s="205"/>
      <c r="ASY14" s="205"/>
      <c r="ASZ14" s="205"/>
      <c r="ATA14" s="205"/>
      <c r="ATB14" s="205"/>
      <c r="ATC14" s="205"/>
      <c r="ATD14" s="205"/>
      <c r="ATE14" s="205"/>
      <c r="ATF14" s="205"/>
      <c r="ATG14" s="205"/>
      <c r="ATH14" s="205"/>
      <c r="ATI14" s="205"/>
      <c r="ATJ14" s="205"/>
      <c r="ATK14" s="205"/>
      <c r="ATL14" s="205"/>
      <c r="ATM14" s="205"/>
      <c r="ATN14" s="205"/>
      <c r="ATO14" s="205"/>
      <c r="ATP14" s="205"/>
      <c r="ATQ14" s="205"/>
      <c r="ATR14" s="205"/>
      <c r="ATS14" s="205"/>
      <c r="ATT14" s="205"/>
      <c r="ATU14" s="205"/>
      <c r="ATV14" s="205"/>
      <c r="ATW14" s="205"/>
      <c r="ATX14" s="205"/>
      <c r="ATY14" s="205"/>
      <c r="ATZ14" s="205"/>
      <c r="AUA14" s="205"/>
      <c r="AUB14" s="205"/>
      <c r="AUC14" s="205"/>
      <c r="AUD14" s="205"/>
      <c r="AUE14" s="205"/>
      <c r="AUF14" s="205"/>
      <c r="AUG14" s="205"/>
      <c r="AUH14" s="205"/>
      <c r="AUI14" s="205"/>
      <c r="AUJ14" s="205"/>
      <c r="AUK14" s="205"/>
      <c r="AUL14" s="205"/>
      <c r="AUM14" s="205"/>
      <c r="AUN14" s="205"/>
      <c r="AUO14" s="205"/>
      <c r="AUP14" s="205"/>
      <c r="AUQ14" s="205"/>
      <c r="AUR14" s="205"/>
      <c r="AUS14" s="205"/>
      <c r="AUT14" s="205"/>
      <c r="AUU14" s="205"/>
      <c r="AUV14" s="205"/>
      <c r="AUW14" s="205"/>
      <c r="AUX14" s="205"/>
      <c r="AUY14" s="205"/>
      <c r="AUZ14" s="205"/>
      <c r="AVA14" s="205"/>
      <c r="AVB14" s="205"/>
      <c r="AVC14" s="205"/>
      <c r="AVD14" s="205"/>
      <c r="AVE14" s="205"/>
      <c r="AVF14" s="205"/>
      <c r="AVG14" s="205"/>
      <c r="AVH14" s="205"/>
      <c r="AVI14" s="205"/>
      <c r="AVJ14" s="205"/>
      <c r="AVK14" s="205"/>
      <c r="AVL14" s="205"/>
      <c r="AVM14" s="205"/>
      <c r="AVN14" s="205"/>
      <c r="AVO14" s="205"/>
      <c r="AVP14" s="205"/>
      <c r="AVQ14" s="205"/>
      <c r="AVR14" s="205"/>
      <c r="AVS14" s="205"/>
      <c r="AVT14" s="205"/>
      <c r="AVU14" s="205"/>
      <c r="AVV14" s="205"/>
      <c r="AVW14" s="205"/>
      <c r="AVX14" s="205"/>
      <c r="AVY14" s="205"/>
      <c r="AVZ14" s="205"/>
      <c r="AWA14" s="205"/>
      <c r="AWB14" s="205"/>
      <c r="AWC14" s="205"/>
      <c r="AWD14" s="205"/>
      <c r="AWE14" s="205"/>
      <c r="AWF14" s="205"/>
      <c r="AWG14" s="205"/>
      <c r="AWH14" s="205"/>
      <c r="AWI14" s="205"/>
      <c r="AWJ14" s="205"/>
      <c r="AWK14" s="205"/>
      <c r="AWL14" s="205"/>
      <c r="AWM14" s="205"/>
      <c r="AWN14" s="205"/>
      <c r="AWO14" s="205"/>
      <c r="AWP14" s="205"/>
      <c r="AWQ14" s="205"/>
      <c r="AWR14" s="205"/>
      <c r="AWS14" s="205"/>
      <c r="AWT14" s="205"/>
      <c r="AWU14" s="205"/>
      <c r="AWV14" s="205"/>
      <c r="AWW14" s="205"/>
      <c r="AWX14" s="205"/>
      <c r="AWY14" s="205"/>
      <c r="AWZ14" s="205"/>
      <c r="AXA14" s="205"/>
      <c r="AXB14" s="205"/>
      <c r="AXC14" s="205"/>
      <c r="AXD14" s="205"/>
      <c r="AXE14" s="205"/>
      <c r="AXF14" s="205"/>
      <c r="AXG14" s="205"/>
      <c r="AXH14" s="205"/>
      <c r="AXI14" s="205"/>
      <c r="AXJ14" s="205"/>
      <c r="AXK14" s="205"/>
      <c r="AXL14" s="205"/>
      <c r="AXM14" s="205"/>
      <c r="AXN14" s="205"/>
      <c r="AXO14" s="205"/>
      <c r="AXP14" s="205"/>
      <c r="AXQ14" s="205"/>
      <c r="AXR14" s="205"/>
      <c r="AXS14" s="205"/>
      <c r="AXT14" s="205"/>
      <c r="AXU14" s="205"/>
      <c r="AXV14" s="205"/>
      <c r="AXW14" s="205"/>
      <c r="AXX14" s="205"/>
      <c r="AXY14" s="205"/>
      <c r="AXZ14" s="205"/>
      <c r="AYA14" s="205"/>
      <c r="AYB14" s="205"/>
      <c r="AYC14" s="205"/>
      <c r="AYD14" s="205"/>
      <c r="AYE14" s="205"/>
      <c r="AYF14" s="205"/>
      <c r="AYG14" s="205"/>
      <c r="AYH14" s="205"/>
      <c r="AYI14" s="205"/>
      <c r="AYJ14" s="205"/>
      <c r="AYK14" s="205"/>
      <c r="AYL14" s="205"/>
      <c r="AYM14" s="205"/>
      <c r="AYN14" s="205"/>
      <c r="AYO14" s="205"/>
      <c r="AYP14" s="205"/>
      <c r="AYQ14" s="205"/>
      <c r="AYR14" s="205"/>
      <c r="AYS14" s="205"/>
      <c r="AYT14" s="205"/>
      <c r="AYU14" s="205"/>
      <c r="AYV14" s="205"/>
      <c r="AYW14" s="205"/>
      <c r="AYX14" s="205"/>
      <c r="AYY14" s="205"/>
      <c r="AYZ14" s="205"/>
      <c r="AZA14" s="205"/>
      <c r="AZB14" s="205"/>
      <c r="AZC14" s="205"/>
      <c r="AZD14" s="205"/>
      <c r="AZE14" s="205"/>
      <c r="AZF14" s="205"/>
      <c r="AZG14" s="205"/>
      <c r="AZH14" s="205"/>
      <c r="AZI14" s="205"/>
      <c r="AZJ14" s="205"/>
      <c r="AZK14" s="205"/>
      <c r="AZL14" s="205"/>
      <c r="AZM14" s="205"/>
      <c r="AZN14" s="205"/>
      <c r="AZO14" s="205"/>
      <c r="AZP14" s="205"/>
      <c r="AZQ14" s="205"/>
      <c r="AZR14" s="205"/>
      <c r="AZS14" s="205"/>
      <c r="AZT14" s="205"/>
      <c r="AZU14" s="205"/>
      <c r="AZV14" s="205"/>
      <c r="AZW14" s="205"/>
      <c r="AZX14" s="205"/>
      <c r="AZY14" s="205"/>
      <c r="AZZ14" s="205"/>
      <c r="BAA14" s="205"/>
      <c r="BAB14" s="205"/>
      <c r="BAC14" s="205"/>
      <c r="BAD14" s="205"/>
      <c r="BAE14" s="205"/>
      <c r="BAF14" s="205"/>
      <c r="BAG14" s="205"/>
      <c r="BAH14" s="205"/>
      <c r="BAI14" s="205"/>
      <c r="BAJ14" s="205"/>
      <c r="BAK14" s="205"/>
      <c r="BAL14" s="205"/>
      <c r="BAM14" s="205"/>
      <c r="BAN14" s="205"/>
      <c r="BAO14" s="205"/>
      <c r="BAP14" s="205"/>
      <c r="BAQ14" s="205"/>
      <c r="BAR14" s="205"/>
      <c r="BAS14" s="205"/>
      <c r="BAT14" s="205"/>
      <c r="BAU14" s="205"/>
      <c r="BAV14" s="205"/>
      <c r="BAW14" s="205"/>
      <c r="BAX14" s="205"/>
      <c r="BAY14" s="205"/>
      <c r="BAZ14" s="205"/>
      <c r="BBA14" s="205"/>
      <c r="BBB14" s="205"/>
      <c r="BBC14" s="205"/>
      <c r="BBD14" s="205"/>
      <c r="BBE14" s="205"/>
      <c r="BBF14" s="205"/>
      <c r="BBG14" s="205"/>
      <c r="BBH14" s="205"/>
      <c r="BBI14" s="205"/>
      <c r="BBJ14" s="205"/>
      <c r="BBK14" s="205"/>
      <c r="BBL14" s="205"/>
      <c r="BBM14" s="205"/>
      <c r="BBN14" s="205"/>
      <c r="BBO14" s="205"/>
      <c r="BBP14" s="205"/>
      <c r="BBQ14" s="205"/>
      <c r="BBR14" s="205"/>
      <c r="BBS14" s="205"/>
      <c r="BBT14" s="205"/>
      <c r="BBU14" s="205"/>
      <c r="BBV14" s="205"/>
      <c r="BBW14" s="205"/>
      <c r="BBX14" s="205"/>
      <c r="BBY14" s="205"/>
      <c r="BBZ14" s="205"/>
      <c r="BCA14" s="205"/>
      <c r="BCB14" s="205"/>
      <c r="BCC14" s="205"/>
      <c r="BCD14" s="205"/>
      <c r="BCE14" s="205"/>
      <c r="BCF14" s="205"/>
      <c r="BCG14" s="205"/>
      <c r="BCH14" s="205"/>
      <c r="BCI14" s="205"/>
      <c r="BCJ14" s="205"/>
      <c r="BCK14" s="205"/>
      <c r="BCL14" s="205"/>
      <c r="BCM14" s="205"/>
      <c r="BCN14" s="205"/>
      <c r="BCO14" s="205"/>
      <c r="BCP14" s="205"/>
      <c r="BCQ14" s="205"/>
      <c r="BCR14" s="205"/>
      <c r="BCS14" s="205"/>
      <c r="BCT14" s="205"/>
      <c r="BCU14" s="205"/>
      <c r="BCV14" s="205"/>
      <c r="BCW14" s="205"/>
      <c r="BCX14" s="205"/>
      <c r="BCY14" s="205"/>
      <c r="BCZ14" s="205"/>
      <c r="BDA14" s="205"/>
      <c r="BDB14" s="205"/>
      <c r="BDC14" s="205"/>
      <c r="BDD14" s="205"/>
      <c r="BDE14" s="205"/>
      <c r="BDF14" s="205"/>
      <c r="BDG14" s="205"/>
      <c r="BDH14" s="205"/>
      <c r="BDI14" s="205"/>
      <c r="BDJ14" s="205"/>
      <c r="BDK14" s="205"/>
      <c r="BDL14" s="205"/>
      <c r="BDM14" s="205"/>
      <c r="BDN14" s="205"/>
      <c r="BDO14" s="205"/>
      <c r="BDP14" s="205"/>
      <c r="BDQ14" s="205"/>
      <c r="BDR14" s="205"/>
      <c r="BDS14" s="205"/>
      <c r="BDT14" s="205"/>
      <c r="BDU14" s="205"/>
      <c r="BDV14" s="205"/>
      <c r="BDW14" s="205"/>
      <c r="BDX14" s="205"/>
      <c r="BDY14" s="205"/>
      <c r="BDZ14" s="205"/>
      <c r="BEA14" s="205"/>
      <c r="BEB14" s="205"/>
      <c r="BEC14" s="205"/>
      <c r="BED14" s="205"/>
      <c r="BEE14" s="205"/>
      <c r="BEF14" s="205"/>
      <c r="BEG14" s="205"/>
      <c r="BEH14" s="205"/>
      <c r="BEI14" s="205"/>
      <c r="BEJ14" s="205"/>
      <c r="BEK14" s="205"/>
      <c r="BEL14" s="205"/>
      <c r="BEM14" s="205"/>
      <c r="BEN14" s="205"/>
      <c r="BEO14" s="205"/>
      <c r="BEP14" s="205"/>
      <c r="BEQ14" s="205"/>
      <c r="BER14" s="205"/>
      <c r="BES14" s="205"/>
      <c r="BET14" s="205"/>
      <c r="BEU14" s="205"/>
      <c r="BEV14" s="205"/>
      <c r="BEW14" s="205"/>
      <c r="BEX14" s="205"/>
      <c r="BEY14" s="205"/>
      <c r="BEZ14" s="205"/>
      <c r="BFA14" s="205"/>
      <c r="BFB14" s="205"/>
      <c r="BFC14" s="205"/>
      <c r="BFD14" s="205"/>
      <c r="BFE14" s="205"/>
      <c r="BFF14" s="205"/>
      <c r="BFG14" s="205"/>
      <c r="BFH14" s="205"/>
      <c r="BFI14" s="205"/>
      <c r="BFJ14" s="205"/>
      <c r="BFK14" s="205"/>
      <c r="BFL14" s="205"/>
      <c r="BFM14" s="205"/>
      <c r="BFN14" s="205"/>
      <c r="BFO14" s="205"/>
      <c r="BFP14" s="205"/>
      <c r="BFQ14" s="205"/>
      <c r="BFR14" s="205"/>
      <c r="BFS14" s="205"/>
      <c r="BFT14" s="205"/>
      <c r="BFU14" s="205"/>
      <c r="BFV14" s="205"/>
      <c r="BFW14" s="205"/>
      <c r="BFX14" s="205"/>
      <c r="BFY14" s="205"/>
      <c r="BFZ14" s="205"/>
      <c r="BGA14" s="205"/>
      <c r="BGB14" s="205"/>
      <c r="BGC14" s="205"/>
      <c r="BGD14" s="205"/>
      <c r="BGE14" s="205"/>
      <c r="BGF14" s="205"/>
      <c r="BGG14" s="205"/>
      <c r="BGH14" s="205"/>
      <c r="BGI14" s="205"/>
      <c r="BGJ14" s="205"/>
      <c r="BGK14" s="205"/>
      <c r="BGL14" s="205"/>
      <c r="BGM14" s="205"/>
      <c r="BGN14" s="205"/>
      <c r="BGO14" s="205"/>
      <c r="BGP14" s="205"/>
      <c r="BGQ14" s="205"/>
      <c r="BGR14" s="205"/>
      <c r="BGS14" s="205"/>
      <c r="BGT14" s="205"/>
      <c r="BGU14" s="205"/>
      <c r="BGV14" s="205"/>
      <c r="BGW14" s="205"/>
      <c r="BGX14" s="205"/>
      <c r="BGY14" s="205"/>
      <c r="BGZ14" s="205"/>
      <c r="BHA14" s="205"/>
      <c r="BHB14" s="205"/>
      <c r="BHC14" s="205"/>
      <c r="BHD14" s="205"/>
      <c r="BHE14" s="205"/>
      <c r="BHF14" s="205"/>
      <c r="BHG14" s="205"/>
      <c r="BHH14" s="205"/>
      <c r="BHI14" s="205"/>
      <c r="BHJ14" s="205"/>
      <c r="BHK14" s="205"/>
      <c r="BHL14" s="205"/>
      <c r="BHM14" s="205"/>
      <c r="BHN14" s="205"/>
      <c r="BHO14" s="205"/>
      <c r="BHP14" s="205"/>
      <c r="BHQ14" s="205"/>
      <c r="BHR14" s="205"/>
      <c r="BHS14" s="205"/>
      <c r="BHT14" s="205"/>
      <c r="BHU14" s="205"/>
      <c r="BHV14" s="205"/>
      <c r="BHW14" s="205"/>
      <c r="BHX14" s="205"/>
      <c r="BHY14" s="205"/>
      <c r="BHZ14" s="205"/>
      <c r="BIA14" s="205"/>
      <c r="BIB14" s="205"/>
      <c r="BIC14" s="205"/>
      <c r="BID14" s="205"/>
      <c r="BIE14" s="205"/>
      <c r="BIF14" s="205"/>
      <c r="BIG14" s="205"/>
      <c r="BIH14" s="205"/>
      <c r="BII14" s="205"/>
      <c r="BIJ14" s="205"/>
      <c r="BIK14" s="205"/>
      <c r="BIL14" s="205"/>
      <c r="BIM14" s="205"/>
      <c r="BIN14" s="205"/>
      <c r="BIO14" s="205"/>
      <c r="BIP14" s="205"/>
      <c r="BIQ14" s="205"/>
      <c r="BIR14" s="205"/>
      <c r="BIS14" s="205"/>
      <c r="BIT14" s="205"/>
      <c r="BIU14" s="205"/>
      <c r="BIV14" s="205"/>
      <c r="BIW14" s="205"/>
      <c r="BIX14" s="205"/>
      <c r="BIY14" s="205"/>
      <c r="BIZ14" s="205"/>
      <c r="BJA14" s="205"/>
      <c r="BJB14" s="205"/>
      <c r="BJC14" s="205"/>
      <c r="BJD14" s="205"/>
      <c r="BJE14" s="205"/>
      <c r="BJF14" s="205"/>
      <c r="BJG14" s="205"/>
      <c r="BJH14" s="205"/>
      <c r="BJI14" s="205"/>
      <c r="BJJ14" s="205"/>
      <c r="BJK14" s="205"/>
      <c r="BJL14" s="205"/>
      <c r="BJM14" s="205"/>
      <c r="BJN14" s="205"/>
      <c r="BJO14" s="205"/>
      <c r="BJP14" s="205"/>
      <c r="BJQ14" s="205"/>
      <c r="BJR14" s="205"/>
      <c r="BJS14" s="205"/>
      <c r="BJT14" s="205"/>
      <c r="BJU14" s="205"/>
      <c r="BJV14" s="205"/>
      <c r="BJW14" s="205"/>
      <c r="BJX14" s="205"/>
      <c r="BJY14" s="205"/>
      <c r="BJZ14" s="205"/>
      <c r="BKA14" s="205"/>
      <c r="BKB14" s="205"/>
      <c r="BKC14" s="205"/>
      <c r="BKD14" s="205"/>
      <c r="BKE14" s="205"/>
      <c r="BKF14" s="205"/>
      <c r="BKG14" s="205"/>
      <c r="BKH14" s="205"/>
      <c r="BKI14" s="205"/>
      <c r="BKJ14" s="205"/>
      <c r="BKK14" s="205"/>
      <c r="BKL14" s="205"/>
      <c r="BKM14" s="205"/>
      <c r="BKN14" s="205"/>
      <c r="BKO14" s="205"/>
      <c r="BKP14" s="205"/>
      <c r="BKQ14" s="205"/>
      <c r="BKR14" s="205"/>
      <c r="BKS14" s="205"/>
      <c r="BKT14" s="205"/>
      <c r="BKU14" s="205"/>
      <c r="BKV14" s="205"/>
      <c r="BKW14" s="205"/>
      <c r="BKX14" s="205"/>
      <c r="BKY14" s="205"/>
      <c r="BKZ14" s="205"/>
      <c r="BLA14" s="205"/>
      <c r="BLB14" s="205"/>
      <c r="BLC14" s="205"/>
      <c r="BLD14" s="205"/>
      <c r="BLE14" s="205"/>
      <c r="BLF14" s="205"/>
      <c r="BLG14" s="205"/>
      <c r="BLH14" s="205"/>
      <c r="BLI14" s="205"/>
      <c r="BLJ14" s="205"/>
      <c r="BLK14" s="205"/>
      <c r="BLL14" s="205"/>
      <c r="BLM14" s="205"/>
      <c r="BLN14" s="205"/>
      <c r="BLO14" s="205"/>
      <c r="BLP14" s="205"/>
      <c r="BLQ14" s="205"/>
      <c r="BLR14" s="205"/>
      <c r="BLS14" s="205"/>
      <c r="BLT14" s="205"/>
      <c r="BLU14" s="205"/>
      <c r="BLV14" s="205"/>
      <c r="BLW14" s="205"/>
      <c r="BLX14" s="205"/>
      <c r="BLY14" s="205"/>
      <c r="BLZ14" s="205"/>
      <c r="BMA14" s="205"/>
      <c r="BMB14" s="205"/>
      <c r="BMC14" s="205"/>
      <c r="BMD14" s="205"/>
      <c r="BME14" s="205"/>
      <c r="BMF14" s="205"/>
      <c r="BMG14" s="205"/>
      <c r="BMH14" s="205"/>
      <c r="BMI14" s="205"/>
      <c r="BMJ14" s="205"/>
      <c r="BMK14" s="205"/>
      <c r="BML14" s="205"/>
      <c r="BMM14" s="205"/>
      <c r="BMN14" s="205"/>
      <c r="BMO14" s="205"/>
      <c r="BMP14" s="205"/>
      <c r="BMQ14" s="205"/>
      <c r="BMR14" s="205"/>
      <c r="BMS14" s="205"/>
      <c r="BMT14" s="205"/>
      <c r="BMU14" s="205"/>
      <c r="BMV14" s="205"/>
      <c r="BMW14" s="205"/>
      <c r="BMX14" s="205"/>
      <c r="BMY14" s="205"/>
      <c r="BMZ14" s="205"/>
      <c r="BNA14" s="205"/>
      <c r="BNB14" s="205"/>
      <c r="BNC14" s="205"/>
      <c r="BND14" s="205"/>
      <c r="BNE14" s="205"/>
      <c r="BNF14" s="205"/>
      <c r="BNG14" s="205"/>
      <c r="BNH14" s="205"/>
      <c r="BNI14" s="205"/>
      <c r="BNJ14" s="205"/>
      <c r="BNK14" s="205"/>
      <c r="BNL14" s="205"/>
      <c r="BNM14" s="205"/>
      <c r="BNN14" s="205"/>
      <c r="BNO14" s="205"/>
      <c r="BNP14" s="205"/>
      <c r="BNQ14" s="205"/>
      <c r="BNR14" s="205"/>
      <c r="BNS14" s="205"/>
      <c r="BNT14" s="205"/>
      <c r="BNU14" s="205"/>
      <c r="BNV14" s="205"/>
      <c r="BNW14" s="205"/>
      <c r="BNX14" s="205"/>
      <c r="BNY14" s="205"/>
      <c r="BNZ14" s="205"/>
      <c r="BOA14" s="205"/>
      <c r="BOB14" s="205"/>
      <c r="BOC14" s="205"/>
      <c r="BOD14" s="205"/>
      <c r="BOE14" s="205"/>
      <c r="BOF14" s="205"/>
      <c r="BOG14" s="205"/>
      <c r="BOH14" s="205"/>
      <c r="BOI14" s="205"/>
      <c r="BOJ14" s="205"/>
      <c r="BOK14" s="205"/>
      <c r="BOL14" s="205"/>
      <c r="BOM14" s="205"/>
      <c r="BON14" s="205"/>
      <c r="BOO14" s="205"/>
      <c r="BOP14" s="205"/>
      <c r="BOQ14" s="205"/>
      <c r="BOR14" s="205"/>
      <c r="BOS14" s="205"/>
      <c r="BOT14" s="205"/>
      <c r="BOU14" s="205"/>
      <c r="BOV14" s="205"/>
      <c r="BOW14" s="205"/>
      <c r="BOX14" s="205"/>
      <c r="BOY14" s="205"/>
      <c r="BOZ14" s="205"/>
      <c r="BPA14" s="205"/>
      <c r="BPB14" s="205"/>
      <c r="BPC14" s="205"/>
      <c r="BPD14" s="205"/>
      <c r="BPE14" s="205"/>
      <c r="BPF14" s="205"/>
      <c r="BPG14" s="205"/>
      <c r="BPH14" s="205"/>
      <c r="BPI14" s="205"/>
      <c r="BPJ14" s="205"/>
      <c r="BPK14" s="205"/>
      <c r="BPL14" s="205"/>
      <c r="BPM14" s="205"/>
      <c r="BPN14" s="205"/>
      <c r="BPO14" s="205"/>
      <c r="BPP14" s="205"/>
      <c r="BPQ14" s="205"/>
      <c r="BPR14" s="205"/>
      <c r="BPS14" s="205"/>
      <c r="BPT14" s="205"/>
      <c r="BPU14" s="205"/>
      <c r="BPV14" s="205"/>
      <c r="BPW14" s="205"/>
      <c r="BPX14" s="205"/>
      <c r="BPY14" s="205"/>
      <c r="BPZ14" s="205"/>
      <c r="BQA14" s="205"/>
      <c r="BQB14" s="205"/>
      <c r="BQC14" s="205"/>
      <c r="BQD14" s="205"/>
      <c r="BQE14" s="205"/>
      <c r="BQF14" s="205"/>
      <c r="BQG14" s="205"/>
      <c r="BQH14" s="205"/>
      <c r="BQI14" s="205"/>
      <c r="BQJ14" s="205"/>
      <c r="BQK14" s="205"/>
      <c r="BQL14" s="205"/>
      <c r="BQM14" s="205"/>
      <c r="BQN14" s="205"/>
      <c r="BQO14" s="205"/>
      <c r="BQP14" s="205"/>
      <c r="BQQ14" s="205"/>
      <c r="BQR14" s="205"/>
      <c r="BQS14" s="205"/>
      <c r="BQT14" s="205"/>
      <c r="BQU14" s="205"/>
      <c r="BQV14" s="205"/>
      <c r="BQW14" s="205"/>
      <c r="BQX14" s="205"/>
      <c r="BQY14" s="205"/>
      <c r="BQZ14" s="205"/>
      <c r="BRA14" s="205"/>
      <c r="BRB14" s="205"/>
      <c r="BRC14" s="205"/>
      <c r="BRD14" s="205"/>
      <c r="BRE14" s="205"/>
      <c r="BRF14" s="205"/>
      <c r="BRG14" s="205"/>
      <c r="BRH14" s="205"/>
      <c r="BRI14" s="205"/>
      <c r="BRJ14" s="205"/>
      <c r="BRK14" s="205"/>
      <c r="BRL14" s="205"/>
      <c r="BRM14" s="205"/>
      <c r="BRN14" s="205"/>
      <c r="BRO14" s="205"/>
      <c r="BRP14" s="205"/>
      <c r="BRQ14" s="205"/>
      <c r="BRR14" s="205"/>
      <c r="BRS14" s="205"/>
      <c r="BRT14" s="205"/>
      <c r="BRU14" s="205"/>
      <c r="BRV14" s="205"/>
      <c r="BRW14" s="205"/>
      <c r="BRX14" s="205"/>
      <c r="BRY14" s="205"/>
      <c r="BRZ14" s="205"/>
      <c r="BSA14" s="205"/>
      <c r="BSB14" s="205"/>
      <c r="BSC14" s="205"/>
      <c r="BSD14" s="205"/>
      <c r="BSE14" s="205"/>
      <c r="BSF14" s="205"/>
      <c r="BSG14" s="205"/>
      <c r="BSH14" s="205"/>
      <c r="BSI14" s="205"/>
      <c r="BSJ14" s="205"/>
      <c r="BSK14" s="205"/>
      <c r="BSL14" s="205"/>
      <c r="BSM14" s="205"/>
      <c r="BSN14" s="205"/>
      <c r="BSO14" s="205"/>
      <c r="BSP14" s="205"/>
      <c r="BSQ14" s="205"/>
      <c r="BSR14" s="205"/>
      <c r="BSS14" s="205"/>
      <c r="BST14" s="205"/>
      <c r="BSU14" s="205"/>
      <c r="BSV14" s="205"/>
      <c r="BSW14" s="205"/>
      <c r="BSX14" s="205"/>
      <c r="BSY14" s="205"/>
      <c r="BSZ14" s="205"/>
      <c r="BTA14" s="205"/>
      <c r="BTB14" s="205"/>
      <c r="BTC14" s="205"/>
      <c r="BTD14" s="205"/>
      <c r="BTE14" s="205"/>
      <c r="BTF14" s="205"/>
      <c r="BTG14" s="205"/>
      <c r="BTH14" s="205"/>
      <c r="BTI14" s="205"/>
      <c r="BTJ14" s="205"/>
      <c r="BTK14" s="205"/>
      <c r="BTL14" s="205"/>
      <c r="BTM14" s="205"/>
      <c r="BTN14" s="205"/>
      <c r="BTO14" s="205"/>
      <c r="BTP14" s="205"/>
      <c r="BTQ14" s="205"/>
      <c r="BTR14" s="205"/>
      <c r="BTS14" s="205"/>
      <c r="BTT14" s="205"/>
      <c r="BTU14" s="205"/>
      <c r="BTV14" s="205"/>
      <c r="BTW14" s="205"/>
      <c r="BTX14" s="205"/>
      <c r="BTY14" s="205"/>
      <c r="BTZ14" s="205"/>
      <c r="BUA14" s="205"/>
      <c r="BUB14" s="205"/>
      <c r="BUC14" s="205"/>
      <c r="BUD14" s="205"/>
      <c r="BUE14" s="205"/>
      <c r="BUF14" s="205"/>
      <c r="BUG14" s="205"/>
      <c r="BUH14" s="205"/>
      <c r="BUI14" s="205"/>
      <c r="BUJ14" s="205"/>
      <c r="BUK14" s="205"/>
      <c r="BUL14" s="205"/>
      <c r="BUM14" s="205"/>
      <c r="BUN14" s="205"/>
      <c r="BUO14" s="205"/>
      <c r="BUP14" s="205"/>
      <c r="BUQ14" s="205"/>
      <c r="BUR14" s="205"/>
      <c r="BUS14" s="205"/>
      <c r="BUT14" s="205"/>
      <c r="BUU14" s="205"/>
      <c r="BUV14" s="205"/>
      <c r="BUW14" s="205"/>
      <c r="BUX14" s="205"/>
      <c r="BUY14" s="205"/>
      <c r="BUZ14" s="205"/>
      <c r="BVA14" s="205"/>
      <c r="BVB14" s="205"/>
      <c r="BVC14" s="205"/>
      <c r="BVD14" s="205"/>
      <c r="BVE14" s="205"/>
      <c r="BVF14" s="205"/>
      <c r="BVG14" s="205"/>
      <c r="BVH14" s="205"/>
      <c r="BVI14" s="205"/>
      <c r="BVJ14" s="205"/>
      <c r="BVK14" s="205"/>
      <c r="BVL14" s="205"/>
      <c r="BVM14" s="205"/>
      <c r="BVN14" s="205"/>
      <c r="BVO14" s="205"/>
      <c r="BVP14" s="205"/>
      <c r="BVQ14" s="205"/>
      <c r="BVR14" s="205"/>
      <c r="BVS14" s="205"/>
      <c r="BVT14" s="205"/>
      <c r="BVU14" s="205"/>
      <c r="BVV14" s="205"/>
      <c r="BVW14" s="205"/>
      <c r="BVX14" s="205"/>
      <c r="BVY14" s="205"/>
      <c r="BVZ14" s="205"/>
      <c r="BWA14" s="205"/>
      <c r="BWB14" s="205"/>
      <c r="BWC14" s="205"/>
      <c r="BWD14" s="205"/>
      <c r="BWE14" s="205"/>
      <c r="BWF14" s="205"/>
      <c r="BWG14" s="205"/>
      <c r="BWH14" s="205"/>
      <c r="BWI14" s="205"/>
      <c r="BWJ14" s="205"/>
      <c r="BWK14" s="205"/>
      <c r="BWL14" s="205"/>
      <c r="BWM14" s="205"/>
      <c r="BWN14" s="205"/>
      <c r="BWO14" s="205"/>
      <c r="BWP14" s="205"/>
      <c r="BWQ14" s="205"/>
      <c r="BWR14" s="205"/>
      <c r="BWS14" s="205"/>
      <c r="BWT14" s="205"/>
      <c r="BWU14" s="205"/>
      <c r="BWV14" s="205"/>
      <c r="BWW14" s="205"/>
      <c r="BWX14" s="205"/>
      <c r="BWY14" s="205"/>
      <c r="BWZ14" s="205"/>
      <c r="BXA14" s="205"/>
      <c r="BXB14" s="205"/>
      <c r="BXC14" s="205"/>
      <c r="BXD14" s="205"/>
      <c r="BXE14" s="205"/>
      <c r="BXF14" s="205"/>
      <c r="BXG14" s="205"/>
      <c r="BXH14" s="205"/>
      <c r="BXI14" s="205"/>
      <c r="BXJ14" s="205"/>
      <c r="BXK14" s="205"/>
      <c r="BXL14" s="205"/>
      <c r="BXM14" s="205"/>
      <c r="BXN14" s="205"/>
      <c r="BXO14" s="205"/>
      <c r="BXP14" s="205"/>
      <c r="BXQ14" s="205"/>
      <c r="BXR14" s="205"/>
      <c r="BXS14" s="205"/>
      <c r="BXT14" s="205"/>
      <c r="BXU14" s="205"/>
      <c r="BXV14" s="205"/>
      <c r="BXW14" s="205"/>
      <c r="BXX14" s="205"/>
      <c r="BXY14" s="205"/>
      <c r="BXZ14" s="205"/>
      <c r="BYA14" s="205"/>
      <c r="BYB14" s="205"/>
      <c r="BYC14" s="205"/>
      <c r="BYD14" s="205"/>
      <c r="BYE14" s="205"/>
      <c r="BYF14" s="205"/>
      <c r="BYG14" s="205"/>
      <c r="BYH14" s="205"/>
      <c r="BYI14" s="205"/>
      <c r="BYJ14" s="205"/>
      <c r="BYK14" s="205"/>
      <c r="BYL14" s="205"/>
      <c r="BYM14" s="205"/>
      <c r="BYN14" s="205"/>
      <c r="BYO14" s="205"/>
      <c r="BYP14" s="205"/>
      <c r="BYQ14" s="205"/>
      <c r="BYR14" s="205"/>
      <c r="BYS14" s="205"/>
      <c r="BYT14" s="205"/>
      <c r="BYU14" s="205"/>
      <c r="BYV14" s="205"/>
      <c r="BYW14" s="205"/>
      <c r="BYX14" s="205"/>
      <c r="BYY14" s="205"/>
      <c r="BYZ14" s="205"/>
      <c r="BZA14" s="205"/>
      <c r="BZB14" s="205"/>
      <c r="BZC14" s="205"/>
      <c r="BZD14" s="205"/>
      <c r="BZE14" s="205"/>
      <c r="BZF14" s="205"/>
      <c r="BZG14" s="205"/>
      <c r="BZH14" s="205"/>
      <c r="BZI14" s="205"/>
      <c r="BZJ14" s="205"/>
      <c r="BZK14" s="205"/>
      <c r="BZL14" s="205"/>
      <c r="BZM14" s="205"/>
      <c r="BZN14" s="205"/>
      <c r="BZO14" s="205"/>
      <c r="BZP14" s="205"/>
      <c r="BZQ14" s="205"/>
      <c r="BZR14" s="205"/>
      <c r="BZS14" s="205"/>
      <c r="BZT14" s="205"/>
      <c r="BZU14" s="205"/>
      <c r="BZV14" s="205"/>
      <c r="BZW14" s="205"/>
      <c r="BZX14" s="205"/>
      <c r="BZY14" s="205"/>
      <c r="BZZ14" s="205"/>
      <c r="CAA14" s="205"/>
      <c r="CAB14" s="205"/>
      <c r="CAC14" s="205"/>
      <c r="CAD14" s="205"/>
      <c r="CAE14" s="205"/>
      <c r="CAF14" s="205"/>
      <c r="CAG14" s="205"/>
      <c r="CAH14" s="205"/>
      <c r="CAI14" s="205"/>
      <c r="CAJ14" s="205"/>
      <c r="CAK14" s="205"/>
      <c r="CAL14" s="205"/>
      <c r="CAM14" s="205"/>
      <c r="CAN14" s="205"/>
      <c r="CAO14" s="205"/>
      <c r="CAP14" s="205"/>
      <c r="CAQ14" s="205"/>
      <c r="CAR14" s="205"/>
      <c r="CAS14" s="205"/>
      <c r="CAT14" s="205"/>
      <c r="CAU14" s="205"/>
      <c r="CAV14" s="205"/>
      <c r="CAW14" s="205"/>
      <c r="CAX14" s="205"/>
      <c r="CAY14" s="205"/>
      <c r="CAZ14" s="205"/>
      <c r="CBA14" s="205"/>
      <c r="CBB14" s="205"/>
      <c r="CBC14" s="205"/>
      <c r="CBD14" s="205"/>
      <c r="CBE14" s="205"/>
      <c r="CBF14" s="205"/>
      <c r="CBG14" s="205"/>
      <c r="CBH14" s="205"/>
      <c r="CBI14" s="205"/>
      <c r="CBJ14" s="205"/>
      <c r="CBK14" s="205"/>
      <c r="CBL14" s="205"/>
      <c r="CBM14" s="205"/>
      <c r="CBN14" s="205"/>
      <c r="CBO14" s="205"/>
      <c r="CBP14" s="205"/>
      <c r="CBQ14" s="205"/>
      <c r="CBR14" s="205"/>
      <c r="CBS14" s="205"/>
      <c r="CBT14" s="205"/>
      <c r="CBU14" s="205"/>
      <c r="CBV14" s="205"/>
      <c r="CBW14" s="205"/>
      <c r="CBX14" s="205"/>
      <c r="CBY14" s="205"/>
      <c r="CBZ14" s="205"/>
      <c r="CCA14" s="205"/>
      <c r="CCB14" s="205"/>
      <c r="CCC14" s="205"/>
      <c r="CCD14" s="205"/>
      <c r="CCE14" s="205"/>
      <c r="CCF14" s="205"/>
      <c r="CCG14" s="205"/>
      <c r="CCH14" s="205"/>
      <c r="CCI14" s="205"/>
      <c r="CCJ14" s="205"/>
      <c r="CCK14" s="205"/>
      <c r="CCL14" s="205"/>
      <c r="CCM14" s="205"/>
      <c r="CCN14" s="205"/>
      <c r="CCO14" s="205"/>
      <c r="CCP14" s="205"/>
      <c r="CCQ14" s="205"/>
      <c r="CCR14" s="205"/>
      <c r="CCS14" s="205"/>
      <c r="CCT14" s="205"/>
      <c r="CCU14" s="205"/>
      <c r="CCV14" s="205"/>
      <c r="CCW14" s="205"/>
      <c r="CCX14" s="205"/>
      <c r="CCY14" s="205"/>
      <c r="CCZ14" s="205"/>
      <c r="CDA14" s="205"/>
      <c r="CDB14" s="205"/>
      <c r="CDC14" s="205"/>
      <c r="CDD14" s="205"/>
      <c r="CDE14" s="205"/>
      <c r="CDF14" s="205"/>
      <c r="CDG14" s="205"/>
      <c r="CDH14" s="205"/>
      <c r="CDI14" s="205"/>
      <c r="CDJ14" s="205"/>
      <c r="CDK14" s="205"/>
      <c r="CDL14" s="205"/>
      <c r="CDM14" s="205"/>
      <c r="CDN14" s="205"/>
      <c r="CDO14" s="205"/>
      <c r="CDP14" s="205"/>
      <c r="CDQ14" s="205"/>
      <c r="CDR14" s="205"/>
      <c r="CDS14" s="205"/>
      <c r="CDT14" s="205"/>
      <c r="CDU14" s="205"/>
      <c r="CDV14" s="205"/>
      <c r="CDW14" s="205"/>
      <c r="CDX14" s="205"/>
      <c r="CDY14" s="205"/>
      <c r="CDZ14" s="205"/>
      <c r="CEA14" s="205"/>
      <c r="CEB14" s="205"/>
      <c r="CEC14" s="205"/>
      <c r="CED14" s="205"/>
      <c r="CEE14" s="205"/>
      <c r="CEF14" s="205"/>
      <c r="CEG14" s="205"/>
      <c r="CEH14" s="205"/>
      <c r="CEI14" s="205"/>
      <c r="CEJ14" s="205"/>
      <c r="CEK14" s="205"/>
      <c r="CEL14" s="205"/>
      <c r="CEM14" s="205"/>
      <c r="CEN14" s="205"/>
      <c r="CEO14" s="205"/>
      <c r="CEP14" s="205"/>
      <c r="CEQ14" s="205"/>
      <c r="CER14" s="205"/>
      <c r="CES14" s="205"/>
      <c r="CET14" s="205"/>
      <c r="CEU14" s="205"/>
      <c r="CEV14" s="205"/>
      <c r="CEW14" s="205"/>
      <c r="CEX14" s="205"/>
      <c r="CEY14" s="205"/>
      <c r="CEZ14" s="205"/>
      <c r="CFA14" s="205"/>
      <c r="CFB14" s="205"/>
      <c r="CFC14" s="205"/>
      <c r="CFD14" s="205"/>
      <c r="CFE14" s="205"/>
      <c r="CFF14" s="205"/>
      <c r="CFG14" s="205"/>
      <c r="CFH14" s="205"/>
      <c r="CFI14" s="205"/>
      <c r="CFJ14" s="205"/>
      <c r="CFK14" s="205"/>
      <c r="CFL14" s="205"/>
      <c r="CFM14" s="205"/>
      <c r="CFN14" s="205"/>
      <c r="CFO14" s="205"/>
      <c r="CFP14" s="205"/>
      <c r="CFQ14" s="205"/>
      <c r="CFR14" s="205"/>
      <c r="CFS14" s="205"/>
      <c r="CFT14" s="205"/>
      <c r="CFU14" s="205"/>
      <c r="CFV14" s="205"/>
      <c r="CFW14" s="205"/>
      <c r="CFX14" s="205"/>
      <c r="CFY14" s="205"/>
      <c r="CFZ14" s="205"/>
      <c r="CGA14" s="205"/>
      <c r="CGB14" s="205"/>
      <c r="CGC14" s="205"/>
      <c r="CGD14" s="205"/>
      <c r="CGE14" s="205"/>
      <c r="CGF14" s="205"/>
      <c r="CGG14" s="205"/>
      <c r="CGH14" s="205"/>
      <c r="CGI14" s="205"/>
      <c r="CGJ14" s="205"/>
      <c r="CGK14" s="205"/>
      <c r="CGL14" s="205"/>
      <c r="CGM14" s="205"/>
      <c r="CGN14" s="205"/>
      <c r="CGO14" s="205"/>
      <c r="CGP14" s="205"/>
      <c r="CGQ14" s="205"/>
      <c r="CGR14" s="205"/>
      <c r="CGS14" s="205"/>
      <c r="CGT14" s="205"/>
      <c r="CGU14" s="205"/>
      <c r="CGV14" s="205"/>
      <c r="CGW14" s="205"/>
      <c r="CGX14" s="205"/>
      <c r="CGY14" s="205"/>
      <c r="CGZ14" s="205"/>
      <c r="CHA14" s="205"/>
      <c r="CHB14" s="205"/>
      <c r="CHC14" s="205"/>
      <c r="CHD14" s="205"/>
      <c r="CHE14" s="205"/>
      <c r="CHF14" s="205"/>
      <c r="CHG14" s="205"/>
      <c r="CHH14" s="205"/>
      <c r="CHI14" s="205"/>
      <c r="CHJ14" s="205"/>
      <c r="CHK14" s="205"/>
      <c r="CHL14" s="205"/>
      <c r="CHM14" s="205"/>
      <c r="CHN14" s="205"/>
      <c r="CHO14" s="205"/>
      <c r="CHP14" s="205"/>
      <c r="CHQ14" s="205"/>
      <c r="CHR14" s="205"/>
      <c r="CHS14" s="205"/>
      <c r="CHT14" s="205"/>
      <c r="CHU14" s="205"/>
      <c r="CHV14" s="205"/>
      <c r="CHW14" s="205"/>
      <c r="CHX14" s="205"/>
      <c r="CHY14" s="205"/>
      <c r="CHZ14" s="205"/>
      <c r="CIA14" s="205"/>
      <c r="CIB14" s="205"/>
      <c r="CIC14" s="205"/>
      <c r="CID14" s="205"/>
      <c r="CIE14" s="205"/>
      <c r="CIF14" s="205"/>
      <c r="CIG14" s="205"/>
      <c r="CIH14" s="205"/>
      <c r="CII14" s="205"/>
      <c r="CIJ14" s="205"/>
      <c r="CIK14" s="205"/>
      <c r="CIL14" s="205"/>
      <c r="CIM14" s="205"/>
      <c r="CIN14" s="205"/>
      <c r="CIO14" s="205"/>
      <c r="CIP14" s="205"/>
      <c r="CIQ14" s="205"/>
      <c r="CIR14" s="205"/>
      <c r="CIS14" s="205"/>
      <c r="CIT14" s="205"/>
      <c r="CIU14" s="205"/>
      <c r="CIV14" s="205"/>
      <c r="CIW14" s="205"/>
      <c r="CIX14" s="205"/>
      <c r="CIY14" s="205"/>
      <c r="CIZ14" s="205"/>
      <c r="CJA14" s="205"/>
      <c r="CJB14" s="205"/>
      <c r="CJC14" s="205"/>
      <c r="CJD14" s="205"/>
      <c r="CJE14" s="205"/>
      <c r="CJF14" s="205"/>
      <c r="CJG14" s="205"/>
      <c r="CJH14" s="205"/>
      <c r="CJI14" s="205"/>
      <c r="CJJ14" s="205"/>
      <c r="CJK14" s="205"/>
      <c r="CJL14" s="205"/>
      <c r="CJM14" s="205"/>
      <c r="CJN14" s="205"/>
      <c r="CJO14" s="205"/>
      <c r="CJP14" s="205"/>
      <c r="CJQ14" s="205"/>
      <c r="CJR14" s="205"/>
      <c r="CJS14" s="205"/>
      <c r="CJT14" s="205"/>
      <c r="CJU14" s="205"/>
      <c r="CJV14" s="205"/>
      <c r="CJW14" s="205"/>
      <c r="CJX14" s="205"/>
      <c r="CJY14" s="205"/>
      <c r="CJZ14" s="205"/>
      <c r="CKA14" s="205"/>
      <c r="CKB14" s="205"/>
      <c r="CKC14" s="205"/>
      <c r="CKD14" s="205"/>
      <c r="CKE14" s="205"/>
      <c r="CKF14" s="205"/>
      <c r="CKG14" s="205"/>
      <c r="CKH14" s="205"/>
      <c r="CKI14" s="205"/>
      <c r="CKJ14" s="205"/>
      <c r="CKK14" s="205"/>
      <c r="CKL14" s="205"/>
      <c r="CKM14" s="205"/>
      <c r="CKN14" s="205"/>
      <c r="CKO14" s="205"/>
      <c r="CKP14" s="205"/>
      <c r="CKQ14" s="205"/>
      <c r="CKR14" s="205"/>
      <c r="CKS14" s="205"/>
      <c r="CKT14" s="205"/>
      <c r="CKU14" s="205"/>
      <c r="CKV14" s="205"/>
      <c r="CKW14" s="205"/>
      <c r="CKX14" s="205"/>
      <c r="CKY14" s="205"/>
      <c r="CKZ14" s="205"/>
      <c r="CLA14" s="205"/>
      <c r="CLB14" s="205"/>
      <c r="CLC14" s="205"/>
      <c r="CLD14" s="205"/>
      <c r="CLE14" s="205"/>
      <c r="CLF14" s="205"/>
      <c r="CLG14" s="205"/>
      <c r="CLH14" s="205"/>
      <c r="CLI14" s="205"/>
      <c r="CLJ14" s="205"/>
      <c r="CLK14" s="205"/>
      <c r="CLL14" s="205"/>
      <c r="CLM14" s="205"/>
      <c r="CLN14" s="205"/>
      <c r="CLO14" s="205"/>
      <c r="CLP14" s="205"/>
      <c r="CLQ14" s="205"/>
      <c r="CLR14" s="205"/>
      <c r="CLS14" s="205"/>
      <c r="CLT14" s="205"/>
      <c r="CLU14" s="205"/>
      <c r="CLV14" s="205"/>
      <c r="CLW14" s="205"/>
      <c r="CLX14" s="205"/>
      <c r="CLY14" s="205"/>
      <c r="CLZ14" s="205"/>
      <c r="CMA14" s="205"/>
      <c r="CMB14" s="205"/>
      <c r="CMC14" s="205"/>
      <c r="CMD14" s="205"/>
      <c r="CME14" s="205"/>
      <c r="CMF14" s="205"/>
      <c r="CMG14" s="205"/>
      <c r="CMH14" s="205"/>
      <c r="CMI14" s="205"/>
      <c r="CMJ14" s="205"/>
      <c r="CMK14" s="205"/>
      <c r="CML14" s="205"/>
      <c r="CMM14" s="205"/>
      <c r="CMN14" s="205"/>
      <c r="CMO14" s="205"/>
      <c r="CMP14" s="205"/>
      <c r="CMQ14" s="205"/>
      <c r="CMR14" s="205"/>
      <c r="CMS14" s="205"/>
      <c r="CMT14" s="205"/>
      <c r="CMU14" s="205"/>
      <c r="CMV14" s="205"/>
      <c r="CMW14" s="205"/>
      <c r="CMX14" s="205"/>
      <c r="CMY14" s="205"/>
      <c r="CMZ14" s="205"/>
      <c r="CNA14" s="205"/>
      <c r="CNB14" s="205"/>
      <c r="CNC14" s="205"/>
      <c r="CND14" s="205"/>
      <c r="CNE14" s="205"/>
      <c r="CNF14" s="205"/>
      <c r="CNG14" s="205"/>
      <c r="CNH14" s="205"/>
      <c r="CNI14" s="205"/>
      <c r="CNJ14" s="205"/>
      <c r="CNK14" s="205"/>
      <c r="CNL14" s="205"/>
      <c r="CNM14" s="205"/>
      <c r="CNN14" s="205"/>
      <c r="CNO14" s="205"/>
      <c r="CNP14" s="205"/>
      <c r="CNQ14" s="205"/>
      <c r="CNR14" s="205"/>
      <c r="CNS14" s="205"/>
      <c r="CNT14" s="205"/>
      <c r="CNU14" s="205"/>
      <c r="CNV14" s="205"/>
      <c r="CNW14" s="205"/>
      <c r="CNX14" s="205"/>
      <c r="CNY14" s="205"/>
      <c r="CNZ14" s="205"/>
      <c r="COA14" s="205"/>
      <c r="COB14" s="205"/>
      <c r="COC14" s="205"/>
      <c r="COD14" s="205"/>
      <c r="COE14" s="205"/>
      <c r="COF14" s="205"/>
      <c r="COG14" s="205"/>
      <c r="COH14" s="205"/>
      <c r="COI14" s="205"/>
      <c r="COJ14" s="205"/>
      <c r="COK14" s="205"/>
      <c r="COL14" s="205"/>
      <c r="COM14" s="205"/>
      <c r="CON14" s="205"/>
      <c r="COO14" s="205"/>
      <c r="COP14" s="205"/>
      <c r="COQ14" s="205"/>
      <c r="COR14" s="205"/>
      <c r="COS14" s="205"/>
      <c r="COT14" s="205"/>
      <c r="COU14" s="205"/>
      <c r="COV14" s="205"/>
      <c r="COW14" s="205"/>
      <c r="COX14" s="205"/>
      <c r="COY14" s="205"/>
      <c r="COZ14" s="205"/>
      <c r="CPA14" s="205"/>
      <c r="CPB14" s="205"/>
      <c r="CPC14" s="205"/>
      <c r="CPD14" s="205"/>
      <c r="CPE14" s="205"/>
      <c r="CPF14" s="205"/>
      <c r="CPG14" s="205"/>
      <c r="CPH14" s="205"/>
      <c r="CPI14" s="205"/>
      <c r="CPJ14" s="205"/>
      <c r="CPK14" s="205"/>
      <c r="CPL14" s="205"/>
      <c r="CPM14" s="205"/>
      <c r="CPN14" s="205"/>
      <c r="CPO14" s="205"/>
      <c r="CPP14" s="205"/>
      <c r="CPQ14" s="205"/>
      <c r="CPR14" s="205"/>
      <c r="CPS14" s="205"/>
      <c r="CPT14" s="205"/>
      <c r="CPU14" s="205"/>
      <c r="CPV14" s="205"/>
      <c r="CPW14" s="205"/>
      <c r="CPX14" s="205"/>
      <c r="CPY14" s="205"/>
      <c r="CPZ14" s="205"/>
      <c r="CQA14" s="205"/>
      <c r="CQB14" s="205"/>
      <c r="CQC14" s="205"/>
      <c r="CQD14" s="205"/>
      <c r="CQE14" s="205"/>
      <c r="CQF14" s="205"/>
      <c r="CQG14" s="205"/>
      <c r="CQH14" s="205"/>
      <c r="CQI14" s="205"/>
      <c r="CQJ14" s="205"/>
      <c r="CQK14" s="205"/>
      <c r="CQL14" s="205"/>
      <c r="CQM14" s="205"/>
      <c r="CQN14" s="205"/>
      <c r="CQO14" s="205"/>
      <c r="CQP14" s="205"/>
      <c r="CQQ14" s="205"/>
      <c r="CQR14" s="205"/>
      <c r="CQS14" s="205"/>
      <c r="CQT14" s="205"/>
      <c r="CQU14" s="205"/>
      <c r="CQV14" s="205"/>
      <c r="CQW14" s="205"/>
      <c r="CQX14" s="205"/>
      <c r="CQY14" s="205"/>
      <c r="CQZ14" s="205"/>
      <c r="CRA14" s="205"/>
      <c r="CRB14" s="205"/>
      <c r="CRC14" s="205"/>
      <c r="CRD14" s="205"/>
      <c r="CRE14" s="205"/>
      <c r="CRF14" s="205"/>
      <c r="CRG14" s="205"/>
      <c r="CRH14" s="205"/>
      <c r="CRI14" s="205"/>
      <c r="CRJ14" s="205"/>
      <c r="CRK14" s="205"/>
      <c r="CRL14" s="205"/>
      <c r="CRM14" s="205"/>
      <c r="CRN14" s="205"/>
      <c r="CRO14" s="205"/>
      <c r="CRP14" s="205"/>
      <c r="CRQ14" s="205"/>
      <c r="CRR14" s="205"/>
      <c r="CRS14" s="205"/>
      <c r="CRT14" s="205"/>
      <c r="CRU14" s="205"/>
      <c r="CRV14" s="205"/>
      <c r="CRW14" s="205"/>
      <c r="CRX14" s="205"/>
      <c r="CRY14" s="205"/>
      <c r="CRZ14" s="205"/>
      <c r="CSA14" s="205"/>
      <c r="CSB14" s="205"/>
      <c r="CSC14" s="205"/>
      <c r="CSD14" s="205"/>
      <c r="CSE14" s="205"/>
      <c r="CSF14" s="205"/>
      <c r="CSG14" s="205"/>
      <c r="CSH14" s="205"/>
      <c r="CSI14" s="205"/>
      <c r="CSJ14" s="205"/>
      <c r="CSK14" s="205"/>
      <c r="CSL14" s="205"/>
      <c r="CSM14" s="205"/>
      <c r="CSN14" s="205"/>
      <c r="CSO14" s="205"/>
      <c r="CSP14" s="205"/>
      <c r="CSQ14" s="205"/>
      <c r="CSR14" s="205"/>
      <c r="CSS14" s="205"/>
      <c r="CST14" s="205"/>
      <c r="CSU14" s="205"/>
      <c r="CSV14" s="205"/>
      <c r="CSW14" s="205"/>
      <c r="CSX14" s="205"/>
      <c r="CSY14" s="205"/>
      <c r="CSZ14" s="205"/>
      <c r="CTA14" s="205"/>
      <c r="CTB14" s="205"/>
      <c r="CTC14" s="205"/>
      <c r="CTD14" s="205"/>
      <c r="CTE14" s="205"/>
      <c r="CTF14" s="205"/>
      <c r="CTG14" s="205"/>
      <c r="CTH14" s="205"/>
      <c r="CTI14" s="205"/>
      <c r="CTJ14" s="205"/>
      <c r="CTK14" s="205"/>
      <c r="CTL14" s="205"/>
      <c r="CTM14" s="205"/>
      <c r="CTN14" s="205"/>
      <c r="CTO14" s="205"/>
      <c r="CTP14" s="205"/>
      <c r="CTQ14" s="205"/>
      <c r="CTR14" s="205"/>
      <c r="CTS14" s="205"/>
      <c r="CTT14" s="205"/>
      <c r="CTU14" s="205"/>
      <c r="CTV14" s="205"/>
      <c r="CTW14" s="205"/>
      <c r="CTX14" s="205"/>
      <c r="CTY14" s="205"/>
      <c r="CTZ14" s="205"/>
      <c r="CUA14" s="205"/>
      <c r="CUB14" s="205"/>
      <c r="CUC14" s="205"/>
      <c r="CUD14" s="205"/>
      <c r="CUE14" s="205"/>
      <c r="CUF14" s="205"/>
      <c r="CUG14" s="205"/>
      <c r="CUH14" s="205"/>
      <c r="CUI14" s="205"/>
      <c r="CUJ14" s="205"/>
      <c r="CUK14" s="205"/>
      <c r="CUL14" s="205"/>
      <c r="CUM14" s="205"/>
      <c r="CUN14" s="205"/>
      <c r="CUO14" s="205"/>
      <c r="CUP14" s="205"/>
      <c r="CUQ14" s="205"/>
      <c r="CUR14" s="205"/>
      <c r="CUS14" s="205"/>
      <c r="CUT14" s="205"/>
      <c r="CUU14" s="205"/>
      <c r="CUV14" s="205"/>
      <c r="CUW14" s="205"/>
      <c r="CUX14" s="205"/>
      <c r="CUY14" s="205"/>
      <c r="CUZ14" s="205"/>
      <c r="CVA14" s="205"/>
      <c r="CVB14" s="205"/>
      <c r="CVC14" s="205"/>
      <c r="CVD14" s="205"/>
      <c r="CVE14" s="205"/>
      <c r="CVF14" s="205"/>
      <c r="CVG14" s="205"/>
      <c r="CVH14" s="205"/>
      <c r="CVI14" s="205"/>
      <c r="CVJ14" s="205"/>
      <c r="CVK14" s="205"/>
      <c r="CVL14" s="205"/>
      <c r="CVM14" s="205"/>
      <c r="CVN14" s="205"/>
      <c r="CVO14" s="205"/>
      <c r="CVP14" s="205"/>
      <c r="CVQ14" s="205"/>
      <c r="CVR14" s="205"/>
      <c r="CVS14" s="205"/>
      <c r="CVT14" s="205"/>
      <c r="CVU14" s="205"/>
      <c r="CVV14" s="205"/>
      <c r="CVW14" s="205"/>
      <c r="CVX14" s="205"/>
      <c r="CVY14" s="205"/>
      <c r="CVZ14" s="205"/>
      <c r="CWA14" s="205"/>
      <c r="CWB14" s="205"/>
      <c r="CWC14" s="205"/>
      <c r="CWD14" s="205"/>
      <c r="CWE14" s="205"/>
      <c r="CWF14" s="205"/>
      <c r="CWG14" s="205"/>
      <c r="CWH14" s="205"/>
      <c r="CWI14" s="205"/>
      <c r="CWJ14" s="205"/>
      <c r="CWK14" s="205"/>
      <c r="CWL14" s="205"/>
      <c r="CWM14" s="205"/>
      <c r="CWN14" s="205"/>
      <c r="CWO14" s="205"/>
      <c r="CWP14" s="205"/>
      <c r="CWQ14" s="205"/>
      <c r="CWR14" s="205"/>
      <c r="CWS14" s="205"/>
      <c r="CWT14" s="205"/>
      <c r="CWU14" s="205"/>
      <c r="CWV14" s="205"/>
      <c r="CWW14" s="205"/>
      <c r="CWX14" s="205"/>
      <c r="CWY14" s="205"/>
      <c r="CWZ14" s="205"/>
      <c r="CXA14" s="205"/>
      <c r="CXB14" s="205"/>
      <c r="CXC14" s="205"/>
      <c r="CXD14" s="205"/>
      <c r="CXE14" s="205"/>
      <c r="CXF14" s="205"/>
      <c r="CXG14" s="205"/>
      <c r="CXH14" s="205"/>
      <c r="CXI14" s="205"/>
      <c r="CXJ14" s="205"/>
      <c r="CXK14" s="205"/>
      <c r="CXL14" s="205"/>
      <c r="CXM14" s="205"/>
      <c r="CXN14" s="205"/>
      <c r="CXO14" s="205"/>
      <c r="CXP14" s="205"/>
      <c r="CXQ14" s="205"/>
      <c r="CXR14" s="205"/>
      <c r="CXS14" s="205"/>
      <c r="CXT14" s="205"/>
      <c r="CXU14" s="205"/>
      <c r="CXV14" s="205"/>
      <c r="CXW14" s="205"/>
      <c r="CXX14" s="205"/>
      <c r="CXY14" s="205"/>
      <c r="CXZ14" s="205"/>
      <c r="CYA14" s="205"/>
      <c r="CYB14" s="205"/>
      <c r="CYC14" s="205"/>
      <c r="CYD14" s="205"/>
      <c r="CYE14" s="205"/>
      <c r="CYF14" s="205"/>
      <c r="CYG14" s="205"/>
      <c r="CYH14" s="205"/>
      <c r="CYI14" s="205"/>
      <c r="CYJ14" s="205"/>
      <c r="CYK14" s="205"/>
      <c r="CYL14" s="205"/>
      <c r="CYM14" s="205"/>
      <c r="CYN14" s="205"/>
      <c r="CYO14" s="205"/>
      <c r="CYP14" s="205"/>
      <c r="CYQ14" s="205"/>
      <c r="CYR14" s="205"/>
      <c r="CYS14" s="205"/>
      <c r="CYT14" s="205"/>
      <c r="CYU14" s="205"/>
      <c r="CYV14" s="205"/>
      <c r="CYW14" s="205"/>
      <c r="CYX14" s="205"/>
      <c r="CYY14" s="205"/>
      <c r="CYZ14" s="205"/>
      <c r="CZA14" s="205"/>
      <c r="CZB14" s="205"/>
      <c r="CZC14" s="205"/>
      <c r="CZD14" s="205"/>
      <c r="CZE14" s="205"/>
      <c r="CZF14" s="205"/>
      <c r="CZG14" s="205"/>
      <c r="CZH14" s="205"/>
      <c r="CZI14" s="205"/>
      <c r="CZJ14" s="205"/>
      <c r="CZK14" s="205"/>
      <c r="CZL14" s="205"/>
      <c r="CZM14" s="205"/>
      <c r="CZN14" s="205"/>
      <c r="CZO14" s="205"/>
      <c r="CZP14" s="205"/>
      <c r="CZQ14" s="205"/>
      <c r="CZR14" s="205"/>
      <c r="CZS14" s="205"/>
      <c r="CZT14" s="205"/>
      <c r="CZU14" s="205"/>
      <c r="CZV14" s="205"/>
      <c r="CZW14" s="205"/>
      <c r="CZX14" s="205"/>
      <c r="CZY14" s="205"/>
      <c r="CZZ14" s="205"/>
      <c r="DAA14" s="205"/>
      <c r="DAB14" s="205"/>
      <c r="DAC14" s="205"/>
      <c r="DAD14" s="205"/>
      <c r="DAE14" s="205"/>
      <c r="DAF14" s="205"/>
      <c r="DAG14" s="205"/>
      <c r="DAH14" s="205"/>
      <c r="DAI14" s="205"/>
      <c r="DAJ14" s="205"/>
      <c r="DAK14" s="205"/>
      <c r="DAL14" s="205"/>
      <c r="DAM14" s="205"/>
      <c r="DAN14" s="205"/>
      <c r="DAO14" s="205"/>
      <c r="DAP14" s="205"/>
      <c r="DAQ14" s="205"/>
      <c r="DAR14" s="205"/>
      <c r="DAS14" s="205"/>
      <c r="DAT14" s="205"/>
      <c r="DAU14" s="205"/>
      <c r="DAV14" s="205"/>
      <c r="DAW14" s="205"/>
      <c r="DAX14" s="205"/>
      <c r="DAY14" s="205"/>
      <c r="DAZ14" s="205"/>
      <c r="DBA14" s="205"/>
      <c r="DBB14" s="205"/>
      <c r="DBC14" s="205"/>
      <c r="DBD14" s="205"/>
      <c r="DBE14" s="205"/>
      <c r="DBF14" s="205"/>
      <c r="DBG14" s="205"/>
      <c r="DBH14" s="205"/>
      <c r="DBI14" s="205"/>
      <c r="DBJ14" s="205"/>
      <c r="DBK14" s="205"/>
      <c r="DBL14" s="205"/>
      <c r="DBM14" s="205"/>
      <c r="DBN14" s="205"/>
      <c r="DBO14" s="205"/>
      <c r="DBP14" s="205"/>
      <c r="DBQ14" s="205"/>
      <c r="DBR14" s="205"/>
      <c r="DBS14" s="205"/>
      <c r="DBT14" s="205"/>
      <c r="DBU14" s="205"/>
      <c r="DBV14" s="205"/>
      <c r="DBW14" s="205"/>
      <c r="DBX14" s="205"/>
      <c r="DBY14" s="205"/>
      <c r="DBZ14" s="205"/>
      <c r="DCA14" s="205"/>
      <c r="DCB14" s="205"/>
      <c r="DCC14" s="205"/>
      <c r="DCD14" s="205"/>
      <c r="DCE14" s="205"/>
      <c r="DCF14" s="205"/>
      <c r="DCG14" s="205"/>
      <c r="DCH14" s="205"/>
      <c r="DCI14" s="205"/>
      <c r="DCJ14" s="205"/>
      <c r="DCK14" s="205"/>
      <c r="DCL14" s="205"/>
      <c r="DCM14" s="205"/>
      <c r="DCN14" s="205"/>
      <c r="DCO14" s="205"/>
      <c r="DCP14" s="205"/>
      <c r="DCQ14" s="205"/>
      <c r="DCR14" s="205"/>
      <c r="DCS14" s="205"/>
      <c r="DCT14" s="205"/>
      <c r="DCU14" s="205"/>
      <c r="DCV14" s="205"/>
      <c r="DCW14" s="205"/>
      <c r="DCX14" s="205"/>
      <c r="DCY14" s="205"/>
      <c r="DCZ14" s="205"/>
      <c r="DDA14" s="205"/>
      <c r="DDB14" s="205"/>
      <c r="DDC14" s="205"/>
      <c r="DDD14" s="205"/>
      <c r="DDE14" s="205"/>
      <c r="DDF14" s="205"/>
      <c r="DDG14" s="205"/>
      <c r="DDH14" s="205"/>
      <c r="DDI14" s="205"/>
      <c r="DDJ14" s="205"/>
      <c r="DDK14" s="205"/>
      <c r="DDL14" s="205"/>
      <c r="DDM14" s="205"/>
      <c r="DDN14" s="205"/>
      <c r="DDO14" s="205"/>
      <c r="DDP14" s="205"/>
      <c r="DDQ14" s="205"/>
      <c r="DDR14" s="205"/>
      <c r="DDS14" s="205"/>
      <c r="DDT14" s="205"/>
      <c r="DDU14" s="205"/>
      <c r="DDV14" s="205"/>
      <c r="DDW14" s="205"/>
      <c r="DDX14" s="205"/>
      <c r="DDY14" s="205"/>
      <c r="DDZ14" s="205"/>
      <c r="DEA14" s="205"/>
      <c r="DEB14" s="205"/>
      <c r="DEC14" s="205"/>
      <c r="DED14" s="205"/>
      <c r="DEE14" s="205"/>
      <c r="DEF14" s="205"/>
      <c r="DEG14" s="205"/>
      <c r="DEH14" s="205"/>
      <c r="DEI14" s="205"/>
      <c r="DEJ14" s="205"/>
      <c r="DEK14" s="205"/>
      <c r="DEL14" s="205"/>
      <c r="DEM14" s="205"/>
      <c r="DEN14" s="205"/>
      <c r="DEO14" s="205"/>
      <c r="DEP14" s="205"/>
      <c r="DEQ14" s="205"/>
      <c r="DER14" s="205"/>
      <c r="DES14" s="205"/>
      <c r="DET14" s="205"/>
      <c r="DEU14" s="205"/>
      <c r="DEV14" s="205"/>
      <c r="DEW14" s="205"/>
      <c r="DEX14" s="205"/>
      <c r="DEY14" s="205"/>
      <c r="DEZ14" s="205"/>
      <c r="DFA14" s="205"/>
      <c r="DFB14" s="205"/>
      <c r="DFC14" s="205"/>
      <c r="DFD14" s="205"/>
      <c r="DFE14" s="205"/>
      <c r="DFF14" s="205"/>
      <c r="DFG14" s="205"/>
      <c r="DFH14" s="205"/>
      <c r="DFI14" s="205"/>
      <c r="DFJ14" s="205"/>
      <c r="DFK14" s="205"/>
      <c r="DFL14" s="205"/>
      <c r="DFM14" s="205"/>
      <c r="DFN14" s="205"/>
      <c r="DFO14" s="205"/>
      <c r="DFP14" s="205"/>
      <c r="DFQ14" s="205"/>
      <c r="DFR14" s="205"/>
      <c r="DFS14" s="205"/>
      <c r="DFT14" s="205"/>
      <c r="DFU14" s="205"/>
      <c r="DFV14" s="205"/>
      <c r="DFW14" s="205"/>
      <c r="DFX14" s="205"/>
      <c r="DFY14" s="205"/>
      <c r="DFZ14" s="205"/>
      <c r="DGA14" s="205"/>
      <c r="DGB14" s="205"/>
      <c r="DGC14" s="205"/>
      <c r="DGD14" s="205"/>
      <c r="DGE14" s="205"/>
      <c r="DGF14" s="205"/>
      <c r="DGG14" s="205"/>
      <c r="DGH14" s="205"/>
      <c r="DGI14" s="205"/>
      <c r="DGJ14" s="205"/>
      <c r="DGK14" s="205"/>
      <c r="DGL14" s="205"/>
      <c r="DGM14" s="205"/>
      <c r="DGN14" s="205"/>
      <c r="DGO14" s="205"/>
      <c r="DGP14" s="205"/>
      <c r="DGQ14" s="205"/>
      <c r="DGR14" s="205"/>
      <c r="DGS14" s="205"/>
      <c r="DGT14" s="205"/>
      <c r="DGU14" s="205"/>
      <c r="DGV14" s="205"/>
      <c r="DGW14" s="205"/>
      <c r="DGX14" s="205"/>
      <c r="DGY14" s="205"/>
      <c r="DGZ14" s="205"/>
      <c r="DHA14" s="205"/>
      <c r="DHB14" s="205"/>
      <c r="DHC14" s="205"/>
      <c r="DHD14" s="205"/>
      <c r="DHE14" s="205"/>
      <c r="DHF14" s="205"/>
      <c r="DHG14" s="205"/>
      <c r="DHH14" s="205"/>
      <c r="DHI14" s="205"/>
      <c r="DHJ14" s="205"/>
      <c r="DHK14" s="205"/>
      <c r="DHL14" s="205"/>
      <c r="DHM14" s="205"/>
      <c r="DHN14" s="205"/>
      <c r="DHO14" s="205"/>
      <c r="DHP14" s="205"/>
      <c r="DHQ14" s="205"/>
      <c r="DHR14" s="205"/>
      <c r="DHS14" s="205"/>
      <c r="DHT14" s="205"/>
      <c r="DHU14" s="205"/>
      <c r="DHV14" s="205"/>
      <c r="DHW14" s="205"/>
      <c r="DHX14" s="205"/>
      <c r="DHY14" s="205"/>
      <c r="DHZ14" s="205"/>
      <c r="DIA14" s="205"/>
      <c r="DIB14" s="205"/>
      <c r="DIC14" s="205"/>
      <c r="DID14" s="205"/>
      <c r="DIE14" s="205"/>
      <c r="DIF14" s="205"/>
      <c r="DIG14" s="205"/>
      <c r="DIH14" s="205"/>
      <c r="DII14" s="205"/>
      <c r="DIJ14" s="205"/>
      <c r="DIK14" s="205"/>
      <c r="DIL14" s="205"/>
      <c r="DIM14" s="205"/>
      <c r="DIN14" s="205"/>
      <c r="DIO14" s="205"/>
      <c r="DIP14" s="205"/>
      <c r="DIQ14" s="205"/>
      <c r="DIR14" s="205"/>
      <c r="DIS14" s="205"/>
      <c r="DIT14" s="205"/>
      <c r="DIU14" s="205"/>
      <c r="DIV14" s="205"/>
      <c r="DIW14" s="205"/>
      <c r="DIX14" s="205"/>
      <c r="DIY14" s="205"/>
      <c r="DIZ14" s="205"/>
      <c r="DJA14" s="205"/>
      <c r="DJB14" s="205"/>
      <c r="DJC14" s="205"/>
      <c r="DJD14" s="205"/>
    </row>
    <row r="15" spans="1:2968" s="208" customFormat="1" ht="21" customHeight="1">
      <c r="A15" s="250"/>
      <c r="B15" s="756"/>
      <c r="C15" s="781" t="s">
        <v>121</v>
      </c>
      <c r="D15" s="373" t="s">
        <v>12</v>
      </c>
      <c r="E15" s="232">
        <v>0</v>
      </c>
      <c r="F15" s="228">
        <v>0</v>
      </c>
      <c r="G15" s="227">
        <f t="shared" ref="G15" si="42">E15+F15</f>
        <v>0</v>
      </c>
      <c r="H15" s="228"/>
      <c r="I15" s="227">
        <f t="shared" si="4"/>
        <v>0</v>
      </c>
      <c r="J15" s="229">
        <v>0</v>
      </c>
      <c r="K15" s="230">
        <v>0</v>
      </c>
      <c r="L15" s="231">
        <v>0</v>
      </c>
      <c r="M15" s="232">
        <f t="shared" ref="M15" si="43">K15+L15</f>
        <v>0</v>
      </c>
      <c r="N15" s="228"/>
      <c r="O15" s="232">
        <f t="shared" si="7"/>
        <v>0</v>
      </c>
      <c r="P15" s="233">
        <v>0</v>
      </c>
      <c r="Q15" s="232">
        <f t="shared" si="9"/>
        <v>0</v>
      </c>
      <c r="R15" s="231">
        <f t="shared" si="10"/>
        <v>0</v>
      </c>
      <c r="S15" s="232">
        <f t="shared" ref="S15" si="44">Q15+R15</f>
        <v>0</v>
      </c>
      <c r="T15" s="231">
        <f t="shared" si="12"/>
        <v>0</v>
      </c>
      <c r="U15" s="232">
        <f t="shared" si="13"/>
        <v>0</v>
      </c>
      <c r="V15" s="233" t="e">
        <f t="shared" si="14"/>
        <v>#DIV/0!</v>
      </c>
      <c r="W15" s="801">
        <f t="shared" ref="W15" si="45">Q15+Q16</f>
        <v>0</v>
      </c>
      <c r="X15" s="771">
        <f t="shared" ref="X15" si="46">R15+R16</f>
        <v>0</v>
      </c>
      <c r="Y15" s="773">
        <f t="shared" ref="Y15" si="47">W15+X15</f>
        <v>0</v>
      </c>
      <c r="Z15" s="771">
        <f t="shared" ref="Z15" si="48">T15+T16</f>
        <v>0</v>
      </c>
      <c r="AA15" s="771">
        <f t="shared" ref="AA15" si="49">Y15-Z15</f>
        <v>0</v>
      </c>
      <c r="AB15" s="799">
        <v>0</v>
      </c>
      <c r="AC15" s="207"/>
      <c r="AD15" s="207"/>
      <c r="AE15" s="207"/>
      <c r="AF15" s="207"/>
      <c r="AG15" s="52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</row>
    <row r="16" spans="1:2968" s="208" customFormat="1" ht="21" customHeight="1">
      <c r="A16" s="250"/>
      <c r="B16" s="756"/>
      <c r="C16" s="809"/>
      <c r="D16" s="372" t="s">
        <v>10</v>
      </c>
      <c r="E16" s="234">
        <v>0</v>
      </c>
      <c r="F16" s="235"/>
      <c r="G16" s="234">
        <f t="shared" ref="G16" si="50">E16+F16+I15</f>
        <v>0</v>
      </c>
      <c r="H16" s="235"/>
      <c r="I16" s="234">
        <f t="shared" si="4"/>
        <v>0</v>
      </c>
      <c r="J16" s="236">
        <v>0</v>
      </c>
      <c r="K16" s="237">
        <v>0</v>
      </c>
      <c r="L16" s="235"/>
      <c r="M16" s="234">
        <f>O15+K16+L16</f>
        <v>0</v>
      </c>
      <c r="N16" s="235"/>
      <c r="O16" s="234">
        <f t="shared" si="7"/>
        <v>0</v>
      </c>
      <c r="P16" s="238">
        <v>0</v>
      </c>
      <c r="Q16" s="234">
        <f t="shared" si="9"/>
        <v>0</v>
      </c>
      <c r="R16" s="235">
        <f t="shared" si="10"/>
        <v>0</v>
      </c>
      <c r="S16" s="234">
        <f>Q16+R16+U15</f>
        <v>0</v>
      </c>
      <c r="T16" s="235">
        <f t="shared" si="12"/>
        <v>0</v>
      </c>
      <c r="U16" s="234">
        <f t="shared" si="13"/>
        <v>0</v>
      </c>
      <c r="V16" s="238" t="e">
        <f t="shared" si="14"/>
        <v>#DIV/0!</v>
      </c>
      <c r="W16" s="802"/>
      <c r="X16" s="772"/>
      <c r="Y16" s="774"/>
      <c r="Z16" s="772"/>
      <c r="AA16" s="772"/>
      <c r="AB16" s="800"/>
      <c r="AC16" s="207"/>
      <c r="AD16" s="207"/>
      <c r="AE16" s="207"/>
      <c r="AF16" s="207"/>
      <c r="AG16" s="52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</row>
    <row r="17" spans="1:2968" ht="21" customHeight="1">
      <c r="A17" s="250"/>
      <c r="B17" s="756"/>
      <c r="C17" s="760" t="s">
        <v>32</v>
      </c>
      <c r="D17" s="373" t="s">
        <v>12</v>
      </c>
      <c r="E17" s="259">
        <v>1.7600000000000001E-2</v>
      </c>
      <c r="F17" s="172">
        <v>0</v>
      </c>
      <c r="G17" s="223">
        <f>E17+F17</f>
        <v>1.7600000000000001E-2</v>
      </c>
      <c r="H17" s="172"/>
      <c r="I17" s="223">
        <f t="shared" ref="I17:I22" si="51">G17-H17</f>
        <v>1.7600000000000001E-2</v>
      </c>
      <c r="J17" s="224">
        <f t="shared" ref="J17:J24" si="52">H17/G17</f>
        <v>0</v>
      </c>
      <c r="K17" s="225">
        <v>9.9000000000000005E-2</v>
      </c>
      <c r="L17" s="172">
        <v>0</v>
      </c>
      <c r="M17" s="260">
        <f t="shared" ref="M17" si="53">K17+L17</f>
        <v>9.9000000000000005E-2</v>
      </c>
      <c r="N17" s="172"/>
      <c r="O17" s="260">
        <f t="shared" ref="O17:O23" si="54">M17-N17</f>
        <v>9.9000000000000005E-2</v>
      </c>
      <c r="P17" s="201">
        <f t="shared" ref="P17:P24" si="55">N17/M17</f>
        <v>0</v>
      </c>
      <c r="Q17" s="203">
        <f t="shared" ref="Q17:Q22" si="56">+E17+K17</f>
        <v>0.11660000000000001</v>
      </c>
      <c r="R17" s="202">
        <f t="shared" si="0"/>
        <v>0</v>
      </c>
      <c r="S17" s="226">
        <f t="shared" ref="S17:S21" si="57">Q17+R17</f>
        <v>0.11660000000000001</v>
      </c>
      <c r="T17" s="202">
        <f t="shared" si="1"/>
        <v>0</v>
      </c>
      <c r="U17" s="226">
        <f t="shared" si="2"/>
        <v>0.11660000000000001</v>
      </c>
      <c r="V17" s="200">
        <f t="shared" si="3"/>
        <v>0</v>
      </c>
      <c r="W17" s="762">
        <f>Q17+Q18</f>
        <v>0.1298</v>
      </c>
      <c r="X17" s="764">
        <f t="shared" ref="X17" si="58">R17+R18</f>
        <v>0</v>
      </c>
      <c r="Y17" s="765">
        <f t="shared" ref="Y17" si="59">W17+X17</f>
        <v>0.1298</v>
      </c>
      <c r="Z17" s="764">
        <f t="shared" ref="Z17" si="60">T17+T18</f>
        <v>0</v>
      </c>
      <c r="AA17" s="764">
        <f t="shared" ref="AA17" si="61">Y17-Z17</f>
        <v>0.1298</v>
      </c>
      <c r="AB17" s="775">
        <f t="shared" ref="AB17" si="62">Z17/Y17</f>
        <v>0</v>
      </c>
      <c r="AC17" s="207"/>
      <c r="AD17" s="207"/>
      <c r="AE17" s="207"/>
      <c r="AF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</row>
    <row r="18" spans="1:2968" ht="21" customHeight="1">
      <c r="A18" s="250"/>
      <c r="B18" s="756"/>
      <c r="C18" s="761"/>
      <c r="D18" s="372" t="s">
        <v>10</v>
      </c>
      <c r="E18" s="56">
        <v>2.2000000000000001E-3</v>
      </c>
      <c r="F18" s="48"/>
      <c r="G18" s="56">
        <f>E18+F18+I17</f>
        <v>1.9800000000000002E-2</v>
      </c>
      <c r="H18" s="48"/>
      <c r="I18" s="56">
        <f t="shared" si="51"/>
        <v>1.9800000000000002E-2</v>
      </c>
      <c r="J18" s="73">
        <f t="shared" si="52"/>
        <v>0</v>
      </c>
      <c r="K18" s="61">
        <v>1.1000000000000001E-2</v>
      </c>
      <c r="L18" s="48"/>
      <c r="M18" s="62">
        <f t="shared" ref="M18" si="63">O17+K18+L18</f>
        <v>0.11</v>
      </c>
      <c r="N18" s="48"/>
      <c r="O18" s="63">
        <f t="shared" si="54"/>
        <v>0.11</v>
      </c>
      <c r="P18" s="64">
        <f t="shared" si="55"/>
        <v>0</v>
      </c>
      <c r="Q18" s="69">
        <f t="shared" si="56"/>
        <v>1.3200000000000002E-2</v>
      </c>
      <c r="R18" s="68">
        <f t="shared" si="0"/>
        <v>0</v>
      </c>
      <c r="S18" s="69">
        <f>Q18+R18+U17</f>
        <v>0.1298</v>
      </c>
      <c r="T18" s="68">
        <f t="shared" si="1"/>
        <v>0</v>
      </c>
      <c r="U18" s="70">
        <f t="shared" si="2"/>
        <v>0.1298</v>
      </c>
      <c r="V18" s="71">
        <f t="shared" si="3"/>
        <v>0</v>
      </c>
      <c r="W18" s="763"/>
      <c r="X18" s="748"/>
      <c r="Y18" s="766"/>
      <c r="Z18" s="748"/>
      <c r="AA18" s="748"/>
      <c r="AB18" s="714"/>
      <c r="AC18" s="207"/>
      <c r="AD18" s="207"/>
      <c r="AE18" s="207"/>
      <c r="AF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</row>
    <row r="19" spans="1:2968" ht="21" customHeight="1">
      <c r="A19" s="250"/>
      <c r="B19" s="756"/>
      <c r="C19" s="760" t="s">
        <v>34</v>
      </c>
      <c r="D19" s="373" t="s">
        <v>12</v>
      </c>
      <c r="E19" s="259">
        <v>8.0000000000000004E-4</v>
      </c>
      <c r="F19" s="193">
        <f>0.4041-0.203-0.203</f>
        <v>-1.9000000000000128E-3</v>
      </c>
      <c r="G19" s="57">
        <f>E19+F19</f>
        <v>-1.1000000000000129E-3</v>
      </c>
      <c r="H19" s="49"/>
      <c r="I19" s="57">
        <f>G19-H19</f>
        <v>-1.1000000000000129E-3</v>
      </c>
      <c r="J19" s="74">
        <f t="shared" ref="J19:J20" si="64">H19/G19</f>
        <v>0</v>
      </c>
      <c r="K19" s="225">
        <v>4.5000000000000005E-3</v>
      </c>
      <c r="L19" s="192">
        <f>2.245-1.125-1.125</f>
        <v>-4.9999999999998934E-3</v>
      </c>
      <c r="M19" s="260">
        <f t="shared" ref="M19" si="65">K19+L19</f>
        <v>-4.9999999999989289E-4</v>
      </c>
      <c r="N19" s="49"/>
      <c r="O19" s="260">
        <f t="shared" ref="O19:O20" si="66">M19-N19</f>
        <v>-4.9999999999989289E-4</v>
      </c>
      <c r="P19" s="201">
        <f t="shared" ref="P19:P20" si="67">N19/M19</f>
        <v>0</v>
      </c>
      <c r="Q19" s="203">
        <f t="shared" ref="Q19:Q20" si="68">+E19+K19</f>
        <v>5.3000000000000009E-3</v>
      </c>
      <c r="R19" s="202">
        <f t="shared" ref="R19:R20" si="69">F19+L19</f>
        <v>-6.8999999999999062E-3</v>
      </c>
      <c r="S19" s="203">
        <f t="shared" ref="S19" si="70">Q19+R19</f>
        <v>-1.5999999999999053E-3</v>
      </c>
      <c r="T19" s="202">
        <f t="shared" ref="T19:T20" si="71">H19+N19</f>
        <v>0</v>
      </c>
      <c r="U19" s="203">
        <f t="shared" ref="U19:U20" si="72">S19-T19</f>
        <v>-1.5999999999999053E-3</v>
      </c>
      <c r="V19" s="200">
        <f t="shared" ref="V19:V20" si="73">T19/S19</f>
        <v>0</v>
      </c>
      <c r="W19" s="804">
        <f>Q19+Q20</f>
        <v>5.9000000000000007E-3</v>
      </c>
      <c r="X19" s="803">
        <f>R19+R20</f>
        <v>-6.8999999999999062E-3</v>
      </c>
      <c r="Y19" s="807">
        <f t="shared" ref="Y19" si="74">W19+X19</f>
        <v>-9.9999999999990548E-4</v>
      </c>
      <c r="Z19" s="803">
        <f>T19+T20</f>
        <v>0</v>
      </c>
      <c r="AA19" s="803">
        <f t="shared" ref="AA19" si="75">Y19-Z19</f>
        <v>-9.9999999999990548E-4</v>
      </c>
      <c r="AB19" s="713">
        <f t="shared" ref="AB19" si="76">Z19/Y19</f>
        <v>0</v>
      </c>
      <c r="AC19" s="207"/>
      <c r="AD19" s="207"/>
      <c r="AE19" s="207"/>
      <c r="AF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  <c r="DT19" s="205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5"/>
      <c r="EF19" s="205"/>
      <c r="EG19" s="205"/>
      <c r="EH19" s="205"/>
      <c r="EI19" s="205"/>
      <c r="EJ19" s="205"/>
      <c r="EK19" s="205"/>
      <c r="EL19" s="205"/>
      <c r="EM19" s="205"/>
      <c r="EN19" s="205"/>
      <c r="EO19" s="205"/>
      <c r="EP19" s="205"/>
      <c r="EQ19" s="205"/>
      <c r="ER19" s="205"/>
      <c r="ES19" s="205"/>
      <c r="ET19" s="205"/>
      <c r="EU19" s="205"/>
      <c r="EV19" s="205"/>
      <c r="EW19" s="205"/>
      <c r="EX19" s="205"/>
      <c r="EY19" s="205"/>
      <c r="EZ19" s="205"/>
      <c r="FA19" s="205"/>
      <c r="FB19" s="205"/>
      <c r="FC19" s="205"/>
      <c r="FD19" s="205"/>
      <c r="FE19" s="205"/>
      <c r="FF19" s="205"/>
      <c r="FG19" s="205"/>
      <c r="FH19" s="205"/>
      <c r="FI19" s="205"/>
      <c r="FJ19" s="205"/>
      <c r="FK19" s="205"/>
      <c r="FL19" s="205"/>
      <c r="FM19" s="205"/>
      <c r="FN19" s="205"/>
      <c r="FO19" s="205"/>
      <c r="FP19" s="205"/>
      <c r="FQ19" s="205"/>
      <c r="FR19" s="205"/>
      <c r="FS19" s="205"/>
      <c r="FT19" s="205"/>
      <c r="FU19" s="205"/>
      <c r="FV19" s="205"/>
      <c r="FW19" s="205"/>
      <c r="FX19" s="205"/>
      <c r="FY19" s="205"/>
      <c r="FZ19" s="205"/>
      <c r="GA19" s="205"/>
      <c r="GB19" s="205"/>
      <c r="GC19" s="205"/>
      <c r="GD19" s="205"/>
      <c r="GE19" s="205"/>
      <c r="GF19" s="205"/>
      <c r="GG19" s="205"/>
      <c r="GH19" s="205"/>
      <c r="GI19" s="205"/>
      <c r="GJ19" s="205"/>
      <c r="GK19" s="205"/>
      <c r="GL19" s="205"/>
      <c r="GM19" s="205"/>
      <c r="GN19" s="205"/>
      <c r="GO19" s="205"/>
      <c r="GP19" s="205"/>
      <c r="GQ19" s="205"/>
      <c r="GR19" s="205"/>
      <c r="GS19" s="205"/>
      <c r="GT19" s="205"/>
      <c r="GU19" s="205"/>
      <c r="GV19" s="205"/>
      <c r="GW19" s="205"/>
      <c r="GX19" s="205"/>
      <c r="GY19" s="205"/>
      <c r="GZ19" s="205"/>
      <c r="HA19" s="205"/>
      <c r="HB19" s="205"/>
      <c r="HC19" s="205"/>
      <c r="HD19" s="205"/>
      <c r="HE19" s="205"/>
      <c r="HF19" s="205"/>
      <c r="HG19" s="205"/>
      <c r="HH19" s="205"/>
      <c r="HI19" s="205"/>
      <c r="HJ19" s="205"/>
      <c r="HK19" s="205"/>
      <c r="HL19" s="205"/>
      <c r="HM19" s="205"/>
      <c r="HN19" s="205"/>
      <c r="HO19" s="205"/>
      <c r="HP19" s="205"/>
      <c r="HQ19" s="205"/>
      <c r="HR19" s="205"/>
      <c r="HS19" s="205"/>
      <c r="HT19" s="205"/>
      <c r="HU19" s="205"/>
      <c r="HV19" s="205"/>
      <c r="HW19" s="205"/>
      <c r="HX19" s="205"/>
      <c r="HY19" s="205"/>
      <c r="HZ19" s="205"/>
      <c r="IA19" s="205"/>
      <c r="IB19" s="205"/>
      <c r="IC19" s="205"/>
      <c r="ID19" s="205"/>
      <c r="IE19" s="205"/>
      <c r="IF19" s="205"/>
      <c r="IG19" s="205"/>
      <c r="IH19" s="205"/>
      <c r="II19" s="205"/>
      <c r="IJ19" s="205"/>
      <c r="IK19" s="205"/>
      <c r="IL19" s="205"/>
      <c r="IM19" s="205"/>
      <c r="IN19" s="205"/>
      <c r="IO19" s="205"/>
      <c r="IP19" s="205"/>
      <c r="IQ19" s="205"/>
      <c r="IR19" s="205"/>
      <c r="IS19" s="205"/>
      <c r="IT19" s="205"/>
      <c r="IU19" s="205"/>
      <c r="IV19" s="205"/>
      <c r="IW19" s="205"/>
      <c r="IX19" s="205"/>
      <c r="IY19" s="205"/>
      <c r="IZ19" s="205"/>
      <c r="JA19" s="205"/>
      <c r="JB19" s="205"/>
      <c r="JC19" s="205"/>
      <c r="JD19" s="205"/>
      <c r="JE19" s="205"/>
      <c r="JF19" s="205"/>
      <c r="JG19" s="205"/>
      <c r="JH19" s="205"/>
      <c r="JI19" s="205"/>
      <c r="JJ19" s="205"/>
      <c r="JK19" s="205"/>
      <c r="JL19" s="205"/>
      <c r="JM19" s="205"/>
      <c r="JN19" s="205"/>
      <c r="JO19" s="205"/>
      <c r="JP19" s="205"/>
      <c r="JQ19" s="205"/>
      <c r="JR19" s="205"/>
      <c r="JS19" s="205"/>
      <c r="JT19" s="205"/>
      <c r="JU19" s="205"/>
      <c r="JV19" s="205"/>
      <c r="JW19" s="205"/>
      <c r="JX19" s="205"/>
      <c r="JY19" s="205"/>
      <c r="JZ19" s="205"/>
      <c r="KA19" s="205"/>
      <c r="KB19" s="205"/>
      <c r="KC19" s="205"/>
      <c r="KD19" s="205"/>
      <c r="KE19" s="205"/>
      <c r="KF19" s="205"/>
      <c r="KG19" s="205"/>
      <c r="KH19" s="205"/>
      <c r="KI19" s="205"/>
      <c r="KJ19" s="205"/>
      <c r="KK19" s="205"/>
      <c r="KL19" s="205"/>
      <c r="KM19" s="205"/>
      <c r="KN19" s="205"/>
      <c r="KO19" s="205"/>
      <c r="KP19" s="205"/>
      <c r="KQ19" s="205"/>
      <c r="KR19" s="205"/>
      <c r="KS19" s="205"/>
      <c r="KT19" s="205"/>
      <c r="KU19" s="205"/>
      <c r="KV19" s="205"/>
      <c r="KW19" s="205"/>
      <c r="KX19" s="205"/>
      <c r="KY19" s="205"/>
      <c r="KZ19" s="205"/>
      <c r="LA19" s="205"/>
      <c r="LB19" s="205"/>
      <c r="LC19" s="205"/>
      <c r="LD19" s="205"/>
      <c r="LE19" s="205"/>
      <c r="LF19" s="205"/>
      <c r="LG19" s="205"/>
      <c r="LH19" s="205"/>
      <c r="LI19" s="205"/>
      <c r="LJ19" s="205"/>
      <c r="LK19" s="205"/>
      <c r="LL19" s="205"/>
      <c r="LM19" s="205"/>
      <c r="LN19" s="205"/>
      <c r="LO19" s="205"/>
      <c r="LP19" s="205"/>
      <c r="LQ19" s="205"/>
      <c r="LR19" s="205"/>
      <c r="LS19" s="205"/>
      <c r="LT19" s="205"/>
      <c r="LU19" s="205"/>
      <c r="LV19" s="205"/>
      <c r="LW19" s="205"/>
      <c r="LX19" s="205"/>
      <c r="LY19" s="205"/>
      <c r="LZ19" s="205"/>
      <c r="MA19" s="205"/>
      <c r="MB19" s="205"/>
      <c r="MC19" s="205"/>
      <c r="MD19" s="205"/>
      <c r="ME19" s="205"/>
      <c r="MF19" s="205"/>
      <c r="MG19" s="205"/>
      <c r="MH19" s="205"/>
      <c r="MI19" s="205"/>
      <c r="MJ19" s="205"/>
      <c r="MK19" s="205"/>
      <c r="ML19" s="205"/>
      <c r="MM19" s="205"/>
      <c r="MN19" s="205"/>
      <c r="MO19" s="205"/>
      <c r="MP19" s="205"/>
      <c r="MQ19" s="205"/>
      <c r="MR19" s="205"/>
      <c r="MS19" s="205"/>
      <c r="MT19" s="205"/>
      <c r="MU19" s="205"/>
      <c r="MV19" s="205"/>
      <c r="MW19" s="205"/>
      <c r="MX19" s="205"/>
      <c r="MY19" s="205"/>
      <c r="MZ19" s="205"/>
      <c r="NA19" s="205"/>
      <c r="NB19" s="205"/>
      <c r="NC19" s="205"/>
      <c r="ND19" s="205"/>
      <c r="NE19" s="205"/>
      <c r="NF19" s="205"/>
      <c r="NG19" s="205"/>
      <c r="NH19" s="205"/>
      <c r="NI19" s="205"/>
      <c r="NJ19" s="205"/>
      <c r="NK19" s="205"/>
      <c r="NL19" s="205"/>
      <c r="NM19" s="205"/>
      <c r="NN19" s="205"/>
      <c r="NO19" s="205"/>
      <c r="NP19" s="205"/>
      <c r="NQ19" s="205"/>
      <c r="NR19" s="205"/>
      <c r="NS19" s="205"/>
      <c r="NT19" s="205"/>
      <c r="NU19" s="205"/>
      <c r="NV19" s="205"/>
      <c r="NW19" s="205"/>
      <c r="NX19" s="205"/>
      <c r="NY19" s="205"/>
      <c r="NZ19" s="205"/>
      <c r="OA19" s="205"/>
      <c r="OB19" s="205"/>
      <c r="OC19" s="205"/>
      <c r="OD19" s="205"/>
      <c r="OE19" s="205"/>
      <c r="OF19" s="205"/>
      <c r="OG19" s="205"/>
      <c r="OH19" s="205"/>
      <c r="OI19" s="205"/>
      <c r="OJ19" s="205"/>
      <c r="OK19" s="205"/>
      <c r="OL19" s="205"/>
      <c r="OM19" s="205"/>
      <c r="ON19" s="205"/>
      <c r="OO19" s="205"/>
      <c r="OP19" s="205"/>
      <c r="OQ19" s="205"/>
      <c r="OR19" s="205"/>
      <c r="OS19" s="205"/>
      <c r="OT19" s="205"/>
      <c r="OU19" s="205"/>
      <c r="OV19" s="205"/>
      <c r="OW19" s="205"/>
      <c r="OX19" s="205"/>
      <c r="OY19" s="205"/>
      <c r="OZ19" s="205"/>
      <c r="PA19" s="205"/>
      <c r="PB19" s="205"/>
      <c r="PC19" s="205"/>
      <c r="PD19" s="205"/>
      <c r="PE19" s="205"/>
      <c r="PF19" s="205"/>
      <c r="PG19" s="205"/>
      <c r="PH19" s="205"/>
      <c r="PI19" s="205"/>
      <c r="PJ19" s="205"/>
      <c r="PK19" s="205"/>
      <c r="PL19" s="205"/>
      <c r="PM19" s="205"/>
      <c r="PN19" s="205"/>
      <c r="PO19" s="205"/>
      <c r="PP19" s="205"/>
      <c r="PQ19" s="205"/>
      <c r="PR19" s="205"/>
      <c r="PS19" s="205"/>
      <c r="PT19" s="205"/>
      <c r="PU19" s="205"/>
      <c r="PV19" s="205"/>
      <c r="PW19" s="205"/>
      <c r="PX19" s="205"/>
      <c r="PY19" s="205"/>
      <c r="PZ19" s="205"/>
      <c r="QA19" s="205"/>
      <c r="QB19" s="205"/>
      <c r="QC19" s="205"/>
      <c r="QD19" s="205"/>
      <c r="QE19" s="205"/>
      <c r="QF19" s="205"/>
      <c r="QG19" s="205"/>
      <c r="QH19" s="205"/>
      <c r="QI19" s="205"/>
      <c r="QJ19" s="205"/>
      <c r="QK19" s="205"/>
      <c r="QL19" s="205"/>
      <c r="QM19" s="205"/>
      <c r="QN19" s="205"/>
      <c r="QO19" s="205"/>
      <c r="QP19" s="205"/>
      <c r="QQ19" s="205"/>
      <c r="QR19" s="205"/>
      <c r="QS19" s="205"/>
      <c r="QT19" s="205"/>
      <c r="QU19" s="205"/>
      <c r="QV19" s="205"/>
      <c r="QW19" s="205"/>
      <c r="QX19" s="205"/>
      <c r="QY19" s="205"/>
      <c r="QZ19" s="205"/>
      <c r="RA19" s="205"/>
      <c r="RB19" s="205"/>
      <c r="RC19" s="205"/>
      <c r="RD19" s="205"/>
      <c r="RE19" s="205"/>
      <c r="RF19" s="205"/>
      <c r="RG19" s="205"/>
      <c r="RH19" s="205"/>
      <c r="RI19" s="205"/>
      <c r="RJ19" s="205"/>
      <c r="RK19" s="205"/>
      <c r="RL19" s="205"/>
      <c r="RM19" s="205"/>
      <c r="RN19" s="205"/>
      <c r="RO19" s="205"/>
      <c r="RP19" s="205"/>
      <c r="RQ19" s="205"/>
      <c r="RR19" s="205"/>
      <c r="RS19" s="205"/>
      <c r="RT19" s="205"/>
      <c r="RU19" s="205"/>
      <c r="RV19" s="205"/>
      <c r="RW19" s="205"/>
      <c r="RX19" s="205"/>
      <c r="RY19" s="205"/>
      <c r="RZ19" s="205"/>
      <c r="SA19" s="205"/>
      <c r="SB19" s="205"/>
      <c r="SC19" s="205"/>
      <c r="SD19" s="205"/>
      <c r="SE19" s="205"/>
      <c r="SF19" s="205"/>
      <c r="SG19" s="205"/>
      <c r="SH19" s="205"/>
      <c r="SI19" s="205"/>
      <c r="SJ19" s="205"/>
      <c r="SK19" s="205"/>
      <c r="SL19" s="205"/>
      <c r="SM19" s="205"/>
      <c r="SN19" s="205"/>
      <c r="SO19" s="205"/>
      <c r="SP19" s="205"/>
      <c r="SQ19" s="205"/>
      <c r="SR19" s="205"/>
      <c r="SS19" s="205"/>
      <c r="ST19" s="205"/>
      <c r="SU19" s="205"/>
      <c r="SV19" s="205"/>
      <c r="SW19" s="205"/>
      <c r="SX19" s="205"/>
      <c r="SY19" s="205"/>
      <c r="SZ19" s="205"/>
      <c r="TA19" s="205"/>
      <c r="TB19" s="205"/>
      <c r="TC19" s="205"/>
      <c r="TD19" s="205"/>
      <c r="TE19" s="205"/>
      <c r="TF19" s="205"/>
      <c r="TG19" s="205"/>
      <c r="TH19" s="205"/>
      <c r="TI19" s="205"/>
      <c r="TJ19" s="205"/>
      <c r="TK19" s="205"/>
      <c r="TL19" s="205"/>
      <c r="TM19" s="205"/>
      <c r="TN19" s="205"/>
      <c r="TO19" s="205"/>
      <c r="TP19" s="205"/>
      <c r="TQ19" s="205"/>
      <c r="TR19" s="205"/>
      <c r="TS19" s="205"/>
      <c r="TT19" s="205"/>
      <c r="TU19" s="205"/>
      <c r="TV19" s="205"/>
      <c r="TW19" s="205"/>
      <c r="TX19" s="205"/>
      <c r="TY19" s="205"/>
      <c r="TZ19" s="205"/>
      <c r="UA19" s="205"/>
      <c r="UB19" s="205"/>
      <c r="UC19" s="205"/>
      <c r="UD19" s="205"/>
      <c r="UE19" s="205"/>
      <c r="UF19" s="205"/>
      <c r="UG19" s="205"/>
      <c r="UH19" s="205"/>
      <c r="UI19" s="205"/>
      <c r="UJ19" s="205"/>
      <c r="UK19" s="205"/>
      <c r="UL19" s="205"/>
      <c r="UM19" s="205"/>
      <c r="UN19" s="205"/>
      <c r="UO19" s="205"/>
      <c r="UP19" s="205"/>
      <c r="UQ19" s="205"/>
      <c r="UR19" s="205"/>
      <c r="US19" s="205"/>
      <c r="UT19" s="205"/>
      <c r="UU19" s="205"/>
      <c r="UV19" s="205"/>
      <c r="UW19" s="205"/>
      <c r="UX19" s="205"/>
      <c r="UY19" s="205"/>
      <c r="UZ19" s="205"/>
      <c r="VA19" s="205"/>
      <c r="VB19" s="205"/>
      <c r="VC19" s="205"/>
      <c r="VD19" s="205"/>
      <c r="VE19" s="205"/>
      <c r="VF19" s="205"/>
      <c r="VG19" s="205"/>
      <c r="VH19" s="205"/>
      <c r="VI19" s="205"/>
      <c r="VJ19" s="205"/>
      <c r="VK19" s="205"/>
      <c r="VL19" s="205"/>
      <c r="VM19" s="205"/>
      <c r="VN19" s="205"/>
      <c r="VO19" s="205"/>
      <c r="VP19" s="205"/>
      <c r="VQ19" s="205"/>
      <c r="VR19" s="205"/>
      <c r="VS19" s="205"/>
      <c r="VT19" s="205"/>
      <c r="VU19" s="205"/>
      <c r="VV19" s="205"/>
      <c r="VW19" s="205"/>
      <c r="VX19" s="205"/>
      <c r="VY19" s="205"/>
      <c r="VZ19" s="205"/>
      <c r="WA19" s="205"/>
      <c r="WB19" s="205"/>
      <c r="WC19" s="205"/>
      <c r="WD19" s="205"/>
      <c r="WE19" s="205"/>
      <c r="WF19" s="205"/>
      <c r="WG19" s="205"/>
      <c r="WH19" s="205"/>
      <c r="WI19" s="205"/>
      <c r="WJ19" s="205"/>
      <c r="WK19" s="205"/>
      <c r="WL19" s="205"/>
      <c r="WM19" s="205"/>
      <c r="WN19" s="205"/>
      <c r="WO19" s="205"/>
      <c r="WP19" s="205"/>
      <c r="WQ19" s="205"/>
      <c r="WR19" s="205"/>
      <c r="WS19" s="205"/>
      <c r="WT19" s="205"/>
      <c r="WU19" s="205"/>
      <c r="WV19" s="205"/>
      <c r="WW19" s="205"/>
      <c r="WX19" s="205"/>
      <c r="WY19" s="205"/>
      <c r="WZ19" s="205"/>
      <c r="XA19" s="205"/>
      <c r="XB19" s="205"/>
      <c r="XC19" s="205"/>
      <c r="XD19" s="205"/>
      <c r="XE19" s="205"/>
      <c r="XF19" s="205"/>
      <c r="XG19" s="205"/>
      <c r="XH19" s="205"/>
      <c r="XI19" s="205"/>
      <c r="XJ19" s="205"/>
      <c r="XK19" s="205"/>
      <c r="XL19" s="205"/>
      <c r="XM19" s="205"/>
      <c r="XN19" s="205"/>
      <c r="XO19" s="205"/>
      <c r="XP19" s="205"/>
      <c r="XQ19" s="205"/>
      <c r="XR19" s="205"/>
      <c r="XS19" s="205"/>
      <c r="XT19" s="205"/>
      <c r="XU19" s="205"/>
      <c r="XV19" s="205"/>
      <c r="XW19" s="205"/>
      <c r="XX19" s="205"/>
      <c r="XY19" s="205"/>
      <c r="XZ19" s="205"/>
      <c r="YA19" s="205"/>
      <c r="YB19" s="205"/>
      <c r="YC19" s="205"/>
      <c r="YD19" s="205"/>
      <c r="YE19" s="205"/>
      <c r="YF19" s="205"/>
      <c r="YG19" s="205"/>
      <c r="YH19" s="205"/>
      <c r="YI19" s="205"/>
      <c r="YJ19" s="205"/>
      <c r="YK19" s="205"/>
      <c r="YL19" s="205"/>
      <c r="YM19" s="205"/>
      <c r="YN19" s="205"/>
      <c r="YO19" s="205"/>
      <c r="YP19" s="205"/>
      <c r="YQ19" s="205"/>
      <c r="YR19" s="205"/>
      <c r="YS19" s="205"/>
      <c r="YT19" s="205"/>
      <c r="YU19" s="205"/>
      <c r="YV19" s="205"/>
      <c r="YW19" s="205"/>
      <c r="YX19" s="205"/>
      <c r="YY19" s="205"/>
      <c r="YZ19" s="205"/>
      <c r="ZA19" s="205"/>
      <c r="ZB19" s="205"/>
      <c r="ZC19" s="205"/>
      <c r="ZD19" s="205"/>
      <c r="ZE19" s="205"/>
      <c r="ZF19" s="205"/>
      <c r="ZG19" s="205"/>
      <c r="ZH19" s="205"/>
      <c r="ZI19" s="205"/>
      <c r="ZJ19" s="205"/>
      <c r="ZK19" s="205"/>
      <c r="ZL19" s="205"/>
      <c r="ZM19" s="205"/>
      <c r="ZN19" s="205"/>
      <c r="ZO19" s="205"/>
      <c r="ZP19" s="205"/>
      <c r="ZQ19" s="205"/>
      <c r="ZR19" s="205"/>
      <c r="ZS19" s="205"/>
      <c r="ZT19" s="205"/>
      <c r="ZU19" s="205"/>
      <c r="ZV19" s="205"/>
      <c r="ZW19" s="205"/>
      <c r="ZX19" s="205"/>
      <c r="ZY19" s="205"/>
      <c r="ZZ19" s="205"/>
      <c r="AAA19" s="205"/>
      <c r="AAB19" s="205"/>
      <c r="AAC19" s="205"/>
      <c r="AAD19" s="205"/>
      <c r="AAE19" s="205"/>
      <c r="AAF19" s="205"/>
      <c r="AAG19" s="205"/>
      <c r="AAH19" s="205"/>
      <c r="AAI19" s="205"/>
      <c r="AAJ19" s="205"/>
      <c r="AAK19" s="205"/>
      <c r="AAL19" s="205"/>
      <c r="AAM19" s="205"/>
      <c r="AAN19" s="205"/>
      <c r="AAO19" s="205"/>
      <c r="AAP19" s="205"/>
      <c r="AAQ19" s="205"/>
      <c r="AAR19" s="205"/>
      <c r="AAS19" s="205"/>
      <c r="AAT19" s="205"/>
      <c r="AAU19" s="205"/>
      <c r="AAV19" s="205"/>
      <c r="AAW19" s="205"/>
      <c r="AAX19" s="205"/>
      <c r="AAY19" s="205"/>
      <c r="AAZ19" s="205"/>
      <c r="ABA19" s="205"/>
      <c r="ABB19" s="205"/>
      <c r="ABC19" s="205"/>
      <c r="ABD19" s="205"/>
      <c r="ABE19" s="205"/>
      <c r="ABF19" s="205"/>
      <c r="ABG19" s="205"/>
      <c r="ABH19" s="205"/>
      <c r="ABI19" s="205"/>
      <c r="ABJ19" s="205"/>
      <c r="ABK19" s="205"/>
      <c r="ABL19" s="205"/>
      <c r="ABM19" s="205"/>
      <c r="ABN19" s="205"/>
      <c r="ABO19" s="205"/>
      <c r="ABP19" s="205"/>
      <c r="ABQ19" s="205"/>
      <c r="ABR19" s="205"/>
      <c r="ABS19" s="205"/>
      <c r="ABT19" s="205"/>
      <c r="ABU19" s="205"/>
      <c r="ABV19" s="205"/>
      <c r="ABW19" s="205"/>
      <c r="ABX19" s="205"/>
      <c r="ABY19" s="205"/>
      <c r="ABZ19" s="205"/>
      <c r="ACA19" s="205"/>
      <c r="ACB19" s="205"/>
      <c r="ACC19" s="205"/>
      <c r="ACD19" s="205"/>
      <c r="ACE19" s="205"/>
      <c r="ACF19" s="205"/>
      <c r="ACG19" s="205"/>
      <c r="ACH19" s="205"/>
      <c r="ACI19" s="205"/>
      <c r="ACJ19" s="205"/>
      <c r="ACK19" s="205"/>
      <c r="ACL19" s="205"/>
      <c r="ACM19" s="205"/>
      <c r="ACN19" s="205"/>
      <c r="ACO19" s="205"/>
      <c r="ACP19" s="205"/>
      <c r="ACQ19" s="205"/>
      <c r="ACR19" s="205"/>
      <c r="ACS19" s="205"/>
      <c r="ACT19" s="205"/>
      <c r="ACU19" s="205"/>
      <c r="ACV19" s="205"/>
      <c r="ACW19" s="205"/>
      <c r="ACX19" s="205"/>
      <c r="ACY19" s="205"/>
      <c r="ACZ19" s="205"/>
      <c r="ADA19" s="205"/>
      <c r="ADB19" s="205"/>
      <c r="ADC19" s="205"/>
      <c r="ADD19" s="205"/>
      <c r="ADE19" s="205"/>
      <c r="ADF19" s="205"/>
      <c r="ADG19" s="205"/>
      <c r="ADH19" s="205"/>
      <c r="ADI19" s="205"/>
      <c r="ADJ19" s="205"/>
      <c r="ADK19" s="205"/>
      <c r="ADL19" s="205"/>
      <c r="ADM19" s="205"/>
      <c r="ADN19" s="205"/>
      <c r="ADO19" s="205"/>
      <c r="ADP19" s="205"/>
      <c r="ADQ19" s="205"/>
      <c r="ADR19" s="205"/>
      <c r="ADS19" s="205"/>
      <c r="ADT19" s="205"/>
      <c r="ADU19" s="205"/>
      <c r="ADV19" s="205"/>
      <c r="ADW19" s="205"/>
      <c r="ADX19" s="205"/>
      <c r="ADY19" s="205"/>
      <c r="ADZ19" s="205"/>
      <c r="AEA19" s="205"/>
      <c r="AEB19" s="205"/>
      <c r="AEC19" s="205"/>
      <c r="AED19" s="205"/>
      <c r="AEE19" s="205"/>
      <c r="AEF19" s="205"/>
      <c r="AEG19" s="205"/>
      <c r="AEH19" s="205"/>
      <c r="AEI19" s="205"/>
      <c r="AEJ19" s="205"/>
      <c r="AEK19" s="205"/>
      <c r="AEL19" s="205"/>
      <c r="AEM19" s="205"/>
      <c r="AEN19" s="205"/>
      <c r="AEO19" s="205"/>
      <c r="AEP19" s="205"/>
      <c r="AEQ19" s="205"/>
      <c r="AER19" s="205"/>
      <c r="AES19" s="205"/>
      <c r="AET19" s="205"/>
      <c r="AEU19" s="205"/>
      <c r="AEV19" s="205"/>
      <c r="AEW19" s="205"/>
      <c r="AEX19" s="205"/>
      <c r="AEY19" s="205"/>
      <c r="AEZ19" s="205"/>
      <c r="AFA19" s="205"/>
      <c r="AFB19" s="205"/>
      <c r="AFC19" s="205"/>
      <c r="AFD19" s="205"/>
      <c r="AFE19" s="205"/>
      <c r="AFF19" s="205"/>
      <c r="AFG19" s="205"/>
      <c r="AFH19" s="205"/>
      <c r="AFI19" s="205"/>
      <c r="AFJ19" s="205"/>
      <c r="AFK19" s="205"/>
      <c r="AFL19" s="205"/>
      <c r="AFM19" s="205"/>
      <c r="AFN19" s="205"/>
      <c r="AFO19" s="205"/>
      <c r="AFP19" s="205"/>
      <c r="AFQ19" s="205"/>
      <c r="AFR19" s="205"/>
      <c r="AFS19" s="205"/>
      <c r="AFT19" s="205"/>
      <c r="AFU19" s="205"/>
      <c r="AFV19" s="205"/>
      <c r="AFW19" s="205"/>
      <c r="AFX19" s="205"/>
      <c r="AFY19" s="205"/>
      <c r="AFZ19" s="205"/>
      <c r="AGA19" s="205"/>
      <c r="AGB19" s="205"/>
      <c r="AGC19" s="205"/>
      <c r="AGD19" s="205"/>
      <c r="AGE19" s="205"/>
      <c r="AGF19" s="205"/>
      <c r="AGG19" s="205"/>
      <c r="AGH19" s="205"/>
      <c r="AGI19" s="205"/>
      <c r="AGJ19" s="205"/>
      <c r="AGK19" s="205"/>
      <c r="AGL19" s="205"/>
      <c r="AGM19" s="205"/>
      <c r="AGN19" s="205"/>
      <c r="AGO19" s="205"/>
      <c r="AGP19" s="205"/>
      <c r="AGQ19" s="205"/>
      <c r="AGR19" s="205"/>
      <c r="AGS19" s="205"/>
      <c r="AGT19" s="205"/>
      <c r="AGU19" s="205"/>
      <c r="AGV19" s="205"/>
      <c r="AGW19" s="205"/>
      <c r="AGX19" s="205"/>
      <c r="AGY19" s="205"/>
      <c r="AGZ19" s="205"/>
      <c r="AHA19" s="205"/>
      <c r="AHB19" s="205"/>
      <c r="AHC19" s="205"/>
      <c r="AHD19" s="205"/>
      <c r="AHE19" s="205"/>
      <c r="AHF19" s="205"/>
      <c r="AHG19" s="205"/>
      <c r="AHH19" s="205"/>
      <c r="AHI19" s="205"/>
      <c r="AHJ19" s="205"/>
      <c r="AHK19" s="205"/>
      <c r="AHL19" s="205"/>
      <c r="AHM19" s="205"/>
      <c r="AHN19" s="205"/>
      <c r="AHO19" s="205"/>
      <c r="AHP19" s="205"/>
      <c r="AHQ19" s="205"/>
      <c r="AHR19" s="205"/>
      <c r="AHS19" s="205"/>
      <c r="AHT19" s="205"/>
      <c r="AHU19" s="205"/>
      <c r="AHV19" s="205"/>
      <c r="AHW19" s="205"/>
      <c r="AHX19" s="205"/>
      <c r="AHY19" s="205"/>
      <c r="AHZ19" s="205"/>
      <c r="AIA19" s="205"/>
      <c r="AIB19" s="205"/>
      <c r="AIC19" s="205"/>
      <c r="AID19" s="205"/>
      <c r="AIE19" s="205"/>
      <c r="AIF19" s="205"/>
      <c r="AIG19" s="205"/>
      <c r="AIH19" s="205"/>
      <c r="AII19" s="205"/>
      <c r="AIJ19" s="205"/>
      <c r="AIK19" s="205"/>
      <c r="AIL19" s="205"/>
      <c r="AIM19" s="205"/>
      <c r="AIN19" s="205"/>
      <c r="AIO19" s="205"/>
      <c r="AIP19" s="205"/>
      <c r="AIQ19" s="205"/>
      <c r="AIR19" s="205"/>
      <c r="AIS19" s="205"/>
      <c r="AIT19" s="205"/>
      <c r="AIU19" s="205"/>
      <c r="AIV19" s="205"/>
      <c r="AIW19" s="205"/>
      <c r="AIX19" s="205"/>
      <c r="AIY19" s="205"/>
      <c r="AIZ19" s="205"/>
      <c r="AJA19" s="205"/>
      <c r="AJB19" s="205"/>
      <c r="AJC19" s="205"/>
      <c r="AJD19" s="205"/>
      <c r="AJE19" s="205"/>
      <c r="AJF19" s="205"/>
      <c r="AJG19" s="205"/>
      <c r="AJH19" s="205"/>
      <c r="AJI19" s="205"/>
      <c r="AJJ19" s="205"/>
      <c r="AJK19" s="205"/>
      <c r="AJL19" s="205"/>
      <c r="AJM19" s="205"/>
      <c r="AJN19" s="205"/>
      <c r="AJO19" s="205"/>
      <c r="AJP19" s="205"/>
      <c r="AJQ19" s="205"/>
      <c r="AJR19" s="205"/>
      <c r="AJS19" s="205"/>
      <c r="AJT19" s="205"/>
      <c r="AJU19" s="205"/>
      <c r="AJV19" s="205"/>
      <c r="AJW19" s="205"/>
      <c r="AJX19" s="205"/>
      <c r="AJY19" s="205"/>
      <c r="AJZ19" s="205"/>
      <c r="AKA19" s="205"/>
      <c r="AKB19" s="205"/>
      <c r="AKC19" s="205"/>
      <c r="AKD19" s="205"/>
      <c r="AKE19" s="205"/>
      <c r="AKF19" s="205"/>
      <c r="AKG19" s="205"/>
      <c r="AKH19" s="205"/>
      <c r="AKI19" s="205"/>
      <c r="AKJ19" s="205"/>
      <c r="AKK19" s="205"/>
      <c r="AKL19" s="205"/>
      <c r="AKM19" s="205"/>
      <c r="AKN19" s="205"/>
      <c r="AKO19" s="205"/>
      <c r="AKP19" s="205"/>
      <c r="AKQ19" s="205"/>
      <c r="AKR19" s="205"/>
      <c r="AKS19" s="205"/>
      <c r="AKT19" s="205"/>
      <c r="AKU19" s="205"/>
      <c r="AKV19" s="205"/>
      <c r="AKW19" s="205"/>
      <c r="AKX19" s="205"/>
      <c r="AKY19" s="205"/>
      <c r="AKZ19" s="205"/>
      <c r="ALA19" s="205"/>
      <c r="ALB19" s="205"/>
      <c r="ALC19" s="205"/>
      <c r="ALD19" s="205"/>
      <c r="ALE19" s="205"/>
      <c r="ALF19" s="205"/>
      <c r="ALG19" s="205"/>
      <c r="ALH19" s="205"/>
      <c r="ALI19" s="205"/>
      <c r="ALJ19" s="205"/>
      <c r="ALK19" s="205"/>
      <c r="ALL19" s="205"/>
      <c r="ALM19" s="205"/>
      <c r="ALN19" s="205"/>
      <c r="ALO19" s="205"/>
      <c r="ALP19" s="205"/>
      <c r="ALQ19" s="205"/>
      <c r="ALR19" s="205"/>
      <c r="ALS19" s="205"/>
      <c r="ALT19" s="205"/>
      <c r="ALU19" s="205"/>
      <c r="ALV19" s="205"/>
      <c r="ALW19" s="205"/>
      <c r="ALX19" s="205"/>
      <c r="ALY19" s="205"/>
      <c r="ALZ19" s="205"/>
      <c r="AMA19" s="205"/>
      <c r="AMB19" s="205"/>
      <c r="AMC19" s="205"/>
      <c r="AMD19" s="205"/>
      <c r="AME19" s="205"/>
      <c r="AMF19" s="205"/>
      <c r="AMG19" s="205"/>
      <c r="AMH19" s="205"/>
      <c r="AMI19" s="205"/>
      <c r="AMJ19" s="205"/>
      <c r="AMK19" s="205"/>
      <c r="AML19" s="205"/>
      <c r="AMM19" s="205"/>
      <c r="AMN19" s="205"/>
      <c r="AMO19" s="205"/>
      <c r="AMP19" s="205"/>
      <c r="AMQ19" s="205"/>
      <c r="AMR19" s="205"/>
      <c r="AMS19" s="205"/>
      <c r="AMT19" s="205"/>
      <c r="AMU19" s="205"/>
      <c r="AMV19" s="205"/>
      <c r="AMW19" s="205"/>
      <c r="AMX19" s="205"/>
      <c r="AMY19" s="205"/>
      <c r="AMZ19" s="205"/>
      <c r="ANA19" s="205"/>
      <c r="ANB19" s="205"/>
      <c r="ANC19" s="205"/>
      <c r="AND19" s="205"/>
      <c r="ANE19" s="205"/>
      <c r="ANF19" s="205"/>
      <c r="ANG19" s="205"/>
      <c r="ANH19" s="205"/>
      <c r="ANI19" s="205"/>
      <c r="ANJ19" s="205"/>
      <c r="ANK19" s="205"/>
      <c r="ANL19" s="205"/>
      <c r="ANM19" s="205"/>
      <c r="ANN19" s="205"/>
      <c r="ANO19" s="205"/>
      <c r="ANP19" s="205"/>
      <c r="ANQ19" s="205"/>
      <c r="ANR19" s="205"/>
      <c r="ANS19" s="205"/>
      <c r="ANT19" s="205"/>
      <c r="ANU19" s="205"/>
      <c r="ANV19" s="205"/>
      <c r="ANW19" s="205"/>
      <c r="ANX19" s="205"/>
      <c r="ANY19" s="205"/>
      <c r="ANZ19" s="205"/>
      <c r="AOA19" s="205"/>
      <c r="AOB19" s="205"/>
      <c r="AOC19" s="205"/>
      <c r="AOD19" s="205"/>
      <c r="AOE19" s="205"/>
      <c r="AOF19" s="205"/>
      <c r="AOG19" s="205"/>
      <c r="AOH19" s="205"/>
      <c r="AOI19" s="205"/>
      <c r="AOJ19" s="205"/>
      <c r="AOK19" s="205"/>
      <c r="AOL19" s="205"/>
      <c r="AOM19" s="205"/>
      <c r="AON19" s="205"/>
      <c r="AOO19" s="205"/>
      <c r="AOP19" s="205"/>
      <c r="AOQ19" s="205"/>
      <c r="AOR19" s="205"/>
      <c r="AOS19" s="205"/>
      <c r="AOT19" s="205"/>
      <c r="AOU19" s="205"/>
      <c r="AOV19" s="205"/>
      <c r="AOW19" s="205"/>
      <c r="AOX19" s="205"/>
      <c r="AOY19" s="205"/>
      <c r="AOZ19" s="205"/>
      <c r="APA19" s="205"/>
      <c r="APB19" s="205"/>
      <c r="APC19" s="205"/>
      <c r="APD19" s="205"/>
      <c r="APE19" s="205"/>
      <c r="APF19" s="205"/>
      <c r="APG19" s="205"/>
      <c r="APH19" s="205"/>
      <c r="API19" s="205"/>
      <c r="APJ19" s="205"/>
      <c r="APK19" s="205"/>
      <c r="APL19" s="205"/>
      <c r="APM19" s="205"/>
      <c r="APN19" s="205"/>
      <c r="APO19" s="205"/>
      <c r="APP19" s="205"/>
      <c r="APQ19" s="205"/>
      <c r="APR19" s="205"/>
      <c r="APS19" s="205"/>
      <c r="APT19" s="205"/>
      <c r="APU19" s="205"/>
      <c r="APV19" s="205"/>
      <c r="APW19" s="205"/>
      <c r="APX19" s="205"/>
      <c r="APY19" s="205"/>
      <c r="APZ19" s="205"/>
      <c r="AQA19" s="205"/>
      <c r="AQB19" s="205"/>
      <c r="AQC19" s="205"/>
      <c r="AQD19" s="205"/>
      <c r="AQE19" s="205"/>
      <c r="AQF19" s="205"/>
      <c r="AQG19" s="205"/>
      <c r="AQH19" s="205"/>
      <c r="AQI19" s="205"/>
      <c r="AQJ19" s="205"/>
      <c r="AQK19" s="205"/>
      <c r="AQL19" s="205"/>
      <c r="AQM19" s="205"/>
      <c r="AQN19" s="205"/>
      <c r="AQO19" s="205"/>
      <c r="AQP19" s="205"/>
      <c r="AQQ19" s="205"/>
      <c r="AQR19" s="205"/>
      <c r="AQS19" s="205"/>
      <c r="AQT19" s="205"/>
      <c r="AQU19" s="205"/>
      <c r="AQV19" s="205"/>
      <c r="AQW19" s="205"/>
      <c r="AQX19" s="205"/>
      <c r="AQY19" s="205"/>
      <c r="AQZ19" s="205"/>
      <c r="ARA19" s="205"/>
      <c r="ARB19" s="205"/>
      <c r="ARC19" s="205"/>
      <c r="ARD19" s="205"/>
      <c r="ARE19" s="205"/>
      <c r="ARF19" s="205"/>
      <c r="ARG19" s="205"/>
      <c r="ARH19" s="205"/>
      <c r="ARI19" s="205"/>
      <c r="ARJ19" s="205"/>
      <c r="ARK19" s="205"/>
      <c r="ARL19" s="205"/>
      <c r="ARM19" s="205"/>
      <c r="ARN19" s="205"/>
      <c r="ARO19" s="205"/>
      <c r="ARP19" s="205"/>
      <c r="ARQ19" s="205"/>
      <c r="ARR19" s="205"/>
      <c r="ARS19" s="205"/>
      <c r="ART19" s="205"/>
      <c r="ARU19" s="205"/>
      <c r="ARV19" s="205"/>
      <c r="ARW19" s="205"/>
      <c r="ARX19" s="205"/>
      <c r="ARY19" s="205"/>
      <c r="ARZ19" s="205"/>
      <c r="ASA19" s="205"/>
      <c r="ASB19" s="205"/>
      <c r="ASC19" s="205"/>
      <c r="ASD19" s="205"/>
      <c r="ASE19" s="205"/>
      <c r="ASF19" s="205"/>
      <c r="ASG19" s="205"/>
      <c r="ASH19" s="205"/>
      <c r="ASI19" s="205"/>
      <c r="ASJ19" s="205"/>
      <c r="ASK19" s="205"/>
      <c r="ASL19" s="205"/>
      <c r="ASM19" s="205"/>
      <c r="ASN19" s="205"/>
      <c r="ASO19" s="205"/>
      <c r="ASP19" s="205"/>
      <c r="ASQ19" s="205"/>
      <c r="ASR19" s="205"/>
      <c r="ASS19" s="205"/>
      <c r="AST19" s="205"/>
      <c r="ASU19" s="205"/>
      <c r="ASV19" s="205"/>
      <c r="ASW19" s="205"/>
      <c r="ASX19" s="205"/>
      <c r="ASY19" s="205"/>
      <c r="ASZ19" s="205"/>
      <c r="ATA19" s="205"/>
      <c r="ATB19" s="205"/>
      <c r="ATC19" s="205"/>
      <c r="ATD19" s="205"/>
      <c r="ATE19" s="205"/>
      <c r="ATF19" s="205"/>
      <c r="ATG19" s="205"/>
      <c r="ATH19" s="205"/>
      <c r="ATI19" s="205"/>
      <c r="ATJ19" s="205"/>
      <c r="ATK19" s="205"/>
      <c r="ATL19" s="205"/>
      <c r="ATM19" s="205"/>
      <c r="ATN19" s="205"/>
      <c r="ATO19" s="205"/>
      <c r="ATP19" s="205"/>
      <c r="ATQ19" s="205"/>
      <c r="ATR19" s="205"/>
      <c r="ATS19" s="205"/>
      <c r="ATT19" s="205"/>
      <c r="ATU19" s="205"/>
      <c r="ATV19" s="205"/>
      <c r="ATW19" s="205"/>
      <c r="ATX19" s="205"/>
      <c r="ATY19" s="205"/>
      <c r="ATZ19" s="205"/>
      <c r="AUA19" s="205"/>
      <c r="AUB19" s="205"/>
      <c r="AUC19" s="205"/>
      <c r="AUD19" s="205"/>
      <c r="AUE19" s="205"/>
      <c r="AUF19" s="205"/>
      <c r="AUG19" s="205"/>
      <c r="AUH19" s="205"/>
      <c r="AUI19" s="205"/>
      <c r="AUJ19" s="205"/>
      <c r="AUK19" s="205"/>
      <c r="AUL19" s="205"/>
      <c r="AUM19" s="205"/>
      <c r="AUN19" s="205"/>
      <c r="AUO19" s="205"/>
      <c r="AUP19" s="205"/>
      <c r="AUQ19" s="205"/>
      <c r="AUR19" s="205"/>
      <c r="AUS19" s="205"/>
      <c r="AUT19" s="205"/>
      <c r="AUU19" s="205"/>
      <c r="AUV19" s="205"/>
      <c r="AUW19" s="205"/>
      <c r="AUX19" s="205"/>
      <c r="AUY19" s="205"/>
      <c r="AUZ19" s="205"/>
      <c r="AVA19" s="205"/>
      <c r="AVB19" s="205"/>
      <c r="AVC19" s="205"/>
      <c r="AVD19" s="205"/>
      <c r="AVE19" s="205"/>
      <c r="AVF19" s="205"/>
      <c r="AVG19" s="205"/>
      <c r="AVH19" s="205"/>
      <c r="AVI19" s="205"/>
      <c r="AVJ19" s="205"/>
      <c r="AVK19" s="205"/>
      <c r="AVL19" s="205"/>
      <c r="AVM19" s="205"/>
      <c r="AVN19" s="205"/>
      <c r="AVO19" s="205"/>
      <c r="AVP19" s="205"/>
      <c r="AVQ19" s="205"/>
      <c r="AVR19" s="205"/>
      <c r="AVS19" s="205"/>
      <c r="AVT19" s="205"/>
      <c r="AVU19" s="205"/>
      <c r="AVV19" s="205"/>
      <c r="AVW19" s="205"/>
      <c r="AVX19" s="205"/>
      <c r="AVY19" s="205"/>
      <c r="AVZ19" s="205"/>
      <c r="AWA19" s="205"/>
      <c r="AWB19" s="205"/>
      <c r="AWC19" s="205"/>
      <c r="AWD19" s="205"/>
      <c r="AWE19" s="205"/>
      <c r="AWF19" s="205"/>
      <c r="AWG19" s="205"/>
      <c r="AWH19" s="205"/>
      <c r="AWI19" s="205"/>
      <c r="AWJ19" s="205"/>
      <c r="AWK19" s="205"/>
      <c r="AWL19" s="205"/>
      <c r="AWM19" s="205"/>
      <c r="AWN19" s="205"/>
      <c r="AWO19" s="205"/>
      <c r="AWP19" s="205"/>
      <c r="AWQ19" s="205"/>
      <c r="AWR19" s="205"/>
      <c r="AWS19" s="205"/>
      <c r="AWT19" s="205"/>
      <c r="AWU19" s="205"/>
      <c r="AWV19" s="205"/>
      <c r="AWW19" s="205"/>
      <c r="AWX19" s="205"/>
      <c r="AWY19" s="205"/>
      <c r="AWZ19" s="205"/>
      <c r="AXA19" s="205"/>
      <c r="AXB19" s="205"/>
      <c r="AXC19" s="205"/>
      <c r="AXD19" s="205"/>
      <c r="AXE19" s="205"/>
      <c r="AXF19" s="205"/>
      <c r="AXG19" s="205"/>
      <c r="AXH19" s="205"/>
      <c r="AXI19" s="205"/>
      <c r="AXJ19" s="205"/>
      <c r="AXK19" s="205"/>
      <c r="AXL19" s="205"/>
      <c r="AXM19" s="205"/>
      <c r="AXN19" s="205"/>
      <c r="AXO19" s="205"/>
      <c r="AXP19" s="205"/>
      <c r="AXQ19" s="205"/>
      <c r="AXR19" s="205"/>
      <c r="AXS19" s="205"/>
      <c r="AXT19" s="205"/>
      <c r="AXU19" s="205"/>
      <c r="AXV19" s="205"/>
      <c r="AXW19" s="205"/>
      <c r="AXX19" s="205"/>
      <c r="AXY19" s="205"/>
      <c r="AXZ19" s="205"/>
      <c r="AYA19" s="205"/>
      <c r="AYB19" s="205"/>
      <c r="AYC19" s="205"/>
      <c r="AYD19" s="205"/>
      <c r="AYE19" s="205"/>
      <c r="AYF19" s="205"/>
      <c r="AYG19" s="205"/>
      <c r="AYH19" s="205"/>
      <c r="AYI19" s="205"/>
      <c r="AYJ19" s="205"/>
      <c r="AYK19" s="205"/>
      <c r="AYL19" s="205"/>
      <c r="AYM19" s="205"/>
      <c r="AYN19" s="205"/>
      <c r="AYO19" s="205"/>
      <c r="AYP19" s="205"/>
      <c r="AYQ19" s="205"/>
      <c r="AYR19" s="205"/>
      <c r="AYS19" s="205"/>
      <c r="AYT19" s="205"/>
      <c r="AYU19" s="205"/>
      <c r="AYV19" s="205"/>
      <c r="AYW19" s="205"/>
      <c r="AYX19" s="205"/>
      <c r="AYY19" s="205"/>
      <c r="AYZ19" s="205"/>
      <c r="AZA19" s="205"/>
      <c r="AZB19" s="205"/>
      <c r="AZC19" s="205"/>
      <c r="AZD19" s="205"/>
      <c r="AZE19" s="205"/>
      <c r="AZF19" s="205"/>
      <c r="AZG19" s="205"/>
      <c r="AZH19" s="205"/>
      <c r="AZI19" s="205"/>
      <c r="AZJ19" s="205"/>
      <c r="AZK19" s="205"/>
      <c r="AZL19" s="205"/>
      <c r="AZM19" s="205"/>
      <c r="AZN19" s="205"/>
      <c r="AZO19" s="205"/>
      <c r="AZP19" s="205"/>
      <c r="AZQ19" s="205"/>
      <c r="AZR19" s="205"/>
      <c r="AZS19" s="205"/>
      <c r="AZT19" s="205"/>
      <c r="AZU19" s="205"/>
      <c r="AZV19" s="205"/>
      <c r="AZW19" s="205"/>
      <c r="AZX19" s="205"/>
      <c r="AZY19" s="205"/>
      <c r="AZZ19" s="205"/>
      <c r="BAA19" s="205"/>
      <c r="BAB19" s="205"/>
      <c r="BAC19" s="205"/>
      <c r="BAD19" s="205"/>
      <c r="BAE19" s="205"/>
      <c r="BAF19" s="205"/>
      <c r="BAG19" s="205"/>
      <c r="BAH19" s="205"/>
      <c r="BAI19" s="205"/>
      <c r="BAJ19" s="205"/>
      <c r="BAK19" s="205"/>
      <c r="BAL19" s="205"/>
      <c r="BAM19" s="205"/>
      <c r="BAN19" s="205"/>
      <c r="BAO19" s="205"/>
      <c r="BAP19" s="205"/>
      <c r="BAQ19" s="205"/>
      <c r="BAR19" s="205"/>
      <c r="BAS19" s="205"/>
      <c r="BAT19" s="205"/>
      <c r="BAU19" s="205"/>
      <c r="BAV19" s="205"/>
      <c r="BAW19" s="205"/>
      <c r="BAX19" s="205"/>
      <c r="BAY19" s="205"/>
      <c r="BAZ19" s="205"/>
      <c r="BBA19" s="205"/>
      <c r="BBB19" s="205"/>
      <c r="BBC19" s="205"/>
      <c r="BBD19" s="205"/>
      <c r="BBE19" s="205"/>
      <c r="BBF19" s="205"/>
      <c r="BBG19" s="205"/>
      <c r="BBH19" s="205"/>
      <c r="BBI19" s="205"/>
      <c r="BBJ19" s="205"/>
      <c r="BBK19" s="205"/>
      <c r="BBL19" s="205"/>
      <c r="BBM19" s="205"/>
      <c r="BBN19" s="205"/>
      <c r="BBO19" s="205"/>
      <c r="BBP19" s="205"/>
      <c r="BBQ19" s="205"/>
      <c r="BBR19" s="205"/>
      <c r="BBS19" s="205"/>
      <c r="BBT19" s="205"/>
      <c r="BBU19" s="205"/>
      <c r="BBV19" s="205"/>
      <c r="BBW19" s="205"/>
      <c r="BBX19" s="205"/>
      <c r="BBY19" s="205"/>
      <c r="BBZ19" s="205"/>
      <c r="BCA19" s="205"/>
      <c r="BCB19" s="205"/>
      <c r="BCC19" s="205"/>
      <c r="BCD19" s="205"/>
      <c r="BCE19" s="205"/>
      <c r="BCF19" s="205"/>
      <c r="BCG19" s="205"/>
      <c r="BCH19" s="205"/>
      <c r="BCI19" s="205"/>
      <c r="BCJ19" s="205"/>
      <c r="BCK19" s="205"/>
      <c r="BCL19" s="205"/>
      <c r="BCM19" s="205"/>
      <c r="BCN19" s="205"/>
      <c r="BCO19" s="205"/>
      <c r="BCP19" s="205"/>
      <c r="BCQ19" s="205"/>
      <c r="BCR19" s="205"/>
      <c r="BCS19" s="205"/>
      <c r="BCT19" s="205"/>
      <c r="BCU19" s="205"/>
      <c r="BCV19" s="205"/>
      <c r="BCW19" s="205"/>
      <c r="BCX19" s="205"/>
      <c r="BCY19" s="205"/>
      <c r="BCZ19" s="205"/>
      <c r="BDA19" s="205"/>
      <c r="BDB19" s="205"/>
      <c r="BDC19" s="205"/>
      <c r="BDD19" s="205"/>
      <c r="BDE19" s="205"/>
      <c r="BDF19" s="205"/>
      <c r="BDG19" s="205"/>
      <c r="BDH19" s="205"/>
      <c r="BDI19" s="205"/>
      <c r="BDJ19" s="205"/>
      <c r="BDK19" s="205"/>
      <c r="BDL19" s="205"/>
      <c r="BDM19" s="205"/>
      <c r="BDN19" s="205"/>
      <c r="BDO19" s="205"/>
      <c r="BDP19" s="205"/>
      <c r="BDQ19" s="205"/>
      <c r="BDR19" s="205"/>
      <c r="BDS19" s="205"/>
      <c r="BDT19" s="205"/>
      <c r="BDU19" s="205"/>
      <c r="BDV19" s="205"/>
      <c r="BDW19" s="205"/>
      <c r="BDX19" s="205"/>
      <c r="BDY19" s="205"/>
      <c r="BDZ19" s="205"/>
      <c r="BEA19" s="205"/>
      <c r="BEB19" s="205"/>
      <c r="BEC19" s="205"/>
      <c r="BED19" s="205"/>
      <c r="BEE19" s="205"/>
      <c r="BEF19" s="205"/>
      <c r="BEG19" s="205"/>
      <c r="BEH19" s="205"/>
      <c r="BEI19" s="205"/>
      <c r="BEJ19" s="205"/>
      <c r="BEK19" s="205"/>
      <c r="BEL19" s="205"/>
      <c r="BEM19" s="205"/>
      <c r="BEN19" s="205"/>
      <c r="BEO19" s="205"/>
      <c r="BEP19" s="205"/>
      <c r="BEQ19" s="205"/>
      <c r="BER19" s="205"/>
      <c r="BES19" s="205"/>
      <c r="BET19" s="205"/>
      <c r="BEU19" s="205"/>
      <c r="BEV19" s="205"/>
      <c r="BEW19" s="205"/>
      <c r="BEX19" s="205"/>
      <c r="BEY19" s="205"/>
      <c r="BEZ19" s="205"/>
      <c r="BFA19" s="205"/>
      <c r="BFB19" s="205"/>
      <c r="BFC19" s="205"/>
      <c r="BFD19" s="205"/>
      <c r="BFE19" s="205"/>
      <c r="BFF19" s="205"/>
      <c r="BFG19" s="205"/>
      <c r="BFH19" s="205"/>
      <c r="BFI19" s="205"/>
      <c r="BFJ19" s="205"/>
      <c r="BFK19" s="205"/>
      <c r="BFL19" s="205"/>
      <c r="BFM19" s="205"/>
      <c r="BFN19" s="205"/>
      <c r="BFO19" s="205"/>
      <c r="BFP19" s="205"/>
      <c r="BFQ19" s="205"/>
      <c r="BFR19" s="205"/>
      <c r="BFS19" s="205"/>
      <c r="BFT19" s="205"/>
      <c r="BFU19" s="205"/>
      <c r="BFV19" s="205"/>
      <c r="BFW19" s="205"/>
      <c r="BFX19" s="205"/>
      <c r="BFY19" s="205"/>
      <c r="BFZ19" s="205"/>
      <c r="BGA19" s="205"/>
      <c r="BGB19" s="205"/>
      <c r="BGC19" s="205"/>
      <c r="BGD19" s="205"/>
      <c r="BGE19" s="205"/>
      <c r="BGF19" s="205"/>
      <c r="BGG19" s="205"/>
      <c r="BGH19" s="205"/>
      <c r="BGI19" s="205"/>
      <c r="BGJ19" s="205"/>
      <c r="BGK19" s="205"/>
      <c r="BGL19" s="205"/>
      <c r="BGM19" s="205"/>
      <c r="BGN19" s="205"/>
      <c r="BGO19" s="205"/>
      <c r="BGP19" s="205"/>
      <c r="BGQ19" s="205"/>
      <c r="BGR19" s="205"/>
      <c r="BGS19" s="205"/>
      <c r="BGT19" s="205"/>
      <c r="BGU19" s="205"/>
      <c r="BGV19" s="205"/>
      <c r="BGW19" s="205"/>
      <c r="BGX19" s="205"/>
      <c r="BGY19" s="205"/>
      <c r="BGZ19" s="205"/>
      <c r="BHA19" s="205"/>
      <c r="BHB19" s="205"/>
      <c r="BHC19" s="205"/>
      <c r="BHD19" s="205"/>
      <c r="BHE19" s="205"/>
      <c r="BHF19" s="205"/>
      <c r="BHG19" s="205"/>
      <c r="BHH19" s="205"/>
      <c r="BHI19" s="205"/>
      <c r="BHJ19" s="205"/>
      <c r="BHK19" s="205"/>
      <c r="BHL19" s="205"/>
      <c r="BHM19" s="205"/>
      <c r="BHN19" s="205"/>
      <c r="BHO19" s="205"/>
      <c r="BHP19" s="205"/>
      <c r="BHQ19" s="205"/>
      <c r="BHR19" s="205"/>
      <c r="BHS19" s="205"/>
      <c r="BHT19" s="205"/>
      <c r="BHU19" s="205"/>
      <c r="BHV19" s="205"/>
      <c r="BHW19" s="205"/>
      <c r="BHX19" s="205"/>
      <c r="BHY19" s="205"/>
      <c r="BHZ19" s="205"/>
      <c r="BIA19" s="205"/>
      <c r="BIB19" s="205"/>
      <c r="BIC19" s="205"/>
      <c r="BID19" s="205"/>
      <c r="BIE19" s="205"/>
      <c r="BIF19" s="205"/>
      <c r="BIG19" s="205"/>
      <c r="BIH19" s="205"/>
      <c r="BII19" s="205"/>
      <c r="BIJ19" s="205"/>
      <c r="BIK19" s="205"/>
      <c r="BIL19" s="205"/>
      <c r="BIM19" s="205"/>
      <c r="BIN19" s="205"/>
      <c r="BIO19" s="205"/>
      <c r="BIP19" s="205"/>
      <c r="BIQ19" s="205"/>
      <c r="BIR19" s="205"/>
      <c r="BIS19" s="205"/>
      <c r="BIT19" s="205"/>
      <c r="BIU19" s="205"/>
      <c r="BIV19" s="205"/>
      <c r="BIW19" s="205"/>
      <c r="BIX19" s="205"/>
      <c r="BIY19" s="205"/>
      <c r="BIZ19" s="205"/>
      <c r="BJA19" s="205"/>
      <c r="BJB19" s="205"/>
      <c r="BJC19" s="205"/>
      <c r="BJD19" s="205"/>
      <c r="BJE19" s="205"/>
      <c r="BJF19" s="205"/>
      <c r="BJG19" s="205"/>
      <c r="BJH19" s="205"/>
      <c r="BJI19" s="205"/>
      <c r="BJJ19" s="205"/>
      <c r="BJK19" s="205"/>
      <c r="BJL19" s="205"/>
      <c r="BJM19" s="205"/>
      <c r="BJN19" s="205"/>
      <c r="BJO19" s="205"/>
      <c r="BJP19" s="205"/>
      <c r="BJQ19" s="205"/>
      <c r="BJR19" s="205"/>
      <c r="BJS19" s="205"/>
      <c r="BJT19" s="205"/>
      <c r="BJU19" s="205"/>
      <c r="BJV19" s="205"/>
      <c r="BJW19" s="205"/>
      <c r="BJX19" s="205"/>
      <c r="BJY19" s="205"/>
      <c r="BJZ19" s="205"/>
      <c r="BKA19" s="205"/>
      <c r="BKB19" s="205"/>
      <c r="BKC19" s="205"/>
      <c r="BKD19" s="205"/>
      <c r="BKE19" s="205"/>
      <c r="BKF19" s="205"/>
      <c r="BKG19" s="205"/>
      <c r="BKH19" s="205"/>
      <c r="BKI19" s="205"/>
      <c r="BKJ19" s="205"/>
      <c r="BKK19" s="205"/>
      <c r="BKL19" s="205"/>
      <c r="BKM19" s="205"/>
      <c r="BKN19" s="205"/>
      <c r="BKO19" s="205"/>
      <c r="BKP19" s="205"/>
      <c r="BKQ19" s="205"/>
      <c r="BKR19" s="205"/>
      <c r="BKS19" s="205"/>
      <c r="BKT19" s="205"/>
      <c r="BKU19" s="205"/>
      <c r="BKV19" s="205"/>
      <c r="BKW19" s="205"/>
      <c r="BKX19" s="205"/>
      <c r="BKY19" s="205"/>
      <c r="BKZ19" s="205"/>
      <c r="BLA19" s="205"/>
      <c r="BLB19" s="205"/>
      <c r="BLC19" s="205"/>
      <c r="BLD19" s="205"/>
      <c r="BLE19" s="205"/>
      <c r="BLF19" s="205"/>
      <c r="BLG19" s="205"/>
      <c r="BLH19" s="205"/>
      <c r="BLI19" s="205"/>
      <c r="BLJ19" s="205"/>
      <c r="BLK19" s="205"/>
      <c r="BLL19" s="205"/>
      <c r="BLM19" s="205"/>
      <c r="BLN19" s="205"/>
      <c r="BLO19" s="205"/>
      <c r="BLP19" s="205"/>
      <c r="BLQ19" s="205"/>
      <c r="BLR19" s="205"/>
      <c r="BLS19" s="205"/>
      <c r="BLT19" s="205"/>
      <c r="BLU19" s="205"/>
      <c r="BLV19" s="205"/>
      <c r="BLW19" s="205"/>
      <c r="BLX19" s="205"/>
      <c r="BLY19" s="205"/>
      <c r="BLZ19" s="205"/>
      <c r="BMA19" s="205"/>
      <c r="BMB19" s="205"/>
      <c r="BMC19" s="205"/>
      <c r="BMD19" s="205"/>
      <c r="BME19" s="205"/>
      <c r="BMF19" s="205"/>
      <c r="BMG19" s="205"/>
      <c r="BMH19" s="205"/>
      <c r="BMI19" s="205"/>
      <c r="BMJ19" s="205"/>
      <c r="BMK19" s="205"/>
      <c r="BML19" s="205"/>
      <c r="BMM19" s="205"/>
      <c r="BMN19" s="205"/>
      <c r="BMO19" s="205"/>
      <c r="BMP19" s="205"/>
      <c r="BMQ19" s="205"/>
      <c r="BMR19" s="205"/>
      <c r="BMS19" s="205"/>
      <c r="BMT19" s="205"/>
      <c r="BMU19" s="205"/>
      <c r="BMV19" s="205"/>
      <c r="BMW19" s="205"/>
      <c r="BMX19" s="205"/>
      <c r="BMY19" s="205"/>
      <c r="BMZ19" s="205"/>
      <c r="BNA19" s="205"/>
      <c r="BNB19" s="205"/>
      <c r="BNC19" s="205"/>
      <c r="BND19" s="205"/>
      <c r="BNE19" s="205"/>
      <c r="BNF19" s="205"/>
      <c r="BNG19" s="205"/>
      <c r="BNH19" s="205"/>
      <c r="BNI19" s="205"/>
      <c r="BNJ19" s="205"/>
      <c r="BNK19" s="205"/>
      <c r="BNL19" s="205"/>
      <c r="BNM19" s="205"/>
      <c r="BNN19" s="205"/>
      <c r="BNO19" s="205"/>
      <c r="BNP19" s="205"/>
      <c r="BNQ19" s="205"/>
      <c r="BNR19" s="205"/>
      <c r="BNS19" s="205"/>
      <c r="BNT19" s="205"/>
      <c r="BNU19" s="205"/>
      <c r="BNV19" s="205"/>
      <c r="BNW19" s="205"/>
      <c r="BNX19" s="205"/>
      <c r="BNY19" s="205"/>
      <c r="BNZ19" s="205"/>
      <c r="BOA19" s="205"/>
      <c r="BOB19" s="205"/>
      <c r="BOC19" s="205"/>
      <c r="BOD19" s="205"/>
      <c r="BOE19" s="205"/>
      <c r="BOF19" s="205"/>
      <c r="BOG19" s="205"/>
      <c r="BOH19" s="205"/>
      <c r="BOI19" s="205"/>
      <c r="BOJ19" s="205"/>
      <c r="BOK19" s="205"/>
      <c r="BOL19" s="205"/>
      <c r="BOM19" s="205"/>
      <c r="BON19" s="205"/>
      <c r="BOO19" s="205"/>
      <c r="BOP19" s="205"/>
      <c r="BOQ19" s="205"/>
      <c r="BOR19" s="205"/>
      <c r="BOS19" s="205"/>
      <c r="BOT19" s="205"/>
      <c r="BOU19" s="205"/>
      <c r="BOV19" s="205"/>
      <c r="BOW19" s="205"/>
      <c r="BOX19" s="205"/>
      <c r="BOY19" s="205"/>
      <c r="BOZ19" s="205"/>
      <c r="BPA19" s="205"/>
      <c r="BPB19" s="205"/>
      <c r="BPC19" s="205"/>
      <c r="BPD19" s="205"/>
      <c r="BPE19" s="205"/>
      <c r="BPF19" s="205"/>
      <c r="BPG19" s="205"/>
      <c r="BPH19" s="205"/>
      <c r="BPI19" s="205"/>
      <c r="BPJ19" s="205"/>
      <c r="BPK19" s="205"/>
      <c r="BPL19" s="205"/>
      <c r="BPM19" s="205"/>
      <c r="BPN19" s="205"/>
      <c r="BPO19" s="205"/>
      <c r="BPP19" s="205"/>
      <c r="BPQ19" s="205"/>
      <c r="BPR19" s="205"/>
      <c r="BPS19" s="205"/>
      <c r="BPT19" s="205"/>
      <c r="BPU19" s="205"/>
      <c r="BPV19" s="205"/>
      <c r="BPW19" s="205"/>
      <c r="BPX19" s="205"/>
      <c r="BPY19" s="205"/>
      <c r="BPZ19" s="205"/>
      <c r="BQA19" s="205"/>
      <c r="BQB19" s="205"/>
      <c r="BQC19" s="205"/>
      <c r="BQD19" s="205"/>
      <c r="BQE19" s="205"/>
      <c r="BQF19" s="205"/>
      <c r="BQG19" s="205"/>
      <c r="BQH19" s="205"/>
      <c r="BQI19" s="205"/>
      <c r="BQJ19" s="205"/>
      <c r="BQK19" s="205"/>
      <c r="BQL19" s="205"/>
      <c r="BQM19" s="205"/>
      <c r="BQN19" s="205"/>
      <c r="BQO19" s="205"/>
      <c r="BQP19" s="205"/>
      <c r="BQQ19" s="205"/>
      <c r="BQR19" s="205"/>
      <c r="BQS19" s="205"/>
      <c r="BQT19" s="205"/>
      <c r="BQU19" s="205"/>
      <c r="BQV19" s="205"/>
      <c r="BQW19" s="205"/>
      <c r="BQX19" s="205"/>
      <c r="BQY19" s="205"/>
      <c r="BQZ19" s="205"/>
      <c r="BRA19" s="205"/>
      <c r="BRB19" s="205"/>
      <c r="BRC19" s="205"/>
      <c r="BRD19" s="205"/>
      <c r="BRE19" s="205"/>
      <c r="BRF19" s="205"/>
      <c r="BRG19" s="205"/>
      <c r="BRH19" s="205"/>
      <c r="BRI19" s="205"/>
      <c r="BRJ19" s="205"/>
      <c r="BRK19" s="205"/>
      <c r="BRL19" s="205"/>
      <c r="BRM19" s="205"/>
      <c r="BRN19" s="205"/>
      <c r="BRO19" s="205"/>
      <c r="BRP19" s="205"/>
      <c r="BRQ19" s="205"/>
      <c r="BRR19" s="205"/>
      <c r="BRS19" s="205"/>
      <c r="BRT19" s="205"/>
      <c r="BRU19" s="205"/>
      <c r="BRV19" s="205"/>
      <c r="BRW19" s="205"/>
      <c r="BRX19" s="205"/>
      <c r="BRY19" s="205"/>
      <c r="BRZ19" s="205"/>
      <c r="BSA19" s="205"/>
      <c r="BSB19" s="205"/>
      <c r="BSC19" s="205"/>
      <c r="BSD19" s="205"/>
      <c r="BSE19" s="205"/>
      <c r="BSF19" s="205"/>
      <c r="BSG19" s="205"/>
      <c r="BSH19" s="205"/>
      <c r="BSI19" s="205"/>
      <c r="BSJ19" s="205"/>
      <c r="BSK19" s="205"/>
      <c r="BSL19" s="205"/>
      <c r="BSM19" s="205"/>
      <c r="BSN19" s="205"/>
      <c r="BSO19" s="205"/>
      <c r="BSP19" s="205"/>
      <c r="BSQ19" s="205"/>
      <c r="BSR19" s="205"/>
      <c r="BSS19" s="205"/>
      <c r="BST19" s="205"/>
      <c r="BSU19" s="205"/>
      <c r="BSV19" s="205"/>
      <c r="BSW19" s="205"/>
      <c r="BSX19" s="205"/>
      <c r="BSY19" s="205"/>
      <c r="BSZ19" s="205"/>
      <c r="BTA19" s="205"/>
      <c r="BTB19" s="205"/>
      <c r="BTC19" s="205"/>
      <c r="BTD19" s="205"/>
      <c r="BTE19" s="205"/>
      <c r="BTF19" s="205"/>
      <c r="BTG19" s="205"/>
      <c r="BTH19" s="205"/>
      <c r="BTI19" s="205"/>
      <c r="BTJ19" s="205"/>
      <c r="BTK19" s="205"/>
      <c r="BTL19" s="205"/>
      <c r="BTM19" s="205"/>
      <c r="BTN19" s="205"/>
      <c r="BTO19" s="205"/>
      <c r="BTP19" s="205"/>
      <c r="BTQ19" s="205"/>
      <c r="BTR19" s="205"/>
      <c r="BTS19" s="205"/>
      <c r="BTT19" s="205"/>
      <c r="BTU19" s="205"/>
      <c r="BTV19" s="205"/>
      <c r="BTW19" s="205"/>
      <c r="BTX19" s="205"/>
      <c r="BTY19" s="205"/>
      <c r="BTZ19" s="205"/>
      <c r="BUA19" s="205"/>
      <c r="BUB19" s="205"/>
      <c r="BUC19" s="205"/>
      <c r="BUD19" s="205"/>
      <c r="BUE19" s="205"/>
      <c r="BUF19" s="205"/>
      <c r="BUG19" s="205"/>
      <c r="BUH19" s="205"/>
      <c r="BUI19" s="205"/>
      <c r="BUJ19" s="205"/>
      <c r="BUK19" s="205"/>
      <c r="BUL19" s="205"/>
      <c r="BUM19" s="205"/>
      <c r="BUN19" s="205"/>
      <c r="BUO19" s="205"/>
      <c r="BUP19" s="205"/>
      <c r="BUQ19" s="205"/>
      <c r="BUR19" s="205"/>
      <c r="BUS19" s="205"/>
      <c r="BUT19" s="205"/>
      <c r="BUU19" s="205"/>
      <c r="BUV19" s="205"/>
      <c r="BUW19" s="205"/>
      <c r="BUX19" s="205"/>
      <c r="BUY19" s="205"/>
      <c r="BUZ19" s="205"/>
      <c r="BVA19" s="205"/>
      <c r="BVB19" s="205"/>
      <c r="BVC19" s="205"/>
      <c r="BVD19" s="205"/>
      <c r="BVE19" s="205"/>
      <c r="BVF19" s="205"/>
      <c r="BVG19" s="205"/>
      <c r="BVH19" s="205"/>
      <c r="BVI19" s="205"/>
      <c r="BVJ19" s="205"/>
      <c r="BVK19" s="205"/>
      <c r="BVL19" s="205"/>
      <c r="BVM19" s="205"/>
      <c r="BVN19" s="205"/>
      <c r="BVO19" s="205"/>
      <c r="BVP19" s="205"/>
      <c r="BVQ19" s="205"/>
      <c r="BVR19" s="205"/>
      <c r="BVS19" s="205"/>
      <c r="BVT19" s="205"/>
      <c r="BVU19" s="205"/>
      <c r="BVV19" s="205"/>
      <c r="BVW19" s="205"/>
      <c r="BVX19" s="205"/>
      <c r="BVY19" s="205"/>
      <c r="BVZ19" s="205"/>
      <c r="BWA19" s="205"/>
      <c r="BWB19" s="205"/>
      <c r="BWC19" s="205"/>
      <c r="BWD19" s="205"/>
      <c r="BWE19" s="205"/>
      <c r="BWF19" s="205"/>
      <c r="BWG19" s="205"/>
      <c r="BWH19" s="205"/>
      <c r="BWI19" s="205"/>
      <c r="BWJ19" s="205"/>
      <c r="BWK19" s="205"/>
      <c r="BWL19" s="205"/>
      <c r="BWM19" s="205"/>
      <c r="BWN19" s="205"/>
      <c r="BWO19" s="205"/>
      <c r="BWP19" s="205"/>
      <c r="BWQ19" s="205"/>
      <c r="BWR19" s="205"/>
      <c r="BWS19" s="205"/>
      <c r="BWT19" s="205"/>
      <c r="BWU19" s="205"/>
      <c r="BWV19" s="205"/>
      <c r="BWW19" s="205"/>
      <c r="BWX19" s="205"/>
      <c r="BWY19" s="205"/>
      <c r="BWZ19" s="205"/>
      <c r="BXA19" s="205"/>
      <c r="BXB19" s="205"/>
      <c r="BXC19" s="205"/>
      <c r="BXD19" s="205"/>
      <c r="BXE19" s="205"/>
      <c r="BXF19" s="205"/>
      <c r="BXG19" s="205"/>
      <c r="BXH19" s="205"/>
      <c r="BXI19" s="205"/>
      <c r="BXJ19" s="205"/>
      <c r="BXK19" s="205"/>
      <c r="BXL19" s="205"/>
      <c r="BXM19" s="205"/>
      <c r="BXN19" s="205"/>
      <c r="BXO19" s="205"/>
      <c r="BXP19" s="205"/>
      <c r="BXQ19" s="205"/>
      <c r="BXR19" s="205"/>
      <c r="BXS19" s="205"/>
      <c r="BXT19" s="205"/>
      <c r="BXU19" s="205"/>
      <c r="BXV19" s="205"/>
      <c r="BXW19" s="205"/>
      <c r="BXX19" s="205"/>
      <c r="BXY19" s="205"/>
      <c r="BXZ19" s="205"/>
      <c r="BYA19" s="205"/>
      <c r="BYB19" s="205"/>
      <c r="BYC19" s="205"/>
      <c r="BYD19" s="205"/>
      <c r="BYE19" s="205"/>
      <c r="BYF19" s="205"/>
      <c r="BYG19" s="205"/>
      <c r="BYH19" s="205"/>
      <c r="BYI19" s="205"/>
      <c r="BYJ19" s="205"/>
      <c r="BYK19" s="205"/>
      <c r="BYL19" s="205"/>
      <c r="BYM19" s="205"/>
      <c r="BYN19" s="205"/>
      <c r="BYO19" s="205"/>
      <c r="BYP19" s="205"/>
      <c r="BYQ19" s="205"/>
      <c r="BYR19" s="205"/>
      <c r="BYS19" s="205"/>
      <c r="BYT19" s="205"/>
      <c r="BYU19" s="205"/>
      <c r="BYV19" s="205"/>
      <c r="BYW19" s="205"/>
      <c r="BYX19" s="205"/>
      <c r="BYY19" s="205"/>
      <c r="BYZ19" s="205"/>
      <c r="BZA19" s="205"/>
      <c r="BZB19" s="205"/>
      <c r="BZC19" s="205"/>
      <c r="BZD19" s="205"/>
      <c r="BZE19" s="205"/>
      <c r="BZF19" s="205"/>
      <c r="BZG19" s="205"/>
      <c r="BZH19" s="205"/>
      <c r="BZI19" s="205"/>
      <c r="BZJ19" s="205"/>
      <c r="BZK19" s="205"/>
      <c r="BZL19" s="205"/>
      <c r="BZM19" s="205"/>
      <c r="BZN19" s="205"/>
      <c r="BZO19" s="205"/>
      <c r="BZP19" s="205"/>
      <c r="BZQ19" s="205"/>
      <c r="BZR19" s="205"/>
      <c r="BZS19" s="205"/>
      <c r="BZT19" s="205"/>
      <c r="BZU19" s="205"/>
      <c r="BZV19" s="205"/>
      <c r="BZW19" s="205"/>
      <c r="BZX19" s="205"/>
      <c r="BZY19" s="205"/>
      <c r="BZZ19" s="205"/>
      <c r="CAA19" s="205"/>
      <c r="CAB19" s="205"/>
      <c r="CAC19" s="205"/>
      <c r="CAD19" s="205"/>
      <c r="CAE19" s="205"/>
      <c r="CAF19" s="205"/>
      <c r="CAG19" s="205"/>
      <c r="CAH19" s="205"/>
      <c r="CAI19" s="205"/>
      <c r="CAJ19" s="205"/>
      <c r="CAK19" s="205"/>
      <c r="CAL19" s="205"/>
      <c r="CAM19" s="205"/>
      <c r="CAN19" s="205"/>
      <c r="CAO19" s="205"/>
      <c r="CAP19" s="205"/>
      <c r="CAQ19" s="205"/>
      <c r="CAR19" s="205"/>
      <c r="CAS19" s="205"/>
      <c r="CAT19" s="205"/>
      <c r="CAU19" s="205"/>
      <c r="CAV19" s="205"/>
      <c r="CAW19" s="205"/>
      <c r="CAX19" s="205"/>
      <c r="CAY19" s="205"/>
      <c r="CAZ19" s="205"/>
      <c r="CBA19" s="205"/>
      <c r="CBB19" s="205"/>
      <c r="CBC19" s="205"/>
      <c r="CBD19" s="205"/>
      <c r="CBE19" s="205"/>
      <c r="CBF19" s="205"/>
      <c r="CBG19" s="205"/>
      <c r="CBH19" s="205"/>
      <c r="CBI19" s="205"/>
      <c r="CBJ19" s="205"/>
      <c r="CBK19" s="205"/>
      <c r="CBL19" s="205"/>
      <c r="CBM19" s="205"/>
      <c r="CBN19" s="205"/>
      <c r="CBO19" s="205"/>
      <c r="CBP19" s="205"/>
      <c r="CBQ19" s="205"/>
      <c r="CBR19" s="205"/>
      <c r="CBS19" s="205"/>
      <c r="CBT19" s="205"/>
      <c r="CBU19" s="205"/>
      <c r="CBV19" s="205"/>
      <c r="CBW19" s="205"/>
      <c r="CBX19" s="205"/>
      <c r="CBY19" s="205"/>
      <c r="CBZ19" s="205"/>
      <c r="CCA19" s="205"/>
      <c r="CCB19" s="205"/>
      <c r="CCC19" s="205"/>
      <c r="CCD19" s="205"/>
      <c r="CCE19" s="205"/>
      <c r="CCF19" s="205"/>
      <c r="CCG19" s="205"/>
      <c r="CCH19" s="205"/>
      <c r="CCI19" s="205"/>
      <c r="CCJ19" s="205"/>
      <c r="CCK19" s="205"/>
      <c r="CCL19" s="205"/>
      <c r="CCM19" s="205"/>
      <c r="CCN19" s="205"/>
      <c r="CCO19" s="205"/>
      <c r="CCP19" s="205"/>
      <c r="CCQ19" s="205"/>
      <c r="CCR19" s="205"/>
      <c r="CCS19" s="205"/>
      <c r="CCT19" s="205"/>
      <c r="CCU19" s="205"/>
      <c r="CCV19" s="205"/>
      <c r="CCW19" s="205"/>
      <c r="CCX19" s="205"/>
      <c r="CCY19" s="205"/>
      <c r="CCZ19" s="205"/>
      <c r="CDA19" s="205"/>
      <c r="CDB19" s="205"/>
      <c r="CDC19" s="205"/>
      <c r="CDD19" s="205"/>
      <c r="CDE19" s="205"/>
      <c r="CDF19" s="205"/>
      <c r="CDG19" s="205"/>
      <c r="CDH19" s="205"/>
      <c r="CDI19" s="205"/>
      <c r="CDJ19" s="205"/>
      <c r="CDK19" s="205"/>
      <c r="CDL19" s="205"/>
      <c r="CDM19" s="205"/>
      <c r="CDN19" s="205"/>
      <c r="CDO19" s="205"/>
      <c r="CDP19" s="205"/>
      <c r="CDQ19" s="205"/>
      <c r="CDR19" s="205"/>
      <c r="CDS19" s="205"/>
      <c r="CDT19" s="205"/>
      <c r="CDU19" s="205"/>
      <c r="CDV19" s="205"/>
      <c r="CDW19" s="205"/>
      <c r="CDX19" s="205"/>
      <c r="CDY19" s="205"/>
      <c r="CDZ19" s="205"/>
      <c r="CEA19" s="205"/>
      <c r="CEB19" s="205"/>
      <c r="CEC19" s="205"/>
      <c r="CED19" s="205"/>
      <c r="CEE19" s="205"/>
      <c r="CEF19" s="205"/>
      <c r="CEG19" s="205"/>
      <c r="CEH19" s="205"/>
      <c r="CEI19" s="205"/>
      <c r="CEJ19" s="205"/>
      <c r="CEK19" s="205"/>
      <c r="CEL19" s="205"/>
      <c r="CEM19" s="205"/>
      <c r="CEN19" s="205"/>
      <c r="CEO19" s="205"/>
      <c r="CEP19" s="205"/>
      <c r="CEQ19" s="205"/>
      <c r="CER19" s="205"/>
      <c r="CES19" s="205"/>
      <c r="CET19" s="205"/>
      <c r="CEU19" s="205"/>
      <c r="CEV19" s="205"/>
      <c r="CEW19" s="205"/>
      <c r="CEX19" s="205"/>
      <c r="CEY19" s="205"/>
      <c r="CEZ19" s="205"/>
      <c r="CFA19" s="205"/>
      <c r="CFB19" s="205"/>
      <c r="CFC19" s="205"/>
      <c r="CFD19" s="205"/>
      <c r="CFE19" s="205"/>
      <c r="CFF19" s="205"/>
      <c r="CFG19" s="205"/>
      <c r="CFH19" s="205"/>
      <c r="CFI19" s="205"/>
      <c r="CFJ19" s="205"/>
      <c r="CFK19" s="205"/>
      <c r="CFL19" s="205"/>
      <c r="CFM19" s="205"/>
      <c r="CFN19" s="205"/>
      <c r="CFO19" s="205"/>
      <c r="CFP19" s="205"/>
      <c r="CFQ19" s="205"/>
      <c r="CFR19" s="205"/>
      <c r="CFS19" s="205"/>
      <c r="CFT19" s="205"/>
      <c r="CFU19" s="205"/>
      <c r="CFV19" s="205"/>
      <c r="CFW19" s="205"/>
      <c r="CFX19" s="205"/>
      <c r="CFY19" s="205"/>
      <c r="CFZ19" s="205"/>
      <c r="CGA19" s="205"/>
      <c r="CGB19" s="205"/>
      <c r="CGC19" s="205"/>
      <c r="CGD19" s="205"/>
      <c r="CGE19" s="205"/>
      <c r="CGF19" s="205"/>
      <c r="CGG19" s="205"/>
      <c r="CGH19" s="205"/>
      <c r="CGI19" s="205"/>
      <c r="CGJ19" s="205"/>
      <c r="CGK19" s="205"/>
      <c r="CGL19" s="205"/>
      <c r="CGM19" s="205"/>
      <c r="CGN19" s="205"/>
      <c r="CGO19" s="205"/>
      <c r="CGP19" s="205"/>
      <c r="CGQ19" s="205"/>
      <c r="CGR19" s="205"/>
      <c r="CGS19" s="205"/>
      <c r="CGT19" s="205"/>
      <c r="CGU19" s="205"/>
      <c r="CGV19" s="205"/>
      <c r="CGW19" s="205"/>
      <c r="CGX19" s="205"/>
      <c r="CGY19" s="205"/>
      <c r="CGZ19" s="205"/>
      <c r="CHA19" s="205"/>
      <c r="CHB19" s="205"/>
      <c r="CHC19" s="205"/>
      <c r="CHD19" s="205"/>
      <c r="CHE19" s="205"/>
      <c r="CHF19" s="205"/>
      <c r="CHG19" s="205"/>
      <c r="CHH19" s="205"/>
      <c r="CHI19" s="205"/>
      <c r="CHJ19" s="205"/>
      <c r="CHK19" s="205"/>
      <c r="CHL19" s="205"/>
      <c r="CHM19" s="205"/>
      <c r="CHN19" s="205"/>
      <c r="CHO19" s="205"/>
      <c r="CHP19" s="205"/>
      <c r="CHQ19" s="205"/>
      <c r="CHR19" s="205"/>
      <c r="CHS19" s="205"/>
      <c r="CHT19" s="205"/>
      <c r="CHU19" s="205"/>
      <c r="CHV19" s="205"/>
      <c r="CHW19" s="205"/>
      <c r="CHX19" s="205"/>
      <c r="CHY19" s="205"/>
      <c r="CHZ19" s="205"/>
      <c r="CIA19" s="205"/>
      <c r="CIB19" s="205"/>
      <c r="CIC19" s="205"/>
      <c r="CID19" s="205"/>
      <c r="CIE19" s="205"/>
      <c r="CIF19" s="205"/>
      <c r="CIG19" s="205"/>
      <c r="CIH19" s="205"/>
      <c r="CII19" s="205"/>
      <c r="CIJ19" s="205"/>
      <c r="CIK19" s="205"/>
      <c r="CIL19" s="205"/>
      <c r="CIM19" s="205"/>
      <c r="CIN19" s="205"/>
      <c r="CIO19" s="205"/>
      <c r="CIP19" s="205"/>
      <c r="CIQ19" s="205"/>
      <c r="CIR19" s="205"/>
      <c r="CIS19" s="205"/>
      <c r="CIT19" s="205"/>
      <c r="CIU19" s="205"/>
      <c r="CIV19" s="205"/>
      <c r="CIW19" s="205"/>
      <c r="CIX19" s="205"/>
      <c r="CIY19" s="205"/>
      <c r="CIZ19" s="205"/>
      <c r="CJA19" s="205"/>
      <c r="CJB19" s="205"/>
      <c r="CJC19" s="205"/>
      <c r="CJD19" s="205"/>
      <c r="CJE19" s="205"/>
      <c r="CJF19" s="205"/>
      <c r="CJG19" s="205"/>
      <c r="CJH19" s="205"/>
      <c r="CJI19" s="205"/>
      <c r="CJJ19" s="205"/>
      <c r="CJK19" s="205"/>
      <c r="CJL19" s="205"/>
      <c r="CJM19" s="205"/>
      <c r="CJN19" s="205"/>
      <c r="CJO19" s="205"/>
      <c r="CJP19" s="205"/>
      <c r="CJQ19" s="205"/>
      <c r="CJR19" s="205"/>
      <c r="CJS19" s="205"/>
      <c r="CJT19" s="205"/>
      <c r="CJU19" s="205"/>
      <c r="CJV19" s="205"/>
      <c r="CJW19" s="205"/>
      <c r="CJX19" s="205"/>
      <c r="CJY19" s="205"/>
      <c r="CJZ19" s="205"/>
      <c r="CKA19" s="205"/>
      <c r="CKB19" s="205"/>
      <c r="CKC19" s="205"/>
      <c r="CKD19" s="205"/>
      <c r="CKE19" s="205"/>
      <c r="CKF19" s="205"/>
      <c r="CKG19" s="205"/>
      <c r="CKH19" s="205"/>
      <c r="CKI19" s="205"/>
      <c r="CKJ19" s="205"/>
      <c r="CKK19" s="205"/>
      <c r="CKL19" s="205"/>
      <c r="CKM19" s="205"/>
      <c r="CKN19" s="205"/>
      <c r="CKO19" s="205"/>
      <c r="CKP19" s="205"/>
      <c r="CKQ19" s="205"/>
      <c r="CKR19" s="205"/>
      <c r="CKS19" s="205"/>
      <c r="CKT19" s="205"/>
      <c r="CKU19" s="205"/>
      <c r="CKV19" s="205"/>
      <c r="CKW19" s="205"/>
      <c r="CKX19" s="205"/>
      <c r="CKY19" s="205"/>
      <c r="CKZ19" s="205"/>
      <c r="CLA19" s="205"/>
      <c r="CLB19" s="205"/>
      <c r="CLC19" s="205"/>
      <c r="CLD19" s="205"/>
      <c r="CLE19" s="205"/>
      <c r="CLF19" s="205"/>
      <c r="CLG19" s="205"/>
      <c r="CLH19" s="205"/>
      <c r="CLI19" s="205"/>
      <c r="CLJ19" s="205"/>
      <c r="CLK19" s="205"/>
      <c r="CLL19" s="205"/>
      <c r="CLM19" s="205"/>
      <c r="CLN19" s="205"/>
      <c r="CLO19" s="205"/>
      <c r="CLP19" s="205"/>
      <c r="CLQ19" s="205"/>
      <c r="CLR19" s="205"/>
      <c r="CLS19" s="205"/>
      <c r="CLT19" s="205"/>
      <c r="CLU19" s="205"/>
      <c r="CLV19" s="205"/>
      <c r="CLW19" s="205"/>
      <c r="CLX19" s="205"/>
      <c r="CLY19" s="205"/>
      <c r="CLZ19" s="205"/>
      <c r="CMA19" s="205"/>
      <c r="CMB19" s="205"/>
      <c r="CMC19" s="205"/>
      <c r="CMD19" s="205"/>
      <c r="CME19" s="205"/>
      <c r="CMF19" s="205"/>
      <c r="CMG19" s="205"/>
      <c r="CMH19" s="205"/>
      <c r="CMI19" s="205"/>
      <c r="CMJ19" s="205"/>
      <c r="CMK19" s="205"/>
      <c r="CML19" s="205"/>
      <c r="CMM19" s="205"/>
      <c r="CMN19" s="205"/>
      <c r="CMO19" s="205"/>
      <c r="CMP19" s="205"/>
      <c r="CMQ19" s="205"/>
      <c r="CMR19" s="205"/>
      <c r="CMS19" s="205"/>
      <c r="CMT19" s="205"/>
      <c r="CMU19" s="205"/>
      <c r="CMV19" s="205"/>
      <c r="CMW19" s="205"/>
      <c r="CMX19" s="205"/>
      <c r="CMY19" s="205"/>
      <c r="CMZ19" s="205"/>
      <c r="CNA19" s="205"/>
      <c r="CNB19" s="205"/>
      <c r="CNC19" s="205"/>
      <c r="CND19" s="205"/>
      <c r="CNE19" s="205"/>
      <c r="CNF19" s="205"/>
      <c r="CNG19" s="205"/>
      <c r="CNH19" s="205"/>
      <c r="CNI19" s="205"/>
      <c r="CNJ19" s="205"/>
      <c r="CNK19" s="205"/>
      <c r="CNL19" s="205"/>
      <c r="CNM19" s="205"/>
      <c r="CNN19" s="205"/>
      <c r="CNO19" s="205"/>
      <c r="CNP19" s="205"/>
      <c r="CNQ19" s="205"/>
      <c r="CNR19" s="205"/>
      <c r="CNS19" s="205"/>
      <c r="CNT19" s="205"/>
      <c r="CNU19" s="205"/>
      <c r="CNV19" s="205"/>
      <c r="CNW19" s="205"/>
      <c r="CNX19" s="205"/>
      <c r="CNY19" s="205"/>
      <c r="CNZ19" s="205"/>
      <c r="COA19" s="205"/>
      <c r="COB19" s="205"/>
      <c r="COC19" s="205"/>
      <c r="COD19" s="205"/>
      <c r="COE19" s="205"/>
      <c r="COF19" s="205"/>
      <c r="COG19" s="205"/>
      <c r="COH19" s="205"/>
      <c r="COI19" s="205"/>
      <c r="COJ19" s="205"/>
      <c r="COK19" s="205"/>
      <c r="COL19" s="205"/>
      <c r="COM19" s="205"/>
      <c r="CON19" s="205"/>
      <c r="COO19" s="205"/>
      <c r="COP19" s="205"/>
      <c r="COQ19" s="205"/>
      <c r="COR19" s="205"/>
      <c r="COS19" s="205"/>
      <c r="COT19" s="205"/>
      <c r="COU19" s="205"/>
      <c r="COV19" s="205"/>
      <c r="COW19" s="205"/>
      <c r="COX19" s="205"/>
      <c r="COY19" s="205"/>
      <c r="COZ19" s="205"/>
      <c r="CPA19" s="205"/>
      <c r="CPB19" s="205"/>
      <c r="CPC19" s="205"/>
      <c r="CPD19" s="205"/>
      <c r="CPE19" s="205"/>
      <c r="CPF19" s="205"/>
      <c r="CPG19" s="205"/>
      <c r="CPH19" s="205"/>
      <c r="CPI19" s="205"/>
      <c r="CPJ19" s="205"/>
      <c r="CPK19" s="205"/>
      <c r="CPL19" s="205"/>
      <c r="CPM19" s="205"/>
      <c r="CPN19" s="205"/>
      <c r="CPO19" s="205"/>
      <c r="CPP19" s="205"/>
      <c r="CPQ19" s="205"/>
      <c r="CPR19" s="205"/>
      <c r="CPS19" s="205"/>
      <c r="CPT19" s="205"/>
      <c r="CPU19" s="205"/>
      <c r="CPV19" s="205"/>
      <c r="CPW19" s="205"/>
      <c r="CPX19" s="205"/>
      <c r="CPY19" s="205"/>
      <c r="CPZ19" s="205"/>
      <c r="CQA19" s="205"/>
      <c r="CQB19" s="205"/>
      <c r="CQC19" s="205"/>
      <c r="CQD19" s="205"/>
      <c r="CQE19" s="205"/>
      <c r="CQF19" s="205"/>
      <c r="CQG19" s="205"/>
      <c r="CQH19" s="205"/>
      <c r="CQI19" s="205"/>
      <c r="CQJ19" s="205"/>
      <c r="CQK19" s="205"/>
      <c r="CQL19" s="205"/>
      <c r="CQM19" s="205"/>
      <c r="CQN19" s="205"/>
      <c r="CQO19" s="205"/>
      <c r="CQP19" s="205"/>
      <c r="CQQ19" s="205"/>
      <c r="CQR19" s="205"/>
      <c r="CQS19" s="205"/>
      <c r="CQT19" s="205"/>
      <c r="CQU19" s="205"/>
      <c r="CQV19" s="205"/>
      <c r="CQW19" s="205"/>
      <c r="CQX19" s="205"/>
      <c r="CQY19" s="205"/>
      <c r="CQZ19" s="205"/>
      <c r="CRA19" s="205"/>
      <c r="CRB19" s="205"/>
      <c r="CRC19" s="205"/>
      <c r="CRD19" s="205"/>
      <c r="CRE19" s="205"/>
      <c r="CRF19" s="205"/>
      <c r="CRG19" s="205"/>
      <c r="CRH19" s="205"/>
      <c r="CRI19" s="205"/>
      <c r="CRJ19" s="205"/>
      <c r="CRK19" s="205"/>
      <c r="CRL19" s="205"/>
      <c r="CRM19" s="205"/>
      <c r="CRN19" s="205"/>
      <c r="CRO19" s="205"/>
      <c r="CRP19" s="205"/>
      <c r="CRQ19" s="205"/>
      <c r="CRR19" s="205"/>
      <c r="CRS19" s="205"/>
      <c r="CRT19" s="205"/>
      <c r="CRU19" s="205"/>
      <c r="CRV19" s="205"/>
      <c r="CRW19" s="205"/>
      <c r="CRX19" s="205"/>
      <c r="CRY19" s="205"/>
      <c r="CRZ19" s="205"/>
      <c r="CSA19" s="205"/>
      <c r="CSB19" s="205"/>
      <c r="CSC19" s="205"/>
      <c r="CSD19" s="205"/>
      <c r="CSE19" s="205"/>
      <c r="CSF19" s="205"/>
      <c r="CSG19" s="205"/>
      <c r="CSH19" s="205"/>
      <c r="CSI19" s="205"/>
      <c r="CSJ19" s="205"/>
      <c r="CSK19" s="205"/>
      <c r="CSL19" s="205"/>
      <c r="CSM19" s="205"/>
      <c r="CSN19" s="205"/>
      <c r="CSO19" s="205"/>
      <c r="CSP19" s="205"/>
      <c r="CSQ19" s="205"/>
      <c r="CSR19" s="205"/>
      <c r="CSS19" s="205"/>
      <c r="CST19" s="205"/>
      <c r="CSU19" s="205"/>
      <c r="CSV19" s="205"/>
      <c r="CSW19" s="205"/>
      <c r="CSX19" s="205"/>
      <c r="CSY19" s="205"/>
      <c r="CSZ19" s="205"/>
      <c r="CTA19" s="205"/>
      <c r="CTB19" s="205"/>
      <c r="CTC19" s="205"/>
      <c r="CTD19" s="205"/>
      <c r="CTE19" s="205"/>
      <c r="CTF19" s="205"/>
      <c r="CTG19" s="205"/>
      <c r="CTH19" s="205"/>
      <c r="CTI19" s="205"/>
      <c r="CTJ19" s="205"/>
      <c r="CTK19" s="205"/>
      <c r="CTL19" s="205"/>
      <c r="CTM19" s="205"/>
      <c r="CTN19" s="205"/>
      <c r="CTO19" s="205"/>
      <c r="CTP19" s="205"/>
      <c r="CTQ19" s="205"/>
      <c r="CTR19" s="205"/>
      <c r="CTS19" s="205"/>
      <c r="CTT19" s="205"/>
      <c r="CTU19" s="205"/>
      <c r="CTV19" s="205"/>
      <c r="CTW19" s="205"/>
      <c r="CTX19" s="205"/>
      <c r="CTY19" s="205"/>
      <c r="CTZ19" s="205"/>
      <c r="CUA19" s="205"/>
      <c r="CUB19" s="205"/>
      <c r="CUC19" s="205"/>
      <c r="CUD19" s="205"/>
      <c r="CUE19" s="205"/>
      <c r="CUF19" s="205"/>
      <c r="CUG19" s="205"/>
      <c r="CUH19" s="205"/>
      <c r="CUI19" s="205"/>
      <c r="CUJ19" s="205"/>
      <c r="CUK19" s="205"/>
      <c r="CUL19" s="205"/>
      <c r="CUM19" s="205"/>
      <c r="CUN19" s="205"/>
      <c r="CUO19" s="205"/>
      <c r="CUP19" s="205"/>
      <c r="CUQ19" s="205"/>
      <c r="CUR19" s="205"/>
      <c r="CUS19" s="205"/>
      <c r="CUT19" s="205"/>
      <c r="CUU19" s="205"/>
      <c r="CUV19" s="205"/>
      <c r="CUW19" s="205"/>
      <c r="CUX19" s="205"/>
      <c r="CUY19" s="205"/>
      <c r="CUZ19" s="205"/>
      <c r="CVA19" s="205"/>
      <c r="CVB19" s="205"/>
      <c r="CVC19" s="205"/>
      <c r="CVD19" s="205"/>
      <c r="CVE19" s="205"/>
      <c r="CVF19" s="205"/>
      <c r="CVG19" s="205"/>
      <c r="CVH19" s="205"/>
      <c r="CVI19" s="205"/>
      <c r="CVJ19" s="205"/>
      <c r="CVK19" s="205"/>
      <c r="CVL19" s="205"/>
      <c r="CVM19" s="205"/>
      <c r="CVN19" s="205"/>
      <c r="CVO19" s="205"/>
      <c r="CVP19" s="205"/>
      <c r="CVQ19" s="205"/>
      <c r="CVR19" s="205"/>
      <c r="CVS19" s="205"/>
      <c r="CVT19" s="205"/>
      <c r="CVU19" s="205"/>
      <c r="CVV19" s="205"/>
      <c r="CVW19" s="205"/>
      <c r="CVX19" s="205"/>
      <c r="CVY19" s="205"/>
      <c r="CVZ19" s="205"/>
      <c r="CWA19" s="205"/>
      <c r="CWB19" s="205"/>
      <c r="CWC19" s="205"/>
      <c r="CWD19" s="205"/>
      <c r="CWE19" s="205"/>
      <c r="CWF19" s="205"/>
      <c r="CWG19" s="205"/>
      <c r="CWH19" s="205"/>
      <c r="CWI19" s="205"/>
      <c r="CWJ19" s="205"/>
      <c r="CWK19" s="205"/>
      <c r="CWL19" s="205"/>
      <c r="CWM19" s="205"/>
      <c r="CWN19" s="205"/>
      <c r="CWO19" s="205"/>
      <c r="CWP19" s="205"/>
      <c r="CWQ19" s="205"/>
      <c r="CWR19" s="205"/>
      <c r="CWS19" s="205"/>
      <c r="CWT19" s="205"/>
      <c r="CWU19" s="205"/>
      <c r="CWV19" s="205"/>
      <c r="CWW19" s="205"/>
      <c r="CWX19" s="205"/>
      <c r="CWY19" s="205"/>
      <c r="CWZ19" s="205"/>
      <c r="CXA19" s="205"/>
      <c r="CXB19" s="205"/>
      <c r="CXC19" s="205"/>
      <c r="CXD19" s="205"/>
      <c r="CXE19" s="205"/>
      <c r="CXF19" s="205"/>
      <c r="CXG19" s="205"/>
      <c r="CXH19" s="205"/>
      <c r="CXI19" s="205"/>
      <c r="CXJ19" s="205"/>
      <c r="CXK19" s="205"/>
      <c r="CXL19" s="205"/>
      <c r="CXM19" s="205"/>
      <c r="CXN19" s="205"/>
      <c r="CXO19" s="205"/>
      <c r="CXP19" s="205"/>
      <c r="CXQ19" s="205"/>
      <c r="CXR19" s="205"/>
      <c r="CXS19" s="205"/>
      <c r="CXT19" s="205"/>
      <c r="CXU19" s="205"/>
      <c r="CXV19" s="205"/>
      <c r="CXW19" s="205"/>
      <c r="CXX19" s="205"/>
      <c r="CXY19" s="205"/>
      <c r="CXZ19" s="205"/>
      <c r="CYA19" s="205"/>
      <c r="CYB19" s="205"/>
      <c r="CYC19" s="205"/>
      <c r="CYD19" s="205"/>
      <c r="CYE19" s="205"/>
      <c r="CYF19" s="205"/>
      <c r="CYG19" s="205"/>
      <c r="CYH19" s="205"/>
      <c r="CYI19" s="205"/>
      <c r="CYJ19" s="205"/>
      <c r="CYK19" s="205"/>
      <c r="CYL19" s="205"/>
      <c r="CYM19" s="205"/>
      <c r="CYN19" s="205"/>
      <c r="CYO19" s="205"/>
      <c r="CYP19" s="205"/>
      <c r="CYQ19" s="205"/>
      <c r="CYR19" s="205"/>
      <c r="CYS19" s="205"/>
      <c r="CYT19" s="205"/>
      <c r="CYU19" s="205"/>
      <c r="CYV19" s="205"/>
      <c r="CYW19" s="205"/>
      <c r="CYX19" s="205"/>
      <c r="CYY19" s="205"/>
      <c r="CYZ19" s="205"/>
      <c r="CZA19" s="205"/>
      <c r="CZB19" s="205"/>
      <c r="CZC19" s="205"/>
      <c r="CZD19" s="205"/>
      <c r="CZE19" s="205"/>
      <c r="CZF19" s="205"/>
      <c r="CZG19" s="205"/>
      <c r="CZH19" s="205"/>
      <c r="CZI19" s="205"/>
      <c r="CZJ19" s="205"/>
      <c r="CZK19" s="205"/>
      <c r="CZL19" s="205"/>
      <c r="CZM19" s="205"/>
      <c r="CZN19" s="205"/>
      <c r="CZO19" s="205"/>
      <c r="CZP19" s="205"/>
      <c r="CZQ19" s="205"/>
      <c r="CZR19" s="205"/>
      <c r="CZS19" s="205"/>
      <c r="CZT19" s="205"/>
      <c r="CZU19" s="205"/>
      <c r="CZV19" s="205"/>
      <c r="CZW19" s="205"/>
      <c r="CZX19" s="205"/>
      <c r="CZY19" s="205"/>
      <c r="CZZ19" s="205"/>
      <c r="DAA19" s="205"/>
      <c r="DAB19" s="205"/>
      <c r="DAC19" s="205"/>
      <c r="DAD19" s="205"/>
      <c r="DAE19" s="205"/>
      <c r="DAF19" s="205"/>
      <c r="DAG19" s="205"/>
      <c r="DAH19" s="205"/>
      <c r="DAI19" s="205"/>
      <c r="DAJ19" s="205"/>
      <c r="DAK19" s="205"/>
      <c r="DAL19" s="205"/>
      <c r="DAM19" s="205"/>
      <c r="DAN19" s="205"/>
      <c r="DAO19" s="205"/>
      <c r="DAP19" s="205"/>
      <c r="DAQ19" s="205"/>
      <c r="DAR19" s="205"/>
      <c r="DAS19" s="205"/>
      <c r="DAT19" s="205"/>
      <c r="DAU19" s="205"/>
      <c r="DAV19" s="205"/>
      <c r="DAW19" s="205"/>
      <c r="DAX19" s="205"/>
      <c r="DAY19" s="205"/>
      <c r="DAZ19" s="205"/>
      <c r="DBA19" s="205"/>
      <c r="DBB19" s="205"/>
      <c r="DBC19" s="205"/>
      <c r="DBD19" s="205"/>
      <c r="DBE19" s="205"/>
      <c r="DBF19" s="205"/>
      <c r="DBG19" s="205"/>
      <c r="DBH19" s="205"/>
      <c r="DBI19" s="205"/>
      <c r="DBJ19" s="205"/>
      <c r="DBK19" s="205"/>
      <c r="DBL19" s="205"/>
      <c r="DBM19" s="205"/>
      <c r="DBN19" s="205"/>
      <c r="DBO19" s="205"/>
      <c r="DBP19" s="205"/>
      <c r="DBQ19" s="205"/>
      <c r="DBR19" s="205"/>
      <c r="DBS19" s="205"/>
      <c r="DBT19" s="205"/>
      <c r="DBU19" s="205"/>
      <c r="DBV19" s="205"/>
      <c r="DBW19" s="205"/>
      <c r="DBX19" s="205"/>
      <c r="DBY19" s="205"/>
      <c r="DBZ19" s="205"/>
      <c r="DCA19" s="205"/>
      <c r="DCB19" s="205"/>
      <c r="DCC19" s="205"/>
      <c r="DCD19" s="205"/>
      <c r="DCE19" s="205"/>
      <c r="DCF19" s="205"/>
      <c r="DCG19" s="205"/>
      <c r="DCH19" s="205"/>
      <c r="DCI19" s="205"/>
      <c r="DCJ19" s="205"/>
      <c r="DCK19" s="205"/>
      <c r="DCL19" s="205"/>
      <c r="DCM19" s="205"/>
      <c r="DCN19" s="205"/>
      <c r="DCO19" s="205"/>
      <c r="DCP19" s="205"/>
      <c r="DCQ19" s="205"/>
      <c r="DCR19" s="205"/>
      <c r="DCS19" s="205"/>
      <c r="DCT19" s="205"/>
      <c r="DCU19" s="205"/>
      <c r="DCV19" s="205"/>
      <c r="DCW19" s="205"/>
      <c r="DCX19" s="205"/>
      <c r="DCY19" s="205"/>
      <c r="DCZ19" s="205"/>
      <c r="DDA19" s="205"/>
      <c r="DDB19" s="205"/>
      <c r="DDC19" s="205"/>
      <c r="DDD19" s="205"/>
      <c r="DDE19" s="205"/>
      <c r="DDF19" s="205"/>
      <c r="DDG19" s="205"/>
      <c r="DDH19" s="205"/>
      <c r="DDI19" s="205"/>
      <c r="DDJ19" s="205"/>
      <c r="DDK19" s="205"/>
      <c r="DDL19" s="205"/>
      <c r="DDM19" s="205"/>
      <c r="DDN19" s="205"/>
      <c r="DDO19" s="205"/>
      <c r="DDP19" s="205"/>
      <c r="DDQ19" s="205"/>
      <c r="DDR19" s="205"/>
      <c r="DDS19" s="205"/>
      <c r="DDT19" s="205"/>
      <c r="DDU19" s="205"/>
      <c r="DDV19" s="205"/>
      <c r="DDW19" s="205"/>
      <c r="DDX19" s="205"/>
      <c r="DDY19" s="205"/>
      <c r="DDZ19" s="205"/>
      <c r="DEA19" s="205"/>
      <c r="DEB19" s="205"/>
      <c r="DEC19" s="205"/>
      <c r="DED19" s="205"/>
      <c r="DEE19" s="205"/>
      <c r="DEF19" s="205"/>
      <c r="DEG19" s="205"/>
      <c r="DEH19" s="205"/>
      <c r="DEI19" s="205"/>
      <c r="DEJ19" s="205"/>
      <c r="DEK19" s="205"/>
      <c r="DEL19" s="205"/>
      <c r="DEM19" s="205"/>
      <c r="DEN19" s="205"/>
      <c r="DEO19" s="205"/>
      <c r="DEP19" s="205"/>
      <c r="DEQ19" s="205"/>
      <c r="DER19" s="205"/>
      <c r="DES19" s="205"/>
      <c r="DET19" s="205"/>
      <c r="DEU19" s="205"/>
      <c r="DEV19" s="205"/>
      <c r="DEW19" s="205"/>
      <c r="DEX19" s="205"/>
      <c r="DEY19" s="205"/>
      <c r="DEZ19" s="205"/>
      <c r="DFA19" s="205"/>
      <c r="DFB19" s="205"/>
      <c r="DFC19" s="205"/>
      <c r="DFD19" s="205"/>
      <c r="DFE19" s="205"/>
      <c r="DFF19" s="205"/>
      <c r="DFG19" s="205"/>
      <c r="DFH19" s="205"/>
      <c r="DFI19" s="205"/>
      <c r="DFJ19" s="205"/>
      <c r="DFK19" s="205"/>
      <c r="DFL19" s="205"/>
      <c r="DFM19" s="205"/>
      <c r="DFN19" s="205"/>
      <c r="DFO19" s="205"/>
      <c r="DFP19" s="205"/>
      <c r="DFQ19" s="205"/>
      <c r="DFR19" s="205"/>
      <c r="DFS19" s="205"/>
      <c r="DFT19" s="205"/>
      <c r="DFU19" s="205"/>
      <c r="DFV19" s="205"/>
      <c r="DFW19" s="205"/>
      <c r="DFX19" s="205"/>
      <c r="DFY19" s="205"/>
      <c r="DFZ19" s="205"/>
      <c r="DGA19" s="205"/>
      <c r="DGB19" s="205"/>
      <c r="DGC19" s="205"/>
      <c r="DGD19" s="205"/>
      <c r="DGE19" s="205"/>
      <c r="DGF19" s="205"/>
      <c r="DGG19" s="205"/>
      <c r="DGH19" s="205"/>
      <c r="DGI19" s="205"/>
      <c r="DGJ19" s="205"/>
      <c r="DGK19" s="205"/>
      <c r="DGL19" s="205"/>
      <c r="DGM19" s="205"/>
      <c r="DGN19" s="205"/>
      <c r="DGO19" s="205"/>
      <c r="DGP19" s="205"/>
      <c r="DGQ19" s="205"/>
      <c r="DGR19" s="205"/>
      <c r="DGS19" s="205"/>
      <c r="DGT19" s="205"/>
      <c r="DGU19" s="205"/>
      <c r="DGV19" s="205"/>
      <c r="DGW19" s="205"/>
      <c r="DGX19" s="205"/>
      <c r="DGY19" s="205"/>
      <c r="DGZ19" s="205"/>
      <c r="DHA19" s="205"/>
      <c r="DHB19" s="205"/>
      <c r="DHC19" s="205"/>
      <c r="DHD19" s="205"/>
      <c r="DHE19" s="205"/>
      <c r="DHF19" s="205"/>
      <c r="DHG19" s="205"/>
      <c r="DHH19" s="205"/>
      <c r="DHI19" s="205"/>
      <c r="DHJ19" s="205"/>
      <c r="DHK19" s="205"/>
      <c r="DHL19" s="205"/>
      <c r="DHM19" s="205"/>
      <c r="DHN19" s="205"/>
      <c r="DHO19" s="205"/>
      <c r="DHP19" s="205"/>
      <c r="DHQ19" s="205"/>
      <c r="DHR19" s="205"/>
      <c r="DHS19" s="205"/>
      <c r="DHT19" s="205"/>
      <c r="DHU19" s="205"/>
      <c r="DHV19" s="205"/>
      <c r="DHW19" s="205"/>
      <c r="DHX19" s="205"/>
      <c r="DHY19" s="205"/>
      <c r="DHZ19" s="205"/>
      <c r="DIA19" s="205"/>
      <c r="DIB19" s="205"/>
      <c r="DIC19" s="205"/>
      <c r="DID19" s="205"/>
      <c r="DIE19" s="205"/>
      <c r="DIF19" s="205"/>
      <c r="DIG19" s="205"/>
      <c r="DIH19" s="205"/>
      <c r="DII19" s="205"/>
      <c r="DIJ19" s="205"/>
      <c r="DIK19" s="205"/>
      <c r="DIL19" s="205"/>
      <c r="DIM19" s="205"/>
      <c r="DIN19" s="205"/>
      <c r="DIO19" s="205"/>
      <c r="DIP19" s="205"/>
      <c r="DIQ19" s="205"/>
      <c r="DIR19" s="205"/>
      <c r="DIS19" s="205"/>
      <c r="DIT19" s="205"/>
      <c r="DIU19" s="205"/>
      <c r="DIV19" s="205"/>
      <c r="DIW19" s="205"/>
      <c r="DIX19" s="205"/>
      <c r="DIY19" s="205"/>
      <c r="DIZ19" s="205"/>
      <c r="DJA19" s="205"/>
      <c r="DJB19" s="205"/>
      <c r="DJC19" s="205"/>
      <c r="DJD19" s="205"/>
    </row>
    <row r="20" spans="1:2968" ht="21" customHeight="1">
      <c r="A20" s="250"/>
      <c r="B20" s="756"/>
      <c r="C20" s="806"/>
      <c r="D20" s="372" t="s">
        <v>10</v>
      </c>
      <c r="E20" s="55">
        <v>1E-4</v>
      </c>
      <c r="F20" s="47"/>
      <c r="G20" s="55">
        <f>E20+F20+I19</f>
        <v>-1.0000000000000128E-3</v>
      </c>
      <c r="H20" s="47"/>
      <c r="I20" s="55">
        <f t="shared" ref="I20" si="77">G20-H20</f>
        <v>-1.0000000000000128E-3</v>
      </c>
      <c r="J20" s="72">
        <f t="shared" si="64"/>
        <v>0</v>
      </c>
      <c r="K20" s="58">
        <v>5.0000000000000001E-4</v>
      </c>
      <c r="L20" s="47"/>
      <c r="M20" s="59">
        <f>O19+K20+L20</f>
        <v>1.0711917464156784E-16</v>
      </c>
      <c r="N20" s="47"/>
      <c r="O20" s="59">
        <f t="shared" si="66"/>
        <v>1.0711917464156784E-16</v>
      </c>
      <c r="P20" s="60">
        <f t="shared" si="67"/>
        <v>0</v>
      </c>
      <c r="Q20" s="66">
        <f t="shared" si="68"/>
        <v>6.0000000000000006E-4</v>
      </c>
      <c r="R20" s="65">
        <f t="shared" si="69"/>
        <v>0</v>
      </c>
      <c r="S20" s="66">
        <f>Q20+R20+U19</f>
        <v>-9.9999999999990526E-4</v>
      </c>
      <c r="T20" s="65">
        <f t="shared" si="71"/>
        <v>0</v>
      </c>
      <c r="U20" s="66">
        <f t="shared" si="72"/>
        <v>-9.9999999999990526E-4</v>
      </c>
      <c r="V20" s="67">
        <f t="shared" si="73"/>
        <v>0</v>
      </c>
      <c r="W20" s="763"/>
      <c r="X20" s="748"/>
      <c r="Y20" s="808"/>
      <c r="Z20" s="748"/>
      <c r="AA20" s="748"/>
      <c r="AB20" s="714"/>
      <c r="AC20" s="207"/>
      <c r="AD20" s="207"/>
      <c r="AE20" s="207"/>
      <c r="AF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5"/>
      <c r="DG20" s="205"/>
      <c r="DH20" s="205"/>
      <c r="DI20" s="205"/>
      <c r="DJ20" s="205"/>
      <c r="DK20" s="205"/>
      <c r="DL20" s="205"/>
      <c r="DM20" s="205"/>
      <c r="DN20" s="205"/>
      <c r="DO20" s="205"/>
      <c r="DP20" s="205"/>
      <c r="DQ20" s="205"/>
      <c r="DR20" s="205"/>
      <c r="DS20" s="205"/>
      <c r="DT20" s="205"/>
      <c r="DU20" s="205"/>
      <c r="DV20" s="205"/>
      <c r="DW20" s="205"/>
      <c r="DX20" s="205"/>
      <c r="DY20" s="205"/>
      <c r="DZ20" s="205"/>
      <c r="EA20" s="205"/>
      <c r="EB20" s="205"/>
      <c r="EC20" s="205"/>
      <c r="ED20" s="205"/>
      <c r="EE20" s="205"/>
      <c r="EF20" s="205"/>
      <c r="EG20" s="205"/>
      <c r="EH20" s="205"/>
      <c r="EI20" s="205"/>
      <c r="EJ20" s="205"/>
      <c r="EK20" s="205"/>
      <c r="EL20" s="205"/>
      <c r="EM20" s="205"/>
      <c r="EN20" s="205"/>
      <c r="EO20" s="205"/>
      <c r="EP20" s="205"/>
      <c r="EQ20" s="205"/>
      <c r="ER20" s="205"/>
      <c r="ES20" s="205"/>
      <c r="ET20" s="205"/>
      <c r="EU20" s="205"/>
      <c r="EV20" s="205"/>
      <c r="EW20" s="205"/>
      <c r="EX20" s="205"/>
      <c r="EY20" s="205"/>
      <c r="EZ20" s="205"/>
      <c r="FA20" s="205"/>
      <c r="FB20" s="205"/>
      <c r="FC20" s="205"/>
      <c r="FD20" s="205"/>
      <c r="FE20" s="205"/>
      <c r="FF20" s="205"/>
      <c r="FG20" s="205"/>
      <c r="FH20" s="205"/>
      <c r="FI20" s="205"/>
      <c r="FJ20" s="205"/>
      <c r="FK20" s="205"/>
      <c r="FL20" s="205"/>
      <c r="FM20" s="205"/>
      <c r="FN20" s="205"/>
      <c r="FO20" s="205"/>
      <c r="FP20" s="205"/>
      <c r="FQ20" s="205"/>
      <c r="FR20" s="205"/>
      <c r="FS20" s="205"/>
      <c r="FT20" s="205"/>
      <c r="FU20" s="205"/>
      <c r="FV20" s="205"/>
      <c r="FW20" s="205"/>
      <c r="FX20" s="205"/>
      <c r="FY20" s="205"/>
      <c r="FZ20" s="205"/>
      <c r="GA20" s="205"/>
      <c r="GB20" s="205"/>
      <c r="GC20" s="205"/>
      <c r="GD20" s="205"/>
      <c r="GE20" s="205"/>
      <c r="GF20" s="205"/>
      <c r="GG20" s="205"/>
      <c r="GH20" s="205"/>
      <c r="GI20" s="205"/>
      <c r="GJ20" s="205"/>
      <c r="GK20" s="205"/>
      <c r="GL20" s="205"/>
      <c r="GM20" s="205"/>
      <c r="GN20" s="205"/>
      <c r="GO20" s="205"/>
      <c r="GP20" s="205"/>
      <c r="GQ20" s="205"/>
      <c r="GR20" s="205"/>
      <c r="GS20" s="205"/>
      <c r="GT20" s="205"/>
      <c r="GU20" s="205"/>
      <c r="GV20" s="205"/>
      <c r="GW20" s="205"/>
      <c r="GX20" s="205"/>
      <c r="GY20" s="205"/>
      <c r="GZ20" s="205"/>
      <c r="HA20" s="205"/>
      <c r="HB20" s="205"/>
      <c r="HC20" s="205"/>
      <c r="HD20" s="205"/>
      <c r="HE20" s="205"/>
      <c r="HF20" s="205"/>
      <c r="HG20" s="205"/>
      <c r="HH20" s="205"/>
      <c r="HI20" s="205"/>
      <c r="HJ20" s="205"/>
      <c r="HK20" s="205"/>
      <c r="HL20" s="205"/>
      <c r="HM20" s="205"/>
      <c r="HN20" s="205"/>
      <c r="HO20" s="205"/>
      <c r="HP20" s="205"/>
      <c r="HQ20" s="205"/>
      <c r="HR20" s="205"/>
      <c r="HS20" s="205"/>
      <c r="HT20" s="205"/>
      <c r="HU20" s="205"/>
      <c r="HV20" s="205"/>
      <c r="HW20" s="205"/>
      <c r="HX20" s="205"/>
      <c r="HY20" s="205"/>
      <c r="HZ20" s="205"/>
      <c r="IA20" s="205"/>
      <c r="IB20" s="205"/>
      <c r="IC20" s="205"/>
      <c r="ID20" s="205"/>
      <c r="IE20" s="205"/>
      <c r="IF20" s="205"/>
      <c r="IG20" s="205"/>
      <c r="IH20" s="205"/>
      <c r="II20" s="205"/>
      <c r="IJ20" s="205"/>
      <c r="IK20" s="205"/>
      <c r="IL20" s="205"/>
      <c r="IM20" s="205"/>
      <c r="IN20" s="205"/>
      <c r="IO20" s="205"/>
      <c r="IP20" s="205"/>
      <c r="IQ20" s="205"/>
      <c r="IR20" s="205"/>
      <c r="IS20" s="205"/>
      <c r="IT20" s="205"/>
      <c r="IU20" s="205"/>
      <c r="IV20" s="205"/>
      <c r="IW20" s="205"/>
      <c r="IX20" s="205"/>
      <c r="IY20" s="205"/>
      <c r="IZ20" s="205"/>
      <c r="JA20" s="205"/>
      <c r="JB20" s="205"/>
      <c r="JC20" s="205"/>
      <c r="JD20" s="205"/>
      <c r="JE20" s="205"/>
      <c r="JF20" s="205"/>
      <c r="JG20" s="205"/>
      <c r="JH20" s="205"/>
      <c r="JI20" s="205"/>
      <c r="JJ20" s="205"/>
      <c r="JK20" s="205"/>
      <c r="JL20" s="205"/>
      <c r="JM20" s="205"/>
      <c r="JN20" s="205"/>
      <c r="JO20" s="205"/>
      <c r="JP20" s="205"/>
      <c r="JQ20" s="205"/>
      <c r="JR20" s="205"/>
      <c r="JS20" s="205"/>
      <c r="JT20" s="205"/>
      <c r="JU20" s="205"/>
      <c r="JV20" s="205"/>
      <c r="JW20" s="205"/>
      <c r="JX20" s="205"/>
      <c r="JY20" s="205"/>
      <c r="JZ20" s="205"/>
      <c r="KA20" s="205"/>
      <c r="KB20" s="205"/>
      <c r="KC20" s="205"/>
      <c r="KD20" s="205"/>
      <c r="KE20" s="205"/>
      <c r="KF20" s="205"/>
      <c r="KG20" s="205"/>
      <c r="KH20" s="205"/>
      <c r="KI20" s="205"/>
      <c r="KJ20" s="205"/>
      <c r="KK20" s="205"/>
      <c r="KL20" s="205"/>
      <c r="KM20" s="205"/>
      <c r="KN20" s="205"/>
      <c r="KO20" s="205"/>
      <c r="KP20" s="205"/>
      <c r="KQ20" s="205"/>
      <c r="KR20" s="205"/>
      <c r="KS20" s="205"/>
      <c r="KT20" s="205"/>
      <c r="KU20" s="205"/>
      <c r="KV20" s="205"/>
      <c r="KW20" s="205"/>
      <c r="KX20" s="205"/>
      <c r="KY20" s="205"/>
      <c r="KZ20" s="205"/>
      <c r="LA20" s="205"/>
      <c r="LB20" s="205"/>
      <c r="LC20" s="205"/>
      <c r="LD20" s="205"/>
      <c r="LE20" s="205"/>
      <c r="LF20" s="205"/>
      <c r="LG20" s="205"/>
      <c r="LH20" s="205"/>
      <c r="LI20" s="205"/>
      <c r="LJ20" s="205"/>
      <c r="LK20" s="205"/>
      <c r="LL20" s="205"/>
      <c r="LM20" s="205"/>
      <c r="LN20" s="205"/>
      <c r="LO20" s="205"/>
      <c r="LP20" s="205"/>
      <c r="LQ20" s="205"/>
      <c r="LR20" s="205"/>
      <c r="LS20" s="205"/>
      <c r="LT20" s="205"/>
      <c r="LU20" s="205"/>
      <c r="LV20" s="205"/>
      <c r="LW20" s="205"/>
      <c r="LX20" s="205"/>
      <c r="LY20" s="205"/>
      <c r="LZ20" s="205"/>
      <c r="MA20" s="205"/>
      <c r="MB20" s="205"/>
      <c r="MC20" s="205"/>
      <c r="MD20" s="205"/>
      <c r="ME20" s="205"/>
      <c r="MF20" s="205"/>
      <c r="MG20" s="205"/>
      <c r="MH20" s="205"/>
      <c r="MI20" s="205"/>
      <c r="MJ20" s="205"/>
      <c r="MK20" s="205"/>
      <c r="ML20" s="205"/>
      <c r="MM20" s="205"/>
      <c r="MN20" s="205"/>
      <c r="MO20" s="205"/>
      <c r="MP20" s="205"/>
      <c r="MQ20" s="205"/>
      <c r="MR20" s="205"/>
      <c r="MS20" s="205"/>
      <c r="MT20" s="205"/>
      <c r="MU20" s="205"/>
      <c r="MV20" s="205"/>
      <c r="MW20" s="205"/>
      <c r="MX20" s="205"/>
      <c r="MY20" s="205"/>
      <c r="MZ20" s="205"/>
      <c r="NA20" s="205"/>
      <c r="NB20" s="205"/>
      <c r="NC20" s="205"/>
      <c r="ND20" s="205"/>
      <c r="NE20" s="205"/>
      <c r="NF20" s="205"/>
      <c r="NG20" s="205"/>
      <c r="NH20" s="205"/>
      <c r="NI20" s="205"/>
      <c r="NJ20" s="205"/>
      <c r="NK20" s="205"/>
      <c r="NL20" s="205"/>
      <c r="NM20" s="205"/>
      <c r="NN20" s="205"/>
      <c r="NO20" s="205"/>
      <c r="NP20" s="205"/>
      <c r="NQ20" s="205"/>
      <c r="NR20" s="205"/>
      <c r="NS20" s="205"/>
      <c r="NT20" s="205"/>
      <c r="NU20" s="205"/>
      <c r="NV20" s="205"/>
      <c r="NW20" s="205"/>
      <c r="NX20" s="205"/>
      <c r="NY20" s="205"/>
      <c r="NZ20" s="205"/>
      <c r="OA20" s="205"/>
      <c r="OB20" s="205"/>
      <c r="OC20" s="205"/>
      <c r="OD20" s="205"/>
      <c r="OE20" s="205"/>
      <c r="OF20" s="205"/>
      <c r="OG20" s="205"/>
      <c r="OH20" s="205"/>
      <c r="OI20" s="205"/>
      <c r="OJ20" s="205"/>
      <c r="OK20" s="205"/>
      <c r="OL20" s="205"/>
      <c r="OM20" s="205"/>
      <c r="ON20" s="205"/>
      <c r="OO20" s="205"/>
      <c r="OP20" s="205"/>
      <c r="OQ20" s="205"/>
      <c r="OR20" s="205"/>
      <c r="OS20" s="205"/>
      <c r="OT20" s="205"/>
      <c r="OU20" s="205"/>
      <c r="OV20" s="205"/>
      <c r="OW20" s="205"/>
      <c r="OX20" s="205"/>
      <c r="OY20" s="205"/>
      <c r="OZ20" s="205"/>
      <c r="PA20" s="205"/>
      <c r="PB20" s="205"/>
      <c r="PC20" s="205"/>
      <c r="PD20" s="205"/>
      <c r="PE20" s="205"/>
      <c r="PF20" s="205"/>
      <c r="PG20" s="205"/>
      <c r="PH20" s="205"/>
      <c r="PI20" s="205"/>
      <c r="PJ20" s="205"/>
      <c r="PK20" s="205"/>
      <c r="PL20" s="205"/>
      <c r="PM20" s="205"/>
      <c r="PN20" s="205"/>
      <c r="PO20" s="205"/>
      <c r="PP20" s="205"/>
      <c r="PQ20" s="205"/>
      <c r="PR20" s="205"/>
      <c r="PS20" s="205"/>
      <c r="PT20" s="205"/>
      <c r="PU20" s="205"/>
      <c r="PV20" s="205"/>
      <c r="PW20" s="205"/>
      <c r="PX20" s="205"/>
      <c r="PY20" s="205"/>
      <c r="PZ20" s="205"/>
      <c r="QA20" s="205"/>
      <c r="QB20" s="205"/>
      <c r="QC20" s="205"/>
      <c r="QD20" s="205"/>
      <c r="QE20" s="205"/>
      <c r="QF20" s="205"/>
      <c r="QG20" s="205"/>
      <c r="QH20" s="205"/>
      <c r="QI20" s="205"/>
      <c r="QJ20" s="205"/>
      <c r="QK20" s="205"/>
      <c r="QL20" s="205"/>
      <c r="QM20" s="205"/>
      <c r="QN20" s="205"/>
      <c r="QO20" s="205"/>
      <c r="QP20" s="205"/>
      <c r="QQ20" s="205"/>
      <c r="QR20" s="205"/>
      <c r="QS20" s="205"/>
      <c r="QT20" s="205"/>
      <c r="QU20" s="205"/>
      <c r="QV20" s="205"/>
      <c r="QW20" s="205"/>
      <c r="QX20" s="205"/>
      <c r="QY20" s="205"/>
      <c r="QZ20" s="205"/>
      <c r="RA20" s="205"/>
      <c r="RB20" s="205"/>
      <c r="RC20" s="205"/>
      <c r="RD20" s="205"/>
      <c r="RE20" s="205"/>
      <c r="RF20" s="205"/>
      <c r="RG20" s="205"/>
      <c r="RH20" s="205"/>
      <c r="RI20" s="205"/>
      <c r="RJ20" s="205"/>
      <c r="RK20" s="205"/>
      <c r="RL20" s="205"/>
      <c r="RM20" s="205"/>
      <c r="RN20" s="205"/>
      <c r="RO20" s="205"/>
      <c r="RP20" s="205"/>
      <c r="RQ20" s="205"/>
      <c r="RR20" s="205"/>
      <c r="RS20" s="205"/>
      <c r="RT20" s="205"/>
      <c r="RU20" s="205"/>
      <c r="RV20" s="205"/>
      <c r="RW20" s="205"/>
      <c r="RX20" s="205"/>
      <c r="RY20" s="205"/>
      <c r="RZ20" s="205"/>
      <c r="SA20" s="205"/>
      <c r="SB20" s="205"/>
      <c r="SC20" s="205"/>
      <c r="SD20" s="205"/>
      <c r="SE20" s="205"/>
      <c r="SF20" s="205"/>
      <c r="SG20" s="205"/>
      <c r="SH20" s="205"/>
      <c r="SI20" s="205"/>
      <c r="SJ20" s="205"/>
      <c r="SK20" s="205"/>
      <c r="SL20" s="205"/>
      <c r="SM20" s="205"/>
      <c r="SN20" s="205"/>
      <c r="SO20" s="205"/>
      <c r="SP20" s="205"/>
      <c r="SQ20" s="205"/>
      <c r="SR20" s="205"/>
      <c r="SS20" s="205"/>
      <c r="ST20" s="205"/>
      <c r="SU20" s="205"/>
      <c r="SV20" s="205"/>
      <c r="SW20" s="205"/>
      <c r="SX20" s="205"/>
      <c r="SY20" s="205"/>
      <c r="SZ20" s="205"/>
      <c r="TA20" s="205"/>
      <c r="TB20" s="205"/>
      <c r="TC20" s="205"/>
      <c r="TD20" s="205"/>
      <c r="TE20" s="205"/>
      <c r="TF20" s="205"/>
      <c r="TG20" s="205"/>
      <c r="TH20" s="205"/>
      <c r="TI20" s="205"/>
      <c r="TJ20" s="205"/>
      <c r="TK20" s="205"/>
      <c r="TL20" s="205"/>
      <c r="TM20" s="205"/>
      <c r="TN20" s="205"/>
      <c r="TO20" s="205"/>
      <c r="TP20" s="205"/>
      <c r="TQ20" s="205"/>
      <c r="TR20" s="205"/>
      <c r="TS20" s="205"/>
      <c r="TT20" s="205"/>
      <c r="TU20" s="205"/>
      <c r="TV20" s="205"/>
      <c r="TW20" s="205"/>
      <c r="TX20" s="205"/>
      <c r="TY20" s="205"/>
      <c r="TZ20" s="205"/>
      <c r="UA20" s="205"/>
      <c r="UB20" s="205"/>
      <c r="UC20" s="205"/>
      <c r="UD20" s="205"/>
      <c r="UE20" s="205"/>
      <c r="UF20" s="205"/>
      <c r="UG20" s="205"/>
      <c r="UH20" s="205"/>
      <c r="UI20" s="205"/>
      <c r="UJ20" s="205"/>
      <c r="UK20" s="205"/>
      <c r="UL20" s="205"/>
      <c r="UM20" s="205"/>
      <c r="UN20" s="205"/>
      <c r="UO20" s="205"/>
      <c r="UP20" s="205"/>
      <c r="UQ20" s="205"/>
      <c r="UR20" s="205"/>
      <c r="US20" s="205"/>
      <c r="UT20" s="205"/>
      <c r="UU20" s="205"/>
      <c r="UV20" s="205"/>
      <c r="UW20" s="205"/>
      <c r="UX20" s="205"/>
      <c r="UY20" s="205"/>
      <c r="UZ20" s="205"/>
      <c r="VA20" s="205"/>
      <c r="VB20" s="205"/>
      <c r="VC20" s="205"/>
      <c r="VD20" s="205"/>
      <c r="VE20" s="205"/>
      <c r="VF20" s="205"/>
      <c r="VG20" s="205"/>
      <c r="VH20" s="205"/>
      <c r="VI20" s="205"/>
      <c r="VJ20" s="205"/>
      <c r="VK20" s="205"/>
      <c r="VL20" s="205"/>
      <c r="VM20" s="205"/>
      <c r="VN20" s="205"/>
      <c r="VO20" s="205"/>
      <c r="VP20" s="205"/>
      <c r="VQ20" s="205"/>
      <c r="VR20" s="205"/>
      <c r="VS20" s="205"/>
      <c r="VT20" s="205"/>
      <c r="VU20" s="205"/>
      <c r="VV20" s="205"/>
      <c r="VW20" s="205"/>
      <c r="VX20" s="205"/>
      <c r="VY20" s="205"/>
      <c r="VZ20" s="205"/>
      <c r="WA20" s="205"/>
      <c r="WB20" s="205"/>
      <c r="WC20" s="205"/>
      <c r="WD20" s="205"/>
      <c r="WE20" s="205"/>
      <c r="WF20" s="205"/>
      <c r="WG20" s="205"/>
      <c r="WH20" s="205"/>
      <c r="WI20" s="205"/>
      <c r="WJ20" s="205"/>
      <c r="WK20" s="205"/>
      <c r="WL20" s="205"/>
      <c r="WM20" s="205"/>
      <c r="WN20" s="205"/>
      <c r="WO20" s="205"/>
      <c r="WP20" s="205"/>
      <c r="WQ20" s="205"/>
      <c r="WR20" s="205"/>
      <c r="WS20" s="205"/>
      <c r="WT20" s="205"/>
      <c r="WU20" s="205"/>
      <c r="WV20" s="205"/>
      <c r="WW20" s="205"/>
      <c r="WX20" s="205"/>
      <c r="WY20" s="205"/>
      <c r="WZ20" s="205"/>
      <c r="XA20" s="205"/>
      <c r="XB20" s="205"/>
      <c r="XC20" s="205"/>
      <c r="XD20" s="205"/>
      <c r="XE20" s="205"/>
      <c r="XF20" s="205"/>
      <c r="XG20" s="205"/>
      <c r="XH20" s="205"/>
      <c r="XI20" s="205"/>
      <c r="XJ20" s="205"/>
      <c r="XK20" s="205"/>
      <c r="XL20" s="205"/>
      <c r="XM20" s="205"/>
      <c r="XN20" s="205"/>
      <c r="XO20" s="205"/>
      <c r="XP20" s="205"/>
      <c r="XQ20" s="205"/>
      <c r="XR20" s="205"/>
      <c r="XS20" s="205"/>
      <c r="XT20" s="205"/>
      <c r="XU20" s="205"/>
      <c r="XV20" s="205"/>
      <c r="XW20" s="205"/>
      <c r="XX20" s="205"/>
      <c r="XY20" s="205"/>
      <c r="XZ20" s="205"/>
      <c r="YA20" s="205"/>
      <c r="YB20" s="205"/>
      <c r="YC20" s="205"/>
      <c r="YD20" s="205"/>
      <c r="YE20" s="205"/>
      <c r="YF20" s="205"/>
      <c r="YG20" s="205"/>
      <c r="YH20" s="205"/>
      <c r="YI20" s="205"/>
      <c r="YJ20" s="205"/>
      <c r="YK20" s="205"/>
      <c r="YL20" s="205"/>
      <c r="YM20" s="205"/>
      <c r="YN20" s="205"/>
      <c r="YO20" s="205"/>
      <c r="YP20" s="205"/>
      <c r="YQ20" s="205"/>
      <c r="YR20" s="205"/>
      <c r="YS20" s="205"/>
      <c r="YT20" s="205"/>
      <c r="YU20" s="205"/>
      <c r="YV20" s="205"/>
      <c r="YW20" s="205"/>
      <c r="YX20" s="205"/>
      <c r="YY20" s="205"/>
      <c r="YZ20" s="205"/>
      <c r="ZA20" s="205"/>
      <c r="ZB20" s="205"/>
      <c r="ZC20" s="205"/>
      <c r="ZD20" s="205"/>
      <c r="ZE20" s="205"/>
      <c r="ZF20" s="205"/>
      <c r="ZG20" s="205"/>
      <c r="ZH20" s="205"/>
      <c r="ZI20" s="205"/>
      <c r="ZJ20" s="205"/>
      <c r="ZK20" s="205"/>
      <c r="ZL20" s="205"/>
      <c r="ZM20" s="205"/>
      <c r="ZN20" s="205"/>
      <c r="ZO20" s="205"/>
      <c r="ZP20" s="205"/>
      <c r="ZQ20" s="205"/>
      <c r="ZR20" s="205"/>
      <c r="ZS20" s="205"/>
      <c r="ZT20" s="205"/>
      <c r="ZU20" s="205"/>
      <c r="ZV20" s="205"/>
      <c r="ZW20" s="205"/>
      <c r="ZX20" s="205"/>
      <c r="ZY20" s="205"/>
      <c r="ZZ20" s="205"/>
      <c r="AAA20" s="205"/>
      <c r="AAB20" s="205"/>
      <c r="AAC20" s="205"/>
      <c r="AAD20" s="205"/>
      <c r="AAE20" s="205"/>
      <c r="AAF20" s="205"/>
      <c r="AAG20" s="205"/>
      <c r="AAH20" s="205"/>
      <c r="AAI20" s="205"/>
      <c r="AAJ20" s="205"/>
      <c r="AAK20" s="205"/>
      <c r="AAL20" s="205"/>
      <c r="AAM20" s="205"/>
      <c r="AAN20" s="205"/>
      <c r="AAO20" s="205"/>
      <c r="AAP20" s="205"/>
      <c r="AAQ20" s="205"/>
      <c r="AAR20" s="205"/>
      <c r="AAS20" s="205"/>
      <c r="AAT20" s="205"/>
      <c r="AAU20" s="205"/>
      <c r="AAV20" s="205"/>
      <c r="AAW20" s="205"/>
      <c r="AAX20" s="205"/>
      <c r="AAY20" s="205"/>
      <c r="AAZ20" s="205"/>
      <c r="ABA20" s="205"/>
      <c r="ABB20" s="205"/>
      <c r="ABC20" s="205"/>
      <c r="ABD20" s="205"/>
      <c r="ABE20" s="205"/>
      <c r="ABF20" s="205"/>
      <c r="ABG20" s="205"/>
      <c r="ABH20" s="205"/>
      <c r="ABI20" s="205"/>
      <c r="ABJ20" s="205"/>
      <c r="ABK20" s="205"/>
      <c r="ABL20" s="205"/>
      <c r="ABM20" s="205"/>
      <c r="ABN20" s="205"/>
      <c r="ABO20" s="205"/>
      <c r="ABP20" s="205"/>
      <c r="ABQ20" s="205"/>
      <c r="ABR20" s="205"/>
      <c r="ABS20" s="205"/>
      <c r="ABT20" s="205"/>
      <c r="ABU20" s="205"/>
      <c r="ABV20" s="205"/>
      <c r="ABW20" s="205"/>
      <c r="ABX20" s="205"/>
      <c r="ABY20" s="205"/>
      <c r="ABZ20" s="205"/>
      <c r="ACA20" s="205"/>
      <c r="ACB20" s="205"/>
      <c r="ACC20" s="205"/>
      <c r="ACD20" s="205"/>
      <c r="ACE20" s="205"/>
      <c r="ACF20" s="205"/>
      <c r="ACG20" s="205"/>
      <c r="ACH20" s="205"/>
      <c r="ACI20" s="205"/>
      <c r="ACJ20" s="205"/>
      <c r="ACK20" s="205"/>
      <c r="ACL20" s="205"/>
      <c r="ACM20" s="205"/>
      <c r="ACN20" s="205"/>
      <c r="ACO20" s="205"/>
      <c r="ACP20" s="205"/>
      <c r="ACQ20" s="205"/>
      <c r="ACR20" s="205"/>
      <c r="ACS20" s="205"/>
      <c r="ACT20" s="205"/>
      <c r="ACU20" s="205"/>
      <c r="ACV20" s="205"/>
      <c r="ACW20" s="205"/>
      <c r="ACX20" s="205"/>
      <c r="ACY20" s="205"/>
      <c r="ACZ20" s="205"/>
      <c r="ADA20" s="205"/>
      <c r="ADB20" s="205"/>
      <c r="ADC20" s="205"/>
      <c r="ADD20" s="205"/>
      <c r="ADE20" s="205"/>
      <c r="ADF20" s="205"/>
      <c r="ADG20" s="205"/>
      <c r="ADH20" s="205"/>
      <c r="ADI20" s="205"/>
      <c r="ADJ20" s="205"/>
      <c r="ADK20" s="205"/>
      <c r="ADL20" s="205"/>
      <c r="ADM20" s="205"/>
      <c r="ADN20" s="205"/>
      <c r="ADO20" s="205"/>
      <c r="ADP20" s="205"/>
      <c r="ADQ20" s="205"/>
      <c r="ADR20" s="205"/>
      <c r="ADS20" s="205"/>
      <c r="ADT20" s="205"/>
      <c r="ADU20" s="205"/>
      <c r="ADV20" s="205"/>
      <c r="ADW20" s="205"/>
      <c r="ADX20" s="205"/>
      <c r="ADY20" s="205"/>
      <c r="ADZ20" s="205"/>
      <c r="AEA20" s="205"/>
      <c r="AEB20" s="205"/>
      <c r="AEC20" s="205"/>
      <c r="AED20" s="205"/>
      <c r="AEE20" s="205"/>
      <c r="AEF20" s="205"/>
      <c r="AEG20" s="205"/>
      <c r="AEH20" s="205"/>
      <c r="AEI20" s="205"/>
      <c r="AEJ20" s="205"/>
      <c r="AEK20" s="205"/>
      <c r="AEL20" s="205"/>
      <c r="AEM20" s="205"/>
      <c r="AEN20" s="205"/>
      <c r="AEO20" s="205"/>
      <c r="AEP20" s="205"/>
      <c r="AEQ20" s="205"/>
      <c r="AER20" s="205"/>
      <c r="AES20" s="205"/>
      <c r="AET20" s="205"/>
      <c r="AEU20" s="205"/>
      <c r="AEV20" s="205"/>
      <c r="AEW20" s="205"/>
      <c r="AEX20" s="205"/>
      <c r="AEY20" s="205"/>
      <c r="AEZ20" s="205"/>
      <c r="AFA20" s="205"/>
      <c r="AFB20" s="205"/>
      <c r="AFC20" s="205"/>
      <c r="AFD20" s="205"/>
      <c r="AFE20" s="205"/>
      <c r="AFF20" s="205"/>
      <c r="AFG20" s="205"/>
      <c r="AFH20" s="205"/>
      <c r="AFI20" s="205"/>
      <c r="AFJ20" s="205"/>
      <c r="AFK20" s="205"/>
      <c r="AFL20" s="205"/>
      <c r="AFM20" s="205"/>
      <c r="AFN20" s="205"/>
      <c r="AFO20" s="205"/>
      <c r="AFP20" s="205"/>
      <c r="AFQ20" s="205"/>
      <c r="AFR20" s="205"/>
      <c r="AFS20" s="205"/>
      <c r="AFT20" s="205"/>
      <c r="AFU20" s="205"/>
      <c r="AFV20" s="205"/>
      <c r="AFW20" s="205"/>
      <c r="AFX20" s="205"/>
      <c r="AFY20" s="205"/>
      <c r="AFZ20" s="205"/>
      <c r="AGA20" s="205"/>
      <c r="AGB20" s="205"/>
      <c r="AGC20" s="205"/>
      <c r="AGD20" s="205"/>
      <c r="AGE20" s="205"/>
      <c r="AGF20" s="205"/>
      <c r="AGG20" s="205"/>
      <c r="AGH20" s="205"/>
      <c r="AGI20" s="205"/>
      <c r="AGJ20" s="205"/>
      <c r="AGK20" s="205"/>
      <c r="AGL20" s="205"/>
      <c r="AGM20" s="205"/>
      <c r="AGN20" s="205"/>
      <c r="AGO20" s="205"/>
      <c r="AGP20" s="205"/>
      <c r="AGQ20" s="205"/>
      <c r="AGR20" s="205"/>
      <c r="AGS20" s="205"/>
      <c r="AGT20" s="205"/>
      <c r="AGU20" s="205"/>
      <c r="AGV20" s="205"/>
      <c r="AGW20" s="205"/>
      <c r="AGX20" s="205"/>
      <c r="AGY20" s="205"/>
      <c r="AGZ20" s="205"/>
      <c r="AHA20" s="205"/>
      <c r="AHB20" s="205"/>
      <c r="AHC20" s="205"/>
      <c r="AHD20" s="205"/>
      <c r="AHE20" s="205"/>
      <c r="AHF20" s="205"/>
      <c r="AHG20" s="205"/>
      <c r="AHH20" s="205"/>
      <c r="AHI20" s="205"/>
      <c r="AHJ20" s="205"/>
      <c r="AHK20" s="205"/>
      <c r="AHL20" s="205"/>
      <c r="AHM20" s="205"/>
      <c r="AHN20" s="205"/>
      <c r="AHO20" s="205"/>
      <c r="AHP20" s="205"/>
      <c r="AHQ20" s="205"/>
      <c r="AHR20" s="205"/>
      <c r="AHS20" s="205"/>
      <c r="AHT20" s="205"/>
      <c r="AHU20" s="205"/>
      <c r="AHV20" s="205"/>
      <c r="AHW20" s="205"/>
      <c r="AHX20" s="205"/>
      <c r="AHY20" s="205"/>
      <c r="AHZ20" s="205"/>
      <c r="AIA20" s="205"/>
      <c r="AIB20" s="205"/>
      <c r="AIC20" s="205"/>
      <c r="AID20" s="205"/>
      <c r="AIE20" s="205"/>
      <c r="AIF20" s="205"/>
      <c r="AIG20" s="205"/>
      <c r="AIH20" s="205"/>
      <c r="AII20" s="205"/>
      <c r="AIJ20" s="205"/>
      <c r="AIK20" s="205"/>
      <c r="AIL20" s="205"/>
      <c r="AIM20" s="205"/>
      <c r="AIN20" s="205"/>
      <c r="AIO20" s="205"/>
      <c r="AIP20" s="205"/>
      <c r="AIQ20" s="205"/>
      <c r="AIR20" s="205"/>
      <c r="AIS20" s="205"/>
      <c r="AIT20" s="205"/>
      <c r="AIU20" s="205"/>
      <c r="AIV20" s="205"/>
      <c r="AIW20" s="205"/>
      <c r="AIX20" s="205"/>
      <c r="AIY20" s="205"/>
      <c r="AIZ20" s="205"/>
      <c r="AJA20" s="205"/>
      <c r="AJB20" s="205"/>
      <c r="AJC20" s="205"/>
      <c r="AJD20" s="205"/>
      <c r="AJE20" s="205"/>
      <c r="AJF20" s="205"/>
      <c r="AJG20" s="205"/>
      <c r="AJH20" s="205"/>
      <c r="AJI20" s="205"/>
      <c r="AJJ20" s="205"/>
      <c r="AJK20" s="205"/>
      <c r="AJL20" s="205"/>
      <c r="AJM20" s="205"/>
      <c r="AJN20" s="205"/>
      <c r="AJO20" s="205"/>
      <c r="AJP20" s="205"/>
      <c r="AJQ20" s="205"/>
      <c r="AJR20" s="205"/>
      <c r="AJS20" s="205"/>
      <c r="AJT20" s="205"/>
      <c r="AJU20" s="205"/>
      <c r="AJV20" s="205"/>
      <c r="AJW20" s="205"/>
      <c r="AJX20" s="205"/>
      <c r="AJY20" s="205"/>
      <c r="AJZ20" s="205"/>
      <c r="AKA20" s="205"/>
      <c r="AKB20" s="205"/>
      <c r="AKC20" s="205"/>
      <c r="AKD20" s="205"/>
      <c r="AKE20" s="205"/>
      <c r="AKF20" s="205"/>
      <c r="AKG20" s="205"/>
      <c r="AKH20" s="205"/>
      <c r="AKI20" s="205"/>
      <c r="AKJ20" s="205"/>
      <c r="AKK20" s="205"/>
      <c r="AKL20" s="205"/>
      <c r="AKM20" s="205"/>
      <c r="AKN20" s="205"/>
      <c r="AKO20" s="205"/>
      <c r="AKP20" s="205"/>
      <c r="AKQ20" s="205"/>
      <c r="AKR20" s="205"/>
      <c r="AKS20" s="205"/>
      <c r="AKT20" s="205"/>
      <c r="AKU20" s="205"/>
      <c r="AKV20" s="205"/>
      <c r="AKW20" s="205"/>
      <c r="AKX20" s="205"/>
      <c r="AKY20" s="205"/>
      <c r="AKZ20" s="205"/>
      <c r="ALA20" s="205"/>
      <c r="ALB20" s="205"/>
      <c r="ALC20" s="205"/>
      <c r="ALD20" s="205"/>
      <c r="ALE20" s="205"/>
      <c r="ALF20" s="205"/>
      <c r="ALG20" s="205"/>
      <c r="ALH20" s="205"/>
      <c r="ALI20" s="205"/>
      <c r="ALJ20" s="205"/>
      <c r="ALK20" s="205"/>
      <c r="ALL20" s="205"/>
      <c r="ALM20" s="205"/>
      <c r="ALN20" s="205"/>
      <c r="ALO20" s="205"/>
      <c r="ALP20" s="205"/>
      <c r="ALQ20" s="205"/>
      <c r="ALR20" s="205"/>
      <c r="ALS20" s="205"/>
      <c r="ALT20" s="205"/>
      <c r="ALU20" s="205"/>
      <c r="ALV20" s="205"/>
      <c r="ALW20" s="205"/>
      <c r="ALX20" s="205"/>
      <c r="ALY20" s="205"/>
      <c r="ALZ20" s="205"/>
      <c r="AMA20" s="205"/>
      <c r="AMB20" s="205"/>
      <c r="AMC20" s="205"/>
      <c r="AMD20" s="205"/>
      <c r="AME20" s="205"/>
      <c r="AMF20" s="205"/>
      <c r="AMG20" s="205"/>
      <c r="AMH20" s="205"/>
      <c r="AMI20" s="205"/>
      <c r="AMJ20" s="205"/>
      <c r="AMK20" s="205"/>
      <c r="AML20" s="205"/>
      <c r="AMM20" s="205"/>
      <c r="AMN20" s="205"/>
      <c r="AMO20" s="205"/>
      <c r="AMP20" s="205"/>
      <c r="AMQ20" s="205"/>
      <c r="AMR20" s="205"/>
      <c r="AMS20" s="205"/>
      <c r="AMT20" s="205"/>
      <c r="AMU20" s="205"/>
      <c r="AMV20" s="205"/>
      <c r="AMW20" s="205"/>
      <c r="AMX20" s="205"/>
      <c r="AMY20" s="205"/>
      <c r="AMZ20" s="205"/>
      <c r="ANA20" s="205"/>
      <c r="ANB20" s="205"/>
      <c r="ANC20" s="205"/>
      <c r="AND20" s="205"/>
      <c r="ANE20" s="205"/>
      <c r="ANF20" s="205"/>
      <c r="ANG20" s="205"/>
      <c r="ANH20" s="205"/>
      <c r="ANI20" s="205"/>
      <c r="ANJ20" s="205"/>
      <c r="ANK20" s="205"/>
      <c r="ANL20" s="205"/>
      <c r="ANM20" s="205"/>
      <c r="ANN20" s="205"/>
      <c r="ANO20" s="205"/>
      <c r="ANP20" s="205"/>
      <c r="ANQ20" s="205"/>
      <c r="ANR20" s="205"/>
      <c r="ANS20" s="205"/>
      <c r="ANT20" s="205"/>
      <c r="ANU20" s="205"/>
      <c r="ANV20" s="205"/>
      <c r="ANW20" s="205"/>
      <c r="ANX20" s="205"/>
      <c r="ANY20" s="205"/>
      <c r="ANZ20" s="205"/>
      <c r="AOA20" s="205"/>
      <c r="AOB20" s="205"/>
      <c r="AOC20" s="205"/>
      <c r="AOD20" s="205"/>
      <c r="AOE20" s="205"/>
      <c r="AOF20" s="205"/>
      <c r="AOG20" s="205"/>
      <c r="AOH20" s="205"/>
      <c r="AOI20" s="205"/>
      <c r="AOJ20" s="205"/>
      <c r="AOK20" s="205"/>
      <c r="AOL20" s="205"/>
      <c r="AOM20" s="205"/>
      <c r="AON20" s="205"/>
      <c r="AOO20" s="205"/>
      <c r="AOP20" s="205"/>
      <c r="AOQ20" s="205"/>
      <c r="AOR20" s="205"/>
      <c r="AOS20" s="205"/>
      <c r="AOT20" s="205"/>
      <c r="AOU20" s="205"/>
      <c r="AOV20" s="205"/>
      <c r="AOW20" s="205"/>
      <c r="AOX20" s="205"/>
      <c r="AOY20" s="205"/>
      <c r="AOZ20" s="205"/>
      <c r="APA20" s="205"/>
      <c r="APB20" s="205"/>
      <c r="APC20" s="205"/>
      <c r="APD20" s="205"/>
      <c r="APE20" s="205"/>
      <c r="APF20" s="205"/>
      <c r="APG20" s="205"/>
      <c r="APH20" s="205"/>
      <c r="API20" s="205"/>
      <c r="APJ20" s="205"/>
      <c r="APK20" s="205"/>
      <c r="APL20" s="205"/>
      <c r="APM20" s="205"/>
      <c r="APN20" s="205"/>
      <c r="APO20" s="205"/>
      <c r="APP20" s="205"/>
      <c r="APQ20" s="205"/>
      <c r="APR20" s="205"/>
      <c r="APS20" s="205"/>
      <c r="APT20" s="205"/>
      <c r="APU20" s="205"/>
      <c r="APV20" s="205"/>
      <c r="APW20" s="205"/>
      <c r="APX20" s="205"/>
      <c r="APY20" s="205"/>
      <c r="APZ20" s="205"/>
      <c r="AQA20" s="205"/>
      <c r="AQB20" s="205"/>
      <c r="AQC20" s="205"/>
      <c r="AQD20" s="205"/>
      <c r="AQE20" s="205"/>
      <c r="AQF20" s="205"/>
      <c r="AQG20" s="205"/>
      <c r="AQH20" s="205"/>
      <c r="AQI20" s="205"/>
      <c r="AQJ20" s="205"/>
      <c r="AQK20" s="205"/>
      <c r="AQL20" s="205"/>
      <c r="AQM20" s="205"/>
      <c r="AQN20" s="205"/>
      <c r="AQO20" s="205"/>
      <c r="AQP20" s="205"/>
      <c r="AQQ20" s="205"/>
      <c r="AQR20" s="205"/>
      <c r="AQS20" s="205"/>
      <c r="AQT20" s="205"/>
      <c r="AQU20" s="205"/>
      <c r="AQV20" s="205"/>
      <c r="AQW20" s="205"/>
      <c r="AQX20" s="205"/>
      <c r="AQY20" s="205"/>
      <c r="AQZ20" s="205"/>
      <c r="ARA20" s="205"/>
      <c r="ARB20" s="205"/>
      <c r="ARC20" s="205"/>
      <c r="ARD20" s="205"/>
      <c r="ARE20" s="205"/>
      <c r="ARF20" s="205"/>
      <c r="ARG20" s="205"/>
      <c r="ARH20" s="205"/>
      <c r="ARI20" s="205"/>
      <c r="ARJ20" s="205"/>
      <c r="ARK20" s="205"/>
      <c r="ARL20" s="205"/>
      <c r="ARM20" s="205"/>
      <c r="ARN20" s="205"/>
      <c r="ARO20" s="205"/>
      <c r="ARP20" s="205"/>
      <c r="ARQ20" s="205"/>
      <c r="ARR20" s="205"/>
      <c r="ARS20" s="205"/>
      <c r="ART20" s="205"/>
      <c r="ARU20" s="205"/>
      <c r="ARV20" s="205"/>
      <c r="ARW20" s="205"/>
      <c r="ARX20" s="205"/>
      <c r="ARY20" s="205"/>
      <c r="ARZ20" s="205"/>
      <c r="ASA20" s="205"/>
      <c r="ASB20" s="205"/>
      <c r="ASC20" s="205"/>
      <c r="ASD20" s="205"/>
      <c r="ASE20" s="205"/>
      <c r="ASF20" s="205"/>
      <c r="ASG20" s="205"/>
      <c r="ASH20" s="205"/>
      <c r="ASI20" s="205"/>
      <c r="ASJ20" s="205"/>
      <c r="ASK20" s="205"/>
      <c r="ASL20" s="205"/>
      <c r="ASM20" s="205"/>
      <c r="ASN20" s="205"/>
      <c r="ASO20" s="205"/>
      <c r="ASP20" s="205"/>
      <c r="ASQ20" s="205"/>
      <c r="ASR20" s="205"/>
      <c r="ASS20" s="205"/>
      <c r="AST20" s="205"/>
      <c r="ASU20" s="205"/>
      <c r="ASV20" s="205"/>
      <c r="ASW20" s="205"/>
      <c r="ASX20" s="205"/>
      <c r="ASY20" s="205"/>
      <c r="ASZ20" s="205"/>
      <c r="ATA20" s="205"/>
      <c r="ATB20" s="205"/>
      <c r="ATC20" s="205"/>
      <c r="ATD20" s="205"/>
      <c r="ATE20" s="205"/>
      <c r="ATF20" s="205"/>
      <c r="ATG20" s="205"/>
      <c r="ATH20" s="205"/>
      <c r="ATI20" s="205"/>
      <c r="ATJ20" s="205"/>
      <c r="ATK20" s="205"/>
      <c r="ATL20" s="205"/>
      <c r="ATM20" s="205"/>
      <c r="ATN20" s="205"/>
      <c r="ATO20" s="205"/>
      <c r="ATP20" s="205"/>
      <c r="ATQ20" s="205"/>
      <c r="ATR20" s="205"/>
      <c r="ATS20" s="205"/>
      <c r="ATT20" s="205"/>
      <c r="ATU20" s="205"/>
      <c r="ATV20" s="205"/>
      <c r="ATW20" s="205"/>
      <c r="ATX20" s="205"/>
      <c r="ATY20" s="205"/>
      <c r="ATZ20" s="205"/>
      <c r="AUA20" s="205"/>
      <c r="AUB20" s="205"/>
      <c r="AUC20" s="205"/>
      <c r="AUD20" s="205"/>
      <c r="AUE20" s="205"/>
      <c r="AUF20" s="205"/>
      <c r="AUG20" s="205"/>
      <c r="AUH20" s="205"/>
      <c r="AUI20" s="205"/>
      <c r="AUJ20" s="205"/>
      <c r="AUK20" s="205"/>
      <c r="AUL20" s="205"/>
      <c r="AUM20" s="205"/>
      <c r="AUN20" s="205"/>
      <c r="AUO20" s="205"/>
      <c r="AUP20" s="205"/>
      <c r="AUQ20" s="205"/>
      <c r="AUR20" s="205"/>
      <c r="AUS20" s="205"/>
      <c r="AUT20" s="205"/>
      <c r="AUU20" s="205"/>
      <c r="AUV20" s="205"/>
      <c r="AUW20" s="205"/>
      <c r="AUX20" s="205"/>
      <c r="AUY20" s="205"/>
      <c r="AUZ20" s="205"/>
      <c r="AVA20" s="205"/>
      <c r="AVB20" s="205"/>
      <c r="AVC20" s="205"/>
      <c r="AVD20" s="205"/>
      <c r="AVE20" s="205"/>
      <c r="AVF20" s="205"/>
      <c r="AVG20" s="205"/>
      <c r="AVH20" s="205"/>
      <c r="AVI20" s="205"/>
      <c r="AVJ20" s="205"/>
      <c r="AVK20" s="205"/>
      <c r="AVL20" s="205"/>
      <c r="AVM20" s="205"/>
      <c r="AVN20" s="205"/>
      <c r="AVO20" s="205"/>
      <c r="AVP20" s="205"/>
      <c r="AVQ20" s="205"/>
      <c r="AVR20" s="205"/>
      <c r="AVS20" s="205"/>
      <c r="AVT20" s="205"/>
      <c r="AVU20" s="205"/>
      <c r="AVV20" s="205"/>
      <c r="AVW20" s="205"/>
      <c r="AVX20" s="205"/>
      <c r="AVY20" s="205"/>
      <c r="AVZ20" s="205"/>
      <c r="AWA20" s="205"/>
      <c r="AWB20" s="205"/>
      <c r="AWC20" s="205"/>
      <c r="AWD20" s="205"/>
      <c r="AWE20" s="205"/>
      <c r="AWF20" s="205"/>
      <c r="AWG20" s="205"/>
      <c r="AWH20" s="205"/>
      <c r="AWI20" s="205"/>
      <c r="AWJ20" s="205"/>
      <c r="AWK20" s="205"/>
      <c r="AWL20" s="205"/>
      <c r="AWM20" s="205"/>
      <c r="AWN20" s="205"/>
      <c r="AWO20" s="205"/>
      <c r="AWP20" s="205"/>
      <c r="AWQ20" s="205"/>
      <c r="AWR20" s="205"/>
      <c r="AWS20" s="205"/>
      <c r="AWT20" s="205"/>
      <c r="AWU20" s="205"/>
      <c r="AWV20" s="205"/>
      <c r="AWW20" s="205"/>
      <c r="AWX20" s="205"/>
      <c r="AWY20" s="205"/>
      <c r="AWZ20" s="205"/>
      <c r="AXA20" s="205"/>
      <c r="AXB20" s="205"/>
      <c r="AXC20" s="205"/>
      <c r="AXD20" s="205"/>
      <c r="AXE20" s="205"/>
      <c r="AXF20" s="205"/>
      <c r="AXG20" s="205"/>
      <c r="AXH20" s="205"/>
      <c r="AXI20" s="205"/>
      <c r="AXJ20" s="205"/>
      <c r="AXK20" s="205"/>
      <c r="AXL20" s="205"/>
      <c r="AXM20" s="205"/>
      <c r="AXN20" s="205"/>
      <c r="AXO20" s="205"/>
      <c r="AXP20" s="205"/>
      <c r="AXQ20" s="205"/>
      <c r="AXR20" s="205"/>
      <c r="AXS20" s="205"/>
      <c r="AXT20" s="205"/>
      <c r="AXU20" s="205"/>
      <c r="AXV20" s="205"/>
      <c r="AXW20" s="205"/>
      <c r="AXX20" s="205"/>
      <c r="AXY20" s="205"/>
      <c r="AXZ20" s="205"/>
      <c r="AYA20" s="205"/>
      <c r="AYB20" s="205"/>
      <c r="AYC20" s="205"/>
      <c r="AYD20" s="205"/>
      <c r="AYE20" s="205"/>
      <c r="AYF20" s="205"/>
      <c r="AYG20" s="205"/>
      <c r="AYH20" s="205"/>
      <c r="AYI20" s="205"/>
      <c r="AYJ20" s="205"/>
      <c r="AYK20" s="205"/>
      <c r="AYL20" s="205"/>
      <c r="AYM20" s="205"/>
      <c r="AYN20" s="205"/>
      <c r="AYO20" s="205"/>
      <c r="AYP20" s="205"/>
      <c r="AYQ20" s="205"/>
      <c r="AYR20" s="205"/>
      <c r="AYS20" s="205"/>
      <c r="AYT20" s="205"/>
      <c r="AYU20" s="205"/>
      <c r="AYV20" s="205"/>
      <c r="AYW20" s="205"/>
      <c r="AYX20" s="205"/>
      <c r="AYY20" s="205"/>
      <c r="AYZ20" s="205"/>
      <c r="AZA20" s="205"/>
      <c r="AZB20" s="205"/>
      <c r="AZC20" s="205"/>
      <c r="AZD20" s="205"/>
      <c r="AZE20" s="205"/>
      <c r="AZF20" s="205"/>
      <c r="AZG20" s="205"/>
      <c r="AZH20" s="205"/>
      <c r="AZI20" s="205"/>
      <c r="AZJ20" s="205"/>
      <c r="AZK20" s="205"/>
      <c r="AZL20" s="205"/>
      <c r="AZM20" s="205"/>
      <c r="AZN20" s="205"/>
      <c r="AZO20" s="205"/>
      <c r="AZP20" s="205"/>
      <c r="AZQ20" s="205"/>
      <c r="AZR20" s="205"/>
      <c r="AZS20" s="205"/>
      <c r="AZT20" s="205"/>
      <c r="AZU20" s="205"/>
      <c r="AZV20" s="205"/>
      <c r="AZW20" s="205"/>
      <c r="AZX20" s="205"/>
      <c r="AZY20" s="205"/>
      <c r="AZZ20" s="205"/>
      <c r="BAA20" s="205"/>
      <c r="BAB20" s="205"/>
      <c r="BAC20" s="205"/>
      <c r="BAD20" s="205"/>
      <c r="BAE20" s="205"/>
      <c r="BAF20" s="205"/>
      <c r="BAG20" s="205"/>
      <c r="BAH20" s="205"/>
      <c r="BAI20" s="205"/>
      <c r="BAJ20" s="205"/>
      <c r="BAK20" s="205"/>
      <c r="BAL20" s="205"/>
      <c r="BAM20" s="205"/>
      <c r="BAN20" s="205"/>
      <c r="BAO20" s="205"/>
      <c r="BAP20" s="205"/>
      <c r="BAQ20" s="205"/>
      <c r="BAR20" s="205"/>
      <c r="BAS20" s="205"/>
      <c r="BAT20" s="205"/>
      <c r="BAU20" s="205"/>
      <c r="BAV20" s="205"/>
      <c r="BAW20" s="205"/>
      <c r="BAX20" s="205"/>
      <c r="BAY20" s="205"/>
      <c r="BAZ20" s="205"/>
      <c r="BBA20" s="205"/>
      <c r="BBB20" s="205"/>
      <c r="BBC20" s="205"/>
      <c r="BBD20" s="205"/>
      <c r="BBE20" s="205"/>
      <c r="BBF20" s="205"/>
      <c r="BBG20" s="205"/>
      <c r="BBH20" s="205"/>
      <c r="BBI20" s="205"/>
      <c r="BBJ20" s="205"/>
      <c r="BBK20" s="205"/>
      <c r="BBL20" s="205"/>
      <c r="BBM20" s="205"/>
      <c r="BBN20" s="205"/>
      <c r="BBO20" s="205"/>
      <c r="BBP20" s="205"/>
      <c r="BBQ20" s="205"/>
      <c r="BBR20" s="205"/>
      <c r="BBS20" s="205"/>
      <c r="BBT20" s="205"/>
      <c r="BBU20" s="205"/>
      <c r="BBV20" s="205"/>
      <c r="BBW20" s="205"/>
      <c r="BBX20" s="205"/>
      <c r="BBY20" s="205"/>
      <c r="BBZ20" s="205"/>
      <c r="BCA20" s="205"/>
      <c r="BCB20" s="205"/>
      <c r="BCC20" s="205"/>
      <c r="BCD20" s="205"/>
      <c r="BCE20" s="205"/>
      <c r="BCF20" s="205"/>
      <c r="BCG20" s="205"/>
      <c r="BCH20" s="205"/>
      <c r="BCI20" s="205"/>
      <c r="BCJ20" s="205"/>
      <c r="BCK20" s="205"/>
      <c r="BCL20" s="205"/>
      <c r="BCM20" s="205"/>
      <c r="BCN20" s="205"/>
      <c r="BCO20" s="205"/>
      <c r="BCP20" s="205"/>
      <c r="BCQ20" s="205"/>
      <c r="BCR20" s="205"/>
      <c r="BCS20" s="205"/>
      <c r="BCT20" s="205"/>
      <c r="BCU20" s="205"/>
      <c r="BCV20" s="205"/>
      <c r="BCW20" s="205"/>
      <c r="BCX20" s="205"/>
      <c r="BCY20" s="205"/>
      <c r="BCZ20" s="205"/>
      <c r="BDA20" s="205"/>
      <c r="BDB20" s="205"/>
      <c r="BDC20" s="205"/>
      <c r="BDD20" s="205"/>
      <c r="BDE20" s="205"/>
      <c r="BDF20" s="205"/>
      <c r="BDG20" s="205"/>
      <c r="BDH20" s="205"/>
      <c r="BDI20" s="205"/>
      <c r="BDJ20" s="205"/>
      <c r="BDK20" s="205"/>
      <c r="BDL20" s="205"/>
      <c r="BDM20" s="205"/>
      <c r="BDN20" s="205"/>
      <c r="BDO20" s="205"/>
      <c r="BDP20" s="205"/>
      <c r="BDQ20" s="205"/>
      <c r="BDR20" s="205"/>
      <c r="BDS20" s="205"/>
      <c r="BDT20" s="205"/>
      <c r="BDU20" s="205"/>
      <c r="BDV20" s="205"/>
      <c r="BDW20" s="205"/>
      <c r="BDX20" s="205"/>
      <c r="BDY20" s="205"/>
      <c r="BDZ20" s="205"/>
      <c r="BEA20" s="205"/>
      <c r="BEB20" s="205"/>
      <c r="BEC20" s="205"/>
      <c r="BED20" s="205"/>
      <c r="BEE20" s="205"/>
      <c r="BEF20" s="205"/>
      <c r="BEG20" s="205"/>
      <c r="BEH20" s="205"/>
      <c r="BEI20" s="205"/>
      <c r="BEJ20" s="205"/>
      <c r="BEK20" s="205"/>
      <c r="BEL20" s="205"/>
      <c r="BEM20" s="205"/>
      <c r="BEN20" s="205"/>
      <c r="BEO20" s="205"/>
      <c r="BEP20" s="205"/>
      <c r="BEQ20" s="205"/>
      <c r="BER20" s="205"/>
      <c r="BES20" s="205"/>
      <c r="BET20" s="205"/>
      <c r="BEU20" s="205"/>
      <c r="BEV20" s="205"/>
      <c r="BEW20" s="205"/>
      <c r="BEX20" s="205"/>
      <c r="BEY20" s="205"/>
      <c r="BEZ20" s="205"/>
      <c r="BFA20" s="205"/>
      <c r="BFB20" s="205"/>
      <c r="BFC20" s="205"/>
      <c r="BFD20" s="205"/>
      <c r="BFE20" s="205"/>
      <c r="BFF20" s="205"/>
      <c r="BFG20" s="205"/>
      <c r="BFH20" s="205"/>
      <c r="BFI20" s="205"/>
      <c r="BFJ20" s="205"/>
      <c r="BFK20" s="205"/>
      <c r="BFL20" s="205"/>
      <c r="BFM20" s="205"/>
      <c r="BFN20" s="205"/>
      <c r="BFO20" s="205"/>
      <c r="BFP20" s="205"/>
      <c r="BFQ20" s="205"/>
      <c r="BFR20" s="205"/>
      <c r="BFS20" s="205"/>
      <c r="BFT20" s="205"/>
      <c r="BFU20" s="205"/>
      <c r="BFV20" s="205"/>
      <c r="BFW20" s="205"/>
      <c r="BFX20" s="205"/>
      <c r="BFY20" s="205"/>
      <c r="BFZ20" s="205"/>
      <c r="BGA20" s="205"/>
      <c r="BGB20" s="205"/>
      <c r="BGC20" s="205"/>
      <c r="BGD20" s="205"/>
      <c r="BGE20" s="205"/>
      <c r="BGF20" s="205"/>
      <c r="BGG20" s="205"/>
      <c r="BGH20" s="205"/>
      <c r="BGI20" s="205"/>
      <c r="BGJ20" s="205"/>
      <c r="BGK20" s="205"/>
      <c r="BGL20" s="205"/>
      <c r="BGM20" s="205"/>
      <c r="BGN20" s="205"/>
      <c r="BGO20" s="205"/>
      <c r="BGP20" s="205"/>
      <c r="BGQ20" s="205"/>
      <c r="BGR20" s="205"/>
      <c r="BGS20" s="205"/>
      <c r="BGT20" s="205"/>
      <c r="BGU20" s="205"/>
      <c r="BGV20" s="205"/>
      <c r="BGW20" s="205"/>
      <c r="BGX20" s="205"/>
      <c r="BGY20" s="205"/>
      <c r="BGZ20" s="205"/>
      <c r="BHA20" s="205"/>
      <c r="BHB20" s="205"/>
      <c r="BHC20" s="205"/>
      <c r="BHD20" s="205"/>
      <c r="BHE20" s="205"/>
      <c r="BHF20" s="205"/>
      <c r="BHG20" s="205"/>
      <c r="BHH20" s="205"/>
      <c r="BHI20" s="205"/>
      <c r="BHJ20" s="205"/>
      <c r="BHK20" s="205"/>
      <c r="BHL20" s="205"/>
      <c r="BHM20" s="205"/>
      <c r="BHN20" s="205"/>
      <c r="BHO20" s="205"/>
      <c r="BHP20" s="205"/>
      <c r="BHQ20" s="205"/>
      <c r="BHR20" s="205"/>
      <c r="BHS20" s="205"/>
      <c r="BHT20" s="205"/>
      <c r="BHU20" s="205"/>
      <c r="BHV20" s="205"/>
      <c r="BHW20" s="205"/>
      <c r="BHX20" s="205"/>
      <c r="BHY20" s="205"/>
      <c r="BHZ20" s="205"/>
      <c r="BIA20" s="205"/>
      <c r="BIB20" s="205"/>
      <c r="BIC20" s="205"/>
      <c r="BID20" s="205"/>
      <c r="BIE20" s="205"/>
      <c r="BIF20" s="205"/>
      <c r="BIG20" s="205"/>
      <c r="BIH20" s="205"/>
      <c r="BII20" s="205"/>
      <c r="BIJ20" s="205"/>
      <c r="BIK20" s="205"/>
      <c r="BIL20" s="205"/>
      <c r="BIM20" s="205"/>
      <c r="BIN20" s="205"/>
      <c r="BIO20" s="205"/>
      <c r="BIP20" s="205"/>
      <c r="BIQ20" s="205"/>
      <c r="BIR20" s="205"/>
      <c r="BIS20" s="205"/>
      <c r="BIT20" s="205"/>
      <c r="BIU20" s="205"/>
      <c r="BIV20" s="205"/>
      <c r="BIW20" s="205"/>
      <c r="BIX20" s="205"/>
      <c r="BIY20" s="205"/>
      <c r="BIZ20" s="205"/>
      <c r="BJA20" s="205"/>
      <c r="BJB20" s="205"/>
      <c r="BJC20" s="205"/>
      <c r="BJD20" s="205"/>
      <c r="BJE20" s="205"/>
      <c r="BJF20" s="205"/>
      <c r="BJG20" s="205"/>
      <c r="BJH20" s="205"/>
      <c r="BJI20" s="205"/>
      <c r="BJJ20" s="205"/>
      <c r="BJK20" s="205"/>
      <c r="BJL20" s="205"/>
      <c r="BJM20" s="205"/>
      <c r="BJN20" s="205"/>
      <c r="BJO20" s="205"/>
      <c r="BJP20" s="205"/>
      <c r="BJQ20" s="205"/>
      <c r="BJR20" s="205"/>
      <c r="BJS20" s="205"/>
      <c r="BJT20" s="205"/>
      <c r="BJU20" s="205"/>
      <c r="BJV20" s="205"/>
      <c r="BJW20" s="205"/>
      <c r="BJX20" s="205"/>
      <c r="BJY20" s="205"/>
      <c r="BJZ20" s="205"/>
      <c r="BKA20" s="205"/>
      <c r="BKB20" s="205"/>
      <c r="BKC20" s="205"/>
      <c r="BKD20" s="205"/>
      <c r="BKE20" s="205"/>
      <c r="BKF20" s="205"/>
      <c r="BKG20" s="205"/>
      <c r="BKH20" s="205"/>
      <c r="BKI20" s="205"/>
      <c r="BKJ20" s="205"/>
      <c r="BKK20" s="205"/>
      <c r="BKL20" s="205"/>
      <c r="BKM20" s="205"/>
      <c r="BKN20" s="205"/>
      <c r="BKO20" s="205"/>
      <c r="BKP20" s="205"/>
      <c r="BKQ20" s="205"/>
      <c r="BKR20" s="205"/>
      <c r="BKS20" s="205"/>
      <c r="BKT20" s="205"/>
      <c r="BKU20" s="205"/>
      <c r="BKV20" s="205"/>
      <c r="BKW20" s="205"/>
      <c r="BKX20" s="205"/>
      <c r="BKY20" s="205"/>
      <c r="BKZ20" s="205"/>
      <c r="BLA20" s="205"/>
      <c r="BLB20" s="205"/>
      <c r="BLC20" s="205"/>
      <c r="BLD20" s="205"/>
      <c r="BLE20" s="205"/>
      <c r="BLF20" s="205"/>
      <c r="BLG20" s="205"/>
      <c r="BLH20" s="205"/>
      <c r="BLI20" s="205"/>
      <c r="BLJ20" s="205"/>
      <c r="BLK20" s="205"/>
      <c r="BLL20" s="205"/>
      <c r="BLM20" s="205"/>
      <c r="BLN20" s="205"/>
      <c r="BLO20" s="205"/>
      <c r="BLP20" s="205"/>
      <c r="BLQ20" s="205"/>
      <c r="BLR20" s="205"/>
      <c r="BLS20" s="205"/>
      <c r="BLT20" s="205"/>
      <c r="BLU20" s="205"/>
      <c r="BLV20" s="205"/>
      <c r="BLW20" s="205"/>
      <c r="BLX20" s="205"/>
      <c r="BLY20" s="205"/>
      <c r="BLZ20" s="205"/>
      <c r="BMA20" s="205"/>
      <c r="BMB20" s="205"/>
      <c r="BMC20" s="205"/>
      <c r="BMD20" s="205"/>
      <c r="BME20" s="205"/>
      <c r="BMF20" s="205"/>
      <c r="BMG20" s="205"/>
      <c r="BMH20" s="205"/>
      <c r="BMI20" s="205"/>
      <c r="BMJ20" s="205"/>
      <c r="BMK20" s="205"/>
      <c r="BML20" s="205"/>
      <c r="BMM20" s="205"/>
      <c r="BMN20" s="205"/>
      <c r="BMO20" s="205"/>
      <c r="BMP20" s="205"/>
      <c r="BMQ20" s="205"/>
      <c r="BMR20" s="205"/>
      <c r="BMS20" s="205"/>
      <c r="BMT20" s="205"/>
      <c r="BMU20" s="205"/>
      <c r="BMV20" s="205"/>
      <c r="BMW20" s="205"/>
      <c r="BMX20" s="205"/>
      <c r="BMY20" s="205"/>
      <c r="BMZ20" s="205"/>
      <c r="BNA20" s="205"/>
      <c r="BNB20" s="205"/>
      <c r="BNC20" s="205"/>
      <c r="BND20" s="205"/>
      <c r="BNE20" s="205"/>
      <c r="BNF20" s="205"/>
      <c r="BNG20" s="205"/>
      <c r="BNH20" s="205"/>
      <c r="BNI20" s="205"/>
      <c r="BNJ20" s="205"/>
      <c r="BNK20" s="205"/>
      <c r="BNL20" s="205"/>
      <c r="BNM20" s="205"/>
      <c r="BNN20" s="205"/>
      <c r="BNO20" s="205"/>
      <c r="BNP20" s="205"/>
      <c r="BNQ20" s="205"/>
      <c r="BNR20" s="205"/>
      <c r="BNS20" s="205"/>
      <c r="BNT20" s="205"/>
      <c r="BNU20" s="205"/>
      <c r="BNV20" s="205"/>
      <c r="BNW20" s="205"/>
      <c r="BNX20" s="205"/>
      <c r="BNY20" s="205"/>
      <c r="BNZ20" s="205"/>
      <c r="BOA20" s="205"/>
      <c r="BOB20" s="205"/>
      <c r="BOC20" s="205"/>
      <c r="BOD20" s="205"/>
      <c r="BOE20" s="205"/>
      <c r="BOF20" s="205"/>
      <c r="BOG20" s="205"/>
      <c r="BOH20" s="205"/>
      <c r="BOI20" s="205"/>
      <c r="BOJ20" s="205"/>
      <c r="BOK20" s="205"/>
      <c r="BOL20" s="205"/>
      <c r="BOM20" s="205"/>
      <c r="BON20" s="205"/>
      <c r="BOO20" s="205"/>
      <c r="BOP20" s="205"/>
      <c r="BOQ20" s="205"/>
      <c r="BOR20" s="205"/>
      <c r="BOS20" s="205"/>
      <c r="BOT20" s="205"/>
      <c r="BOU20" s="205"/>
      <c r="BOV20" s="205"/>
      <c r="BOW20" s="205"/>
      <c r="BOX20" s="205"/>
      <c r="BOY20" s="205"/>
      <c r="BOZ20" s="205"/>
      <c r="BPA20" s="205"/>
      <c r="BPB20" s="205"/>
      <c r="BPC20" s="205"/>
      <c r="BPD20" s="205"/>
      <c r="BPE20" s="205"/>
      <c r="BPF20" s="205"/>
      <c r="BPG20" s="205"/>
      <c r="BPH20" s="205"/>
      <c r="BPI20" s="205"/>
      <c r="BPJ20" s="205"/>
      <c r="BPK20" s="205"/>
      <c r="BPL20" s="205"/>
      <c r="BPM20" s="205"/>
      <c r="BPN20" s="205"/>
      <c r="BPO20" s="205"/>
      <c r="BPP20" s="205"/>
      <c r="BPQ20" s="205"/>
      <c r="BPR20" s="205"/>
      <c r="BPS20" s="205"/>
      <c r="BPT20" s="205"/>
      <c r="BPU20" s="205"/>
      <c r="BPV20" s="205"/>
      <c r="BPW20" s="205"/>
      <c r="BPX20" s="205"/>
      <c r="BPY20" s="205"/>
      <c r="BPZ20" s="205"/>
      <c r="BQA20" s="205"/>
      <c r="BQB20" s="205"/>
      <c r="BQC20" s="205"/>
      <c r="BQD20" s="205"/>
      <c r="BQE20" s="205"/>
      <c r="BQF20" s="205"/>
      <c r="BQG20" s="205"/>
      <c r="BQH20" s="205"/>
      <c r="BQI20" s="205"/>
      <c r="BQJ20" s="205"/>
      <c r="BQK20" s="205"/>
      <c r="BQL20" s="205"/>
      <c r="BQM20" s="205"/>
      <c r="BQN20" s="205"/>
      <c r="BQO20" s="205"/>
      <c r="BQP20" s="205"/>
      <c r="BQQ20" s="205"/>
      <c r="BQR20" s="205"/>
      <c r="BQS20" s="205"/>
      <c r="BQT20" s="205"/>
      <c r="BQU20" s="205"/>
      <c r="BQV20" s="205"/>
      <c r="BQW20" s="205"/>
      <c r="BQX20" s="205"/>
      <c r="BQY20" s="205"/>
      <c r="BQZ20" s="205"/>
      <c r="BRA20" s="205"/>
      <c r="BRB20" s="205"/>
      <c r="BRC20" s="205"/>
      <c r="BRD20" s="205"/>
      <c r="BRE20" s="205"/>
      <c r="BRF20" s="205"/>
      <c r="BRG20" s="205"/>
      <c r="BRH20" s="205"/>
      <c r="BRI20" s="205"/>
      <c r="BRJ20" s="205"/>
      <c r="BRK20" s="205"/>
      <c r="BRL20" s="205"/>
      <c r="BRM20" s="205"/>
      <c r="BRN20" s="205"/>
      <c r="BRO20" s="205"/>
      <c r="BRP20" s="205"/>
      <c r="BRQ20" s="205"/>
      <c r="BRR20" s="205"/>
      <c r="BRS20" s="205"/>
      <c r="BRT20" s="205"/>
      <c r="BRU20" s="205"/>
      <c r="BRV20" s="205"/>
      <c r="BRW20" s="205"/>
      <c r="BRX20" s="205"/>
      <c r="BRY20" s="205"/>
      <c r="BRZ20" s="205"/>
      <c r="BSA20" s="205"/>
      <c r="BSB20" s="205"/>
      <c r="BSC20" s="205"/>
      <c r="BSD20" s="205"/>
      <c r="BSE20" s="205"/>
      <c r="BSF20" s="205"/>
      <c r="BSG20" s="205"/>
      <c r="BSH20" s="205"/>
      <c r="BSI20" s="205"/>
      <c r="BSJ20" s="205"/>
      <c r="BSK20" s="205"/>
      <c r="BSL20" s="205"/>
      <c r="BSM20" s="205"/>
      <c r="BSN20" s="205"/>
      <c r="BSO20" s="205"/>
      <c r="BSP20" s="205"/>
      <c r="BSQ20" s="205"/>
      <c r="BSR20" s="205"/>
      <c r="BSS20" s="205"/>
      <c r="BST20" s="205"/>
      <c r="BSU20" s="205"/>
      <c r="BSV20" s="205"/>
      <c r="BSW20" s="205"/>
      <c r="BSX20" s="205"/>
      <c r="BSY20" s="205"/>
      <c r="BSZ20" s="205"/>
      <c r="BTA20" s="205"/>
      <c r="BTB20" s="205"/>
      <c r="BTC20" s="205"/>
      <c r="BTD20" s="205"/>
      <c r="BTE20" s="205"/>
      <c r="BTF20" s="205"/>
      <c r="BTG20" s="205"/>
      <c r="BTH20" s="205"/>
      <c r="BTI20" s="205"/>
      <c r="BTJ20" s="205"/>
      <c r="BTK20" s="205"/>
      <c r="BTL20" s="205"/>
      <c r="BTM20" s="205"/>
      <c r="BTN20" s="205"/>
      <c r="BTO20" s="205"/>
      <c r="BTP20" s="205"/>
      <c r="BTQ20" s="205"/>
      <c r="BTR20" s="205"/>
      <c r="BTS20" s="205"/>
      <c r="BTT20" s="205"/>
      <c r="BTU20" s="205"/>
      <c r="BTV20" s="205"/>
      <c r="BTW20" s="205"/>
      <c r="BTX20" s="205"/>
      <c r="BTY20" s="205"/>
      <c r="BTZ20" s="205"/>
      <c r="BUA20" s="205"/>
      <c r="BUB20" s="205"/>
      <c r="BUC20" s="205"/>
      <c r="BUD20" s="205"/>
      <c r="BUE20" s="205"/>
      <c r="BUF20" s="205"/>
      <c r="BUG20" s="205"/>
      <c r="BUH20" s="205"/>
      <c r="BUI20" s="205"/>
      <c r="BUJ20" s="205"/>
      <c r="BUK20" s="205"/>
      <c r="BUL20" s="205"/>
      <c r="BUM20" s="205"/>
      <c r="BUN20" s="205"/>
      <c r="BUO20" s="205"/>
      <c r="BUP20" s="205"/>
      <c r="BUQ20" s="205"/>
      <c r="BUR20" s="205"/>
      <c r="BUS20" s="205"/>
      <c r="BUT20" s="205"/>
      <c r="BUU20" s="205"/>
      <c r="BUV20" s="205"/>
      <c r="BUW20" s="205"/>
      <c r="BUX20" s="205"/>
      <c r="BUY20" s="205"/>
      <c r="BUZ20" s="205"/>
      <c r="BVA20" s="205"/>
      <c r="BVB20" s="205"/>
      <c r="BVC20" s="205"/>
      <c r="BVD20" s="205"/>
      <c r="BVE20" s="205"/>
      <c r="BVF20" s="205"/>
      <c r="BVG20" s="205"/>
      <c r="BVH20" s="205"/>
      <c r="BVI20" s="205"/>
      <c r="BVJ20" s="205"/>
      <c r="BVK20" s="205"/>
      <c r="BVL20" s="205"/>
      <c r="BVM20" s="205"/>
      <c r="BVN20" s="205"/>
      <c r="BVO20" s="205"/>
      <c r="BVP20" s="205"/>
      <c r="BVQ20" s="205"/>
      <c r="BVR20" s="205"/>
      <c r="BVS20" s="205"/>
      <c r="BVT20" s="205"/>
      <c r="BVU20" s="205"/>
      <c r="BVV20" s="205"/>
      <c r="BVW20" s="205"/>
      <c r="BVX20" s="205"/>
      <c r="BVY20" s="205"/>
      <c r="BVZ20" s="205"/>
      <c r="BWA20" s="205"/>
      <c r="BWB20" s="205"/>
      <c r="BWC20" s="205"/>
      <c r="BWD20" s="205"/>
      <c r="BWE20" s="205"/>
      <c r="BWF20" s="205"/>
      <c r="BWG20" s="205"/>
      <c r="BWH20" s="205"/>
      <c r="BWI20" s="205"/>
      <c r="BWJ20" s="205"/>
      <c r="BWK20" s="205"/>
      <c r="BWL20" s="205"/>
      <c r="BWM20" s="205"/>
      <c r="BWN20" s="205"/>
      <c r="BWO20" s="205"/>
      <c r="BWP20" s="205"/>
      <c r="BWQ20" s="205"/>
      <c r="BWR20" s="205"/>
      <c r="BWS20" s="205"/>
      <c r="BWT20" s="205"/>
      <c r="BWU20" s="205"/>
      <c r="BWV20" s="205"/>
      <c r="BWW20" s="205"/>
      <c r="BWX20" s="205"/>
      <c r="BWY20" s="205"/>
      <c r="BWZ20" s="205"/>
      <c r="BXA20" s="205"/>
      <c r="BXB20" s="205"/>
      <c r="BXC20" s="205"/>
      <c r="BXD20" s="205"/>
      <c r="BXE20" s="205"/>
      <c r="BXF20" s="205"/>
      <c r="BXG20" s="205"/>
      <c r="BXH20" s="205"/>
      <c r="BXI20" s="205"/>
      <c r="BXJ20" s="205"/>
      <c r="BXK20" s="205"/>
      <c r="BXL20" s="205"/>
      <c r="BXM20" s="205"/>
      <c r="BXN20" s="205"/>
      <c r="BXO20" s="205"/>
      <c r="BXP20" s="205"/>
      <c r="BXQ20" s="205"/>
      <c r="BXR20" s="205"/>
      <c r="BXS20" s="205"/>
      <c r="BXT20" s="205"/>
      <c r="BXU20" s="205"/>
      <c r="BXV20" s="205"/>
      <c r="BXW20" s="205"/>
      <c r="BXX20" s="205"/>
      <c r="BXY20" s="205"/>
      <c r="BXZ20" s="205"/>
      <c r="BYA20" s="205"/>
      <c r="BYB20" s="205"/>
      <c r="BYC20" s="205"/>
      <c r="BYD20" s="205"/>
      <c r="BYE20" s="205"/>
      <c r="BYF20" s="205"/>
      <c r="BYG20" s="205"/>
      <c r="BYH20" s="205"/>
      <c r="BYI20" s="205"/>
      <c r="BYJ20" s="205"/>
      <c r="BYK20" s="205"/>
      <c r="BYL20" s="205"/>
      <c r="BYM20" s="205"/>
      <c r="BYN20" s="205"/>
      <c r="BYO20" s="205"/>
      <c r="BYP20" s="205"/>
      <c r="BYQ20" s="205"/>
      <c r="BYR20" s="205"/>
      <c r="BYS20" s="205"/>
      <c r="BYT20" s="205"/>
      <c r="BYU20" s="205"/>
      <c r="BYV20" s="205"/>
      <c r="BYW20" s="205"/>
      <c r="BYX20" s="205"/>
      <c r="BYY20" s="205"/>
      <c r="BYZ20" s="205"/>
      <c r="BZA20" s="205"/>
      <c r="BZB20" s="205"/>
      <c r="BZC20" s="205"/>
      <c r="BZD20" s="205"/>
      <c r="BZE20" s="205"/>
      <c r="BZF20" s="205"/>
      <c r="BZG20" s="205"/>
      <c r="BZH20" s="205"/>
      <c r="BZI20" s="205"/>
      <c r="BZJ20" s="205"/>
      <c r="BZK20" s="205"/>
      <c r="BZL20" s="205"/>
      <c r="BZM20" s="205"/>
      <c r="BZN20" s="205"/>
      <c r="BZO20" s="205"/>
      <c r="BZP20" s="205"/>
      <c r="BZQ20" s="205"/>
      <c r="BZR20" s="205"/>
      <c r="BZS20" s="205"/>
      <c r="BZT20" s="205"/>
      <c r="BZU20" s="205"/>
      <c r="BZV20" s="205"/>
      <c r="BZW20" s="205"/>
      <c r="BZX20" s="205"/>
      <c r="BZY20" s="205"/>
      <c r="BZZ20" s="205"/>
      <c r="CAA20" s="205"/>
      <c r="CAB20" s="205"/>
      <c r="CAC20" s="205"/>
      <c r="CAD20" s="205"/>
      <c r="CAE20" s="205"/>
      <c r="CAF20" s="205"/>
      <c r="CAG20" s="205"/>
      <c r="CAH20" s="205"/>
      <c r="CAI20" s="205"/>
      <c r="CAJ20" s="205"/>
      <c r="CAK20" s="205"/>
      <c r="CAL20" s="205"/>
      <c r="CAM20" s="205"/>
      <c r="CAN20" s="205"/>
      <c r="CAO20" s="205"/>
      <c r="CAP20" s="205"/>
      <c r="CAQ20" s="205"/>
      <c r="CAR20" s="205"/>
      <c r="CAS20" s="205"/>
      <c r="CAT20" s="205"/>
      <c r="CAU20" s="205"/>
      <c r="CAV20" s="205"/>
      <c r="CAW20" s="205"/>
      <c r="CAX20" s="205"/>
      <c r="CAY20" s="205"/>
      <c r="CAZ20" s="205"/>
      <c r="CBA20" s="205"/>
      <c r="CBB20" s="205"/>
      <c r="CBC20" s="205"/>
      <c r="CBD20" s="205"/>
      <c r="CBE20" s="205"/>
      <c r="CBF20" s="205"/>
      <c r="CBG20" s="205"/>
      <c r="CBH20" s="205"/>
      <c r="CBI20" s="205"/>
      <c r="CBJ20" s="205"/>
      <c r="CBK20" s="205"/>
      <c r="CBL20" s="205"/>
      <c r="CBM20" s="205"/>
      <c r="CBN20" s="205"/>
      <c r="CBO20" s="205"/>
      <c r="CBP20" s="205"/>
      <c r="CBQ20" s="205"/>
      <c r="CBR20" s="205"/>
      <c r="CBS20" s="205"/>
      <c r="CBT20" s="205"/>
      <c r="CBU20" s="205"/>
      <c r="CBV20" s="205"/>
      <c r="CBW20" s="205"/>
      <c r="CBX20" s="205"/>
      <c r="CBY20" s="205"/>
      <c r="CBZ20" s="205"/>
      <c r="CCA20" s="205"/>
      <c r="CCB20" s="205"/>
      <c r="CCC20" s="205"/>
      <c r="CCD20" s="205"/>
      <c r="CCE20" s="205"/>
      <c r="CCF20" s="205"/>
      <c r="CCG20" s="205"/>
      <c r="CCH20" s="205"/>
      <c r="CCI20" s="205"/>
      <c r="CCJ20" s="205"/>
      <c r="CCK20" s="205"/>
      <c r="CCL20" s="205"/>
      <c r="CCM20" s="205"/>
      <c r="CCN20" s="205"/>
      <c r="CCO20" s="205"/>
      <c r="CCP20" s="205"/>
      <c r="CCQ20" s="205"/>
      <c r="CCR20" s="205"/>
      <c r="CCS20" s="205"/>
      <c r="CCT20" s="205"/>
      <c r="CCU20" s="205"/>
      <c r="CCV20" s="205"/>
      <c r="CCW20" s="205"/>
      <c r="CCX20" s="205"/>
      <c r="CCY20" s="205"/>
      <c r="CCZ20" s="205"/>
      <c r="CDA20" s="205"/>
      <c r="CDB20" s="205"/>
      <c r="CDC20" s="205"/>
      <c r="CDD20" s="205"/>
      <c r="CDE20" s="205"/>
      <c r="CDF20" s="205"/>
      <c r="CDG20" s="205"/>
      <c r="CDH20" s="205"/>
      <c r="CDI20" s="205"/>
      <c r="CDJ20" s="205"/>
      <c r="CDK20" s="205"/>
      <c r="CDL20" s="205"/>
      <c r="CDM20" s="205"/>
      <c r="CDN20" s="205"/>
      <c r="CDO20" s="205"/>
      <c r="CDP20" s="205"/>
      <c r="CDQ20" s="205"/>
      <c r="CDR20" s="205"/>
      <c r="CDS20" s="205"/>
      <c r="CDT20" s="205"/>
      <c r="CDU20" s="205"/>
      <c r="CDV20" s="205"/>
      <c r="CDW20" s="205"/>
      <c r="CDX20" s="205"/>
      <c r="CDY20" s="205"/>
      <c r="CDZ20" s="205"/>
      <c r="CEA20" s="205"/>
      <c r="CEB20" s="205"/>
      <c r="CEC20" s="205"/>
      <c r="CED20" s="205"/>
      <c r="CEE20" s="205"/>
      <c r="CEF20" s="205"/>
      <c r="CEG20" s="205"/>
      <c r="CEH20" s="205"/>
      <c r="CEI20" s="205"/>
      <c r="CEJ20" s="205"/>
      <c r="CEK20" s="205"/>
      <c r="CEL20" s="205"/>
      <c r="CEM20" s="205"/>
      <c r="CEN20" s="205"/>
      <c r="CEO20" s="205"/>
      <c r="CEP20" s="205"/>
      <c r="CEQ20" s="205"/>
      <c r="CER20" s="205"/>
      <c r="CES20" s="205"/>
      <c r="CET20" s="205"/>
      <c r="CEU20" s="205"/>
      <c r="CEV20" s="205"/>
      <c r="CEW20" s="205"/>
      <c r="CEX20" s="205"/>
      <c r="CEY20" s="205"/>
      <c r="CEZ20" s="205"/>
      <c r="CFA20" s="205"/>
      <c r="CFB20" s="205"/>
      <c r="CFC20" s="205"/>
      <c r="CFD20" s="205"/>
      <c r="CFE20" s="205"/>
      <c r="CFF20" s="205"/>
      <c r="CFG20" s="205"/>
      <c r="CFH20" s="205"/>
      <c r="CFI20" s="205"/>
      <c r="CFJ20" s="205"/>
      <c r="CFK20" s="205"/>
      <c r="CFL20" s="205"/>
      <c r="CFM20" s="205"/>
      <c r="CFN20" s="205"/>
      <c r="CFO20" s="205"/>
      <c r="CFP20" s="205"/>
      <c r="CFQ20" s="205"/>
      <c r="CFR20" s="205"/>
      <c r="CFS20" s="205"/>
      <c r="CFT20" s="205"/>
      <c r="CFU20" s="205"/>
      <c r="CFV20" s="205"/>
      <c r="CFW20" s="205"/>
      <c r="CFX20" s="205"/>
      <c r="CFY20" s="205"/>
      <c r="CFZ20" s="205"/>
      <c r="CGA20" s="205"/>
      <c r="CGB20" s="205"/>
      <c r="CGC20" s="205"/>
      <c r="CGD20" s="205"/>
      <c r="CGE20" s="205"/>
      <c r="CGF20" s="205"/>
      <c r="CGG20" s="205"/>
      <c r="CGH20" s="205"/>
      <c r="CGI20" s="205"/>
      <c r="CGJ20" s="205"/>
      <c r="CGK20" s="205"/>
      <c r="CGL20" s="205"/>
      <c r="CGM20" s="205"/>
      <c r="CGN20" s="205"/>
      <c r="CGO20" s="205"/>
      <c r="CGP20" s="205"/>
      <c r="CGQ20" s="205"/>
      <c r="CGR20" s="205"/>
      <c r="CGS20" s="205"/>
      <c r="CGT20" s="205"/>
      <c r="CGU20" s="205"/>
      <c r="CGV20" s="205"/>
      <c r="CGW20" s="205"/>
      <c r="CGX20" s="205"/>
      <c r="CGY20" s="205"/>
      <c r="CGZ20" s="205"/>
      <c r="CHA20" s="205"/>
      <c r="CHB20" s="205"/>
      <c r="CHC20" s="205"/>
      <c r="CHD20" s="205"/>
      <c r="CHE20" s="205"/>
      <c r="CHF20" s="205"/>
      <c r="CHG20" s="205"/>
      <c r="CHH20" s="205"/>
      <c r="CHI20" s="205"/>
      <c r="CHJ20" s="205"/>
      <c r="CHK20" s="205"/>
      <c r="CHL20" s="205"/>
      <c r="CHM20" s="205"/>
      <c r="CHN20" s="205"/>
      <c r="CHO20" s="205"/>
      <c r="CHP20" s="205"/>
      <c r="CHQ20" s="205"/>
      <c r="CHR20" s="205"/>
      <c r="CHS20" s="205"/>
      <c r="CHT20" s="205"/>
      <c r="CHU20" s="205"/>
      <c r="CHV20" s="205"/>
      <c r="CHW20" s="205"/>
      <c r="CHX20" s="205"/>
      <c r="CHY20" s="205"/>
      <c r="CHZ20" s="205"/>
      <c r="CIA20" s="205"/>
      <c r="CIB20" s="205"/>
      <c r="CIC20" s="205"/>
      <c r="CID20" s="205"/>
      <c r="CIE20" s="205"/>
      <c r="CIF20" s="205"/>
      <c r="CIG20" s="205"/>
      <c r="CIH20" s="205"/>
      <c r="CII20" s="205"/>
      <c r="CIJ20" s="205"/>
      <c r="CIK20" s="205"/>
      <c r="CIL20" s="205"/>
      <c r="CIM20" s="205"/>
      <c r="CIN20" s="205"/>
      <c r="CIO20" s="205"/>
      <c r="CIP20" s="205"/>
      <c r="CIQ20" s="205"/>
      <c r="CIR20" s="205"/>
      <c r="CIS20" s="205"/>
      <c r="CIT20" s="205"/>
      <c r="CIU20" s="205"/>
      <c r="CIV20" s="205"/>
      <c r="CIW20" s="205"/>
      <c r="CIX20" s="205"/>
      <c r="CIY20" s="205"/>
      <c r="CIZ20" s="205"/>
      <c r="CJA20" s="205"/>
      <c r="CJB20" s="205"/>
      <c r="CJC20" s="205"/>
      <c r="CJD20" s="205"/>
      <c r="CJE20" s="205"/>
      <c r="CJF20" s="205"/>
      <c r="CJG20" s="205"/>
      <c r="CJH20" s="205"/>
      <c r="CJI20" s="205"/>
      <c r="CJJ20" s="205"/>
      <c r="CJK20" s="205"/>
      <c r="CJL20" s="205"/>
      <c r="CJM20" s="205"/>
      <c r="CJN20" s="205"/>
      <c r="CJO20" s="205"/>
      <c r="CJP20" s="205"/>
      <c r="CJQ20" s="205"/>
      <c r="CJR20" s="205"/>
      <c r="CJS20" s="205"/>
      <c r="CJT20" s="205"/>
      <c r="CJU20" s="205"/>
      <c r="CJV20" s="205"/>
      <c r="CJW20" s="205"/>
      <c r="CJX20" s="205"/>
      <c r="CJY20" s="205"/>
      <c r="CJZ20" s="205"/>
      <c r="CKA20" s="205"/>
      <c r="CKB20" s="205"/>
      <c r="CKC20" s="205"/>
      <c r="CKD20" s="205"/>
      <c r="CKE20" s="205"/>
      <c r="CKF20" s="205"/>
      <c r="CKG20" s="205"/>
      <c r="CKH20" s="205"/>
      <c r="CKI20" s="205"/>
      <c r="CKJ20" s="205"/>
      <c r="CKK20" s="205"/>
      <c r="CKL20" s="205"/>
      <c r="CKM20" s="205"/>
      <c r="CKN20" s="205"/>
      <c r="CKO20" s="205"/>
      <c r="CKP20" s="205"/>
      <c r="CKQ20" s="205"/>
      <c r="CKR20" s="205"/>
      <c r="CKS20" s="205"/>
      <c r="CKT20" s="205"/>
      <c r="CKU20" s="205"/>
      <c r="CKV20" s="205"/>
      <c r="CKW20" s="205"/>
      <c r="CKX20" s="205"/>
      <c r="CKY20" s="205"/>
      <c r="CKZ20" s="205"/>
      <c r="CLA20" s="205"/>
      <c r="CLB20" s="205"/>
      <c r="CLC20" s="205"/>
      <c r="CLD20" s="205"/>
      <c r="CLE20" s="205"/>
      <c r="CLF20" s="205"/>
      <c r="CLG20" s="205"/>
      <c r="CLH20" s="205"/>
      <c r="CLI20" s="205"/>
      <c r="CLJ20" s="205"/>
      <c r="CLK20" s="205"/>
      <c r="CLL20" s="205"/>
      <c r="CLM20" s="205"/>
      <c r="CLN20" s="205"/>
      <c r="CLO20" s="205"/>
      <c r="CLP20" s="205"/>
      <c r="CLQ20" s="205"/>
      <c r="CLR20" s="205"/>
      <c r="CLS20" s="205"/>
      <c r="CLT20" s="205"/>
      <c r="CLU20" s="205"/>
      <c r="CLV20" s="205"/>
      <c r="CLW20" s="205"/>
      <c r="CLX20" s="205"/>
      <c r="CLY20" s="205"/>
      <c r="CLZ20" s="205"/>
      <c r="CMA20" s="205"/>
      <c r="CMB20" s="205"/>
      <c r="CMC20" s="205"/>
      <c r="CMD20" s="205"/>
      <c r="CME20" s="205"/>
      <c r="CMF20" s="205"/>
      <c r="CMG20" s="205"/>
      <c r="CMH20" s="205"/>
      <c r="CMI20" s="205"/>
      <c r="CMJ20" s="205"/>
      <c r="CMK20" s="205"/>
      <c r="CML20" s="205"/>
      <c r="CMM20" s="205"/>
      <c r="CMN20" s="205"/>
      <c r="CMO20" s="205"/>
      <c r="CMP20" s="205"/>
      <c r="CMQ20" s="205"/>
      <c r="CMR20" s="205"/>
      <c r="CMS20" s="205"/>
      <c r="CMT20" s="205"/>
      <c r="CMU20" s="205"/>
      <c r="CMV20" s="205"/>
      <c r="CMW20" s="205"/>
      <c r="CMX20" s="205"/>
      <c r="CMY20" s="205"/>
      <c r="CMZ20" s="205"/>
      <c r="CNA20" s="205"/>
      <c r="CNB20" s="205"/>
      <c r="CNC20" s="205"/>
      <c r="CND20" s="205"/>
      <c r="CNE20" s="205"/>
      <c r="CNF20" s="205"/>
      <c r="CNG20" s="205"/>
      <c r="CNH20" s="205"/>
      <c r="CNI20" s="205"/>
      <c r="CNJ20" s="205"/>
      <c r="CNK20" s="205"/>
      <c r="CNL20" s="205"/>
      <c r="CNM20" s="205"/>
      <c r="CNN20" s="205"/>
      <c r="CNO20" s="205"/>
      <c r="CNP20" s="205"/>
      <c r="CNQ20" s="205"/>
      <c r="CNR20" s="205"/>
      <c r="CNS20" s="205"/>
      <c r="CNT20" s="205"/>
      <c r="CNU20" s="205"/>
      <c r="CNV20" s="205"/>
      <c r="CNW20" s="205"/>
      <c r="CNX20" s="205"/>
      <c r="CNY20" s="205"/>
      <c r="CNZ20" s="205"/>
      <c r="COA20" s="205"/>
      <c r="COB20" s="205"/>
      <c r="COC20" s="205"/>
      <c r="COD20" s="205"/>
      <c r="COE20" s="205"/>
      <c r="COF20" s="205"/>
      <c r="COG20" s="205"/>
      <c r="COH20" s="205"/>
      <c r="COI20" s="205"/>
      <c r="COJ20" s="205"/>
      <c r="COK20" s="205"/>
      <c r="COL20" s="205"/>
      <c r="COM20" s="205"/>
      <c r="CON20" s="205"/>
      <c r="COO20" s="205"/>
      <c r="COP20" s="205"/>
      <c r="COQ20" s="205"/>
      <c r="COR20" s="205"/>
      <c r="COS20" s="205"/>
      <c r="COT20" s="205"/>
      <c r="COU20" s="205"/>
      <c r="COV20" s="205"/>
      <c r="COW20" s="205"/>
      <c r="COX20" s="205"/>
      <c r="COY20" s="205"/>
      <c r="COZ20" s="205"/>
      <c r="CPA20" s="205"/>
      <c r="CPB20" s="205"/>
      <c r="CPC20" s="205"/>
      <c r="CPD20" s="205"/>
      <c r="CPE20" s="205"/>
      <c r="CPF20" s="205"/>
      <c r="CPG20" s="205"/>
      <c r="CPH20" s="205"/>
      <c r="CPI20" s="205"/>
      <c r="CPJ20" s="205"/>
      <c r="CPK20" s="205"/>
      <c r="CPL20" s="205"/>
      <c r="CPM20" s="205"/>
      <c r="CPN20" s="205"/>
      <c r="CPO20" s="205"/>
      <c r="CPP20" s="205"/>
      <c r="CPQ20" s="205"/>
      <c r="CPR20" s="205"/>
      <c r="CPS20" s="205"/>
      <c r="CPT20" s="205"/>
      <c r="CPU20" s="205"/>
      <c r="CPV20" s="205"/>
      <c r="CPW20" s="205"/>
      <c r="CPX20" s="205"/>
      <c r="CPY20" s="205"/>
      <c r="CPZ20" s="205"/>
      <c r="CQA20" s="205"/>
      <c r="CQB20" s="205"/>
      <c r="CQC20" s="205"/>
      <c r="CQD20" s="205"/>
      <c r="CQE20" s="205"/>
      <c r="CQF20" s="205"/>
      <c r="CQG20" s="205"/>
      <c r="CQH20" s="205"/>
      <c r="CQI20" s="205"/>
      <c r="CQJ20" s="205"/>
      <c r="CQK20" s="205"/>
      <c r="CQL20" s="205"/>
      <c r="CQM20" s="205"/>
      <c r="CQN20" s="205"/>
      <c r="CQO20" s="205"/>
      <c r="CQP20" s="205"/>
      <c r="CQQ20" s="205"/>
      <c r="CQR20" s="205"/>
      <c r="CQS20" s="205"/>
      <c r="CQT20" s="205"/>
      <c r="CQU20" s="205"/>
      <c r="CQV20" s="205"/>
      <c r="CQW20" s="205"/>
      <c r="CQX20" s="205"/>
      <c r="CQY20" s="205"/>
      <c r="CQZ20" s="205"/>
      <c r="CRA20" s="205"/>
      <c r="CRB20" s="205"/>
      <c r="CRC20" s="205"/>
      <c r="CRD20" s="205"/>
      <c r="CRE20" s="205"/>
      <c r="CRF20" s="205"/>
      <c r="CRG20" s="205"/>
      <c r="CRH20" s="205"/>
      <c r="CRI20" s="205"/>
      <c r="CRJ20" s="205"/>
      <c r="CRK20" s="205"/>
      <c r="CRL20" s="205"/>
      <c r="CRM20" s="205"/>
      <c r="CRN20" s="205"/>
      <c r="CRO20" s="205"/>
      <c r="CRP20" s="205"/>
      <c r="CRQ20" s="205"/>
      <c r="CRR20" s="205"/>
      <c r="CRS20" s="205"/>
      <c r="CRT20" s="205"/>
      <c r="CRU20" s="205"/>
      <c r="CRV20" s="205"/>
      <c r="CRW20" s="205"/>
      <c r="CRX20" s="205"/>
      <c r="CRY20" s="205"/>
      <c r="CRZ20" s="205"/>
      <c r="CSA20" s="205"/>
      <c r="CSB20" s="205"/>
      <c r="CSC20" s="205"/>
      <c r="CSD20" s="205"/>
      <c r="CSE20" s="205"/>
      <c r="CSF20" s="205"/>
      <c r="CSG20" s="205"/>
      <c r="CSH20" s="205"/>
      <c r="CSI20" s="205"/>
      <c r="CSJ20" s="205"/>
      <c r="CSK20" s="205"/>
      <c r="CSL20" s="205"/>
      <c r="CSM20" s="205"/>
      <c r="CSN20" s="205"/>
      <c r="CSO20" s="205"/>
      <c r="CSP20" s="205"/>
      <c r="CSQ20" s="205"/>
      <c r="CSR20" s="205"/>
      <c r="CSS20" s="205"/>
      <c r="CST20" s="205"/>
      <c r="CSU20" s="205"/>
      <c r="CSV20" s="205"/>
      <c r="CSW20" s="205"/>
      <c r="CSX20" s="205"/>
      <c r="CSY20" s="205"/>
      <c r="CSZ20" s="205"/>
      <c r="CTA20" s="205"/>
      <c r="CTB20" s="205"/>
      <c r="CTC20" s="205"/>
      <c r="CTD20" s="205"/>
      <c r="CTE20" s="205"/>
      <c r="CTF20" s="205"/>
      <c r="CTG20" s="205"/>
      <c r="CTH20" s="205"/>
      <c r="CTI20" s="205"/>
      <c r="CTJ20" s="205"/>
      <c r="CTK20" s="205"/>
      <c r="CTL20" s="205"/>
      <c r="CTM20" s="205"/>
      <c r="CTN20" s="205"/>
      <c r="CTO20" s="205"/>
      <c r="CTP20" s="205"/>
      <c r="CTQ20" s="205"/>
      <c r="CTR20" s="205"/>
      <c r="CTS20" s="205"/>
      <c r="CTT20" s="205"/>
      <c r="CTU20" s="205"/>
      <c r="CTV20" s="205"/>
      <c r="CTW20" s="205"/>
      <c r="CTX20" s="205"/>
      <c r="CTY20" s="205"/>
      <c r="CTZ20" s="205"/>
      <c r="CUA20" s="205"/>
      <c r="CUB20" s="205"/>
      <c r="CUC20" s="205"/>
      <c r="CUD20" s="205"/>
      <c r="CUE20" s="205"/>
      <c r="CUF20" s="205"/>
      <c r="CUG20" s="205"/>
      <c r="CUH20" s="205"/>
      <c r="CUI20" s="205"/>
      <c r="CUJ20" s="205"/>
      <c r="CUK20" s="205"/>
      <c r="CUL20" s="205"/>
      <c r="CUM20" s="205"/>
      <c r="CUN20" s="205"/>
      <c r="CUO20" s="205"/>
      <c r="CUP20" s="205"/>
      <c r="CUQ20" s="205"/>
      <c r="CUR20" s="205"/>
      <c r="CUS20" s="205"/>
      <c r="CUT20" s="205"/>
      <c r="CUU20" s="205"/>
      <c r="CUV20" s="205"/>
      <c r="CUW20" s="205"/>
      <c r="CUX20" s="205"/>
      <c r="CUY20" s="205"/>
      <c r="CUZ20" s="205"/>
      <c r="CVA20" s="205"/>
      <c r="CVB20" s="205"/>
      <c r="CVC20" s="205"/>
      <c r="CVD20" s="205"/>
      <c r="CVE20" s="205"/>
      <c r="CVF20" s="205"/>
      <c r="CVG20" s="205"/>
      <c r="CVH20" s="205"/>
      <c r="CVI20" s="205"/>
      <c r="CVJ20" s="205"/>
      <c r="CVK20" s="205"/>
      <c r="CVL20" s="205"/>
      <c r="CVM20" s="205"/>
      <c r="CVN20" s="205"/>
      <c r="CVO20" s="205"/>
      <c r="CVP20" s="205"/>
      <c r="CVQ20" s="205"/>
      <c r="CVR20" s="205"/>
      <c r="CVS20" s="205"/>
      <c r="CVT20" s="205"/>
      <c r="CVU20" s="205"/>
      <c r="CVV20" s="205"/>
      <c r="CVW20" s="205"/>
      <c r="CVX20" s="205"/>
      <c r="CVY20" s="205"/>
      <c r="CVZ20" s="205"/>
      <c r="CWA20" s="205"/>
      <c r="CWB20" s="205"/>
      <c r="CWC20" s="205"/>
      <c r="CWD20" s="205"/>
      <c r="CWE20" s="205"/>
      <c r="CWF20" s="205"/>
      <c r="CWG20" s="205"/>
      <c r="CWH20" s="205"/>
      <c r="CWI20" s="205"/>
      <c r="CWJ20" s="205"/>
      <c r="CWK20" s="205"/>
      <c r="CWL20" s="205"/>
      <c r="CWM20" s="205"/>
      <c r="CWN20" s="205"/>
      <c r="CWO20" s="205"/>
      <c r="CWP20" s="205"/>
      <c r="CWQ20" s="205"/>
      <c r="CWR20" s="205"/>
      <c r="CWS20" s="205"/>
      <c r="CWT20" s="205"/>
      <c r="CWU20" s="205"/>
      <c r="CWV20" s="205"/>
      <c r="CWW20" s="205"/>
      <c r="CWX20" s="205"/>
      <c r="CWY20" s="205"/>
      <c r="CWZ20" s="205"/>
      <c r="CXA20" s="205"/>
      <c r="CXB20" s="205"/>
      <c r="CXC20" s="205"/>
      <c r="CXD20" s="205"/>
      <c r="CXE20" s="205"/>
      <c r="CXF20" s="205"/>
      <c r="CXG20" s="205"/>
      <c r="CXH20" s="205"/>
      <c r="CXI20" s="205"/>
      <c r="CXJ20" s="205"/>
      <c r="CXK20" s="205"/>
      <c r="CXL20" s="205"/>
      <c r="CXM20" s="205"/>
      <c r="CXN20" s="205"/>
      <c r="CXO20" s="205"/>
      <c r="CXP20" s="205"/>
      <c r="CXQ20" s="205"/>
      <c r="CXR20" s="205"/>
      <c r="CXS20" s="205"/>
      <c r="CXT20" s="205"/>
      <c r="CXU20" s="205"/>
      <c r="CXV20" s="205"/>
      <c r="CXW20" s="205"/>
      <c r="CXX20" s="205"/>
      <c r="CXY20" s="205"/>
      <c r="CXZ20" s="205"/>
      <c r="CYA20" s="205"/>
      <c r="CYB20" s="205"/>
      <c r="CYC20" s="205"/>
      <c r="CYD20" s="205"/>
      <c r="CYE20" s="205"/>
      <c r="CYF20" s="205"/>
      <c r="CYG20" s="205"/>
      <c r="CYH20" s="205"/>
      <c r="CYI20" s="205"/>
      <c r="CYJ20" s="205"/>
      <c r="CYK20" s="205"/>
      <c r="CYL20" s="205"/>
      <c r="CYM20" s="205"/>
      <c r="CYN20" s="205"/>
      <c r="CYO20" s="205"/>
      <c r="CYP20" s="205"/>
      <c r="CYQ20" s="205"/>
      <c r="CYR20" s="205"/>
      <c r="CYS20" s="205"/>
      <c r="CYT20" s="205"/>
      <c r="CYU20" s="205"/>
      <c r="CYV20" s="205"/>
      <c r="CYW20" s="205"/>
      <c r="CYX20" s="205"/>
      <c r="CYY20" s="205"/>
      <c r="CYZ20" s="205"/>
      <c r="CZA20" s="205"/>
      <c r="CZB20" s="205"/>
      <c r="CZC20" s="205"/>
      <c r="CZD20" s="205"/>
      <c r="CZE20" s="205"/>
      <c r="CZF20" s="205"/>
      <c r="CZG20" s="205"/>
      <c r="CZH20" s="205"/>
      <c r="CZI20" s="205"/>
      <c r="CZJ20" s="205"/>
      <c r="CZK20" s="205"/>
      <c r="CZL20" s="205"/>
      <c r="CZM20" s="205"/>
      <c r="CZN20" s="205"/>
      <c r="CZO20" s="205"/>
      <c r="CZP20" s="205"/>
      <c r="CZQ20" s="205"/>
      <c r="CZR20" s="205"/>
      <c r="CZS20" s="205"/>
      <c r="CZT20" s="205"/>
      <c r="CZU20" s="205"/>
      <c r="CZV20" s="205"/>
      <c r="CZW20" s="205"/>
      <c r="CZX20" s="205"/>
      <c r="CZY20" s="205"/>
      <c r="CZZ20" s="205"/>
      <c r="DAA20" s="205"/>
      <c r="DAB20" s="205"/>
      <c r="DAC20" s="205"/>
      <c r="DAD20" s="205"/>
      <c r="DAE20" s="205"/>
      <c r="DAF20" s="205"/>
      <c r="DAG20" s="205"/>
      <c r="DAH20" s="205"/>
      <c r="DAI20" s="205"/>
      <c r="DAJ20" s="205"/>
      <c r="DAK20" s="205"/>
      <c r="DAL20" s="205"/>
      <c r="DAM20" s="205"/>
      <c r="DAN20" s="205"/>
      <c r="DAO20" s="205"/>
      <c r="DAP20" s="205"/>
      <c r="DAQ20" s="205"/>
      <c r="DAR20" s="205"/>
      <c r="DAS20" s="205"/>
      <c r="DAT20" s="205"/>
      <c r="DAU20" s="205"/>
      <c r="DAV20" s="205"/>
      <c r="DAW20" s="205"/>
      <c r="DAX20" s="205"/>
      <c r="DAY20" s="205"/>
      <c r="DAZ20" s="205"/>
      <c r="DBA20" s="205"/>
      <c r="DBB20" s="205"/>
      <c r="DBC20" s="205"/>
      <c r="DBD20" s="205"/>
      <c r="DBE20" s="205"/>
      <c r="DBF20" s="205"/>
      <c r="DBG20" s="205"/>
      <c r="DBH20" s="205"/>
      <c r="DBI20" s="205"/>
      <c r="DBJ20" s="205"/>
      <c r="DBK20" s="205"/>
      <c r="DBL20" s="205"/>
      <c r="DBM20" s="205"/>
      <c r="DBN20" s="205"/>
      <c r="DBO20" s="205"/>
      <c r="DBP20" s="205"/>
      <c r="DBQ20" s="205"/>
      <c r="DBR20" s="205"/>
      <c r="DBS20" s="205"/>
      <c r="DBT20" s="205"/>
      <c r="DBU20" s="205"/>
      <c r="DBV20" s="205"/>
      <c r="DBW20" s="205"/>
      <c r="DBX20" s="205"/>
      <c r="DBY20" s="205"/>
      <c r="DBZ20" s="205"/>
      <c r="DCA20" s="205"/>
      <c r="DCB20" s="205"/>
      <c r="DCC20" s="205"/>
      <c r="DCD20" s="205"/>
      <c r="DCE20" s="205"/>
      <c r="DCF20" s="205"/>
      <c r="DCG20" s="205"/>
      <c r="DCH20" s="205"/>
      <c r="DCI20" s="205"/>
      <c r="DCJ20" s="205"/>
      <c r="DCK20" s="205"/>
      <c r="DCL20" s="205"/>
      <c r="DCM20" s="205"/>
      <c r="DCN20" s="205"/>
      <c r="DCO20" s="205"/>
      <c r="DCP20" s="205"/>
      <c r="DCQ20" s="205"/>
      <c r="DCR20" s="205"/>
      <c r="DCS20" s="205"/>
      <c r="DCT20" s="205"/>
      <c r="DCU20" s="205"/>
      <c r="DCV20" s="205"/>
      <c r="DCW20" s="205"/>
      <c r="DCX20" s="205"/>
      <c r="DCY20" s="205"/>
      <c r="DCZ20" s="205"/>
      <c r="DDA20" s="205"/>
      <c r="DDB20" s="205"/>
      <c r="DDC20" s="205"/>
      <c r="DDD20" s="205"/>
      <c r="DDE20" s="205"/>
      <c r="DDF20" s="205"/>
      <c r="DDG20" s="205"/>
      <c r="DDH20" s="205"/>
      <c r="DDI20" s="205"/>
      <c r="DDJ20" s="205"/>
      <c r="DDK20" s="205"/>
      <c r="DDL20" s="205"/>
      <c r="DDM20" s="205"/>
      <c r="DDN20" s="205"/>
      <c r="DDO20" s="205"/>
      <c r="DDP20" s="205"/>
      <c r="DDQ20" s="205"/>
      <c r="DDR20" s="205"/>
      <c r="DDS20" s="205"/>
      <c r="DDT20" s="205"/>
      <c r="DDU20" s="205"/>
      <c r="DDV20" s="205"/>
      <c r="DDW20" s="205"/>
      <c r="DDX20" s="205"/>
      <c r="DDY20" s="205"/>
      <c r="DDZ20" s="205"/>
      <c r="DEA20" s="205"/>
      <c r="DEB20" s="205"/>
      <c r="DEC20" s="205"/>
      <c r="DED20" s="205"/>
      <c r="DEE20" s="205"/>
      <c r="DEF20" s="205"/>
      <c r="DEG20" s="205"/>
      <c r="DEH20" s="205"/>
      <c r="DEI20" s="205"/>
      <c r="DEJ20" s="205"/>
      <c r="DEK20" s="205"/>
      <c r="DEL20" s="205"/>
      <c r="DEM20" s="205"/>
      <c r="DEN20" s="205"/>
      <c r="DEO20" s="205"/>
      <c r="DEP20" s="205"/>
      <c r="DEQ20" s="205"/>
      <c r="DER20" s="205"/>
      <c r="DES20" s="205"/>
      <c r="DET20" s="205"/>
      <c r="DEU20" s="205"/>
      <c r="DEV20" s="205"/>
      <c r="DEW20" s="205"/>
      <c r="DEX20" s="205"/>
      <c r="DEY20" s="205"/>
      <c r="DEZ20" s="205"/>
      <c r="DFA20" s="205"/>
      <c r="DFB20" s="205"/>
      <c r="DFC20" s="205"/>
      <c r="DFD20" s="205"/>
      <c r="DFE20" s="205"/>
      <c r="DFF20" s="205"/>
      <c r="DFG20" s="205"/>
      <c r="DFH20" s="205"/>
      <c r="DFI20" s="205"/>
      <c r="DFJ20" s="205"/>
      <c r="DFK20" s="205"/>
      <c r="DFL20" s="205"/>
      <c r="DFM20" s="205"/>
      <c r="DFN20" s="205"/>
      <c r="DFO20" s="205"/>
      <c r="DFP20" s="205"/>
      <c r="DFQ20" s="205"/>
      <c r="DFR20" s="205"/>
      <c r="DFS20" s="205"/>
      <c r="DFT20" s="205"/>
      <c r="DFU20" s="205"/>
      <c r="DFV20" s="205"/>
      <c r="DFW20" s="205"/>
      <c r="DFX20" s="205"/>
      <c r="DFY20" s="205"/>
      <c r="DFZ20" s="205"/>
      <c r="DGA20" s="205"/>
      <c r="DGB20" s="205"/>
      <c r="DGC20" s="205"/>
      <c r="DGD20" s="205"/>
      <c r="DGE20" s="205"/>
      <c r="DGF20" s="205"/>
      <c r="DGG20" s="205"/>
      <c r="DGH20" s="205"/>
      <c r="DGI20" s="205"/>
      <c r="DGJ20" s="205"/>
      <c r="DGK20" s="205"/>
      <c r="DGL20" s="205"/>
      <c r="DGM20" s="205"/>
      <c r="DGN20" s="205"/>
      <c r="DGO20" s="205"/>
      <c r="DGP20" s="205"/>
      <c r="DGQ20" s="205"/>
      <c r="DGR20" s="205"/>
      <c r="DGS20" s="205"/>
      <c r="DGT20" s="205"/>
      <c r="DGU20" s="205"/>
      <c r="DGV20" s="205"/>
      <c r="DGW20" s="205"/>
      <c r="DGX20" s="205"/>
      <c r="DGY20" s="205"/>
      <c r="DGZ20" s="205"/>
      <c r="DHA20" s="205"/>
      <c r="DHB20" s="205"/>
      <c r="DHC20" s="205"/>
      <c r="DHD20" s="205"/>
      <c r="DHE20" s="205"/>
      <c r="DHF20" s="205"/>
      <c r="DHG20" s="205"/>
      <c r="DHH20" s="205"/>
      <c r="DHI20" s="205"/>
      <c r="DHJ20" s="205"/>
      <c r="DHK20" s="205"/>
      <c r="DHL20" s="205"/>
      <c r="DHM20" s="205"/>
      <c r="DHN20" s="205"/>
      <c r="DHO20" s="205"/>
      <c r="DHP20" s="205"/>
      <c r="DHQ20" s="205"/>
      <c r="DHR20" s="205"/>
      <c r="DHS20" s="205"/>
      <c r="DHT20" s="205"/>
      <c r="DHU20" s="205"/>
      <c r="DHV20" s="205"/>
      <c r="DHW20" s="205"/>
      <c r="DHX20" s="205"/>
      <c r="DHY20" s="205"/>
      <c r="DHZ20" s="205"/>
      <c r="DIA20" s="205"/>
      <c r="DIB20" s="205"/>
      <c r="DIC20" s="205"/>
      <c r="DID20" s="205"/>
      <c r="DIE20" s="205"/>
      <c r="DIF20" s="205"/>
      <c r="DIG20" s="205"/>
      <c r="DIH20" s="205"/>
      <c r="DII20" s="205"/>
      <c r="DIJ20" s="205"/>
      <c r="DIK20" s="205"/>
      <c r="DIL20" s="205"/>
      <c r="DIM20" s="205"/>
      <c r="DIN20" s="205"/>
      <c r="DIO20" s="205"/>
      <c r="DIP20" s="205"/>
      <c r="DIQ20" s="205"/>
      <c r="DIR20" s="205"/>
      <c r="DIS20" s="205"/>
      <c r="DIT20" s="205"/>
      <c r="DIU20" s="205"/>
      <c r="DIV20" s="205"/>
      <c r="DIW20" s="205"/>
      <c r="DIX20" s="205"/>
      <c r="DIY20" s="205"/>
      <c r="DIZ20" s="205"/>
      <c r="DJA20" s="205"/>
      <c r="DJB20" s="205"/>
      <c r="DJC20" s="205"/>
      <c r="DJD20" s="205"/>
    </row>
    <row r="21" spans="1:2968" s="208" customFormat="1" ht="21" customHeight="1">
      <c r="A21" s="250"/>
      <c r="B21" s="756"/>
      <c r="C21" s="781" t="s">
        <v>120</v>
      </c>
      <c r="D21" s="373" t="s">
        <v>12</v>
      </c>
      <c r="E21" s="232">
        <v>0</v>
      </c>
      <c r="F21" s="228">
        <v>0</v>
      </c>
      <c r="G21" s="227">
        <f>E21+F21</f>
        <v>0</v>
      </c>
      <c r="H21" s="228"/>
      <c r="I21" s="227">
        <f t="shared" si="51"/>
        <v>0</v>
      </c>
      <c r="J21" s="229">
        <v>0</v>
      </c>
      <c r="K21" s="230">
        <v>0</v>
      </c>
      <c r="L21" s="231">
        <v>0</v>
      </c>
      <c r="M21" s="232">
        <f t="shared" ref="M21" si="78">K21+L21</f>
        <v>0</v>
      </c>
      <c r="N21" s="228"/>
      <c r="O21" s="232">
        <f t="shared" si="54"/>
        <v>0</v>
      </c>
      <c r="P21" s="233">
        <v>0</v>
      </c>
      <c r="Q21" s="232">
        <f t="shared" si="56"/>
        <v>0</v>
      </c>
      <c r="R21" s="231">
        <f t="shared" si="0"/>
        <v>0</v>
      </c>
      <c r="S21" s="232">
        <f t="shared" si="57"/>
        <v>0</v>
      </c>
      <c r="T21" s="231">
        <f t="shared" si="1"/>
        <v>0</v>
      </c>
      <c r="U21" s="232">
        <f t="shared" si="2"/>
        <v>0</v>
      </c>
      <c r="V21" s="233" t="e">
        <f t="shared" si="3"/>
        <v>#DIV/0!</v>
      </c>
      <c r="W21" s="801">
        <f>Q21+Q22</f>
        <v>0</v>
      </c>
      <c r="X21" s="771">
        <f t="shared" ref="X21" si="79">R21+R22</f>
        <v>0</v>
      </c>
      <c r="Y21" s="773">
        <f t="shared" ref="Y21" si="80">W21+X21</f>
        <v>0</v>
      </c>
      <c r="Z21" s="771">
        <f t="shared" ref="Z21" si="81">T21+T22</f>
        <v>0</v>
      </c>
      <c r="AA21" s="771">
        <f t="shared" ref="AA21" si="82">Y21-Z21</f>
        <v>0</v>
      </c>
      <c r="AB21" s="799">
        <v>0</v>
      </c>
      <c r="AC21" s="207"/>
      <c r="AD21" s="207"/>
      <c r="AE21" s="207"/>
      <c r="AF21" s="207"/>
      <c r="AG21" s="52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</row>
    <row r="22" spans="1:2968" s="208" customFormat="1" ht="21" customHeight="1" thickBot="1">
      <c r="A22" s="250"/>
      <c r="B22" s="756"/>
      <c r="C22" s="782"/>
      <c r="D22" s="371" t="s">
        <v>10</v>
      </c>
      <c r="E22" s="234">
        <v>0</v>
      </c>
      <c r="F22" s="235"/>
      <c r="G22" s="234">
        <f>E22+F22+I21</f>
        <v>0</v>
      </c>
      <c r="H22" s="235"/>
      <c r="I22" s="234">
        <f t="shared" si="51"/>
        <v>0</v>
      </c>
      <c r="J22" s="236">
        <v>0</v>
      </c>
      <c r="K22" s="237">
        <v>0</v>
      </c>
      <c r="L22" s="235"/>
      <c r="M22" s="234">
        <f t="shared" ref="M22" si="83">O21+K22+L22</f>
        <v>0</v>
      </c>
      <c r="N22" s="235"/>
      <c r="O22" s="234">
        <f t="shared" si="54"/>
        <v>0</v>
      </c>
      <c r="P22" s="238">
        <v>0</v>
      </c>
      <c r="Q22" s="234">
        <f t="shared" si="56"/>
        <v>0</v>
      </c>
      <c r="R22" s="235">
        <f t="shared" si="0"/>
        <v>0</v>
      </c>
      <c r="S22" s="234">
        <f>Q22+R22+U21</f>
        <v>0</v>
      </c>
      <c r="T22" s="235">
        <f t="shared" si="1"/>
        <v>0</v>
      </c>
      <c r="U22" s="234">
        <f t="shared" si="2"/>
        <v>0</v>
      </c>
      <c r="V22" s="238" t="e">
        <f t="shared" si="3"/>
        <v>#DIV/0!</v>
      </c>
      <c r="W22" s="802"/>
      <c r="X22" s="772"/>
      <c r="Y22" s="774"/>
      <c r="Z22" s="772"/>
      <c r="AA22" s="772"/>
      <c r="AB22" s="800"/>
      <c r="AC22" s="207"/>
      <c r="AD22" s="207"/>
      <c r="AE22" s="207"/>
      <c r="AF22" s="207"/>
      <c r="AG22" s="52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</row>
    <row r="23" spans="1:2968" s="40" customFormat="1" ht="21" customHeight="1">
      <c r="A23" s="250"/>
      <c r="B23" s="756"/>
      <c r="C23" s="777" t="s">
        <v>171</v>
      </c>
      <c r="D23" s="374" t="s">
        <v>12</v>
      </c>
      <c r="E23" s="343">
        <f>+E7+E9+E11+E13+E15+E17+E19+E21</f>
        <v>7.9999991999999995</v>
      </c>
      <c r="F23" s="343">
        <f>+F7+F9+F11+F13+F15+F17+F19+F21</f>
        <v>0</v>
      </c>
      <c r="G23" s="344">
        <f>+E23+F23</f>
        <v>7.9999991999999995</v>
      </c>
      <c r="H23" s="343">
        <f>+H7+H9+H11+H13+H15+H17+H19+H21</f>
        <v>0</v>
      </c>
      <c r="I23" s="345">
        <f t="shared" ref="I23:I24" si="84">G23-H23</f>
        <v>7.9999991999999995</v>
      </c>
      <c r="J23" s="346">
        <f t="shared" si="52"/>
        <v>0</v>
      </c>
      <c r="K23" s="342">
        <f>+K7+K9+K11+K13+K15+K17+K19+K21</f>
        <v>44.999995499999997</v>
      </c>
      <c r="L23" s="343">
        <f>+L7+L9+L11+L13+L15+L17+L19+L21</f>
        <v>93.349000000000004</v>
      </c>
      <c r="M23" s="344">
        <f>+K23+L23</f>
        <v>138.3489955</v>
      </c>
      <c r="N23" s="343">
        <f>+N7+N9+N11+N13+N15+N17+N19+N21</f>
        <v>108.75000000000003</v>
      </c>
      <c r="O23" s="345">
        <f t="shared" si="54"/>
        <v>29.598995499999972</v>
      </c>
      <c r="P23" s="347">
        <f t="shared" si="55"/>
        <v>0.78605558072158199</v>
      </c>
      <c r="Q23" s="343">
        <f>+Q7+Q9+Q11+Q13+Q15+Q17+Q19+Q21</f>
        <v>52.999994699999995</v>
      </c>
      <c r="R23" s="343">
        <f>+R7+R9+R11+R13+R15+R17+R19+R21</f>
        <v>93.349000000000004</v>
      </c>
      <c r="S23" s="344">
        <f>+Q23+R23</f>
        <v>146.34899469999999</v>
      </c>
      <c r="T23" s="343">
        <f>+T7+T9+T11+T13+T15+T17+T19+T21</f>
        <v>108.75000000000003</v>
      </c>
      <c r="U23" s="345">
        <f t="shared" si="2"/>
        <v>37.598994699999963</v>
      </c>
      <c r="V23" s="346">
        <f t="shared" si="3"/>
        <v>0.74308675794409151</v>
      </c>
      <c r="W23" s="779">
        <f>SUM(W7:W22)</f>
        <v>58.999994099999995</v>
      </c>
      <c r="X23" s="797">
        <f>SUM(X7:X22)</f>
        <v>93.349000000000004</v>
      </c>
      <c r="Y23" s="789">
        <f>+W23+X23</f>
        <v>152.3489941</v>
      </c>
      <c r="Z23" s="791">
        <f>SUM(Z7:Z22)</f>
        <v>139.12500000000003</v>
      </c>
      <c r="AA23" s="793">
        <f>Y23-Z23</f>
        <v>13.22399409999997</v>
      </c>
      <c r="AB23" s="795">
        <f>Z23/Y23</f>
        <v>0.91319933434335709</v>
      </c>
      <c r="AC23" s="207"/>
      <c r="AD23" s="207"/>
      <c r="AE23" s="207"/>
      <c r="AF23" s="207"/>
      <c r="AG23" s="52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  <c r="IR23" s="77"/>
      <c r="IS23" s="77"/>
      <c r="IT23" s="77"/>
      <c r="IU23" s="77"/>
      <c r="IV23" s="77"/>
      <c r="IW23" s="77"/>
      <c r="IX23" s="77"/>
      <c r="IY23" s="77"/>
      <c r="IZ23" s="77"/>
      <c r="JA23" s="77"/>
      <c r="JB23" s="77"/>
      <c r="JC23" s="77"/>
      <c r="JD23" s="77"/>
      <c r="JE23" s="77"/>
      <c r="JF23" s="77"/>
      <c r="JG23" s="77"/>
      <c r="JH23" s="77"/>
      <c r="JI23" s="77"/>
      <c r="JJ23" s="77"/>
      <c r="JK23" s="77"/>
      <c r="JL23" s="77"/>
      <c r="JM23" s="77"/>
      <c r="JN23" s="77"/>
      <c r="JO23" s="77"/>
      <c r="JP23" s="77"/>
      <c r="JQ23" s="77"/>
      <c r="JR23" s="77"/>
      <c r="JS23" s="77"/>
      <c r="JT23" s="77"/>
      <c r="JU23" s="77"/>
      <c r="JV23" s="77"/>
      <c r="JW23" s="77"/>
      <c r="JX23" s="77"/>
      <c r="JY23" s="77"/>
      <c r="JZ23" s="77"/>
      <c r="KA23" s="77"/>
      <c r="KB23" s="77"/>
      <c r="KC23" s="77"/>
      <c r="KD23" s="77"/>
      <c r="KE23" s="77"/>
      <c r="KF23" s="77"/>
      <c r="KG23" s="77"/>
      <c r="KH23" s="77"/>
      <c r="KI23" s="77"/>
      <c r="KJ23" s="77"/>
      <c r="KK23" s="77"/>
      <c r="KL23" s="77"/>
      <c r="KM23" s="77"/>
      <c r="KN23" s="77"/>
      <c r="KO23" s="77"/>
      <c r="KP23" s="77"/>
      <c r="KQ23" s="77"/>
      <c r="KR23" s="77"/>
      <c r="KS23" s="77"/>
      <c r="KT23" s="77"/>
      <c r="KU23" s="77"/>
      <c r="KV23" s="77"/>
      <c r="KW23" s="77"/>
      <c r="KX23" s="77"/>
      <c r="KY23" s="77"/>
      <c r="KZ23" s="77"/>
      <c r="LA23" s="77"/>
      <c r="LB23" s="77"/>
      <c r="LC23" s="77"/>
      <c r="LD23" s="77"/>
      <c r="LE23" s="77"/>
      <c r="LF23" s="77"/>
      <c r="LG23" s="77"/>
      <c r="LH23" s="77"/>
      <c r="LI23" s="77"/>
      <c r="LJ23" s="77"/>
      <c r="LK23" s="77"/>
      <c r="LL23" s="77"/>
      <c r="LM23" s="77"/>
      <c r="LN23" s="77"/>
      <c r="LO23" s="77"/>
      <c r="LP23" s="77"/>
      <c r="LQ23" s="77"/>
      <c r="LR23" s="77"/>
      <c r="LS23" s="77"/>
      <c r="LT23" s="77"/>
      <c r="LU23" s="77"/>
      <c r="LV23" s="77"/>
      <c r="LW23" s="77"/>
      <c r="LX23" s="77"/>
      <c r="LY23" s="77"/>
      <c r="LZ23" s="77"/>
      <c r="MA23" s="77"/>
      <c r="MB23" s="77"/>
      <c r="MC23" s="77"/>
      <c r="MD23" s="77"/>
      <c r="ME23" s="77"/>
      <c r="MF23" s="77"/>
      <c r="MG23" s="77"/>
      <c r="MH23" s="77"/>
      <c r="MI23" s="77"/>
      <c r="MJ23" s="77"/>
      <c r="MK23" s="77"/>
      <c r="ML23" s="77"/>
      <c r="MM23" s="77"/>
      <c r="MN23" s="77"/>
      <c r="MO23" s="77"/>
      <c r="MP23" s="77"/>
      <c r="MQ23" s="77"/>
      <c r="MR23" s="77"/>
      <c r="MS23" s="77"/>
      <c r="MT23" s="77"/>
      <c r="MU23" s="77"/>
      <c r="MV23" s="77"/>
      <c r="MW23" s="77"/>
      <c r="MX23" s="77"/>
      <c r="MY23" s="77"/>
      <c r="MZ23" s="77"/>
      <c r="NA23" s="77"/>
      <c r="NB23" s="77"/>
      <c r="NC23" s="77"/>
      <c r="ND23" s="77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7"/>
      <c r="NS23" s="77"/>
      <c r="NT23" s="77"/>
      <c r="NU23" s="77"/>
      <c r="NV23" s="77"/>
      <c r="NW23" s="77"/>
      <c r="NX23" s="77"/>
      <c r="NY23" s="77"/>
      <c r="NZ23" s="77"/>
      <c r="OA23" s="77"/>
      <c r="OB23" s="77"/>
      <c r="OC23" s="77"/>
      <c r="OD23" s="77"/>
      <c r="OE23" s="77"/>
      <c r="OF23" s="77"/>
      <c r="OG23" s="77"/>
      <c r="OH23" s="77"/>
      <c r="OI23" s="77"/>
      <c r="OJ23" s="77"/>
      <c r="OK23" s="77"/>
      <c r="OL23" s="77"/>
      <c r="OM23" s="77"/>
      <c r="ON23" s="77"/>
      <c r="OO23" s="77"/>
      <c r="OP23" s="77"/>
      <c r="OQ23" s="77"/>
      <c r="OR23" s="77"/>
      <c r="OS23" s="77"/>
      <c r="OT23" s="77"/>
      <c r="OU23" s="77"/>
      <c r="OV23" s="77"/>
      <c r="OW23" s="77"/>
      <c r="OX23" s="77"/>
      <c r="OY23" s="77"/>
      <c r="OZ23" s="77"/>
      <c r="PA23" s="77"/>
      <c r="PB23" s="77"/>
      <c r="PC23" s="77"/>
      <c r="PD23" s="77"/>
      <c r="PE23" s="77"/>
      <c r="PF23" s="77"/>
      <c r="PG23" s="77"/>
      <c r="PH23" s="77"/>
      <c r="PI23" s="77"/>
      <c r="PJ23" s="77"/>
      <c r="PK23" s="77"/>
      <c r="PL23" s="77"/>
      <c r="PM23" s="77"/>
      <c r="PN23" s="77"/>
      <c r="PO23" s="77"/>
      <c r="PP23" s="77"/>
      <c r="PQ23" s="77"/>
      <c r="PR23" s="77"/>
      <c r="PS23" s="77"/>
      <c r="PT23" s="77"/>
      <c r="PU23" s="77"/>
      <c r="PV23" s="77"/>
      <c r="PW23" s="77"/>
      <c r="PX23" s="77"/>
      <c r="PY23" s="77"/>
      <c r="PZ23" s="77"/>
      <c r="QA23" s="77"/>
      <c r="QB23" s="77"/>
      <c r="QC23" s="77"/>
      <c r="QD23" s="77"/>
      <c r="QE23" s="77"/>
      <c r="QF23" s="77"/>
      <c r="QG23" s="77"/>
      <c r="QH23" s="77"/>
      <c r="QI23" s="77"/>
      <c r="QJ23" s="77"/>
      <c r="QK23" s="77"/>
      <c r="QL23" s="77"/>
      <c r="QM23" s="77"/>
      <c r="QN23" s="77"/>
      <c r="QO23" s="77"/>
      <c r="QP23" s="77"/>
      <c r="QQ23" s="77"/>
      <c r="QR23" s="77"/>
      <c r="QS23" s="77"/>
      <c r="QT23" s="77"/>
      <c r="QU23" s="77"/>
      <c r="QV23" s="77"/>
      <c r="QW23" s="77"/>
      <c r="QX23" s="77"/>
      <c r="QY23" s="77"/>
      <c r="QZ23" s="77"/>
      <c r="RA23" s="77"/>
      <c r="RB23" s="77"/>
      <c r="RC23" s="77"/>
      <c r="RD23" s="77"/>
      <c r="RE23" s="77"/>
      <c r="RF23" s="77"/>
      <c r="RG23" s="77"/>
      <c r="RH23" s="77"/>
      <c r="RI23" s="77"/>
      <c r="RJ23" s="77"/>
      <c r="RK23" s="77"/>
      <c r="RL23" s="77"/>
      <c r="RM23" s="77"/>
      <c r="RN23" s="77"/>
      <c r="RO23" s="77"/>
      <c r="RP23" s="77"/>
      <c r="RQ23" s="77"/>
      <c r="RR23" s="77"/>
      <c r="RS23" s="77"/>
      <c r="RT23" s="77"/>
      <c r="RU23" s="77"/>
      <c r="RV23" s="77"/>
      <c r="RW23" s="77"/>
      <c r="RX23" s="77"/>
      <c r="RY23" s="77"/>
      <c r="RZ23" s="77"/>
      <c r="SA23" s="77"/>
      <c r="SB23" s="77"/>
      <c r="SC23" s="77"/>
      <c r="SD23" s="77"/>
      <c r="SE23" s="77"/>
      <c r="SF23" s="77"/>
      <c r="SG23" s="77"/>
      <c r="SH23" s="77"/>
      <c r="SI23" s="77"/>
      <c r="SJ23" s="77"/>
      <c r="SK23" s="77"/>
      <c r="SL23" s="77"/>
      <c r="SM23" s="77"/>
      <c r="SN23" s="77"/>
      <c r="SO23" s="77"/>
      <c r="SP23" s="77"/>
      <c r="SQ23" s="77"/>
      <c r="SR23" s="77"/>
      <c r="SS23" s="77"/>
      <c r="ST23" s="77"/>
      <c r="SU23" s="77"/>
      <c r="SV23" s="77"/>
      <c r="SW23" s="77"/>
      <c r="SX23" s="77"/>
      <c r="SY23" s="77"/>
      <c r="SZ23" s="77"/>
      <c r="TA23" s="77"/>
      <c r="TB23" s="77"/>
      <c r="TC23" s="77"/>
      <c r="TD23" s="77"/>
      <c r="TE23" s="77"/>
      <c r="TF23" s="77"/>
      <c r="TG23" s="77"/>
      <c r="TH23" s="77"/>
      <c r="TI23" s="77"/>
      <c r="TJ23" s="77"/>
      <c r="TK23" s="77"/>
      <c r="TL23" s="77"/>
      <c r="TM23" s="77"/>
      <c r="TN23" s="77"/>
      <c r="TO23" s="77"/>
      <c r="TP23" s="77"/>
      <c r="TQ23" s="77"/>
      <c r="TR23" s="77"/>
      <c r="TS23" s="77"/>
      <c r="TT23" s="77"/>
      <c r="TU23" s="77"/>
      <c r="TV23" s="77"/>
      <c r="TW23" s="77"/>
      <c r="TX23" s="77"/>
      <c r="TY23" s="77"/>
      <c r="TZ23" s="77"/>
      <c r="UA23" s="77"/>
      <c r="UB23" s="77"/>
      <c r="UC23" s="77"/>
      <c r="UD23" s="77"/>
      <c r="UE23" s="77"/>
      <c r="UF23" s="77"/>
      <c r="UG23" s="77"/>
      <c r="UH23" s="77"/>
      <c r="UI23" s="77"/>
      <c r="UJ23" s="77"/>
      <c r="UK23" s="77"/>
      <c r="UL23" s="77"/>
      <c r="UM23" s="77"/>
      <c r="UN23" s="77"/>
      <c r="UO23" s="77"/>
      <c r="UP23" s="77"/>
      <c r="UQ23" s="77"/>
      <c r="UR23" s="77"/>
      <c r="US23" s="77"/>
      <c r="UT23" s="77"/>
      <c r="UU23" s="77"/>
      <c r="UV23" s="77"/>
      <c r="UW23" s="77"/>
      <c r="UX23" s="77"/>
      <c r="UY23" s="77"/>
      <c r="UZ23" s="77"/>
      <c r="VA23" s="77"/>
      <c r="VB23" s="77"/>
      <c r="VC23" s="77"/>
      <c r="VD23" s="77"/>
      <c r="VE23" s="77"/>
      <c r="VF23" s="77"/>
      <c r="VG23" s="77"/>
      <c r="VH23" s="77"/>
      <c r="VI23" s="77"/>
      <c r="VJ23" s="77"/>
      <c r="VK23" s="77"/>
      <c r="VL23" s="77"/>
      <c r="VM23" s="77"/>
      <c r="VN23" s="77"/>
      <c r="VO23" s="77"/>
      <c r="VP23" s="77"/>
      <c r="VQ23" s="77"/>
      <c r="VR23" s="77"/>
      <c r="VS23" s="77"/>
      <c r="VT23" s="77"/>
      <c r="VU23" s="77"/>
      <c r="VV23" s="77"/>
      <c r="VW23" s="77"/>
      <c r="VX23" s="77"/>
      <c r="VY23" s="77"/>
      <c r="VZ23" s="77"/>
      <c r="WA23" s="77"/>
      <c r="WB23" s="77"/>
      <c r="WC23" s="77"/>
      <c r="WD23" s="77"/>
      <c r="WE23" s="77"/>
      <c r="WF23" s="77"/>
      <c r="WG23" s="77"/>
      <c r="WH23" s="77"/>
      <c r="WI23" s="77"/>
      <c r="WJ23" s="77"/>
      <c r="WK23" s="77"/>
      <c r="WL23" s="77"/>
      <c r="WM23" s="77"/>
      <c r="WN23" s="77"/>
      <c r="WO23" s="77"/>
      <c r="WP23" s="77"/>
      <c r="WQ23" s="77"/>
      <c r="WR23" s="77"/>
      <c r="WS23" s="77"/>
      <c r="WT23" s="77"/>
      <c r="WU23" s="77"/>
      <c r="WV23" s="77"/>
      <c r="WW23" s="77"/>
      <c r="WX23" s="77"/>
      <c r="WY23" s="77"/>
      <c r="WZ23" s="77"/>
      <c r="XA23" s="77"/>
      <c r="XB23" s="77"/>
      <c r="XC23" s="77"/>
      <c r="XD23" s="77"/>
      <c r="XE23" s="77"/>
      <c r="XF23" s="77"/>
      <c r="XG23" s="77"/>
      <c r="XH23" s="77"/>
      <c r="XI23" s="77"/>
      <c r="XJ23" s="77"/>
      <c r="XK23" s="77"/>
      <c r="XL23" s="77"/>
      <c r="XM23" s="77"/>
      <c r="XN23" s="77"/>
      <c r="XO23" s="77"/>
      <c r="XP23" s="77"/>
      <c r="XQ23" s="77"/>
      <c r="XR23" s="77"/>
      <c r="XS23" s="77"/>
      <c r="XT23" s="77"/>
      <c r="XU23" s="77"/>
      <c r="XV23" s="77"/>
      <c r="XW23" s="77"/>
      <c r="XX23" s="77"/>
      <c r="XY23" s="77"/>
      <c r="XZ23" s="77"/>
      <c r="YA23" s="77"/>
      <c r="YB23" s="77"/>
      <c r="YC23" s="77"/>
      <c r="YD23" s="77"/>
      <c r="YE23" s="77"/>
      <c r="YF23" s="77"/>
      <c r="YG23" s="77"/>
      <c r="YH23" s="77"/>
      <c r="YI23" s="77"/>
      <c r="YJ23" s="77"/>
      <c r="YK23" s="77"/>
      <c r="YL23" s="77"/>
      <c r="YM23" s="77"/>
      <c r="YN23" s="77"/>
      <c r="YO23" s="77"/>
      <c r="YP23" s="77"/>
      <c r="YQ23" s="77"/>
      <c r="YR23" s="77"/>
      <c r="YS23" s="77"/>
      <c r="YT23" s="77"/>
      <c r="YU23" s="77"/>
      <c r="YV23" s="77"/>
      <c r="YW23" s="77"/>
      <c r="YX23" s="77"/>
      <c r="YY23" s="77"/>
      <c r="YZ23" s="77"/>
      <c r="ZA23" s="77"/>
      <c r="ZB23" s="77"/>
      <c r="ZC23" s="77"/>
      <c r="ZD23" s="77"/>
      <c r="ZE23" s="77"/>
      <c r="ZF23" s="77"/>
      <c r="ZG23" s="77"/>
      <c r="ZH23" s="77"/>
      <c r="ZI23" s="77"/>
      <c r="ZJ23" s="77"/>
      <c r="ZK23" s="77"/>
      <c r="ZL23" s="77"/>
      <c r="ZM23" s="77"/>
      <c r="ZN23" s="77"/>
      <c r="ZO23" s="77"/>
      <c r="ZP23" s="77"/>
      <c r="ZQ23" s="77"/>
      <c r="ZR23" s="77"/>
      <c r="ZS23" s="77"/>
      <c r="ZT23" s="77"/>
      <c r="ZU23" s="77"/>
      <c r="ZV23" s="77"/>
      <c r="ZW23" s="77"/>
      <c r="ZX23" s="77"/>
      <c r="ZY23" s="77"/>
      <c r="ZZ23" s="77"/>
      <c r="AAA23" s="77"/>
      <c r="AAB23" s="77"/>
      <c r="AAC23" s="77"/>
      <c r="AAD23" s="77"/>
      <c r="AAE23" s="77"/>
      <c r="AAF23" s="77"/>
      <c r="AAG23" s="77"/>
      <c r="AAH23" s="77"/>
      <c r="AAI23" s="77"/>
      <c r="AAJ23" s="77"/>
      <c r="AAK23" s="77"/>
      <c r="AAL23" s="77"/>
      <c r="AAM23" s="77"/>
      <c r="AAN23" s="77"/>
      <c r="AAO23" s="77"/>
      <c r="AAP23" s="77"/>
      <c r="AAQ23" s="77"/>
      <c r="AAR23" s="77"/>
      <c r="AAS23" s="77"/>
      <c r="AAT23" s="77"/>
      <c r="AAU23" s="77"/>
      <c r="AAV23" s="77"/>
      <c r="AAW23" s="77"/>
      <c r="AAX23" s="77"/>
      <c r="AAY23" s="77"/>
      <c r="AAZ23" s="77"/>
      <c r="ABA23" s="77"/>
      <c r="ABB23" s="77"/>
      <c r="ABC23" s="77"/>
      <c r="ABD23" s="77"/>
      <c r="ABE23" s="77"/>
      <c r="ABF23" s="77"/>
      <c r="ABG23" s="77"/>
      <c r="ABH23" s="77"/>
      <c r="ABI23" s="77"/>
      <c r="ABJ23" s="77"/>
      <c r="ABK23" s="77"/>
      <c r="ABL23" s="77"/>
      <c r="ABM23" s="77"/>
      <c r="ABN23" s="77"/>
      <c r="ABO23" s="77"/>
      <c r="ABP23" s="77"/>
      <c r="ABQ23" s="77"/>
      <c r="ABR23" s="77"/>
      <c r="ABS23" s="77"/>
      <c r="ABT23" s="77"/>
      <c r="ABU23" s="77"/>
      <c r="ABV23" s="77"/>
      <c r="ABW23" s="77"/>
      <c r="ABX23" s="77"/>
      <c r="ABY23" s="77"/>
      <c r="ABZ23" s="77"/>
      <c r="ACA23" s="77"/>
      <c r="ACB23" s="77"/>
      <c r="ACC23" s="77"/>
      <c r="ACD23" s="77"/>
      <c r="ACE23" s="77"/>
      <c r="ACF23" s="77"/>
      <c r="ACG23" s="77"/>
      <c r="ACH23" s="77"/>
      <c r="ACI23" s="77"/>
      <c r="ACJ23" s="77"/>
      <c r="ACK23" s="77"/>
      <c r="ACL23" s="77"/>
      <c r="ACM23" s="77"/>
      <c r="ACN23" s="77"/>
      <c r="ACO23" s="77"/>
      <c r="ACP23" s="77"/>
      <c r="ACQ23" s="77"/>
      <c r="ACR23" s="77"/>
      <c r="ACS23" s="77"/>
      <c r="ACT23" s="77"/>
      <c r="ACU23" s="77"/>
      <c r="ACV23" s="77"/>
      <c r="ACW23" s="77"/>
      <c r="ACX23" s="77"/>
      <c r="ACY23" s="77"/>
      <c r="ACZ23" s="77"/>
      <c r="ADA23" s="77"/>
      <c r="ADB23" s="77"/>
      <c r="ADC23" s="77"/>
      <c r="ADD23" s="77"/>
      <c r="ADE23" s="77"/>
      <c r="ADF23" s="77"/>
      <c r="ADG23" s="77"/>
      <c r="ADH23" s="77"/>
      <c r="ADI23" s="77"/>
      <c r="ADJ23" s="77"/>
      <c r="ADK23" s="77"/>
      <c r="ADL23" s="77"/>
      <c r="ADM23" s="77"/>
      <c r="ADN23" s="77"/>
      <c r="ADO23" s="77"/>
      <c r="ADP23" s="77"/>
      <c r="ADQ23" s="77"/>
      <c r="ADR23" s="77"/>
      <c r="ADS23" s="77"/>
      <c r="ADT23" s="77"/>
      <c r="ADU23" s="77"/>
      <c r="ADV23" s="77"/>
      <c r="ADW23" s="77"/>
      <c r="ADX23" s="77"/>
      <c r="ADY23" s="77"/>
      <c r="ADZ23" s="77"/>
      <c r="AEA23" s="77"/>
      <c r="AEB23" s="77"/>
      <c r="AEC23" s="77"/>
      <c r="AED23" s="77"/>
      <c r="AEE23" s="77"/>
      <c r="AEF23" s="77"/>
      <c r="AEG23" s="77"/>
      <c r="AEH23" s="77"/>
      <c r="AEI23" s="77"/>
      <c r="AEJ23" s="77"/>
      <c r="AEK23" s="77"/>
      <c r="AEL23" s="77"/>
      <c r="AEM23" s="77"/>
      <c r="AEN23" s="77"/>
      <c r="AEO23" s="77"/>
      <c r="AEP23" s="77"/>
      <c r="AEQ23" s="77"/>
      <c r="AER23" s="77"/>
      <c r="AES23" s="77"/>
      <c r="AET23" s="77"/>
      <c r="AEU23" s="77"/>
      <c r="AEV23" s="77"/>
      <c r="AEW23" s="77"/>
      <c r="AEX23" s="77"/>
      <c r="AEY23" s="77"/>
      <c r="AEZ23" s="77"/>
      <c r="AFA23" s="77"/>
      <c r="AFB23" s="77"/>
      <c r="AFC23" s="77"/>
      <c r="AFD23" s="77"/>
      <c r="AFE23" s="77"/>
      <c r="AFF23" s="77"/>
      <c r="AFG23" s="77"/>
      <c r="AFH23" s="77"/>
      <c r="AFI23" s="77"/>
      <c r="AFJ23" s="77"/>
      <c r="AFK23" s="77"/>
      <c r="AFL23" s="77"/>
      <c r="AFM23" s="77"/>
      <c r="AFN23" s="77"/>
      <c r="AFO23" s="77"/>
      <c r="AFP23" s="77"/>
      <c r="AFQ23" s="77"/>
      <c r="AFR23" s="77"/>
      <c r="AFS23" s="77"/>
      <c r="AFT23" s="77"/>
      <c r="AFU23" s="77"/>
      <c r="AFV23" s="77"/>
      <c r="AFW23" s="77"/>
      <c r="AFX23" s="77"/>
      <c r="AFY23" s="77"/>
      <c r="AFZ23" s="77"/>
      <c r="AGA23" s="77"/>
      <c r="AGB23" s="77"/>
      <c r="AGC23" s="77"/>
      <c r="AGD23" s="77"/>
      <c r="AGE23" s="77"/>
      <c r="AGF23" s="77"/>
      <c r="AGG23" s="77"/>
      <c r="AGH23" s="77"/>
      <c r="AGI23" s="77"/>
      <c r="AGJ23" s="77"/>
      <c r="AGK23" s="77"/>
      <c r="AGL23" s="77"/>
      <c r="AGM23" s="77"/>
      <c r="AGN23" s="77"/>
      <c r="AGO23" s="77"/>
      <c r="AGP23" s="77"/>
      <c r="AGQ23" s="77"/>
      <c r="AGR23" s="77"/>
      <c r="AGS23" s="77"/>
      <c r="AGT23" s="77"/>
      <c r="AGU23" s="77"/>
      <c r="AGV23" s="77"/>
      <c r="AGW23" s="77"/>
      <c r="AGX23" s="77"/>
      <c r="AGY23" s="77"/>
      <c r="AGZ23" s="77"/>
      <c r="AHA23" s="77"/>
      <c r="AHB23" s="77"/>
      <c r="AHC23" s="77"/>
      <c r="AHD23" s="77"/>
      <c r="AHE23" s="77"/>
      <c r="AHF23" s="77"/>
      <c r="AHG23" s="77"/>
      <c r="AHH23" s="77"/>
      <c r="AHI23" s="77"/>
      <c r="AHJ23" s="77"/>
      <c r="AHK23" s="77"/>
      <c r="AHL23" s="77"/>
      <c r="AHM23" s="77"/>
      <c r="AHN23" s="77"/>
      <c r="AHO23" s="77"/>
      <c r="AHP23" s="77"/>
      <c r="AHQ23" s="77"/>
      <c r="AHR23" s="77"/>
      <c r="AHS23" s="77"/>
      <c r="AHT23" s="77"/>
      <c r="AHU23" s="77"/>
      <c r="AHV23" s="77"/>
      <c r="AHW23" s="77"/>
      <c r="AHX23" s="77"/>
      <c r="AHY23" s="77"/>
      <c r="AHZ23" s="77"/>
      <c r="AIA23" s="77"/>
      <c r="AIB23" s="77"/>
      <c r="AIC23" s="77"/>
      <c r="AID23" s="77"/>
      <c r="AIE23" s="77"/>
      <c r="AIF23" s="77"/>
      <c r="AIG23" s="77"/>
      <c r="AIH23" s="77"/>
      <c r="AII23" s="77"/>
      <c r="AIJ23" s="77"/>
      <c r="AIK23" s="77"/>
      <c r="AIL23" s="77"/>
      <c r="AIM23" s="77"/>
      <c r="AIN23" s="77"/>
      <c r="AIO23" s="77"/>
      <c r="AIP23" s="77"/>
      <c r="AIQ23" s="77"/>
      <c r="AIR23" s="77"/>
      <c r="AIS23" s="77"/>
      <c r="AIT23" s="77"/>
      <c r="AIU23" s="77"/>
      <c r="AIV23" s="77"/>
      <c r="AIW23" s="77"/>
      <c r="AIX23" s="77"/>
      <c r="AIY23" s="77"/>
      <c r="AIZ23" s="77"/>
      <c r="AJA23" s="77"/>
      <c r="AJB23" s="77"/>
      <c r="AJC23" s="77"/>
      <c r="AJD23" s="77"/>
      <c r="AJE23" s="77"/>
      <c r="AJF23" s="77"/>
      <c r="AJG23" s="77"/>
      <c r="AJH23" s="77"/>
      <c r="AJI23" s="77"/>
      <c r="AJJ23" s="77"/>
      <c r="AJK23" s="77"/>
      <c r="AJL23" s="77"/>
      <c r="AJM23" s="77"/>
      <c r="AJN23" s="77"/>
      <c r="AJO23" s="77"/>
      <c r="AJP23" s="77"/>
      <c r="AJQ23" s="77"/>
      <c r="AJR23" s="77"/>
      <c r="AJS23" s="77"/>
      <c r="AJT23" s="77"/>
      <c r="AJU23" s="77"/>
      <c r="AJV23" s="77"/>
      <c r="AJW23" s="77"/>
      <c r="AJX23" s="77"/>
      <c r="AJY23" s="77"/>
      <c r="AJZ23" s="77"/>
      <c r="AKA23" s="77"/>
      <c r="AKB23" s="77"/>
      <c r="AKC23" s="77"/>
      <c r="AKD23" s="77"/>
      <c r="AKE23" s="77"/>
      <c r="AKF23" s="77"/>
      <c r="AKG23" s="77"/>
      <c r="AKH23" s="77"/>
      <c r="AKI23" s="77"/>
      <c r="AKJ23" s="77"/>
      <c r="AKK23" s="77"/>
      <c r="AKL23" s="77"/>
      <c r="AKM23" s="77"/>
      <c r="AKN23" s="77"/>
      <c r="AKO23" s="77"/>
      <c r="AKP23" s="77"/>
      <c r="AKQ23" s="77"/>
      <c r="AKR23" s="77"/>
      <c r="AKS23" s="77"/>
      <c r="AKT23" s="77"/>
      <c r="AKU23" s="77"/>
      <c r="AKV23" s="77"/>
      <c r="AKW23" s="77"/>
      <c r="AKX23" s="77"/>
      <c r="AKY23" s="77"/>
      <c r="AKZ23" s="77"/>
      <c r="ALA23" s="77"/>
      <c r="ALB23" s="77"/>
      <c r="ALC23" s="77"/>
      <c r="ALD23" s="77"/>
      <c r="ALE23" s="77"/>
      <c r="ALF23" s="77"/>
      <c r="ALG23" s="77"/>
      <c r="ALH23" s="77"/>
      <c r="ALI23" s="77"/>
      <c r="ALJ23" s="77"/>
      <c r="ALK23" s="77"/>
      <c r="ALL23" s="77"/>
      <c r="ALM23" s="77"/>
      <c r="ALN23" s="77"/>
      <c r="ALO23" s="77"/>
      <c r="ALP23" s="77"/>
      <c r="ALQ23" s="77"/>
      <c r="ALR23" s="77"/>
      <c r="ALS23" s="77"/>
      <c r="ALT23" s="77"/>
      <c r="ALU23" s="77"/>
      <c r="ALV23" s="77"/>
      <c r="ALW23" s="77"/>
      <c r="ALX23" s="77"/>
      <c r="ALY23" s="77"/>
      <c r="ALZ23" s="77"/>
      <c r="AMA23" s="77"/>
      <c r="AMB23" s="77"/>
      <c r="AMC23" s="77"/>
      <c r="AMD23" s="77"/>
      <c r="AME23" s="77"/>
      <c r="AMF23" s="77"/>
      <c r="AMG23" s="77"/>
      <c r="AMH23" s="77"/>
      <c r="AMI23" s="77"/>
      <c r="AMJ23" s="77"/>
      <c r="AMK23" s="77"/>
      <c r="AML23" s="77"/>
      <c r="AMM23" s="77"/>
      <c r="AMN23" s="77"/>
      <c r="AMO23" s="77"/>
      <c r="AMP23" s="77"/>
      <c r="AMQ23" s="77"/>
      <c r="AMR23" s="77"/>
      <c r="AMS23" s="77"/>
      <c r="AMT23" s="77"/>
      <c r="AMU23" s="77"/>
      <c r="AMV23" s="77"/>
      <c r="AMW23" s="77"/>
      <c r="AMX23" s="77"/>
      <c r="AMY23" s="77"/>
      <c r="AMZ23" s="77"/>
      <c r="ANA23" s="77"/>
      <c r="ANB23" s="77"/>
      <c r="ANC23" s="77"/>
      <c r="AND23" s="77"/>
      <c r="ANE23" s="77"/>
      <c r="ANF23" s="77"/>
      <c r="ANG23" s="77"/>
      <c r="ANH23" s="77"/>
      <c r="ANI23" s="77"/>
      <c r="ANJ23" s="77"/>
      <c r="ANK23" s="77"/>
      <c r="ANL23" s="77"/>
      <c r="ANM23" s="77"/>
      <c r="ANN23" s="77"/>
      <c r="ANO23" s="77"/>
      <c r="ANP23" s="77"/>
      <c r="ANQ23" s="77"/>
      <c r="ANR23" s="77"/>
      <c r="ANS23" s="77"/>
      <c r="ANT23" s="77"/>
      <c r="ANU23" s="77"/>
      <c r="ANV23" s="77"/>
      <c r="ANW23" s="77"/>
      <c r="ANX23" s="77"/>
      <c r="ANY23" s="77"/>
      <c r="ANZ23" s="77"/>
      <c r="AOA23" s="77"/>
      <c r="AOB23" s="77"/>
      <c r="AOC23" s="77"/>
      <c r="AOD23" s="77"/>
      <c r="AOE23" s="77"/>
      <c r="AOF23" s="77"/>
      <c r="AOG23" s="77"/>
      <c r="AOH23" s="77"/>
      <c r="AOI23" s="77"/>
      <c r="AOJ23" s="77"/>
      <c r="AOK23" s="77"/>
      <c r="AOL23" s="77"/>
      <c r="AOM23" s="77"/>
      <c r="AON23" s="77"/>
      <c r="AOO23" s="77"/>
      <c r="AOP23" s="77"/>
      <c r="AOQ23" s="77"/>
      <c r="AOR23" s="77"/>
      <c r="AOS23" s="77"/>
      <c r="AOT23" s="77"/>
      <c r="AOU23" s="77"/>
      <c r="AOV23" s="77"/>
      <c r="AOW23" s="77"/>
      <c r="AOX23" s="77"/>
      <c r="AOY23" s="77"/>
      <c r="AOZ23" s="77"/>
      <c r="APA23" s="77"/>
      <c r="APB23" s="77"/>
      <c r="APC23" s="77"/>
      <c r="APD23" s="77"/>
      <c r="APE23" s="77"/>
      <c r="APF23" s="77"/>
      <c r="APG23" s="77"/>
      <c r="APH23" s="77"/>
      <c r="API23" s="77"/>
      <c r="APJ23" s="77"/>
      <c r="APK23" s="77"/>
      <c r="APL23" s="77"/>
      <c r="APM23" s="77"/>
      <c r="APN23" s="77"/>
      <c r="APO23" s="77"/>
      <c r="APP23" s="77"/>
      <c r="APQ23" s="77"/>
      <c r="APR23" s="77"/>
      <c r="APS23" s="77"/>
      <c r="APT23" s="77"/>
      <c r="APU23" s="77"/>
      <c r="APV23" s="77"/>
      <c r="APW23" s="77"/>
      <c r="APX23" s="77"/>
      <c r="APY23" s="77"/>
      <c r="APZ23" s="77"/>
      <c r="AQA23" s="77"/>
      <c r="AQB23" s="77"/>
      <c r="AQC23" s="77"/>
      <c r="AQD23" s="77"/>
      <c r="AQE23" s="77"/>
      <c r="AQF23" s="77"/>
      <c r="AQG23" s="77"/>
      <c r="AQH23" s="77"/>
      <c r="AQI23" s="77"/>
      <c r="AQJ23" s="77"/>
      <c r="AQK23" s="77"/>
      <c r="AQL23" s="77"/>
      <c r="AQM23" s="77"/>
      <c r="AQN23" s="77"/>
      <c r="AQO23" s="77"/>
      <c r="AQP23" s="77"/>
      <c r="AQQ23" s="77"/>
      <c r="AQR23" s="77"/>
      <c r="AQS23" s="77"/>
      <c r="AQT23" s="77"/>
      <c r="AQU23" s="77"/>
      <c r="AQV23" s="77"/>
      <c r="AQW23" s="77"/>
      <c r="AQX23" s="77"/>
      <c r="AQY23" s="77"/>
      <c r="AQZ23" s="77"/>
      <c r="ARA23" s="77"/>
      <c r="ARB23" s="77"/>
      <c r="ARC23" s="77"/>
      <c r="ARD23" s="77"/>
      <c r="ARE23" s="77"/>
      <c r="ARF23" s="77"/>
      <c r="ARG23" s="77"/>
      <c r="ARH23" s="77"/>
      <c r="ARI23" s="77"/>
      <c r="ARJ23" s="77"/>
      <c r="ARK23" s="77"/>
      <c r="ARL23" s="77"/>
      <c r="ARM23" s="77"/>
      <c r="ARN23" s="77"/>
      <c r="ARO23" s="77"/>
      <c r="ARP23" s="77"/>
      <c r="ARQ23" s="77"/>
      <c r="ARR23" s="77"/>
      <c r="ARS23" s="77"/>
      <c r="ART23" s="77"/>
      <c r="ARU23" s="77"/>
      <c r="ARV23" s="77"/>
      <c r="ARW23" s="77"/>
      <c r="ARX23" s="77"/>
      <c r="ARY23" s="77"/>
      <c r="ARZ23" s="77"/>
      <c r="ASA23" s="77"/>
      <c r="ASB23" s="77"/>
      <c r="ASC23" s="77"/>
      <c r="ASD23" s="77"/>
      <c r="ASE23" s="77"/>
      <c r="ASF23" s="77"/>
      <c r="ASG23" s="77"/>
      <c r="ASH23" s="77"/>
      <c r="ASI23" s="77"/>
      <c r="ASJ23" s="77"/>
      <c r="ASK23" s="77"/>
      <c r="ASL23" s="77"/>
      <c r="ASM23" s="77"/>
      <c r="ASN23" s="77"/>
      <c r="ASO23" s="77"/>
      <c r="ASP23" s="77"/>
      <c r="ASQ23" s="77"/>
      <c r="ASR23" s="77"/>
      <c r="ASS23" s="77"/>
      <c r="AST23" s="77"/>
      <c r="ASU23" s="77"/>
      <c r="ASV23" s="77"/>
      <c r="ASW23" s="77"/>
      <c r="ASX23" s="77"/>
      <c r="ASY23" s="77"/>
      <c r="ASZ23" s="77"/>
      <c r="ATA23" s="77"/>
      <c r="ATB23" s="77"/>
      <c r="ATC23" s="77"/>
      <c r="ATD23" s="77"/>
      <c r="ATE23" s="77"/>
      <c r="ATF23" s="77"/>
      <c r="ATG23" s="77"/>
      <c r="ATH23" s="77"/>
      <c r="ATI23" s="77"/>
      <c r="ATJ23" s="77"/>
      <c r="ATK23" s="77"/>
      <c r="ATL23" s="77"/>
      <c r="ATM23" s="77"/>
      <c r="ATN23" s="77"/>
      <c r="ATO23" s="77"/>
      <c r="ATP23" s="77"/>
      <c r="ATQ23" s="77"/>
      <c r="ATR23" s="77"/>
      <c r="ATS23" s="77"/>
      <c r="ATT23" s="77"/>
      <c r="ATU23" s="77"/>
      <c r="ATV23" s="77"/>
      <c r="ATW23" s="77"/>
      <c r="ATX23" s="77"/>
      <c r="ATY23" s="77"/>
      <c r="ATZ23" s="77"/>
      <c r="AUA23" s="77"/>
      <c r="AUB23" s="77"/>
      <c r="AUC23" s="77"/>
      <c r="AUD23" s="77"/>
      <c r="AUE23" s="77"/>
      <c r="AUF23" s="77"/>
      <c r="AUG23" s="77"/>
      <c r="AUH23" s="77"/>
      <c r="AUI23" s="77"/>
      <c r="AUJ23" s="77"/>
      <c r="AUK23" s="77"/>
      <c r="AUL23" s="77"/>
      <c r="AUM23" s="77"/>
      <c r="AUN23" s="77"/>
      <c r="AUO23" s="77"/>
      <c r="AUP23" s="77"/>
      <c r="AUQ23" s="77"/>
      <c r="AUR23" s="77"/>
      <c r="AUS23" s="77"/>
      <c r="AUT23" s="77"/>
      <c r="AUU23" s="77"/>
      <c r="AUV23" s="77"/>
      <c r="AUW23" s="77"/>
      <c r="AUX23" s="77"/>
      <c r="AUY23" s="77"/>
      <c r="AUZ23" s="77"/>
      <c r="AVA23" s="77"/>
      <c r="AVB23" s="77"/>
      <c r="AVC23" s="77"/>
      <c r="AVD23" s="77"/>
      <c r="AVE23" s="77"/>
      <c r="AVF23" s="77"/>
      <c r="AVG23" s="77"/>
      <c r="AVH23" s="77"/>
      <c r="AVI23" s="77"/>
      <c r="AVJ23" s="77"/>
      <c r="AVK23" s="77"/>
      <c r="AVL23" s="77"/>
      <c r="AVM23" s="77"/>
      <c r="AVN23" s="77"/>
      <c r="AVO23" s="77"/>
      <c r="AVP23" s="77"/>
      <c r="AVQ23" s="77"/>
      <c r="AVR23" s="77"/>
      <c r="AVS23" s="77"/>
      <c r="AVT23" s="77"/>
      <c r="AVU23" s="77"/>
      <c r="AVV23" s="77"/>
      <c r="AVW23" s="77"/>
      <c r="AVX23" s="77"/>
      <c r="AVY23" s="77"/>
      <c r="AVZ23" s="77"/>
      <c r="AWA23" s="77"/>
      <c r="AWB23" s="77"/>
      <c r="AWC23" s="77"/>
      <c r="AWD23" s="77"/>
      <c r="AWE23" s="77"/>
      <c r="AWF23" s="77"/>
      <c r="AWG23" s="77"/>
      <c r="AWH23" s="77"/>
      <c r="AWI23" s="77"/>
      <c r="AWJ23" s="77"/>
      <c r="AWK23" s="77"/>
      <c r="AWL23" s="77"/>
      <c r="AWM23" s="77"/>
      <c r="AWN23" s="77"/>
      <c r="AWO23" s="77"/>
      <c r="AWP23" s="77"/>
      <c r="AWQ23" s="77"/>
      <c r="AWR23" s="77"/>
      <c r="AWS23" s="77"/>
      <c r="AWT23" s="77"/>
      <c r="AWU23" s="77"/>
      <c r="AWV23" s="77"/>
      <c r="AWW23" s="77"/>
      <c r="AWX23" s="77"/>
      <c r="AWY23" s="77"/>
      <c r="AWZ23" s="77"/>
      <c r="AXA23" s="77"/>
      <c r="AXB23" s="77"/>
      <c r="AXC23" s="77"/>
      <c r="AXD23" s="77"/>
      <c r="AXE23" s="77"/>
      <c r="AXF23" s="77"/>
      <c r="AXG23" s="77"/>
      <c r="AXH23" s="77"/>
      <c r="AXI23" s="77"/>
      <c r="AXJ23" s="77"/>
      <c r="AXK23" s="77"/>
      <c r="AXL23" s="77"/>
      <c r="AXM23" s="77"/>
      <c r="AXN23" s="77"/>
      <c r="AXO23" s="77"/>
      <c r="AXP23" s="77"/>
      <c r="AXQ23" s="77"/>
      <c r="AXR23" s="77"/>
      <c r="AXS23" s="77"/>
      <c r="AXT23" s="77"/>
      <c r="AXU23" s="77"/>
      <c r="AXV23" s="77"/>
      <c r="AXW23" s="77"/>
      <c r="AXX23" s="77"/>
      <c r="AXY23" s="77"/>
      <c r="AXZ23" s="77"/>
      <c r="AYA23" s="77"/>
      <c r="AYB23" s="77"/>
      <c r="AYC23" s="77"/>
      <c r="AYD23" s="77"/>
      <c r="AYE23" s="77"/>
      <c r="AYF23" s="77"/>
      <c r="AYG23" s="77"/>
      <c r="AYH23" s="77"/>
      <c r="AYI23" s="77"/>
      <c r="AYJ23" s="77"/>
      <c r="AYK23" s="77"/>
      <c r="AYL23" s="77"/>
      <c r="AYM23" s="77"/>
      <c r="AYN23" s="77"/>
      <c r="AYO23" s="77"/>
      <c r="AYP23" s="77"/>
      <c r="AYQ23" s="77"/>
      <c r="AYR23" s="77"/>
      <c r="AYS23" s="77"/>
      <c r="AYT23" s="77"/>
      <c r="AYU23" s="77"/>
      <c r="AYV23" s="77"/>
      <c r="AYW23" s="77"/>
      <c r="AYX23" s="77"/>
      <c r="AYY23" s="77"/>
      <c r="AYZ23" s="77"/>
      <c r="AZA23" s="77"/>
      <c r="AZB23" s="77"/>
      <c r="AZC23" s="77"/>
      <c r="AZD23" s="77"/>
      <c r="AZE23" s="77"/>
      <c r="AZF23" s="77"/>
      <c r="AZG23" s="77"/>
      <c r="AZH23" s="77"/>
      <c r="AZI23" s="77"/>
      <c r="AZJ23" s="77"/>
      <c r="AZK23" s="77"/>
      <c r="AZL23" s="77"/>
      <c r="AZM23" s="77"/>
      <c r="AZN23" s="77"/>
      <c r="AZO23" s="77"/>
      <c r="AZP23" s="77"/>
      <c r="AZQ23" s="77"/>
      <c r="AZR23" s="77"/>
      <c r="AZS23" s="77"/>
      <c r="AZT23" s="77"/>
      <c r="AZU23" s="77"/>
      <c r="AZV23" s="77"/>
      <c r="AZW23" s="77"/>
      <c r="AZX23" s="77"/>
      <c r="AZY23" s="77"/>
      <c r="AZZ23" s="77"/>
      <c r="BAA23" s="77"/>
      <c r="BAB23" s="77"/>
      <c r="BAC23" s="77"/>
      <c r="BAD23" s="77"/>
      <c r="BAE23" s="77"/>
      <c r="BAF23" s="77"/>
      <c r="BAG23" s="77"/>
      <c r="BAH23" s="77"/>
      <c r="BAI23" s="77"/>
      <c r="BAJ23" s="77"/>
      <c r="BAK23" s="77"/>
      <c r="BAL23" s="77"/>
      <c r="BAM23" s="77"/>
      <c r="BAN23" s="77"/>
      <c r="BAO23" s="77"/>
      <c r="BAP23" s="77"/>
      <c r="BAQ23" s="77"/>
      <c r="BAR23" s="77"/>
      <c r="BAS23" s="77"/>
      <c r="BAT23" s="77"/>
      <c r="BAU23" s="77"/>
      <c r="BAV23" s="77"/>
      <c r="BAW23" s="77"/>
      <c r="BAX23" s="77"/>
      <c r="BAY23" s="77"/>
      <c r="BAZ23" s="77"/>
      <c r="BBA23" s="77"/>
      <c r="BBB23" s="77"/>
      <c r="BBC23" s="77"/>
      <c r="BBD23" s="77"/>
      <c r="BBE23" s="77"/>
      <c r="BBF23" s="77"/>
      <c r="BBG23" s="77"/>
      <c r="BBH23" s="77"/>
      <c r="BBI23" s="77"/>
      <c r="BBJ23" s="77"/>
      <c r="BBK23" s="77"/>
      <c r="BBL23" s="77"/>
      <c r="BBM23" s="77"/>
      <c r="BBN23" s="77"/>
      <c r="BBO23" s="77"/>
      <c r="BBP23" s="77"/>
      <c r="BBQ23" s="77"/>
      <c r="BBR23" s="77"/>
      <c r="BBS23" s="77"/>
      <c r="BBT23" s="77"/>
      <c r="BBU23" s="77"/>
      <c r="BBV23" s="77"/>
      <c r="BBW23" s="77"/>
      <c r="BBX23" s="77"/>
      <c r="BBY23" s="77"/>
      <c r="BBZ23" s="77"/>
      <c r="BCA23" s="77"/>
      <c r="BCB23" s="77"/>
      <c r="BCC23" s="77"/>
      <c r="BCD23" s="77"/>
      <c r="BCE23" s="77"/>
      <c r="BCF23" s="77"/>
      <c r="BCG23" s="77"/>
      <c r="BCH23" s="77"/>
      <c r="BCI23" s="77"/>
      <c r="BCJ23" s="77"/>
      <c r="BCK23" s="77"/>
      <c r="BCL23" s="77"/>
      <c r="BCM23" s="77"/>
      <c r="BCN23" s="77"/>
      <c r="BCO23" s="77"/>
      <c r="BCP23" s="77"/>
      <c r="BCQ23" s="77"/>
      <c r="BCR23" s="77"/>
      <c r="BCS23" s="77"/>
      <c r="BCT23" s="77"/>
      <c r="BCU23" s="77"/>
      <c r="BCV23" s="77"/>
      <c r="BCW23" s="77"/>
      <c r="BCX23" s="77"/>
      <c r="BCY23" s="77"/>
      <c r="BCZ23" s="77"/>
      <c r="BDA23" s="77"/>
      <c r="BDB23" s="77"/>
      <c r="BDC23" s="77"/>
      <c r="BDD23" s="77"/>
      <c r="BDE23" s="77"/>
      <c r="BDF23" s="77"/>
      <c r="BDG23" s="77"/>
      <c r="BDH23" s="77"/>
      <c r="BDI23" s="77"/>
      <c r="BDJ23" s="77"/>
      <c r="BDK23" s="77"/>
      <c r="BDL23" s="77"/>
      <c r="BDM23" s="77"/>
      <c r="BDN23" s="77"/>
      <c r="BDO23" s="77"/>
      <c r="BDP23" s="77"/>
      <c r="BDQ23" s="77"/>
      <c r="BDR23" s="77"/>
      <c r="BDS23" s="77"/>
      <c r="BDT23" s="77"/>
      <c r="BDU23" s="77"/>
      <c r="BDV23" s="77"/>
      <c r="BDW23" s="77"/>
      <c r="BDX23" s="77"/>
      <c r="BDY23" s="77"/>
      <c r="BDZ23" s="77"/>
      <c r="BEA23" s="77"/>
      <c r="BEB23" s="77"/>
      <c r="BEC23" s="77"/>
      <c r="BED23" s="77"/>
      <c r="BEE23" s="77"/>
      <c r="BEF23" s="77"/>
      <c r="BEG23" s="77"/>
      <c r="BEH23" s="77"/>
      <c r="BEI23" s="77"/>
      <c r="BEJ23" s="77"/>
      <c r="BEK23" s="77"/>
      <c r="BEL23" s="77"/>
      <c r="BEM23" s="77"/>
      <c r="BEN23" s="77"/>
      <c r="BEO23" s="77"/>
      <c r="BEP23" s="77"/>
      <c r="BEQ23" s="77"/>
      <c r="BER23" s="77"/>
      <c r="BES23" s="77"/>
      <c r="BET23" s="77"/>
      <c r="BEU23" s="77"/>
      <c r="BEV23" s="77"/>
      <c r="BEW23" s="77"/>
      <c r="BEX23" s="77"/>
      <c r="BEY23" s="77"/>
      <c r="BEZ23" s="77"/>
      <c r="BFA23" s="77"/>
      <c r="BFB23" s="77"/>
      <c r="BFC23" s="77"/>
      <c r="BFD23" s="77"/>
      <c r="BFE23" s="77"/>
      <c r="BFF23" s="77"/>
      <c r="BFG23" s="77"/>
      <c r="BFH23" s="77"/>
      <c r="BFI23" s="77"/>
      <c r="BFJ23" s="77"/>
      <c r="BFK23" s="77"/>
      <c r="BFL23" s="77"/>
      <c r="BFM23" s="77"/>
      <c r="BFN23" s="77"/>
      <c r="BFO23" s="77"/>
      <c r="BFP23" s="77"/>
      <c r="BFQ23" s="77"/>
      <c r="BFR23" s="77"/>
      <c r="BFS23" s="77"/>
      <c r="BFT23" s="77"/>
      <c r="BFU23" s="77"/>
      <c r="BFV23" s="77"/>
      <c r="BFW23" s="77"/>
      <c r="BFX23" s="77"/>
      <c r="BFY23" s="77"/>
      <c r="BFZ23" s="77"/>
      <c r="BGA23" s="77"/>
      <c r="BGB23" s="77"/>
      <c r="BGC23" s="77"/>
      <c r="BGD23" s="77"/>
      <c r="BGE23" s="77"/>
      <c r="BGF23" s="77"/>
      <c r="BGG23" s="77"/>
      <c r="BGH23" s="77"/>
      <c r="BGI23" s="77"/>
      <c r="BGJ23" s="77"/>
      <c r="BGK23" s="77"/>
      <c r="BGL23" s="77"/>
      <c r="BGM23" s="77"/>
      <c r="BGN23" s="77"/>
      <c r="BGO23" s="77"/>
      <c r="BGP23" s="77"/>
      <c r="BGQ23" s="77"/>
      <c r="BGR23" s="77"/>
      <c r="BGS23" s="77"/>
      <c r="BGT23" s="77"/>
      <c r="BGU23" s="77"/>
      <c r="BGV23" s="77"/>
      <c r="BGW23" s="77"/>
      <c r="BGX23" s="77"/>
      <c r="BGY23" s="77"/>
      <c r="BGZ23" s="77"/>
      <c r="BHA23" s="77"/>
      <c r="BHB23" s="77"/>
      <c r="BHC23" s="77"/>
      <c r="BHD23" s="77"/>
      <c r="BHE23" s="77"/>
      <c r="BHF23" s="77"/>
      <c r="BHG23" s="77"/>
      <c r="BHH23" s="77"/>
      <c r="BHI23" s="77"/>
      <c r="BHJ23" s="77"/>
      <c r="BHK23" s="77"/>
      <c r="BHL23" s="77"/>
      <c r="BHM23" s="77"/>
      <c r="BHN23" s="77"/>
      <c r="BHO23" s="77"/>
      <c r="BHP23" s="77"/>
      <c r="BHQ23" s="77"/>
      <c r="BHR23" s="77"/>
      <c r="BHS23" s="77"/>
      <c r="BHT23" s="77"/>
      <c r="BHU23" s="77"/>
      <c r="BHV23" s="77"/>
      <c r="BHW23" s="77"/>
      <c r="BHX23" s="77"/>
      <c r="BHY23" s="77"/>
      <c r="BHZ23" s="77"/>
      <c r="BIA23" s="77"/>
      <c r="BIB23" s="77"/>
      <c r="BIC23" s="77"/>
      <c r="BID23" s="77"/>
      <c r="BIE23" s="77"/>
      <c r="BIF23" s="77"/>
      <c r="BIG23" s="77"/>
      <c r="BIH23" s="77"/>
      <c r="BII23" s="77"/>
      <c r="BIJ23" s="77"/>
      <c r="BIK23" s="77"/>
      <c r="BIL23" s="77"/>
      <c r="BIM23" s="77"/>
      <c r="BIN23" s="77"/>
      <c r="BIO23" s="77"/>
      <c r="BIP23" s="77"/>
      <c r="BIQ23" s="77"/>
      <c r="BIR23" s="77"/>
      <c r="BIS23" s="77"/>
      <c r="BIT23" s="77"/>
      <c r="BIU23" s="77"/>
      <c r="BIV23" s="77"/>
      <c r="BIW23" s="77"/>
      <c r="BIX23" s="77"/>
      <c r="BIY23" s="77"/>
      <c r="BIZ23" s="77"/>
      <c r="BJA23" s="77"/>
      <c r="BJB23" s="77"/>
      <c r="BJC23" s="77"/>
      <c r="BJD23" s="77"/>
      <c r="BJE23" s="77"/>
      <c r="BJF23" s="77"/>
      <c r="BJG23" s="77"/>
      <c r="BJH23" s="77"/>
      <c r="BJI23" s="77"/>
      <c r="BJJ23" s="77"/>
      <c r="BJK23" s="77"/>
      <c r="BJL23" s="77"/>
      <c r="BJM23" s="77"/>
      <c r="BJN23" s="77"/>
      <c r="BJO23" s="77"/>
      <c r="BJP23" s="77"/>
      <c r="BJQ23" s="77"/>
      <c r="BJR23" s="77"/>
      <c r="BJS23" s="77"/>
      <c r="BJT23" s="77"/>
      <c r="BJU23" s="77"/>
      <c r="BJV23" s="77"/>
      <c r="BJW23" s="77"/>
      <c r="BJX23" s="77"/>
      <c r="BJY23" s="77"/>
      <c r="BJZ23" s="77"/>
      <c r="BKA23" s="77"/>
      <c r="BKB23" s="77"/>
      <c r="BKC23" s="77"/>
      <c r="BKD23" s="77"/>
      <c r="BKE23" s="77"/>
      <c r="BKF23" s="77"/>
      <c r="BKG23" s="77"/>
      <c r="BKH23" s="77"/>
      <c r="BKI23" s="77"/>
      <c r="BKJ23" s="77"/>
      <c r="BKK23" s="77"/>
      <c r="BKL23" s="77"/>
      <c r="BKM23" s="77"/>
      <c r="BKN23" s="77"/>
      <c r="BKO23" s="77"/>
      <c r="BKP23" s="77"/>
      <c r="BKQ23" s="77"/>
      <c r="BKR23" s="77"/>
      <c r="BKS23" s="77"/>
      <c r="BKT23" s="77"/>
      <c r="BKU23" s="77"/>
      <c r="BKV23" s="77"/>
      <c r="BKW23" s="77"/>
      <c r="BKX23" s="77"/>
      <c r="BKY23" s="77"/>
      <c r="BKZ23" s="77"/>
      <c r="BLA23" s="77"/>
      <c r="BLB23" s="77"/>
      <c r="BLC23" s="77"/>
      <c r="BLD23" s="77"/>
      <c r="BLE23" s="77"/>
      <c r="BLF23" s="77"/>
      <c r="BLG23" s="77"/>
      <c r="BLH23" s="77"/>
      <c r="BLI23" s="77"/>
      <c r="BLJ23" s="77"/>
      <c r="BLK23" s="77"/>
      <c r="BLL23" s="77"/>
      <c r="BLM23" s="77"/>
      <c r="BLN23" s="77"/>
      <c r="BLO23" s="77"/>
      <c r="BLP23" s="77"/>
      <c r="BLQ23" s="77"/>
      <c r="BLR23" s="77"/>
      <c r="BLS23" s="77"/>
      <c r="BLT23" s="77"/>
      <c r="BLU23" s="77"/>
      <c r="BLV23" s="77"/>
      <c r="BLW23" s="77"/>
      <c r="BLX23" s="77"/>
      <c r="BLY23" s="77"/>
      <c r="BLZ23" s="77"/>
      <c r="BMA23" s="77"/>
      <c r="BMB23" s="77"/>
      <c r="BMC23" s="77"/>
      <c r="BMD23" s="77"/>
      <c r="BME23" s="77"/>
      <c r="BMF23" s="77"/>
      <c r="BMG23" s="77"/>
      <c r="BMH23" s="77"/>
      <c r="BMI23" s="77"/>
      <c r="BMJ23" s="77"/>
      <c r="BMK23" s="77"/>
      <c r="BML23" s="77"/>
      <c r="BMM23" s="77"/>
      <c r="BMN23" s="77"/>
      <c r="BMO23" s="77"/>
      <c r="BMP23" s="77"/>
      <c r="BMQ23" s="77"/>
      <c r="BMR23" s="77"/>
      <c r="BMS23" s="77"/>
      <c r="BMT23" s="77"/>
      <c r="BMU23" s="77"/>
      <c r="BMV23" s="77"/>
      <c r="BMW23" s="77"/>
      <c r="BMX23" s="77"/>
      <c r="BMY23" s="77"/>
      <c r="BMZ23" s="77"/>
      <c r="BNA23" s="77"/>
      <c r="BNB23" s="77"/>
      <c r="BNC23" s="77"/>
      <c r="BND23" s="77"/>
      <c r="BNE23" s="77"/>
      <c r="BNF23" s="77"/>
      <c r="BNG23" s="77"/>
      <c r="BNH23" s="77"/>
      <c r="BNI23" s="77"/>
      <c r="BNJ23" s="77"/>
      <c r="BNK23" s="77"/>
      <c r="BNL23" s="77"/>
      <c r="BNM23" s="77"/>
      <c r="BNN23" s="77"/>
      <c r="BNO23" s="77"/>
      <c r="BNP23" s="77"/>
      <c r="BNQ23" s="77"/>
      <c r="BNR23" s="77"/>
      <c r="BNS23" s="77"/>
      <c r="BNT23" s="77"/>
      <c r="BNU23" s="77"/>
      <c r="BNV23" s="77"/>
      <c r="BNW23" s="77"/>
      <c r="BNX23" s="77"/>
      <c r="BNY23" s="77"/>
      <c r="BNZ23" s="77"/>
      <c r="BOA23" s="77"/>
      <c r="BOB23" s="77"/>
      <c r="BOC23" s="77"/>
      <c r="BOD23" s="77"/>
      <c r="BOE23" s="77"/>
      <c r="BOF23" s="77"/>
      <c r="BOG23" s="77"/>
      <c r="BOH23" s="77"/>
      <c r="BOI23" s="77"/>
      <c r="BOJ23" s="77"/>
      <c r="BOK23" s="77"/>
      <c r="BOL23" s="77"/>
      <c r="BOM23" s="77"/>
      <c r="BON23" s="77"/>
      <c r="BOO23" s="77"/>
      <c r="BOP23" s="77"/>
      <c r="BOQ23" s="77"/>
      <c r="BOR23" s="77"/>
      <c r="BOS23" s="77"/>
      <c r="BOT23" s="77"/>
      <c r="BOU23" s="77"/>
      <c r="BOV23" s="77"/>
      <c r="BOW23" s="77"/>
      <c r="BOX23" s="77"/>
      <c r="BOY23" s="77"/>
      <c r="BOZ23" s="77"/>
      <c r="BPA23" s="77"/>
      <c r="BPB23" s="77"/>
      <c r="BPC23" s="77"/>
      <c r="BPD23" s="77"/>
      <c r="BPE23" s="77"/>
      <c r="BPF23" s="77"/>
      <c r="BPG23" s="77"/>
      <c r="BPH23" s="77"/>
      <c r="BPI23" s="77"/>
      <c r="BPJ23" s="77"/>
      <c r="BPK23" s="77"/>
      <c r="BPL23" s="77"/>
      <c r="BPM23" s="77"/>
      <c r="BPN23" s="77"/>
      <c r="BPO23" s="77"/>
      <c r="BPP23" s="77"/>
      <c r="BPQ23" s="77"/>
      <c r="BPR23" s="77"/>
      <c r="BPS23" s="77"/>
      <c r="BPT23" s="77"/>
      <c r="BPU23" s="77"/>
      <c r="BPV23" s="77"/>
      <c r="BPW23" s="77"/>
      <c r="BPX23" s="77"/>
      <c r="BPY23" s="77"/>
      <c r="BPZ23" s="77"/>
      <c r="BQA23" s="77"/>
      <c r="BQB23" s="77"/>
      <c r="BQC23" s="77"/>
      <c r="BQD23" s="77"/>
      <c r="BQE23" s="77"/>
      <c r="BQF23" s="77"/>
      <c r="BQG23" s="77"/>
      <c r="BQH23" s="77"/>
      <c r="BQI23" s="77"/>
      <c r="BQJ23" s="77"/>
      <c r="BQK23" s="77"/>
      <c r="BQL23" s="77"/>
      <c r="BQM23" s="77"/>
      <c r="BQN23" s="77"/>
      <c r="BQO23" s="77"/>
      <c r="BQP23" s="77"/>
      <c r="BQQ23" s="77"/>
      <c r="BQR23" s="77"/>
      <c r="BQS23" s="77"/>
      <c r="BQT23" s="77"/>
      <c r="BQU23" s="77"/>
      <c r="BQV23" s="77"/>
      <c r="BQW23" s="77"/>
      <c r="BQX23" s="77"/>
      <c r="BQY23" s="77"/>
      <c r="BQZ23" s="77"/>
      <c r="BRA23" s="77"/>
      <c r="BRB23" s="77"/>
      <c r="BRC23" s="77"/>
      <c r="BRD23" s="77"/>
      <c r="BRE23" s="77"/>
      <c r="BRF23" s="77"/>
      <c r="BRG23" s="77"/>
      <c r="BRH23" s="77"/>
      <c r="BRI23" s="77"/>
      <c r="BRJ23" s="77"/>
      <c r="BRK23" s="77"/>
      <c r="BRL23" s="77"/>
      <c r="BRM23" s="77"/>
      <c r="BRN23" s="77"/>
      <c r="BRO23" s="77"/>
      <c r="BRP23" s="77"/>
      <c r="BRQ23" s="77"/>
      <c r="BRR23" s="77"/>
      <c r="BRS23" s="77"/>
      <c r="BRT23" s="77"/>
      <c r="BRU23" s="77"/>
      <c r="BRV23" s="77"/>
      <c r="BRW23" s="77"/>
      <c r="BRX23" s="77"/>
      <c r="BRY23" s="77"/>
      <c r="BRZ23" s="77"/>
      <c r="BSA23" s="77"/>
      <c r="BSB23" s="77"/>
      <c r="BSC23" s="77"/>
      <c r="BSD23" s="77"/>
      <c r="BSE23" s="77"/>
      <c r="BSF23" s="77"/>
      <c r="BSG23" s="77"/>
      <c r="BSH23" s="77"/>
      <c r="BSI23" s="77"/>
      <c r="BSJ23" s="77"/>
      <c r="BSK23" s="77"/>
      <c r="BSL23" s="77"/>
      <c r="BSM23" s="77"/>
      <c r="BSN23" s="77"/>
      <c r="BSO23" s="77"/>
      <c r="BSP23" s="77"/>
      <c r="BSQ23" s="77"/>
      <c r="BSR23" s="77"/>
      <c r="BSS23" s="77"/>
      <c r="BST23" s="77"/>
      <c r="BSU23" s="77"/>
      <c r="BSV23" s="77"/>
      <c r="BSW23" s="77"/>
      <c r="BSX23" s="77"/>
      <c r="BSY23" s="77"/>
      <c r="BSZ23" s="77"/>
      <c r="BTA23" s="77"/>
      <c r="BTB23" s="77"/>
      <c r="BTC23" s="77"/>
      <c r="BTD23" s="77"/>
      <c r="BTE23" s="77"/>
      <c r="BTF23" s="77"/>
      <c r="BTG23" s="77"/>
      <c r="BTH23" s="77"/>
      <c r="BTI23" s="77"/>
      <c r="BTJ23" s="77"/>
      <c r="BTK23" s="77"/>
      <c r="BTL23" s="77"/>
      <c r="BTM23" s="77"/>
      <c r="BTN23" s="77"/>
      <c r="BTO23" s="77"/>
      <c r="BTP23" s="77"/>
      <c r="BTQ23" s="77"/>
      <c r="BTR23" s="77"/>
      <c r="BTS23" s="77"/>
      <c r="BTT23" s="77"/>
      <c r="BTU23" s="77"/>
      <c r="BTV23" s="77"/>
      <c r="BTW23" s="77"/>
      <c r="BTX23" s="77"/>
      <c r="BTY23" s="77"/>
      <c r="BTZ23" s="77"/>
      <c r="BUA23" s="77"/>
      <c r="BUB23" s="77"/>
      <c r="BUC23" s="77"/>
      <c r="BUD23" s="77"/>
      <c r="BUE23" s="77"/>
      <c r="BUF23" s="77"/>
      <c r="BUG23" s="77"/>
      <c r="BUH23" s="77"/>
      <c r="BUI23" s="77"/>
      <c r="BUJ23" s="77"/>
      <c r="BUK23" s="77"/>
      <c r="BUL23" s="77"/>
      <c r="BUM23" s="77"/>
      <c r="BUN23" s="77"/>
      <c r="BUO23" s="77"/>
      <c r="BUP23" s="77"/>
      <c r="BUQ23" s="77"/>
      <c r="BUR23" s="77"/>
      <c r="BUS23" s="77"/>
      <c r="BUT23" s="77"/>
      <c r="BUU23" s="77"/>
      <c r="BUV23" s="77"/>
      <c r="BUW23" s="77"/>
      <c r="BUX23" s="77"/>
      <c r="BUY23" s="77"/>
      <c r="BUZ23" s="77"/>
      <c r="BVA23" s="77"/>
      <c r="BVB23" s="77"/>
      <c r="BVC23" s="77"/>
      <c r="BVD23" s="77"/>
      <c r="BVE23" s="77"/>
      <c r="BVF23" s="77"/>
      <c r="BVG23" s="77"/>
      <c r="BVH23" s="77"/>
      <c r="BVI23" s="77"/>
      <c r="BVJ23" s="77"/>
      <c r="BVK23" s="77"/>
      <c r="BVL23" s="77"/>
      <c r="BVM23" s="77"/>
      <c r="BVN23" s="77"/>
      <c r="BVO23" s="77"/>
      <c r="BVP23" s="77"/>
      <c r="BVQ23" s="77"/>
      <c r="BVR23" s="77"/>
      <c r="BVS23" s="77"/>
      <c r="BVT23" s="77"/>
      <c r="BVU23" s="77"/>
      <c r="BVV23" s="77"/>
      <c r="BVW23" s="77"/>
      <c r="BVX23" s="77"/>
      <c r="BVY23" s="77"/>
      <c r="BVZ23" s="77"/>
      <c r="BWA23" s="77"/>
      <c r="BWB23" s="77"/>
      <c r="BWC23" s="77"/>
      <c r="BWD23" s="77"/>
      <c r="BWE23" s="77"/>
      <c r="BWF23" s="77"/>
      <c r="BWG23" s="77"/>
      <c r="BWH23" s="77"/>
      <c r="BWI23" s="77"/>
      <c r="BWJ23" s="77"/>
      <c r="BWK23" s="77"/>
      <c r="BWL23" s="77"/>
      <c r="BWM23" s="77"/>
      <c r="BWN23" s="77"/>
      <c r="BWO23" s="77"/>
      <c r="BWP23" s="77"/>
      <c r="BWQ23" s="77"/>
      <c r="BWR23" s="77"/>
      <c r="BWS23" s="77"/>
      <c r="BWT23" s="77"/>
      <c r="BWU23" s="77"/>
      <c r="BWV23" s="77"/>
      <c r="BWW23" s="77"/>
      <c r="BWX23" s="77"/>
      <c r="BWY23" s="77"/>
      <c r="BWZ23" s="77"/>
      <c r="BXA23" s="77"/>
      <c r="BXB23" s="77"/>
      <c r="BXC23" s="77"/>
      <c r="BXD23" s="77"/>
      <c r="BXE23" s="77"/>
      <c r="BXF23" s="77"/>
      <c r="BXG23" s="77"/>
      <c r="BXH23" s="77"/>
      <c r="BXI23" s="77"/>
      <c r="BXJ23" s="77"/>
      <c r="BXK23" s="77"/>
      <c r="BXL23" s="77"/>
      <c r="BXM23" s="77"/>
      <c r="BXN23" s="77"/>
      <c r="BXO23" s="77"/>
      <c r="BXP23" s="77"/>
      <c r="BXQ23" s="77"/>
      <c r="BXR23" s="77"/>
      <c r="BXS23" s="77"/>
      <c r="BXT23" s="77"/>
      <c r="BXU23" s="77"/>
      <c r="BXV23" s="77"/>
      <c r="BXW23" s="77"/>
      <c r="BXX23" s="77"/>
      <c r="BXY23" s="77"/>
      <c r="BXZ23" s="77"/>
      <c r="BYA23" s="77"/>
      <c r="BYB23" s="77"/>
      <c r="BYC23" s="77"/>
      <c r="BYD23" s="77"/>
      <c r="BYE23" s="77"/>
      <c r="BYF23" s="77"/>
      <c r="BYG23" s="77"/>
      <c r="BYH23" s="77"/>
      <c r="BYI23" s="77"/>
      <c r="BYJ23" s="77"/>
      <c r="BYK23" s="77"/>
      <c r="BYL23" s="77"/>
      <c r="BYM23" s="77"/>
      <c r="BYN23" s="77"/>
      <c r="BYO23" s="77"/>
      <c r="BYP23" s="77"/>
      <c r="BYQ23" s="77"/>
      <c r="BYR23" s="77"/>
      <c r="BYS23" s="77"/>
      <c r="BYT23" s="77"/>
      <c r="BYU23" s="77"/>
      <c r="BYV23" s="77"/>
      <c r="BYW23" s="77"/>
      <c r="BYX23" s="77"/>
      <c r="BYY23" s="77"/>
      <c r="BYZ23" s="77"/>
      <c r="BZA23" s="77"/>
      <c r="BZB23" s="77"/>
      <c r="BZC23" s="77"/>
      <c r="BZD23" s="77"/>
      <c r="BZE23" s="77"/>
      <c r="BZF23" s="77"/>
      <c r="BZG23" s="77"/>
      <c r="BZH23" s="77"/>
      <c r="BZI23" s="77"/>
      <c r="BZJ23" s="77"/>
      <c r="BZK23" s="77"/>
      <c r="BZL23" s="77"/>
      <c r="BZM23" s="77"/>
      <c r="BZN23" s="77"/>
      <c r="BZO23" s="77"/>
      <c r="BZP23" s="77"/>
      <c r="BZQ23" s="77"/>
      <c r="BZR23" s="77"/>
      <c r="BZS23" s="77"/>
      <c r="BZT23" s="77"/>
      <c r="BZU23" s="77"/>
      <c r="BZV23" s="77"/>
      <c r="BZW23" s="77"/>
      <c r="BZX23" s="77"/>
      <c r="BZY23" s="77"/>
      <c r="BZZ23" s="77"/>
      <c r="CAA23" s="77"/>
      <c r="CAB23" s="77"/>
      <c r="CAC23" s="77"/>
      <c r="CAD23" s="77"/>
      <c r="CAE23" s="77"/>
      <c r="CAF23" s="77"/>
      <c r="CAG23" s="77"/>
      <c r="CAH23" s="77"/>
      <c r="CAI23" s="77"/>
      <c r="CAJ23" s="77"/>
      <c r="CAK23" s="77"/>
      <c r="CAL23" s="77"/>
      <c r="CAM23" s="77"/>
      <c r="CAN23" s="77"/>
      <c r="CAO23" s="77"/>
      <c r="CAP23" s="77"/>
      <c r="CAQ23" s="77"/>
      <c r="CAR23" s="77"/>
      <c r="CAS23" s="77"/>
      <c r="CAT23" s="77"/>
      <c r="CAU23" s="77"/>
      <c r="CAV23" s="77"/>
      <c r="CAW23" s="77"/>
      <c r="CAX23" s="77"/>
      <c r="CAY23" s="77"/>
      <c r="CAZ23" s="77"/>
      <c r="CBA23" s="77"/>
      <c r="CBB23" s="77"/>
      <c r="CBC23" s="77"/>
      <c r="CBD23" s="77"/>
      <c r="CBE23" s="77"/>
      <c r="CBF23" s="77"/>
      <c r="CBG23" s="77"/>
      <c r="CBH23" s="77"/>
      <c r="CBI23" s="77"/>
      <c r="CBJ23" s="77"/>
      <c r="CBK23" s="77"/>
      <c r="CBL23" s="77"/>
      <c r="CBM23" s="77"/>
      <c r="CBN23" s="77"/>
      <c r="CBO23" s="77"/>
      <c r="CBP23" s="77"/>
      <c r="CBQ23" s="77"/>
      <c r="CBR23" s="77"/>
      <c r="CBS23" s="77"/>
      <c r="CBT23" s="77"/>
      <c r="CBU23" s="77"/>
      <c r="CBV23" s="77"/>
      <c r="CBW23" s="77"/>
      <c r="CBX23" s="77"/>
      <c r="CBY23" s="77"/>
      <c r="CBZ23" s="77"/>
      <c r="CCA23" s="77"/>
      <c r="CCB23" s="77"/>
      <c r="CCC23" s="77"/>
      <c r="CCD23" s="77"/>
      <c r="CCE23" s="77"/>
      <c r="CCF23" s="77"/>
      <c r="CCG23" s="77"/>
      <c r="CCH23" s="77"/>
      <c r="CCI23" s="77"/>
      <c r="CCJ23" s="77"/>
      <c r="CCK23" s="77"/>
      <c r="CCL23" s="77"/>
      <c r="CCM23" s="77"/>
      <c r="CCN23" s="77"/>
      <c r="CCO23" s="77"/>
      <c r="CCP23" s="77"/>
      <c r="CCQ23" s="77"/>
      <c r="CCR23" s="77"/>
      <c r="CCS23" s="77"/>
      <c r="CCT23" s="77"/>
      <c r="CCU23" s="77"/>
      <c r="CCV23" s="77"/>
      <c r="CCW23" s="77"/>
      <c r="CCX23" s="77"/>
      <c r="CCY23" s="77"/>
      <c r="CCZ23" s="77"/>
      <c r="CDA23" s="77"/>
      <c r="CDB23" s="77"/>
      <c r="CDC23" s="77"/>
      <c r="CDD23" s="77"/>
      <c r="CDE23" s="77"/>
      <c r="CDF23" s="77"/>
      <c r="CDG23" s="77"/>
      <c r="CDH23" s="77"/>
      <c r="CDI23" s="77"/>
      <c r="CDJ23" s="77"/>
      <c r="CDK23" s="77"/>
      <c r="CDL23" s="77"/>
      <c r="CDM23" s="77"/>
      <c r="CDN23" s="77"/>
      <c r="CDO23" s="77"/>
      <c r="CDP23" s="77"/>
      <c r="CDQ23" s="77"/>
      <c r="CDR23" s="77"/>
      <c r="CDS23" s="77"/>
      <c r="CDT23" s="77"/>
      <c r="CDU23" s="77"/>
      <c r="CDV23" s="77"/>
      <c r="CDW23" s="77"/>
      <c r="CDX23" s="77"/>
      <c r="CDY23" s="77"/>
      <c r="CDZ23" s="77"/>
      <c r="CEA23" s="77"/>
      <c r="CEB23" s="77"/>
      <c r="CEC23" s="77"/>
      <c r="CED23" s="77"/>
      <c r="CEE23" s="77"/>
      <c r="CEF23" s="77"/>
      <c r="CEG23" s="77"/>
      <c r="CEH23" s="77"/>
      <c r="CEI23" s="77"/>
      <c r="CEJ23" s="77"/>
      <c r="CEK23" s="77"/>
      <c r="CEL23" s="77"/>
      <c r="CEM23" s="77"/>
      <c r="CEN23" s="77"/>
      <c r="CEO23" s="77"/>
      <c r="CEP23" s="77"/>
      <c r="CEQ23" s="77"/>
      <c r="CER23" s="77"/>
      <c r="CES23" s="77"/>
      <c r="CET23" s="77"/>
      <c r="CEU23" s="77"/>
      <c r="CEV23" s="77"/>
      <c r="CEW23" s="77"/>
      <c r="CEX23" s="77"/>
      <c r="CEY23" s="77"/>
      <c r="CEZ23" s="77"/>
      <c r="CFA23" s="77"/>
      <c r="CFB23" s="77"/>
      <c r="CFC23" s="77"/>
      <c r="CFD23" s="77"/>
      <c r="CFE23" s="77"/>
      <c r="CFF23" s="77"/>
      <c r="CFG23" s="77"/>
      <c r="CFH23" s="77"/>
      <c r="CFI23" s="77"/>
      <c r="CFJ23" s="77"/>
      <c r="CFK23" s="77"/>
      <c r="CFL23" s="77"/>
      <c r="CFM23" s="77"/>
      <c r="CFN23" s="77"/>
      <c r="CFO23" s="77"/>
      <c r="CFP23" s="77"/>
      <c r="CFQ23" s="77"/>
      <c r="CFR23" s="77"/>
      <c r="CFS23" s="77"/>
      <c r="CFT23" s="77"/>
      <c r="CFU23" s="77"/>
      <c r="CFV23" s="77"/>
      <c r="CFW23" s="77"/>
      <c r="CFX23" s="77"/>
      <c r="CFY23" s="77"/>
      <c r="CFZ23" s="77"/>
      <c r="CGA23" s="77"/>
      <c r="CGB23" s="77"/>
      <c r="CGC23" s="77"/>
      <c r="CGD23" s="77"/>
      <c r="CGE23" s="77"/>
      <c r="CGF23" s="77"/>
      <c r="CGG23" s="77"/>
      <c r="CGH23" s="77"/>
      <c r="CGI23" s="77"/>
      <c r="CGJ23" s="77"/>
      <c r="CGK23" s="77"/>
      <c r="CGL23" s="77"/>
      <c r="CGM23" s="77"/>
      <c r="CGN23" s="77"/>
      <c r="CGO23" s="77"/>
      <c r="CGP23" s="77"/>
      <c r="CGQ23" s="77"/>
      <c r="CGR23" s="77"/>
      <c r="CGS23" s="77"/>
      <c r="CGT23" s="77"/>
      <c r="CGU23" s="77"/>
      <c r="CGV23" s="77"/>
      <c r="CGW23" s="77"/>
      <c r="CGX23" s="77"/>
      <c r="CGY23" s="77"/>
      <c r="CGZ23" s="77"/>
      <c r="CHA23" s="77"/>
      <c r="CHB23" s="77"/>
      <c r="CHC23" s="77"/>
      <c r="CHD23" s="77"/>
      <c r="CHE23" s="77"/>
      <c r="CHF23" s="77"/>
      <c r="CHG23" s="77"/>
      <c r="CHH23" s="77"/>
      <c r="CHI23" s="77"/>
      <c r="CHJ23" s="77"/>
      <c r="CHK23" s="77"/>
      <c r="CHL23" s="77"/>
      <c r="CHM23" s="77"/>
      <c r="CHN23" s="77"/>
      <c r="CHO23" s="77"/>
      <c r="CHP23" s="77"/>
      <c r="CHQ23" s="77"/>
      <c r="CHR23" s="77"/>
      <c r="CHS23" s="77"/>
      <c r="CHT23" s="77"/>
      <c r="CHU23" s="77"/>
      <c r="CHV23" s="77"/>
      <c r="CHW23" s="77"/>
      <c r="CHX23" s="77"/>
      <c r="CHY23" s="77"/>
      <c r="CHZ23" s="77"/>
      <c r="CIA23" s="77"/>
      <c r="CIB23" s="77"/>
      <c r="CIC23" s="77"/>
      <c r="CID23" s="77"/>
      <c r="CIE23" s="77"/>
      <c r="CIF23" s="77"/>
      <c r="CIG23" s="77"/>
      <c r="CIH23" s="77"/>
      <c r="CII23" s="77"/>
      <c r="CIJ23" s="77"/>
      <c r="CIK23" s="77"/>
      <c r="CIL23" s="77"/>
      <c r="CIM23" s="77"/>
      <c r="CIN23" s="77"/>
      <c r="CIO23" s="77"/>
      <c r="CIP23" s="77"/>
      <c r="CIQ23" s="77"/>
      <c r="CIR23" s="77"/>
      <c r="CIS23" s="77"/>
      <c r="CIT23" s="77"/>
      <c r="CIU23" s="77"/>
      <c r="CIV23" s="77"/>
      <c r="CIW23" s="77"/>
      <c r="CIX23" s="77"/>
      <c r="CIY23" s="77"/>
      <c r="CIZ23" s="77"/>
      <c r="CJA23" s="77"/>
      <c r="CJB23" s="77"/>
      <c r="CJC23" s="77"/>
      <c r="CJD23" s="77"/>
      <c r="CJE23" s="77"/>
      <c r="CJF23" s="77"/>
      <c r="CJG23" s="77"/>
      <c r="CJH23" s="77"/>
      <c r="CJI23" s="77"/>
      <c r="CJJ23" s="77"/>
      <c r="CJK23" s="77"/>
      <c r="CJL23" s="77"/>
      <c r="CJM23" s="77"/>
      <c r="CJN23" s="77"/>
      <c r="CJO23" s="77"/>
      <c r="CJP23" s="77"/>
      <c r="CJQ23" s="77"/>
      <c r="CJR23" s="77"/>
      <c r="CJS23" s="77"/>
      <c r="CJT23" s="77"/>
      <c r="CJU23" s="77"/>
      <c r="CJV23" s="77"/>
      <c r="CJW23" s="77"/>
      <c r="CJX23" s="77"/>
      <c r="CJY23" s="77"/>
      <c r="CJZ23" s="77"/>
      <c r="CKA23" s="77"/>
      <c r="CKB23" s="77"/>
      <c r="CKC23" s="77"/>
      <c r="CKD23" s="77"/>
      <c r="CKE23" s="77"/>
      <c r="CKF23" s="77"/>
      <c r="CKG23" s="77"/>
      <c r="CKH23" s="77"/>
      <c r="CKI23" s="77"/>
      <c r="CKJ23" s="77"/>
      <c r="CKK23" s="77"/>
      <c r="CKL23" s="77"/>
      <c r="CKM23" s="77"/>
      <c r="CKN23" s="77"/>
      <c r="CKO23" s="77"/>
      <c r="CKP23" s="77"/>
      <c r="CKQ23" s="77"/>
      <c r="CKR23" s="77"/>
      <c r="CKS23" s="77"/>
      <c r="CKT23" s="77"/>
      <c r="CKU23" s="77"/>
      <c r="CKV23" s="77"/>
      <c r="CKW23" s="77"/>
      <c r="CKX23" s="77"/>
      <c r="CKY23" s="77"/>
      <c r="CKZ23" s="77"/>
      <c r="CLA23" s="77"/>
      <c r="CLB23" s="77"/>
      <c r="CLC23" s="77"/>
      <c r="CLD23" s="77"/>
      <c r="CLE23" s="77"/>
      <c r="CLF23" s="77"/>
      <c r="CLG23" s="77"/>
      <c r="CLH23" s="77"/>
      <c r="CLI23" s="77"/>
      <c r="CLJ23" s="77"/>
      <c r="CLK23" s="77"/>
      <c r="CLL23" s="77"/>
      <c r="CLM23" s="77"/>
      <c r="CLN23" s="77"/>
      <c r="CLO23" s="77"/>
      <c r="CLP23" s="77"/>
      <c r="CLQ23" s="77"/>
      <c r="CLR23" s="77"/>
      <c r="CLS23" s="77"/>
      <c r="CLT23" s="77"/>
      <c r="CLU23" s="77"/>
      <c r="CLV23" s="77"/>
      <c r="CLW23" s="77"/>
      <c r="CLX23" s="77"/>
      <c r="CLY23" s="77"/>
      <c r="CLZ23" s="77"/>
      <c r="CMA23" s="77"/>
      <c r="CMB23" s="77"/>
      <c r="CMC23" s="77"/>
      <c r="CMD23" s="77"/>
      <c r="CME23" s="77"/>
      <c r="CMF23" s="77"/>
      <c r="CMG23" s="77"/>
      <c r="CMH23" s="77"/>
      <c r="CMI23" s="77"/>
      <c r="CMJ23" s="77"/>
      <c r="CMK23" s="77"/>
      <c r="CML23" s="77"/>
      <c r="CMM23" s="77"/>
      <c r="CMN23" s="77"/>
      <c r="CMO23" s="77"/>
      <c r="CMP23" s="77"/>
      <c r="CMQ23" s="77"/>
      <c r="CMR23" s="77"/>
      <c r="CMS23" s="77"/>
      <c r="CMT23" s="77"/>
      <c r="CMU23" s="77"/>
      <c r="CMV23" s="77"/>
      <c r="CMW23" s="77"/>
      <c r="CMX23" s="77"/>
      <c r="CMY23" s="77"/>
      <c r="CMZ23" s="77"/>
      <c r="CNA23" s="77"/>
      <c r="CNB23" s="77"/>
      <c r="CNC23" s="77"/>
      <c r="CND23" s="77"/>
      <c r="CNE23" s="77"/>
      <c r="CNF23" s="77"/>
      <c r="CNG23" s="77"/>
      <c r="CNH23" s="77"/>
      <c r="CNI23" s="77"/>
      <c r="CNJ23" s="77"/>
      <c r="CNK23" s="77"/>
      <c r="CNL23" s="77"/>
      <c r="CNM23" s="77"/>
      <c r="CNN23" s="77"/>
      <c r="CNO23" s="77"/>
      <c r="CNP23" s="77"/>
      <c r="CNQ23" s="77"/>
      <c r="CNR23" s="77"/>
      <c r="CNS23" s="77"/>
      <c r="CNT23" s="77"/>
      <c r="CNU23" s="77"/>
      <c r="CNV23" s="77"/>
      <c r="CNW23" s="77"/>
      <c r="CNX23" s="77"/>
      <c r="CNY23" s="77"/>
      <c r="CNZ23" s="77"/>
      <c r="COA23" s="77"/>
      <c r="COB23" s="77"/>
      <c r="COC23" s="77"/>
      <c r="COD23" s="77"/>
      <c r="COE23" s="77"/>
      <c r="COF23" s="77"/>
      <c r="COG23" s="77"/>
      <c r="COH23" s="77"/>
      <c r="COI23" s="77"/>
      <c r="COJ23" s="77"/>
      <c r="COK23" s="77"/>
      <c r="COL23" s="77"/>
      <c r="COM23" s="77"/>
      <c r="CON23" s="77"/>
      <c r="COO23" s="77"/>
      <c r="COP23" s="77"/>
      <c r="COQ23" s="77"/>
      <c r="COR23" s="77"/>
      <c r="COS23" s="77"/>
      <c r="COT23" s="77"/>
      <c r="COU23" s="77"/>
      <c r="COV23" s="77"/>
      <c r="COW23" s="77"/>
      <c r="COX23" s="77"/>
      <c r="COY23" s="77"/>
      <c r="COZ23" s="77"/>
      <c r="CPA23" s="77"/>
      <c r="CPB23" s="77"/>
      <c r="CPC23" s="77"/>
      <c r="CPD23" s="77"/>
      <c r="CPE23" s="77"/>
      <c r="CPF23" s="77"/>
      <c r="CPG23" s="77"/>
      <c r="CPH23" s="77"/>
      <c r="CPI23" s="77"/>
      <c r="CPJ23" s="77"/>
      <c r="CPK23" s="77"/>
      <c r="CPL23" s="77"/>
      <c r="CPM23" s="77"/>
      <c r="CPN23" s="77"/>
      <c r="CPO23" s="77"/>
      <c r="CPP23" s="77"/>
      <c r="CPQ23" s="77"/>
      <c r="CPR23" s="77"/>
      <c r="CPS23" s="77"/>
      <c r="CPT23" s="77"/>
      <c r="CPU23" s="77"/>
      <c r="CPV23" s="77"/>
      <c r="CPW23" s="77"/>
      <c r="CPX23" s="77"/>
      <c r="CPY23" s="77"/>
      <c r="CPZ23" s="77"/>
      <c r="CQA23" s="77"/>
      <c r="CQB23" s="77"/>
      <c r="CQC23" s="77"/>
      <c r="CQD23" s="77"/>
      <c r="CQE23" s="77"/>
      <c r="CQF23" s="77"/>
      <c r="CQG23" s="77"/>
      <c r="CQH23" s="77"/>
      <c r="CQI23" s="77"/>
      <c r="CQJ23" s="77"/>
      <c r="CQK23" s="77"/>
      <c r="CQL23" s="77"/>
      <c r="CQM23" s="77"/>
      <c r="CQN23" s="77"/>
      <c r="CQO23" s="77"/>
      <c r="CQP23" s="77"/>
      <c r="CQQ23" s="77"/>
      <c r="CQR23" s="77"/>
      <c r="CQS23" s="77"/>
      <c r="CQT23" s="77"/>
      <c r="CQU23" s="77"/>
      <c r="CQV23" s="77"/>
      <c r="CQW23" s="77"/>
      <c r="CQX23" s="77"/>
      <c r="CQY23" s="77"/>
      <c r="CQZ23" s="77"/>
      <c r="CRA23" s="77"/>
      <c r="CRB23" s="77"/>
      <c r="CRC23" s="77"/>
      <c r="CRD23" s="77"/>
      <c r="CRE23" s="77"/>
      <c r="CRF23" s="77"/>
      <c r="CRG23" s="77"/>
      <c r="CRH23" s="77"/>
      <c r="CRI23" s="77"/>
      <c r="CRJ23" s="77"/>
      <c r="CRK23" s="77"/>
      <c r="CRL23" s="77"/>
      <c r="CRM23" s="77"/>
      <c r="CRN23" s="77"/>
      <c r="CRO23" s="77"/>
      <c r="CRP23" s="77"/>
      <c r="CRQ23" s="77"/>
      <c r="CRR23" s="77"/>
      <c r="CRS23" s="77"/>
      <c r="CRT23" s="77"/>
      <c r="CRU23" s="77"/>
      <c r="CRV23" s="77"/>
      <c r="CRW23" s="77"/>
      <c r="CRX23" s="77"/>
      <c r="CRY23" s="77"/>
      <c r="CRZ23" s="77"/>
      <c r="CSA23" s="77"/>
      <c r="CSB23" s="77"/>
      <c r="CSC23" s="77"/>
      <c r="CSD23" s="77"/>
      <c r="CSE23" s="77"/>
      <c r="CSF23" s="77"/>
      <c r="CSG23" s="77"/>
      <c r="CSH23" s="77"/>
      <c r="CSI23" s="77"/>
      <c r="CSJ23" s="77"/>
      <c r="CSK23" s="77"/>
      <c r="CSL23" s="77"/>
      <c r="CSM23" s="77"/>
      <c r="CSN23" s="77"/>
      <c r="CSO23" s="77"/>
      <c r="CSP23" s="77"/>
      <c r="CSQ23" s="77"/>
      <c r="CSR23" s="77"/>
      <c r="CSS23" s="77"/>
      <c r="CST23" s="77"/>
      <c r="CSU23" s="77"/>
      <c r="CSV23" s="77"/>
      <c r="CSW23" s="77"/>
      <c r="CSX23" s="77"/>
      <c r="CSY23" s="77"/>
      <c r="CSZ23" s="77"/>
      <c r="CTA23" s="77"/>
      <c r="CTB23" s="77"/>
      <c r="CTC23" s="77"/>
      <c r="CTD23" s="77"/>
      <c r="CTE23" s="77"/>
      <c r="CTF23" s="77"/>
      <c r="CTG23" s="77"/>
      <c r="CTH23" s="77"/>
      <c r="CTI23" s="77"/>
      <c r="CTJ23" s="77"/>
      <c r="CTK23" s="77"/>
      <c r="CTL23" s="77"/>
      <c r="CTM23" s="77"/>
      <c r="CTN23" s="77"/>
      <c r="CTO23" s="77"/>
      <c r="CTP23" s="77"/>
      <c r="CTQ23" s="77"/>
      <c r="CTR23" s="77"/>
      <c r="CTS23" s="77"/>
      <c r="CTT23" s="77"/>
      <c r="CTU23" s="77"/>
      <c r="CTV23" s="77"/>
      <c r="CTW23" s="77"/>
      <c r="CTX23" s="77"/>
      <c r="CTY23" s="77"/>
      <c r="CTZ23" s="77"/>
      <c r="CUA23" s="77"/>
      <c r="CUB23" s="77"/>
      <c r="CUC23" s="77"/>
      <c r="CUD23" s="77"/>
      <c r="CUE23" s="77"/>
      <c r="CUF23" s="77"/>
      <c r="CUG23" s="77"/>
      <c r="CUH23" s="77"/>
      <c r="CUI23" s="77"/>
      <c r="CUJ23" s="77"/>
      <c r="CUK23" s="77"/>
      <c r="CUL23" s="77"/>
      <c r="CUM23" s="77"/>
      <c r="CUN23" s="77"/>
      <c r="CUO23" s="77"/>
      <c r="CUP23" s="77"/>
      <c r="CUQ23" s="77"/>
      <c r="CUR23" s="77"/>
      <c r="CUS23" s="77"/>
      <c r="CUT23" s="77"/>
      <c r="CUU23" s="77"/>
      <c r="CUV23" s="77"/>
      <c r="CUW23" s="77"/>
      <c r="CUX23" s="77"/>
      <c r="CUY23" s="77"/>
      <c r="CUZ23" s="77"/>
      <c r="CVA23" s="77"/>
      <c r="CVB23" s="77"/>
      <c r="CVC23" s="77"/>
      <c r="CVD23" s="77"/>
      <c r="CVE23" s="77"/>
      <c r="CVF23" s="77"/>
      <c r="CVG23" s="77"/>
      <c r="CVH23" s="77"/>
      <c r="CVI23" s="77"/>
      <c r="CVJ23" s="77"/>
      <c r="CVK23" s="77"/>
      <c r="CVL23" s="77"/>
      <c r="CVM23" s="77"/>
      <c r="CVN23" s="77"/>
      <c r="CVO23" s="77"/>
      <c r="CVP23" s="77"/>
      <c r="CVQ23" s="77"/>
      <c r="CVR23" s="77"/>
      <c r="CVS23" s="77"/>
      <c r="CVT23" s="77"/>
      <c r="CVU23" s="77"/>
      <c r="CVV23" s="77"/>
      <c r="CVW23" s="77"/>
      <c r="CVX23" s="77"/>
      <c r="CVY23" s="77"/>
      <c r="CVZ23" s="77"/>
      <c r="CWA23" s="77"/>
      <c r="CWB23" s="77"/>
      <c r="CWC23" s="77"/>
      <c r="CWD23" s="77"/>
      <c r="CWE23" s="77"/>
      <c r="CWF23" s="77"/>
      <c r="CWG23" s="77"/>
      <c r="CWH23" s="77"/>
      <c r="CWI23" s="77"/>
      <c r="CWJ23" s="77"/>
      <c r="CWK23" s="77"/>
      <c r="CWL23" s="77"/>
      <c r="CWM23" s="77"/>
      <c r="CWN23" s="77"/>
      <c r="CWO23" s="77"/>
      <c r="CWP23" s="77"/>
      <c r="CWQ23" s="77"/>
      <c r="CWR23" s="77"/>
      <c r="CWS23" s="77"/>
      <c r="CWT23" s="77"/>
      <c r="CWU23" s="77"/>
      <c r="CWV23" s="77"/>
      <c r="CWW23" s="77"/>
      <c r="CWX23" s="77"/>
      <c r="CWY23" s="77"/>
      <c r="CWZ23" s="77"/>
      <c r="CXA23" s="77"/>
      <c r="CXB23" s="77"/>
      <c r="CXC23" s="77"/>
      <c r="CXD23" s="77"/>
      <c r="CXE23" s="77"/>
      <c r="CXF23" s="77"/>
      <c r="CXG23" s="77"/>
      <c r="CXH23" s="77"/>
      <c r="CXI23" s="77"/>
      <c r="CXJ23" s="77"/>
      <c r="CXK23" s="77"/>
      <c r="CXL23" s="77"/>
      <c r="CXM23" s="77"/>
      <c r="CXN23" s="77"/>
      <c r="CXO23" s="77"/>
      <c r="CXP23" s="77"/>
      <c r="CXQ23" s="77"/>
      <c r="CXR23" s="77"/>
      <c r="CXS23" s="77"/>
      <c r="CXT23" s="77"/>
      <c r="CXU23" s="77"/>
      <c r="CXV23" s="77"/>
      <c r="CXW23" s="77"/>
      <c r="CXX23" s="77"/>
      <c r="CXY23" s="77"/>
      <c r="CXZ23" s="77"/>
      <c r="CYA23" s="77"/>
      <c r="CYB23" s="77"/>
      <c r="CYC23" s="77"/>
      <c r="CYD23" s="77"/>
      <c r="CYE23" s="77"/>
      <c r="CYF23" s="77"/>
      <c r="CYG23" s="77"/>
      <c r="CYH23" s="77"/>
      <c r="CYI23" s="77"/>
      <c r="CYJ23" s="77"/>
      <c r="CYK23" s="77"/>
      <c r="CYL23" s="77"/>
      <c r="CYM23" s="77"/>
      <c r="CYN23" s="77"/>
      <c r="CYO23" s="77"/>
      <c r="CYP23" s="77"/>
      <c r="CYQ23" s="77"/>
      <c r="CYR23" s="77"/>
      <c r="CYS23" s="77"/>
      <c r="CYT23" s="77"/>
      <c r="CYU23" s="77"/>
      <c r="CYV23" s="77"/>
      <c r="CYW23" s="77"/>
      <c r="CYX23" s="77"/>
      <c r="CYY23" s="77"/>
      <c r="CYZ23" s="77"/>
      <c r="CZA23" s="77"/>
      <c r="CZB23" s="77"/>
      <c r="CZC23" s="77"/>
      <c r="CZD23" s="77"/>
      <c r="CZE23" s="77"/>
      <c r="CZF23" s="77"/>
      <c r="CZG23" s="77"/>
      <c r="CZH23" s="77"/>
      <c r="CZI23" s="77"/>
      <c r="CZJ23" s="77"/>
      <c r="CZK23" s="77"/>
      <c r="CZL23" s="77"/>
      <c r="CZM23" s="77"/>
      <c r="CZN23" s="77"/>
      <c r="CZO23" s="77"/>
      <c r="CZP23" s="77"/>
      <c r="CZQ23" s="77"/>
      <c r="CZR23" s="77"/>
      <c r="CZS23" s="77"/>
      <c r="CZT23" s="77"/>
      <c r="CZU23" s="77"/>
      <c r="CZV23" s="77"/>
      <c r="CZW23" s="77"/>
      <c r="CZX23" s="77"/>
      <c r="CZY23" s="77"/>
      <c r="CZZ23" s="77"/>
      <c r="DAA23" s="77"/>
      <c r="DAB23" s="77"/>
      <c r="DAC23" s="77"/>
      <c r="DAD23" s="77"/>
      <c r="DAE23" s="77"/>
      <c r="DAF23" s="77"/>
      <c r="DAG23" s="77"/>
      <c r="DAH23" s="77"/>
      <c r="DAI23" s="77"/>
      <c r="DAJ23" s="77"/>
      <c r="DAK23" s="77"/>
      <c r="DAL23" s="77"/>
      <c r="DAM23" s="77"/>
      <c r="DAN23" s="77"/>
      <c r="DAO23" s="77"/>
      <c r="DAP23" s="77"/>
      <c r="DAQ23" s="77"/>
      <c r="DAR23" s="77"/>
      <c r="DAS23" s="77"/>
      <c r="DAT23" s="77"/>
      <c r="DAU23" s="77"/>
      <c r="DAV23" s="77"/>
      <c r="DAW23" s="77"/>
      <c r="DAX23" s="77"/>
      <c r="DAY23" s="77"/>
      <c r="DAZ23" s="77"/>
      <c r="DBA23" s="77"/>
      <c r="DBB23" s="77"/>
      <c r="DBC23" s="77"/>
      <c r="DBD23" s="77"/>
      <c r="DBE23" s="77"/>
      <c r="DBF23" s="77"/>
      <c r="DBG23" s="77"/>
      <c r="DBH23" s="77"/>
      <c r="DBI23" s="77"/>
      <c r="DBJ23" s="77"/>
      <c r="DBK23" s="77"/>
      <c r="DBL23" s="77"/>
      <c r="DBM23" s="77"/>
      <c r="DBN23" s="77"/>
      <c r="DBO23" s="77"/>
      <c r="DBP23" s="77"/>
      <c r="DBQ23" s="77"/>
      <c r="DBR23" s="77"/>
      <c r="DBS23" s="77"/>
      <c r="DBT23" s="77"/>
      <c r="DBU23" s="77"/>
      <c r="DBV23" s="77"/>
      <c r="DBW23" s="77"/>
      <c r="DBX23" s="77"/>
      <c r="DBY23" s="77"/>
      <c r="DBZ23" s="77"/>
      <c r="DCA23" s="77"/>
      <c r="DCB23" s="77"/>
      <c r="DCC23" s="77"/>
      <c r="DCD23" s="77"/>
      <c r="DCE23" s="77"/>
      <c r="DCF23" s="77"/>
      <c r="DCG23" s="77"/>
      <c r="DCH23" s="77"/>
      <c r="DCI23" s="77"/>
      <c r="DCJ23" s="77"/>
      <c r="DCK23" s="77"/>
      <c r="DCL23" s="77"/>
      <c r="DCM23" s="77"/>
      <c r="DCN23" s="77"/>
      <c r="DCO23" s="77"/>
      <c r="DCP23" s="77"/>
      <c r="DCQ23" s="77"/>
      <c r="DCR23" s="77"/>
      <c r="DCS23" s="77"/>
      <c r="DCT23" s="77"/>
      <c r="DCU23" s="77"/>
      <c r="DCV23" s="77"/>
      <c r="DCW23" s="77"/>
      <c r="DCX23" s="77"/>
      <c r="DCY23" s="77"/>
      <c r="DCZ23" s="77"/>
      <c r="DDA23" s="77"/>
      <c r="DDB23" s="77"/>
      <c r="DDC23" s="77"/>
      <c r="DDD23" s="77"/>
      <c r="DDE23" s="77"/>
      <c r="DDF23" s="77"/>
      <c r="DDG23" s="77"/>
      <c r="DDH23" s="77"/>
      <c r="DDI23" s="77"/>
      <c r="DDJ23" s="77"/>
      <c r="DDK23" s="77"/>
      <c r="DDL23" s="77"/>
      <c r="DDM23" s="77"/>
      <c r="DDN23" s="77"/>
      <c r="DDO23" s="77"/>
      <c r="DDP23" s="77"/>
      <c r="DDQ23" s="77"/>
      <c r="DDR23" s="77"/>
      <c r="DDS23" s="77"/>
      <c r="DDT23" s="77"/>
      <c r="DDU23" s="77"/>
      <c r="DDV23" s="77"/>
      <c r="DDW23" s="77"/>
      <c r="DDX23" s="77"/>
      <c r="DDY23" s="77"/>
      <c r="DDZ23" s="77"/>
      <c r="DEA23" s="77"/>
      <c r="DEB23" s="77"/>
      <c r="DEC23" s="77"/>
      <c r="DED23" s="77"/>
      <c r="DEE23" s="77"/>
      <c r="DEF23" s="77"/>
      <c r="DEG23" s="77"/>
      <c r="DEH23" s="77"/>
      <c r="DEI23" s="77"/>
      <c r="DEJ23" s="77"/>
      <c r="DEK23" s="77"/>
      <c r="DEL23" s="77"/>
      <c r="DEM23" s="77"/>
      <c r="DEN23" s="77"/>
      <c r="DEO23" s="77"/>
      <c r="DEP23" s="77"/>
      <c r="DEQ23" s="77"/>
      <c r="DER23" s="77"/>
      <c r="DES23" s="77"/>
      <c r="DET23" s="77"/>
      <c r="DEU23" s="77"/>
      <c r="DEV23" s="77"/>
      <c r="DEW23" s="77"/>
      <c r="DEX23" s="77"/>
      <c r="DEY23" s="77"/>
      <c r="DEZ23" s="77"/>
      <c r="DFA23" s="77"/>
      <c r="DFB23" s="77"/>
      <c r="DFC23" s="77"/>
      <c r="DFD23" s="77"/>
      <c r="DFE23" s="77"/>
      <c r="DFF23" s="77"/>
      <c r="DFG23" s="77"/>
      <c r="DFH23" s="77"/>
      <c r="DFI23" s="77"/>
      <c r="DFJ23" s="77"/>
      <c r="DFK23" s="77"/>
      <c r="DFL23" s="77"/>
      <c r="DFM23" s="77"/>
      <c r="DFN23" s="77"/>
      <c r="DFO23" s="77"/>
      <c r="DFP23" s="77"/>
      <c r="DFQ23" s="77"/>
      <c r="DFR23" s="77"/>
      <c r="DFS23" s="77"/>
      <c r="DFT23" s="77"/>
      <c r="DFU23" s="77"/>
      <c r="DFV23" s="77"/>
      <c r="DFW23" s="77"/>
      <c r="DFX23" s="77"/>
      <c r="DFY23" s="77"/>
      <c r="DFZ23" s="77"/>
      <c r="DGA23" s="77"/>
      <c r="DGB23" s="77"/>
      <c r="DGC23" s="77"/>
      <c r="DGD23" s="77"/>
      <c r="DGE23" s="77"/>
      <c r="DGF23" s="77"/>
      <c r="DGG23" s="77"/>
      <c r="DGH23" s="77"/>
      <c r="DGI23" s="77"/>
      <c r="DGJ23" s="77"/>
      <c r="DGK23" s="77"/>
      <c r="DGL23" s="77"/>
      <c r="DGM23" s="77"/>
      <c r="DGN23" s="77"/>
      <c r="DGO23" s="77"/>
      <c r="DGP23" s="77"/>
      <c r="DGQ23" s="77"/>
      <c r="DGR23" s="77"/>
      <c r="DGS23" s="77"/>
      <c r="DGT23" s="77"/>
      <c r="DGU23" s="77"/>
      <c r="DGV23" s="77"/>
      <c r="DGW23" s="77"/>
      <c r="DGX23" s="77"/>
      <c r="DGY23" s="77"/>
      <c r="DGZ23" s="77"/>
      <c r="DHA23" s="77"/>
      <c r="DHB23" s="77"/>
      <c r="DHC23" s="77"/>
      <c r="DHD23" s="77"/>
      <c r="DHE23" s="77"/>
      <c r="DHF23" s="77"/>
      <c r="DHG23" s="77"/>
      <c r="DHH23" s="77"/>
      <c r="DHI23" s="77"/>
      <c r="DHJ23" s="77"/>
      <c r="DHK23" s="77"/>
      <c r="DHL23" s="77"/>
      <c r="DHM23" s="77"/>
      <c r="DHN23" s="77"/>
      <c r="DHO23" s="77"/>
      <c r="DHP23" s="77"/>
      <c r="DHQ23" s="77"/>
      <c r="DHR23" s="77"/>
      <c r="DHS23" s="77"/>
      <c r="DHT23" s="77"/>
      <c r="DHU23" s="77"/>
      <c r="DHV23" s="77"/>
      <c r="DHW23" s="77"/>
      <c r="DHX23" s="77"/>
      <c r="DHY23" s="77"/>
      <c r="DHZ23" s="77"/>
      <c r="DIA23" s="77"/>
      <c r="DIB23" s="77"/>
      <c r="DIC23" s="77"/>
      <c r="DID23" s="77"/>
      <c r="DIE23" s="77"/>
      <c r="DIF23" s="77"/>
      <c r="DIG23" s="77"/>
      <c r="DIH23" s="77"/>
      <c r="DII23" s="77"/>
      <c r="DIJ23" s="77"/>
      <c r="DIK23" s="77"/>
      <c r="DIL23" s="77"/>
      <c r="DIM23" s="77"/>
      <c r="DIN23" s="77"/>
      <c r="DIO23" s="77"/>
      <c r="DIP23" s="77"/>
      <c r="DIQ23" s="77"/>
      <c r="DIR23" s="77"/>
      <c r="DIS23" s="77"/>
      <c r="DIT23" s="77"/>
      <c r="DIU23" s="77"/>
      <c r="DIV23" s="77"/>
      <c r="DIW23" s="77"/>
      <c r="DIX23" s="77"/>
      <c r="DIY23" s="77"/>
      <c r="DIZ23" s="77"/>
      <c r="DJA23" s="77"/>
      <c r="DJB23" s="77"/>
      <c r="DJC23" s="77"/>
      <c r="DJD23" s="77"/>
    </row>
    <row r="24" spans="1:2968" s="40" customFormat="1" ht="21" customHeight="1" thickBot="1">
      <c r="A24" s="250"/>
      <c r="B24" s="757"/>
      <c r="C24" s="778"/>
      <c r="D24" s="375" t="s">
        <v>10</v>
      </c>
      <c r="E24" s="349">
        <f>+E8+E10+E12+E14+E16+E18+E20+E22</f>
        <v>0.99999989999999994</v>
      </c>
      <c r="F24" s="349">
        <f>+F8+F10+F12+F14+F16+F18+F20+F22</f>
        <v>0</v>
      </c>
      <c r="G24" s="350">
        <f>+G23+E24+F24</f>
        <v>8.9999991000000001</v>
      </c>
      <c r="H24" s="349">
        <f>+H8+H10+H12+H14+H16+H18+H20+H22</f>
        <v>0</v>
      </c>
      <c r="I24" s="351">
        <f t="shared" si="84"/>
        <v>8.9999991000000001</v>
      </c>
      <c r="J24" s="352">
        <f t="shared" si="52"/>
        <v>0</v>
      </c>
      <c r="K24" s="348">
        <f>+K8+K10+K12+K14+K16+K18+K20+K22</f>
        <v>4.9999994999999995</v>
      </c>
      <c r="L24" s="349">
        <f>+L8+L10+L12+L14+L16+L18+L20+L22</f>
        <v>0</v>
      </c>
      <c r="M24" s="350">
        <f>+M23+K24+L24</f>
        <v>143.348995</v>
      </c>
      <c r="N24" s="349">
        <f>+N8+N10+N12+N14+N16+N18+N20+N22</f>
        <v>30.375</v>
      </c>
      <c r="O24" s="350">
        <f>M24-N24</f>
        <v>112.973995</v>
      </c>
      <c r="P24" s="353">
        <f t="shared" si="55"/>
        <v>0.21189545137724894</v>
      </c>
      <c r="Q24" s="349">
        <f>+Q8+Q10+Q12+Q14+Q16+Q18+Q20+Q22</f>
        <v>5.999999400000001</v>
      </c>
      <c r="R24" s="349">
        <f>+R8+R10+R12+R14+R16+R18+R20+R22</f>
        <v>0</v>
      </c>
      <c r="S24" s="350">
        <f>+S23+Q24+R24</f>
        <v>152.3489941</v>
      </c>
      <c r="T24" s="349">
        <f>+T8+T10+T12+T14+T16+T18+T20+T22</f>
        <v>30.375</v>
      </c>
      <c r="U24" s="351">
        <f t="shared" si="2"/>
        <v>121.9739941</v>
      </c>
      <c r="V24" s="352">
        <f t="shared" si="3"/>
        <v>0.1993777522420806</v>
      </c>
      <c r="W24" s="780"/>
      <c r="X24" s="798"/>
      <c r="Y24" s="790"/>
      <c r="Z24" s="792"/>
      <c r="AA24" s="794"/>
      <c r="AB24" s="796"/>
      <c r="AC24" s="207"/>
      <c r="AD24" s="207"/>
      <c r="AE24" s="207"/>
      <c r="AF24" s="207"/>
      <c r="AG24" s="52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  <c r="IR24" s="77"/>
      <c r="IS24" s="77"/>
      <c r="IT24" s="77"/>
      <c r="IU24" s="77"/>
      <c r="IV24" s="77"/>
      <c r="IW24" s="77"/>
      <c r="IX24" s="77"/>
      <c r="IY24" s="77"/>
      <c r="IZ24" s="77"/>
      <c r="JA24" s="77"/>
      <c r="JB24" s="77"/>
      <c r="JC24" s="77"/>
      <c r="JD24" s="77"/>
      <c r="JE24" s="77"/>
      <c r="JF24" s="77"/>
      <c r="JG24" s="77"/>
      <c r="JH24" s="77"/>
      <c r="JI24" s="77"/>
      <c r="JJ24" s="77"/>
      <c r="JK24" s="77"/>
      <c r="JL24" s="77"/>
      <c r="JM24" s="77"/>
      <c r="JN24" s="77"/>
      <c r="JO24" s="77"/>
      <c r="JP24" s="77"/>
      <c r="JQ24" s="77"/>
      <c r="JR24" s="77"/>
      <c r="JS24" s="77"/>
      <c r="JT24" s="77"/>
      <c r="JU24" s="77"/>
      <c r="JV24" s="77"/>
      <c r="JW24" s="77"/>
      <c r="JX24" s="77"/>
      <c r="JY24" s="77"/>
      <c r="JZ24" s="77"/>
      <c r="KA24" s="77"/>
      <c r="KB24" s="77"/>
      <c r="KC24" s="77"/>
      <c r="KD24" s="77"/>
      <c r="KE24" s="77"/>
      <c r="KF24" s="77"/>
      <c r="KG24" s="77"/>
      <c r="KH24" s="77"/>
      <c r="KI24" s="77"/>
      <c r="KJ24" s="77"/>
      <c r="KK24" s="77"/>
      <c r="KL24" s="77"/>
      <c r="KM24" s="77"/>
      <c r="KN24" s="77"/>
      <c r="KO24" s="77"/>
      <c r="KP24" s="77"/>
      <c r="KQ24" s="77"/>
      <c r="KR24" s="77"/>
      <c r="KS24" s="77"/>
      <c r="KT24" s="77"/>
      <c r="KU24" s="77"/>
      <c r="KV24" s="77"/>
      <c r="KW24" s="77"/>
      <c r="KX24" s="77"/>
      <c r="KY24" s="77"/>
      <c r="KZ24" s="77"/>
      <c r="LA24" s="77"/>
      <c r="LB24" s="77"/>
      <c r="LC24" s="77"/>
      <c r="LD24" s="77"/>
      <c r="LE24" s="77"/>
      <c r="LF24" s="77"/>
      <c r="LG24" s="77"/>
      <c r="LH24" s="77"/>
      <c r="LI24" s="77"/>
      <c r="LJ24" s="77"/>
      <c r="LK24" s="77"/>
      <c r="LL24" s="77"/>
      <c r="LM24" s="77"/>
      <c r="LN24" s="77"/>
      <c r="LO24" s="77"/>
      <c r="LP24" s="77"/>
      <c r="LQ24" s="77"/>
      <c r="LR24" s="77"/>
      <c r="LS24" s="77"/>
      <c r="LT24" s="77"/>
      <c r="LU24" s="77"/>
      <c r="LV24" s="77"/>
      <c r="LW24" s="77"/>
      <c r="LX24" s="77"/>
      <c r="LY24" s="77"/>
      <c r="LZ24" s="77"/>
      <c r="MA24" s="77"/>
      <c r="MB24" s="77"/>
      <c r="MC24" s="77"/>
      <c r="MD24" s="77"/>
      <c r="ME24" s="77"/>
      <c r="MF24" s="77"/>
      <c r="MG24" s="77"/>
      <c r="MH24" s="77"/>
      <c r="MI24" s="77"/>
      <c r="MJ24" s="77"/>
      <c r="MK24" s="77"/>
      <c r="ML24" s="77"/>
      <c r="MM24" s="77"/>
      <c r="MN24" s="77"/>
      <c r="MO24" s="77"/>
      <c r="MP24" s="77"/>
      <c r="MQ24" s="77"/>
      <c r="MR24" s="77"/>
      <c r="MS24" s="77"/>
      <c r="MT24" s="77"/>
      <c r="MU24" s="77"/>
      <c r="MV24" s="77"/>
      <c r="MW24" s="77"/>
      <c r="MX24" s="77"/>
      <c r="MY24" s="77"/>
      <c r="MZ24" s="77"/>
      <c r="NA24" s="77"/>
      <c r="NB24" s="77"/>
      <c r="NC24" s="77"/>
      <c r="ND24" s="77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7"/>
      <c r="NS24" s="77"/>
      <c r="NT24" s="77"/>
      <c r="NU24" s="77"/>
      <c r="NV24" s="77"/>
      <c r="NW24" s="77"/>
      <c r="NX24" s="77"/>
      <c r="NY24" s="77"/>
      <c r="NZ24" s="77"/>
      <c r="OA24" s="77"/>
      <c r="OB24" s="77"/>
      <c r="OC24" s="77"/>
      <c r="OD24" s="77"/>
      <c r="OE24" s="77"/>
      <c r="OF24" s="77"/>
      <c r="OG24" s="77"/>
      <c r="OH24" s="77"/>
      <c r="OI24" s="77"/>
      <c r="OJ24" s="77"/>
      <c r="OK24" s="77"/>
      <c r="OL24" s="77"/>
      <c r="OM24" s="77"/>
      <c r="ON24" s="77"/>
      <c r="OO24" s="77"/>
      <c r="OP24" s="77"/>
      <c r="OQ24" s="77"/>
      <c r="OR24" s="77"/>
      <c r="OS24" s="77"/>
      <c r="OT24" s="77"/>
      <c r="OU24" s="77"/>
      <c r="OV24" s="77"/>
      <c r="OW24" s="77"/>
      <c r="OX24" s="77"/>
      <c r="OY24" s="77"/>
      <c r="OZ24" s="77"/>
      <c r="PA24" s="77"/>
      <c r="PB24" s="77"/>
      <c r="PC24" s="77"/>
      <c r="PD24" s="77"/>
      <c r="PE24" s="77"/>
      <c r="PF24" s="77"/>
      <c r="PG24" s="77"/>
      <c r="PH24" s="77"/>
      <c r="PI24" s="77"/>
      <c r="PJ24" s="77"/>
      <c r="PK24" s="77"/>
      <c r="PL24" s="77"/>
      <c r="PM24" s="77"/>
      <c r="PN24" s="77"/>
      <c r="PO24" s="77"/>
      <c r="PP24" s="77"/>
      <c r="PQ24" s="77"/>
      <c r="PR24" s="77"/>
      <c r="PS24" s="77"/>
      <c r="PT24" s="77"/>
      <c r="PU24" s="77"/>
      <c r="PV24" s="77"/>
      <c r="PW24" s="77"/>
      <c r="PX24" s="77"/>
      <c r="PY24" s="77"/>
      <c r="PZ24" s="77"/>
      <c r="QA24" s="77"/>
      <c r="QB24" s="77"/>
      <c r="QC24" s="77"/>
      <c r="QD24" s="77"/>
      <c r="QE24" s="77"/>
      <c r="QF24" s="77"/>
      <c r="QG24" s="77"/>
      <c r="QH24" s="77"/>
      <c r="QI24" s="77"/>
      <c r="QJ24" s="77"/>
      <c r="QK24" s="77"/>
      <c r="QL24" s="77"/>
      <c r="QM24" s="77"/>
      <c r="QN24" s="77"/>
      <c r="QO24" s="77"/>
      <c r="QP24" s="77"/>
      <c r="QQ24" s="77"/>
      <c r="QR24" s="77"/>
      <c r="QS24" s="77"/>
      <c r="QT24" s="77"/>
      <c r="QU24" s="77"/>
      <c r="QV24" s="77"/>
      <c r="QW24" s="77"/>
      <c r="QX24" s="77"/>
      <c r="QY24" s="77"/>
      <c r="QZ24" s="77"/>
      <c r="RA24" s="77"/>
      <c r="RB24" s="77"/>
      <c r="RC24" s="77"/>
      <c r="RD24" s="77"/>
      <c r="RE24" s="77"/>
      <c r="RF24" s="77"/>
      <c r="RG24" s="77"/>
      <c r="RH24" s="77"/>
      <c r="RI24" s="77"/>
      <c r="RJ24" s="77"/>
      <c r="RK24" s="77"/>
      <c r="RL24" s="77"/>
      <c r="RM24" s="77"/>
      <c r="RN24" s="77"/>
      <c r="RO24" s="77"/>
      <c r="RP24" s="77"/>
      <c r="RQ24" s="77"/>
      <c r="RR24" s="77"/>
      <c r="RS24" s="77"/>
      <c r="RT24" s="77"/>
      <c r="RU24" s="77"/>
      <c r="RV24" s="77"/>
      <c r="RW24" s="77"/>
      <c r="RX24" s="77"/>
      <c r="RY24" s="77"/>
      <c r="RZ24" s="77"/>
      <c r="SA24" s="77"/>
      <c r="SB24" s="77"/>
      <c r="SC24" s="77"/>
      <c r="SD24" s="77"/>
      <c r="SE24" s="77"/>
      <c r="SF24" s="77"/>
      <c r="SG24" s="77"/>
      <c r="SH24" s="77"/>
      <c r="SI24" s="77"/>
      <c r="SJ24" s="77"/>
      <c r="SK24" s="77"/>
      <c r="SL24" s="77"/>
      <c r="SM24" s="77"/>
      <c r="SN24" s="77"/>
      <c r="SO24" s="77"/>
      <c r="SP24" s="77"/>
      <c r="SQ24" s="77"/>
      <c r="SR24" s="77"/>
      <c r="SS24" s="77"/>
      <c r="ST24" s="77"/>
      <c r="SU24" s="77"/>
      <c r="SV24" s="77"/>
      <c r="SW24" s="77"/>
      <c r="SX24" s="77"/>
      <c r="SY24" s="77"/>
      <c r="SZ24" s="77"/>
      <c r="TA24" s="77"/>
      <c r="TB24" s="77"/>
      <c r="TC24" s="77"/>
      <c r="TD24" s="77"/>
      <c r="TE24" s="77"/>
      <c r="TF24" s="77"/>
      <c r="TG24" s="77"/>
      <c r="TH24" s="77"/>
      <c r="TI24" s="77"/>
      <c r="TJ24" s="77"/>
      <c r="TK24" s="77"/>
      <c r="TL24" s="77"/>
      <c r="TM24" s="77"/>
      <c r="TN24" s="77"/>
      <c r="TO24" s="77"/>
      <c r="TP24" s="77"/>
      <c r="TQ24" s="77"/>
      <c r="TR24" s="77"/>
      <c r="TS24" s="77"/>
      <c r="TT24" s="77"/>
      <c r="TU24" s="77"/>
      <c r="TV24" s="77"/>
      <c r="TW24" s="77"/>
      <c r="TX24" s="77"/>
      <c r="TY24" s="77"/>
      <c r="TZ24" s="77"/>
      <c r="UA24" s="77"/>
      <c r="UB24" s="77"/>
      <c r="UC24" s="77"/>
      <c r="UD24" s="77"/>
      <c r="UE24" s="77"/>
      <c r="UF24" s="77"/>
      <c r="UG24" s="77"/>
      <c r="UH24" s="77"/>
      <c r="UI24" s="77"/>
      <c r="UJ24" s="77"/>
      <c r="UK24" s="77"/>
      <c r="UL24" s="77"/>
      <c r="UM24" s="77"/>
      <c r="UN24" s="77"/>
      <c r="UO24" s="77"/>
      <c r="UP24" s="77"/>
      <c r="UQ24" s="77"/>
      <c r="UR24" s="77"/>
      <c r="US24" s="77"/>
      <c r="UT24" s="77"/>
      <c r="UU24" s="77"/>
      <c r="UV24" s="77"/>
      <c r="UW24" s="77"/>
      <c r="UX24" s="77"/>
      <c r="UY24" s="77"/>
      <c r="UZ24" s="77"/>
      <c r="VA24" s="77"/>
      <c r="VB24" s="77"/>
      <c r="VC24" s="77"/>
      <c r="VD24" s="77"/>
      <c r="VE24" s="77"/>
      <c r="VF24" s="77"/>
      <c r="VG24" s="77"/>
      <c r="VH24" s="77"/>
      <c r="VI24" s="77"/>
      <c r="VJ24" s="77"/>
      <c r="VK24" s="77"/>
      <c r="VL24" s="77"/>
      <c r="VM24" s="77"/>
      <c r="VN24" s="77"/>
      <c r="VO24" s="77"/>
      <c r="VP24" s="77"/>
      <c r="VQ24" s="77"/>
      <c r="VR24" s="77"/>
      <c r="VS24" s="77"/>
      <c r="VT24" s="77"/>
      <c r="VU24" s="77"/>
      <c r="VV24" s="77"/>
      <c r="VW24" s="77"/>
      <c r="VX24" s="77"/>
      <c r="VY24" s="77"/>
      <c r="VZ24" s="77"/>
      <c r="WA24" s="77"/>
      <c r="WB24" s="77"/>
      <c r="WC24" s="77"/>
      <c r="WD24" s="77"/>
      <c r="WE24" s="77"/>
      <c r="WF24" s="77"/>
      <c r="WG24" s="77"/>
      <c r="WH24" s="77"/>
      <c r="WI24" s="77"/>
      <c r="WJ24" s="77"/>
      <c r="WK24" s="77"/>
      <c r="WL24" s="77"/>
      <c r="WM24" s="77"/>
      <c r="WN24" s="77"/>
      <c r="WO24" s="77"/>
      <c r="WP24" s="77"/>
      <c r="WQ24" s="77"/>
      <c r="WR24" s="77"/>
      <c r="WS24" s="77"/>
      <c r="WT24" s="77"/>
      <c r="WU24" s="77"/>
      <c r="WV24" s="77"/>
      <c r="WW24" s="77"/>
      <c r="WX24" s="77"/>
      <c r="WY24" s="77"/>
      <c r="WZ24" s="77"/>
      <c r="XA24" s="77"/>
      <c r="XB24" s="77"/>
      <c r="XC24" s="77"/>
      <c r="XD24" s="77"/>
      <c r="XE24" s="77"/>
      <c r="XF24" s="77"/>
      <c r="XG24" s="77"/>
      <c r="XH24" s="77"/>
      <c r="XI24" s="77"/>
      <c r="XJ24" s="77"/>
      <c r="XK24" s="77"/>
      <c r="XL24" s="77"/>
      <c r="XM24" s="77"/>
      <c r="XN24" s="77"/>
      <c r="XO24" s="77"/>
      <c r="XP24" s="77"/>
      <c r="XQ24" s="77"/>
      <c r="XR24" s="77"/>
      <c r="XS24" s="77"/>
      <c r="XT24" s="77"/>
      <c r="XU24" s="77"/>
      <c r="XV24" s="77"/>
      <c r="XW24" s="77"/>
      <c r="XX24" s="77"/>
      <c r="XY24" s="77"/>
      <c r="XZ24" s="77"/>
      <c r="YA24" s="77"/>
      <c r="YB24" s="77"/>
      <c r="YC24" s="77"/>
      <c r="YD24" s="77"/>
      <c r="YE24" s="77"/>
      <c r="YF24" s="77"/>
      <c r="YG24" s="77"/>
      <c r="YH24" s="77"/>
      <c r="YI24" s="77"/>
      <c r="YJ24" s="77"/>
      <c r="YK24" s="77"/>
      <c r="YL24" s="77"/>
      <c r="YM24" s="77"/>
      <c r="YN24" s="77"/>
      <c r="YO24" s="77"/>
      <c r="YP24" s="77"/>
      <c r="YQ24" s="77"/>
      <c r="YR24" s="77"/>
      <c r="YS24" s="77"/>
      <c r="YT24" s="77"/>
      <c r="YU24" s="77"/>
      <c r="YV24" s="77"/>
      <c r="YW24" s="77"/>
      <c r="YX24" s="77"/>
      <c r="YY24" s="77"/>
      <c r="YZ24" s="77"/>
      <c r="ZA24" s="77"/>
      <c r="ZB24" s="77"/>
      <c r="ZC24" s="77"/>
      <c r="ZD24" s="77"/>
      <c r="ZE24" s="77"/>
      <c r="ZF24" s="77"/>
      <c r="ZG24" s="77"/>
      <c r="ZH24" s="77"/>
      <c r="ZI24" s="77"/>
      <c r="ZJ24" s="77"/>
      <c r="ZK24" s="77"/>
      <c r="ZL24" s="77"/>
      <c r="ZM24" s="77"/>
      <c r="ZN24" s="77"/>
      <c r="ZO24" s="77"/>
      <c r="ZP24" s="77"/>
      <c r="ZQ24" s="77"/>
      <c r="ZR24" s="77"/>
      <c r="ZS24" s="77"/>
      <c r="ZT24" s="77"/>
      <c r="ZU24" s="77"/>
      <c r="ZV24" s="77"/>
      <c r="ZW24" s="77"/>
      <c r="ZX24" s="77"/>
      <c r="ZY24" s="77"/>
      <c r="ZZ24" s="77"/>
      <c r="AAA24" s="77"/>
      <c r="AAB24" s="77"/>
      <c r="AAC24" s="77"/>
      <c r="AAD24" s="77"/>
      <c r="AAE24" s="77"/>
      <c r="AAF24" s="77"/>
      <c r="AAG24" s="77"/>
      <c r="AAH24" s="77"/>
      <c r="AAI24" s="77"/>
      <c r="AAJ24" s="77"/>
      <c r="AAK24" s="77"/>
      <c r="AAL24" s="77"/>
      <c r="AAM24" s="77"/>
      <c r="AAN24" s="77"/>
      <c r="AAO24" s="77"/>
      <c r="AAP24" s="77"/>
      <c r="AAQ24" s="77"/>
      <c r="AAR24" s="77"/>
      <c r="AAS24" s="77"/>
      <c r="AAT24" s="77"/>
      <c r="AAU24" s="77"/>
      <c r="AAV24" s="77"/>
      <c r="AAW24" s="77"/>
      <c r="AAX24" s="77"/>
      <c r="AAY24" s="77"/>
      <c r="AAZ24" s="77"/>
      <c r="ABA24" s="77"/>
      <c r="ABB24" s="77"/>
      <c r="ABC24" s="77"/>
      <c r="ABD24" s="77"/>
      <c r="ABE24" s="77"/>
      <c r="ABF24" s="77"/>
      <c r="ABG24" s="77"/>
      <c r="ABH24" s="77"/>
      <c r="ABI24" s="77"/>
      <c r="ABJ24" s="77"/>
      <c r="ABK24" s="77"/>
      <c r="ABL24" s="77"/>
      <c r="ABM24" s="77"/>
      <c r="ABN24" s="77"/>
      <c r="ABO24" s="77"/>
      <c r="ABP24" s="77"/>
      <c r="ABQ24" s="77"/>
      <c r="ABR24" s="77"/>
      <c r="ABS24" s="77"/>
      <c r="ABT24" s="77"/>
      <c r="ABU24" s="77"/>
      <c r="ABV24" s="77"/>
      <c r="ABW24" s="77"/>
      <c r="ABX24" s="77"/>
      <c r="ABY24" s="77"/>
      <c r="ABZ24" s="77"/>
      <c r="ACA24" s="77"/>
      <c r="ACB24" s="77"/>
      <c r="ACC24" s="77"/>
      <c r="ACD24" s="77"/>
      <c r="ACE24" s="77"/>
      <c r="ACF24" s="77"/>
      <c r="ACG24" s="77"/>
      <c r="ACH24" s="77"/>
      <c r="ACI24" s="77"/>
      <c r="ACJ24" s="77"/>
      <c r="ACK24" s="77"/>
      <c r="ACL24" s="77"/>
      <c r="ACM24" s="77"/>
      <c r="ACN24" s="77"/>
      <c r="ACO24" s="77"/>
      <c r="ACP24" s="77"/>
      <c r="ACQ24" s="77"/>
      <c r="ACR24" s="77"/>
      <c r="ACS24" s="77"/>
      <c r="ACT24" s="77"/>
      <c r="ACU24" s="77"/>
      <c r="ACV24" s="77"/>
      <c r="ACW24" s="77"/>
      <c r="ACX24" s="77"/>
      <c r="ACY24" s="77"/>
      <c r="ACZ24" s="77"/>
      <c r="ADA24" s="77"/>
      <c r="ADB24" s="77"/>
      <c r="ADC24" s="77"/>
      <c r="ADD24" s="77"/>
      <c r="ADE24" s="77"/>
      <c r="ADF24" s="77"/>
      <c r="ADG24" s="77"/>
      <c r="ADH24" s="77"/>
      <c r="ADI24" s="77"/>
      <c r="ADJ24" s="77"/>
      <c r="ADK24" s="77"/>
      <c r="ADL24" s="77"/>
      <c r="ADM24" s="77"/>
      <c r="ADN24" s="77"/>
      <c r="ADO24" s="77"/>
      <c r="ADP24" s="77"/>
      <c r="ADQ24" s="77"/>
      <c r="ADR24" s="77"/>
      <c r="ADS24" s="77"/>
      <c r="ADT24" s="77"/>
      <c r="ADU24" s="77"/>
      <c r="ADV24" s="77"/>
      <c r="ADW24" s="77"/>
      <c r="ADX24" s="77"/>
      <c r="ADY24" s="77"/>
      <c r="ADZ24" s="77"/>
      <c r="AEA24" s="77"/>
      <c r="AEB24" s="77"/>
      <c r="AEC24" s="77"/>
      <c r="AED24" s="77"/>
      <c r="AEE24" s="77"/>
      <c r="AEF24" s="77"/>
      <c r="AEG24" s="77"/>
      <c r="AEH24" s="77"/>
      <c r="AEI24" s="77"/>
      <c r="AEJ24" s="77"/>
      <c r="AEK24" s="77"/>
      <c r="AEL24" s="77"/>
      <c r="AEM24" s="77"/>
      <c r="AEN24" s="77"/>
      <c r="AEO24" s="77"/>
      <c r="AEP24" s="77"/>
      <c r="AEQ24" s="77"/>
      <c r="AER24" s="77"/>
      <c r="AES24" s="77"/>
      <c r="AET24" s="77"/>
      <c r="AEU24" s="77"/>
      <c r="AEV24" s="77"/>
      <c r="AEW24" s="77"/>
      <c r="AEX24" s="77"/>
      <c r="AEY24" s="77"/>
      <c r="AEZ24" s="77"/>
      <c r="AFA24" s="77"/>
      <c r="AFB24" s="77"/>
      <c r="AFC24" s="77"/>
      <c r="AFD24" s="77"/>
      <c r="AFE24" s="77"/>
      <c r="AFF24" s="77"/>
      <c r="AFG24" s="77"/>
      <c r="AFH24" s="77"/>
      <c r="AFI24" s="77"/>
      <c r="AFJ24" s="77"/>
      <c r="AFK24" s="77"/>
      <c r="AFL24" s="77"/>
      <c r="AFM24" s="77"/>
      <c r="AFN24" s="77"/>
      <c r="AFO24" s="77"/>
      <c r="AFP24" s="77"/>
      <c r="AFQ24" s="77"/>
      <c r="AFR24" s="77"/>
      <c r="AFS24" s="77"/>
      <c r="AFT24" s="77"/>
      <c r="AFU24" s="77"/>
      <c r="AFV24" s="77"/>
      <c r="AFW24" s="77"/>
      <c r="AFX24" s="77"/>
      <c r="AFY24" s="77"/>
      <c r="AFZ24" s="77"/>
      <c r="AGA24" s="77"/>
      <c r="AGB24" s="77"/>
      <c r="AGC24" s="77"/>
      <c r="AGD24" s="77"/>
      <c r="AGE24" s="77"/>
      <c r="AGF24" s="77"/>
      <c r="AGG24" s="77"/>
      <c r="AGH24" s="77"/>
      <c r="AGI24" s="77"/>
      <c r="AGJ24" s="77"/>
      <c r="AGK24" s="77"/>
      <c r="AGL24" s="77"/>
      <c r="AGM24" s="77"/>
      <c r="AGN24" s="77"/>
      <c r="AGO24" s="77"/>
      <c r="AGP24" s="77"/>
      <c r="AGQ24" s="77"/>
      <c r="AGR24" s="77"/>
      <c r="AGS24" s="77"/>
      <c r="AGT24" s="77"/>
      <c r="AGU24" s="77"/>
      <c r="AGV24" s="77"/>
      <c r="AGW24" s="77"/>
      <c r="AGX24" s="77"/>
      <c r="AGY24" s="77"/>
      <c r="AGZ24" s="77"/>
      <c r="AHA24" s="77"/>
      <c r="AHB24" s="77"/>
      <c r="AHC24" s="77"/>
      <c r="AHD24" s="77"/>
      <c r="AHE24" s="77"/>
      <c r="AHF24" s="77"/>
      <c r="AHG24" s="77"/>
      <c r="AHH24" s="77"/>
      <c r="AHI24" s="77"/>
      <c r="AHJ24" s="77"/>
      <c r="AHK24" s="77"/>
      <c r="AHL24" s="77"/>
      <c r="AHM24" s="77"/>
      <c r="AHN24" s="77"/>
      <c r="AHO24" s="77"/>
      <c r="AHP24" s="77"/>
      <c r="AHQ24" s="77"/>
      <c r="AHR24" s="77"/>
      <c r="AHS24" s="77"/>
      <c r="AHT24" s="77"/>
      <c r="AHU24" s="77"/>
      <c r="AHV24" s="77"/>
      <c r="AHW24" s="77"/>
      <c r="AHX24" s="77"/>
      <c r="AHY24" s="77"/>
      <c r="AHZ24" s="77"/>
      <c r="AIA24" s="77"/>
      <c r="AIB24" s="77"/>
      <c r="AIC24" s="77"/>
      <c r="AID24" s="77"/>
      <c r="AIE24" s="77"/>
      <c r="AIF24" s="77"/>
      <c r="AIG24" s="77"/>
      <c r="AIH24" s="77"/>
      <c r="AII24" s="77"/>
      <c r="AIJ24" s="77"/>
      <c r="AIK24" s="77"/>
      <c r="AIL24" s="77"/>
      <c r="AIM24" s="77"/>
      <c r="AIN24" s="77"/>
      <c r="AIO24" s="77"/>
      <c r="AIP24" s="77"/>
      <c r="AIQ24" s="77"/>
      <c r="AIR24" s="77"/>
      <c r="AIS24" s="77"/>
      <c r="AIT24" s="77"/>
      <c r="AIU24" s="77"/>
      <c r="AIV24" s="77"/>
      <c r="AIW24" s="77"/>
      <c r="AIX24" s="77"/>
      <c r="AIY24" s="77"/>
      <c r="AIZ24" s="77"/>
      <c r="AJA24" s="77"/>
      <c r="AJB24" s="77"/>
      <c r="AJC24" s="77"/>
      <c r="AJD24" s="77"/>
      <c r="AJE24" s="77"/>
      <c r="AJF24" s="77"/>
      <c r="AJG24" s="77"/>
      <c r="AJH24" s="77"/>
      <c r="AJI24" s="77"/>
      <c r="AJJ24" s="77"/>
      <c r="AJK24" s="77"/>
      <c r="AJL24" s="77"/>
      <c r="AJM24" s="77"/>
      <c r="AJN24" s="77"/>
      <c r="AJO24" s="77"/>
      <c r="AJP24" s="77"/>
      <c r="AJQ24" s="77"/>
      <c r="AJR24" s="77"/>
      <c r="AJS24" s="77"/>
      <c r="AJT24" s="77"/>
      <c r="AJU24" s="77"/>
      <c r="AJV24" s="77"/>
      <c r="AJW24" s="77"/>
      <c r="AJX24" s="77"/>
      <c r="AJY24" s="77"/>
      <c r="AJZ24" s="77"/>
      <c r="AKA24" s="77"/>
      <c r="AKB24" s="77"/>
      <c r="AKC24" s="77"/>
      <c r="AKD24" s="77"/>
      <c r="AKE24" s="77"/>
      <c r="AKF24" s="77"/>
      <c r="AKG24" s="77"/>
      <c r="AKH24" s="77"/>
      <c r="AKI24" s="77"/>
      <c r="AKJ24" s="77"/>
      <c r="AKK24" s="77"/>
      <c r="AKL24" s="77"/>
      <c r="AKM24" s="77"/>
      <c r="AKN24" s="77"/>
      <c r="AKO24" s="77"/>
      <c r="AKP24" s="77"/>
      <c r="AKQ24" s="77"/>
      <c r="AKR24" s="77"/>
      <c r="AKS24" s="77"/>
      <c r="AKT24" s="77"/>
      <c r="AKU24" s="77"/>
      <c r="AKV24" s="77"/>
      <c r="AKW24" s="77"/>
      <c r="AKX24" s="77"/>
      <c r="AKY24" s="77"/>
      <c r="AKZ24" s="77"/>
      <c r="ALA24" s="77"/>
      <c r="ALB24" s="77"/>
      <c r="ALC24" s="77"/>
      <c r="ALD24" s="77"/>
      <c r="ALE24" s="77"/>
      <c r="ALF24" s="77"/>
      <c r="ALG24" s="77"/>
      <c r="ALH24" s="77"/>
      <c r="ALI24" s="77"/>
      <c r="ALJ24" s="77"/>
      <c r="ALK24" s="77"/>
      <c r="ALL24" s="77"/>
      <c r="ALM24" s="77"/>
      <c r="ALN24" s="77"/>
      <c r="ALO24" s="77"/>
      <c r="ALP24" s="77"/>
      <c r="ALQ24" s="77"/>
      <c r="ALR24" s="77"/>
      <c r="ALS24" s="77"/>
      <c r="ALT24" s="77"/>
      <c r="ALU24" s="77"/>
      <c r="ALV24" s="77"/>
      <c r="ALW24" s="77"/>
      <c r="ALX24" s="77"/>
      <c r="ALY24" s="77"/>
      <c r="ALZ24" s="77"/>
      <c r="AMA24" s="77"/>
      <c r="AMB24" s="77"/>
      <c r="AMC24" s="77"/>
      <c r="AMD24" s="77"/>
      <c r="AME24" s="77"/>
      <c r="AMF24" s="77"/>
      <c r="AMG24" s="77"/>
      <c r="AMH24" s="77"/>
      <c r="AMI24" s="77"/>
      <c r="AMJ24" s="77"/>
      <c r="AMK24" s="77"/>
      <c r="AML24" s="77"/>
      <c r="AMM24" s="77"/>
      <c r="AMN24" s="77"/>
      <c r="AMO24" s="77"/>
      <c r="AMP24" s="77"/>
      <c r="AMQ24" s="77"/>
      <c r="AMR24" s="77"/>
      <c r="AMS24" s="77"/>
      <c r="AMT24" s="77"/>
      <c r="AMU24" s="77"/>
      <c r="AMV24" s="77"/>
      <c r="AMW24" s="77"/>
      <c r="AMX24" s="77"/>
      <c r="AMY24" s="77"/>
      <c r="AMZ24" s="77"/>
      <c r="ANA24" s="77"/>
      <c r="ANB24" s="77"/>
      <c r="ANC24" s="77"/>
      <c r="AND24" s="77"/>
      <c r="ANE24" s="77"/>
      <c r="ANF24" s="77"/>
      <c r="ANG24" s="77"/>
      <c r="ANH24" s="77"/>
      <c r="ANI24" s="77"/>
      <c r="ANJ24" s="77"/>
      <c r="ANK24" s="77"/>
      <c r="ANL24" s="77"/>
      <c r="ANM24" s="77"/>
      <c r="ANN24" s="77"/>
      <c r="ANO24" s="77"/>
      <c r="ANP24" s="77"/>
      <c r="ANQ24" s="77"/>
      <c r="ANR24" s="77"/>
      <c r="ANS24" s="77"/>
      <c r="ANT24" s="77"/>
      <c r="ANU24" s="77"/>
      <c r="ANV24" s="77"/>
      <c r="ANW24" s="77"/>
      <c r="ANX24" s="77"/>
      <c r="ANY24" s="77"/>
      <c r="ANZ24" s="77"/>
      <c r="AOA24" s="77"/>
      <c r="AOB24" s="77"/>
      <c r="AOC24" s="77"/>
      <c r="AOD24" s="77"/>
      <c r="AOE24" s="77"/>
      <c r="AOF24" s="77"/>
      <c r="AOG24" s="77"/>
      <c r="AOH24" s="77"/>
      <c r="AOI24" s="77"/>
      <c r="AOJ24" s="77"/>
      <c r="AOK24" s="77"/>
      <c r="AOL24" s="77"/>
      <c r="AOM24" s="77"/>
      <c r="AON24" s="77"/>
      <c r="AOO24" s="77"/>
      <c r="AOP24" s="77"/>
      <c r="AOQ24" s="77"/>
      <c r="AOR24" s="77"/>
      <c r="AOS24" s="77"/>
      <c r="AOT24" s="77"/>
      <c r="AOU24" s="77"/>
      <c r="AOV24" s="77"/>
      <c r="AOW24" s="77"/>
      <c r="AOX24" s="77"/>
      <c r="AOY24" s="77"/>
      <c r="AOZ24" s="77"/>
      <c r="APA24" s="77"/>
      <c r="APB24" s="77"/>
      <c r="APC24" s="77"/>
      <c r="APD24" s="77"/>
      <c r="APE24" s="77"/>
      <c r="APF24" s="77"/>
      <c r="APG24" s="77"/>
      <c r="APH24" s="77"/>
      <c r="API24" s="77"/>
      <c r="APJ24" s="77"/>
      <c r="APK24" s="77"/>
      <c r="APL24" s="77"/>
      <c r="APM24" s="77"/>
      <c r="APN24" s="77"/>
      <c r="APO24" s="77"/>
      <c r="APP24" s="77"/>
      <c r="APQ24" s="77"/>
      <c r="APR24" s="77"/>
      <c r="APS24" s="77"/>
      <c r="APT24" s="77"/>
      <c r="APU24" s="77"/>
      <c r="APV24" s="77"/>
      <c r="APW24" s="77"/>
      <c r="APX24" s="77"/>
      <c r="APY24" s="77"/>
      <c r="APZ24" s="77"/>
      <c r="AQA24" s="77"/>
      <c r="AQB24" s="77"/>
      <c r="AQC24" s="77"/>
      <c r="AQD24" s="77"/>
      <c r="AQE24" s="77"/>
      <c r="AQF24" s="77"/>
      <c r="AQG24" s="77"/>
      <c r="AQH24" s="77"/>
      <c r="AQI24" s="77"/>
      <c r="AQJ24" s="77"/>
      <c r="AQK24" s="77"/>
      <c r="AQL24" s="77"/>
      <c r="AQM24" s="77"/>
      <c r="AQN24" s="77"/>
      <c r="AQO24" s="77"/>
      <c r="AQP24" s="77"/>
      <c r="AQQ24" s="77"/>
      <c r="AQR24" s="77"/>
      <c r="AQS24" s="77"/>
      <c r="AQT24" s="77"/>
      <c r="AQU24" s="77"/>
      <c r="AQV24" s="77"/>
      <c r="AQW24" s="77"/>
      <c r="AQX24" s="77"/>
      <c r="AQY24" s="77"/>
      <c r="AQZ24" s="77"/>
      <c r="ARA24" s="77"/>
      <c r="ARB24" s="77"/>
      <c r="ARC24" s="77"/>
      <c r="ARD24" s="77"/>
      <c r="ARE24" s="77"/>
      <c r="ARF24" s="77"/>
      <c r="ARG24" s="77"/>
      <c r="ARH24" s="77"/>
      <c r="ARI24" s="77"/>
      <c r="ARJ24" s="77"/>
      <c r="ARK24" s="77"/>
      <c r="ARL24" s="77"/>
      <c r="ARM24" s="77"/>
      <c r="ARN24" s="77"/>
      <c r="ARO24" s="77"/>
      <c r="ARP24" s="77"/>
      <c r="ARQ24" s="77"/>
      <c r="ARR24" s="77"/>
      <c r="ARS24" s="77"/>
      <c r="ART24" s="77"/>
      <c r="ARU24" s="77"/>
      <c r="ARV24" s="77"/>
      <c r="ARW24" s="77"/>
      <c r="ARX24" s="77"/>
      <c r="ARY24" s="77"/>
      <c r="ARZ24" s="77"/>
      <c r="ASA24" s="77"/>
      <c r="ASB24" s="77"/>
      <c r="ASC24" s="77"/>
      <c r="ASD24" s="77"/>
      <c r="ASE24" s="77"/>
      <c r="ASF24" s="77"/>
      <c r="ASG24" s="77"/>
      <c r="ASH24" s="77"/>
      <c r="ASI24" s="77"/>
      <c r="ASJ24" s="77"/>
      <c r="ASK24" s="77"/>
      <c r="ASL24" s="77"/>
      <c r="ASM24" s="77"/>
      <c r="ASN24" s="77"/>
      <c r="ASO24" s="77"/>
      <c r="ASP24" s="77"/>
      <c r="ASQ24" s="77"/>
      <c r="ASR24" s="77"/>
      <c r="ASS24" s="77"/>
      <c r="AST24" s="77"/>
      <c r="ASU24" s="77"/>
      <c r="ASV24" s="77"/>
      <c r="ASW24" s="77"/>
      <c r="ASX24" s="77"/>
      <c r="ASY24" s="77"/>
      <c r="ASZ24" s="77"/>
      <c r="ATA24" s="77"/>
      <c r="ATB24" s="77"/>
      <c r="ATC24" s="77"/>
      <c r="ATD24" s="77"/>
      <c r="ATE24" s="77"/>
      <c r="ATF24" s="77"/>
      <c r="ATG24" s="77"/>
      <c r="ATH24" s="77"/>
      <c r="ATI24" s="77"/>
      <c r="ATJ24" s="77"/>
      <c r="ATK24" s="77"/>
      <c r="ATL24" s="77"/>
      <c r="ATM24" s="77"/>
      <c r="ATN24" s="77"/>
      <c r="ATO24" s="77"/>
      <c r="ATP24" s="77"/>
      <c r="ATQ24" s="77"/>
      <c r="ATR24" s="77"/>
      <c r="ATS24" s="77"/>
      <c r="ATT24" s="77"/>
      <c r="ATU24" s="77"/>
      <c r="ATV24" s="77"/>
      <c r="ATW24" s="77"/>
      <c r="ATX24" s="77"/>
      <c r="ATY24" s="77"/>
      <c r="ATZ24" s="77"/>
      <c r="AUA24" s="77"/>
      <c r="AUB24" s="77"/>
      <c r="AUC24" s="77"/>
      <c r="AUD24" s="77"/>
      <c r="AUE24" s="77"/>
      <c r="AUF24" s="77"/>
      <c r="AUG24" s="77"/>
      <c r="AUH24" s="77"/>
      <c r="AUI24" s="77"/>
      <c r="AUJ24" s="77"/>
      <c r="AUK24" s="77"/>
      <c r="AUL24" s="77"/>
      <c r="AUM24" s="77"/>
      <c r="AUN24" s="77"/>
      <c r="AUO24" s="77"/>
      <c r="AUP24" s="77"/>
      <c r="AUQ24" s="77"/>
      <c r="AUR24" s="77"/>
      <c r="AUS24" s="77"/>
      <c r="AUT24" s="77"/>
      <c r="AUU24" s="77"/>
      <c r="AUV24" s="77"/>
      <c r="AUW24" s="77"/>
      <c r="AUX24" s="77"/>
      <c r="AUY24" s="77"/>
      <c r="AUZ24" s="77"/>
      <c r="AVA24" s="77"/>
      <c r="AVB24" s="77"/>
      <c r="AVC24" s="77"/>
      <c r="AVD24" s="77"/>
      <c r="AVE24" s="77"/>
      <c r="AVF24" s="77"/>
      <c r="AVG24" s="77"/>
      <c r="AVH24" s="77"/>
      <c r="AVI24" s="77"/>
      <c r="AVJ24" s="77"/>
      <c r="AVK24" s="77"/>
      <c r="AVL24" s="77"/>
      <c r="AVM24" s="77"/>
      <c r="AVN24" s="77"/>
      <c r="AVO24" s="77"/>
      <c r="AVP24" s="77"/>
      <c r="AVQ24" s="77"/>
      <c r="AVR24" s="77"/>
      <c r="AVS24" s="77"/>
      <c r="AVT24" s="77"/>
      <c r="AVU24" s="77"/>
      <c r="AVV24" s="77"/>
      <c r="AVW24" s="77"/>
      <c r="AVX24" s="77"/>
      <c r="AVY24" s="77"/>
      <c r="AVZ24" s="77"/>
      <c r="AWA24" s="77"/>
      <c r="AWB24" s="77"/>
      <c r="AWC24" s="77"/>
      <c r="AWD24" s="77"/>
      <c r="AWE24" s="77"/>
      <c r="AWF24" s="77"/>
      <c r="AWG24" s="77"/>
      <c r="AWH24" s="77"/>
      <c r="AWI24" s="77"/>
      <c r="AWJ24" s="77"/>
      <c r="AWK24" s="77"/>
      <c r="AWL24" s="77"/>
      <c r="AWM24" s="77"/>
      <c r="AWN24" s="77"/>
      <c r="AWO24" s="77"/>
      <c r="AWP24" s="77"/>
      <c r="AWQ24" s="77"/>
      <c r="AWR24" s="77"/>
      <c r="AWS24" s="77"/>
      <c r="AWT24" s="77"/>
      <c r="AWU24" s="77"/>
      <c r="AWV24" s="77"/>
      <c r="AWW24" s="77"/>
      <c r="AWX24" s="77"/>
      <c r="AWY24" s="77"/>
      <c r="AWZ24" s="77"/>
      <c r="AXA24" s="77"/>
      <c r="AXB24" s="77"/>
      <c r="AXC24" s="77"/>
      <c r="AXD24" s="77"/>
      <c r="AXE24" s="77"/>
      <c r="AXF24" s="77"/>
      <c r="AXG24" s="77"/>
      <c r="AXH24" s="77"/>
      <c r="AXI24" s="77"/>
      <c r="AXJ24" s="77"/>
      <c r="AXK24" s="77"/>
      <c r="AXL24" s="77"/>
      <c r="AXM24" s="77"/>
      <c r="AXN24" s="77"/>
      <c r="AXO24" s="77"/>
      <c r="AXP24" s="77"/>
      <c r="AXQ24" s="77"/>
      <c r="AXR24" s="77"/>
      <c r="AXS24" s="77"/>
      <c r="AXT24" s="77"/>
      <c r="AXU24" s="77"/>
      <c r="AXV24" s="77"/>
      <c r="AXW24" s="77"/>
      <c r="AXX24" s="77"/>
      <c r="AXY24" s="77"/>
      <c r="AXZ24" s="77"/>
      <c r="AYA24" s="77"/>
      <c r="AYB24" s="77"/>
      <c r="AYC24" s="77"/>
      <c r="AYD24" s="77"/>
      <c r="AYE24" s="77"/>
      <c r="AYF24" s="77"/>
      <c r="AYG24" s="77"/>
      <c r="AYH24" s="77"/>
      <c r="AYI24" s="77"/>
      <c r="AYJ24" s="77"/>
      <c r="AYK24" s="77"/>
      <c r="AYL24" s="77"/>
      <c r="AYM24" s="77"/>
      <c r="AYN24" s="77"/>
      <c r="AYO24" s="77"/>
      <c r="AYP24" s="77"/>
      <c r="AYQ24" s="77"/>
      <c r="AYR24" s="77"/>
      <c r="AYS24" s="77"/>
      <c r="AYT24" s="77"/>
      <c r="AYU24" s="77"/>
      <c r="AYV24" s="77"/>
      <c r="AYW24" s="77"/>
      <c r="AYX24" s="77"/>
      <c r="AYY24" s="77"/>
      <c r="AYZ24" s="77"/>
      <c r="AZA24" s="77"/>
      <c r="AZB24" s="77"/>
      <c r="AZC24" s="77"/>
      <c r="AZD24" s="77"/>
      <c r="AZE24" s="77"/>
      <c r="AZF24" s="77"/>
      <c r="AZG24" s="77"/>
      <c r="AZH24" s="77"/>
      <c r="AZI24" s="77"/>
      <c r="AZJ24" s="77"/>
      <c r="AZK24" s="77"/>
      <c r="AZL24" s="77"/>
      <c r="AZM24" s="77"/>
      <c r="AZN24" s="77"/>
      <c r="AZO24" s="77"/>
      <c r="AZP24" s="77"/>
      <c r="AZQ24" s="77"/>
      <c r="AZR24" s="77"/>
      <c r="AZS24" s="77"/>
      <c r="AZT24" s="77"/>
      <c r="AZU24" s="77"/>
      <c r="AZV24" s="77"/>
      <c r="AZW24" s="77"/>
      <c r="AZX24" s="77"/>
      <c r="AZY24" s="77"/>
      <c r="AZZ24" s="77"/>
      <c r="BAA24" s="77"/>
      <c r="BAB24" s="77"/>
      <c r="BAC24" s="77"/>
      <c r="BAD24" s="77"/>
      <c r="BAE24" s="77"/>
      <c r="BAF24" s="77"/>
      <c r="BAG24" s="77"/>
      <c r="BAH24" s="77"/>
      <c r="BAI24" s="77"/>
      <c r="BAJ24" s="77"/>
      <c r="BAK24" s="77"/>
      <c r="BAL24" s="77"/>
      <c r="BAM24" s="77"/>
      <c r="BAN24" s="77"/>
      <c r="BAO24" s="77"/>
      <c r="BAP24" s="77"/>
      <c r="BAQ24" s="77"/>
      <c r="BAR24" s="77"/>
      <c r="BAS24" s="77"/>
      <c r="BAT24" s="77"/>
      <c r="BAU24" s="77"/>
      <c r="BAV24" s="77"/>
      <c r="BAW24" s="77"/>
      <c r="BAX24" s="77"/>
      <c r="BAY24" s="77"/>
      <c r="BAZ24" s="77"/>
      <c r="BBA24" s="77"/>
      <c r="BBB24" s="77"/>
      <c r="BBC24" s="77"/>
      <c r="BBD24" s="77"/>
      <c r="BBE24" s="77"/>
      <c r="BBF24" s="77"/>
      <c r="BBG24" s="77"/>
      <c r="BBH24" s="77"/>
      <c r="BBI24" s="77"/>
      <c r="BBJ24" s="77"/>
      <c r="BBK24" s="77"/>
      <c r="BBL24" s="77"/>
      <c r="BBM24" s="77"/>
      <c r="BBN24" s="77"/>
      <c r="BBO24" s="77"/>
      <c r="BBP24" s="77"/>
      <c r="BBQ24" s="77"/>
      <c r="BBR24" s="77"/>
      <c r="BBS24" s="77"/>
      <c r="BBT24" s="77"/>
      <c r="BBU24" s="77"/>
      <c r="BBV24" s="77"/>
      <c r="BBW24" s="77"/>
      <c r="BBX24" s="77"/>
      <c r="BBY24" s="77"/>
      <c r="BBZ24" s="77"/>
      <c r="BCA24" s="77"/>
      <c r="BCB24" s="77"/>
      <c r="BCC24" s="77"/>
      <c r="BCD24" s="77"/>
      <c r="BCE24" s="77"/>
      <c r="BCF24" s="77"/>
      <c r="BCG24" s="77"/>
      <c r="BCH24" s="77"/>
      <c r="BCI24" s="77"/>
      <c r="BCJ24" s="77"/>
      <c r="BCK24" s="77"/>
      <c r="BCL24" s="77"/>
      <c r="BCM24" s="77"/>
      <c r="BCN24" s="77"/>
      <c r="BCO24" s="77"/>
      <c r="BCP24" s="77"/>
      <c r="BCQ24" s="77"/>
      <c r="BCR24" s="77"/>
      <c r="BCS24" s="77"/>
      <c r="BCT24" s="77"/>
      <c r="BCU24" s="77"/>
      <c r="BCV24" s="77"/>
      <c r="BCW24" s="77"/>
      <c r="BCX24" s="77"/>
      <c r="BCY24" s="77"/>
      <c r="BCZ24" s="77"/>
      <c r="BDA24" s="77"/>
      <c r="BDB24" s="77"/>
      <c r="BDC24" s="77"/>
      <c r="BDD24" s="77"/>
      <c r="BDE24" s="77"/>
      <c r="BDF24" s="77"/>
      <c r="BDG24" s="77"/>
      <c r="BDH24" s="77"/>
      <c r="BDI24" s="77"/>
      <c r="BDJ24" s="77"/>
      <c r="BDK24" s="77"/>
      <c r="BDL24" s="77"/>
      <c r="BDM24" s="77"/>
      <c r="BDN24" s="77"/>
      <c r="BDO24" s="77"/>
      <c r="BDP24" s="77"/>
      <c r="BDQ24" s="77"/>
      <c r="BDR24" s="77"/>
      <c r="BDS24" s="77"/>
      <c r="BDT24" s="77"/>
      <c r="BDU24" s="77"/>
      <c r="BDV24" s="77"/>
      <c r="BDW24" s="77"/>
      <c r="BDX24" s="77"/>
      <c r="BDY24" s="77"/>
      <c r="BDZ24" s="77"/>
      <c r="BEA24" s="77"/>
      <c r="BEB24" s="77"/>
      <c r="BEC24" s="77"/>
      <c r="BED24" s="77"/>
      <c r="BEE24" s="77"/>
      <c r="BEF24" s="77"/>
      <c r="BEG24" s="77"/>
      <c r="BEH24" s="77"/>
      <c r="BEI24" s="77"/>
      <c r="BEJ24" s="77"/>
      <c r="BEK24" s="77"/>
      <c r="BEL24" s="77"/>
      <c r="BEM24" s="77"/>
      <c r="BEN24" s="77"/>
      <c r="BEO24" s="77"/>
      <c r="BEP24" s="77"/>
      <c r="BEQ24" s="77"/>
      <c r="BER24" s="77"/>
      <c r="BES24" s="77"/>
      <c r="BET24" s="77"/>
      <c r="BEU24" s="77"/>
      <c r="BEV24" s="77"/>
      <c r="BEW24" s="77"/>
      <c r="BEX24" s="77"/>
      <c r="BEY24" s="77"/>
      <c r="BEZ24" s="77"/>
      <c r="BFA24" s="77"/>
      <c r="BFB24" s="77"/>
      <c r="BFC24" s="77"/>
      <c r="BFD24" s="77"/>
      <c r="BFE24" s="77"/>
      <c r="BFF24" s="77"/>
      <c r="BFG24" s="77"/>
      <c r="BFH24" s="77"/>
      <c r="BFI24" s="77"/>
      <c r="BFJ24" s="77"/>
      <c r="BFK24" s="77"/>
      <c r="BFL24" s="77"/>
      <c r="BFM24" s="77"/>
      <c r="BFN24" s="77"/>
      <c r="BFO24" s="77"/>
      <c r="BFP24" s="77"/>
      <c r="BFQ24" s="77"/>
      <c r="BFR24" s="77"/>
      <c r="BFS24" s="77"/>
      <c r="BFT24" s="77"/>
      <c r="BFU24" s="77"/>
      <c r="BFV24" s="77"/>
      <c r="BFW24" s="77"/>
      <c r="BFX24" s="77"/>
      <c r="BFY24" s="77"/>
      <c r="BFZ24" s="77"/>
      <c r="BGA24" s="77"/>
      <c r="BGB24" s="77"/>
      <c r="BGC24" s="77"/>
      <c r="BGD24" s="77"/>
      <c r="BGE24" s="77"/>
      <c r="BGF24" s="77"/>
      <c r="BGG24" s="77"/>
      <c r="BGH24" s="77"/>
      <c r="BGI24" s="77"/>
      <c r="BGJ24" s="77"/>
      <c r="BGK24" s="77"/>
      <c r="BGL24" s="77"/>
      <c r="BGM24" s="77"/>
      <c r="BGN24" s="77"/>
      <c r="BGO24" s="77"/>
      <c r="BGP24" s="77"/>
      <c r="BGQ24" s="77"/>
      <c r="BGR24" s="77"/>
      <c r="BGS24" s="77"/>
      <c r="BGT24" s="77"/>
      <c r="BGU24" s="77"/>
      <c r="BGV24" s="77"/>
      <c r="BGW24" s="77"/>
      <c r="BGX24" s="77"/>
      <c r="BGY24" s="77"/>
      <c r="BGZ24" s="77"/>
      <c r="BHA24" s="77"/>
      <c r="BHB24" s="77"/>
      <c r="BHC24" s="77"/>
      <c r="BHD24" s="77"/>
      <c r="BHE24" s="77"/>
      <c r="BHF24" s="77"/>
      <c r="BHG24" s="77"/>
      <c r="BHH24" s="77"/>
      <c r="BHI24" s="77"/>
      <c r="BHJ24" s="77"/>
      <c r="BHK24" s="77"/>
      <c r="BHL24" s="77"/>
      <c r="BHM24" s="77"/>
      <c r="BHN24" s="77"/>
      <c r="BHO24" s="77"/>
      <c r="BHP24" s="77"/>
      <c r="BHQ24" s="77"/>
      <c r="BHR24" s="77"/>
      <c r="BHS24" s="77"/>
      <c r="BHT24" s="77"/>
      <c r="BHU24" s="77"/>
      <c r="BHV24" s="77"/>
      <c r="BHW24" s="77"/>
      <c r="BHX24" s="77"/>
      <c r="BHY24" s="77"/>
      <c r="BHZ24" s="77"/>
      <c r="BIA24" s="77"/>
      <c r="BIB24" s="77"/>
      <c r="BIC24" s="77"/>
      <c r="BID24" s="77"/>
      <c r="BIE24" s="77"/>
      <c r="BIF24" s="77"/>
      <c r="BIG24" s="77"/>
      <c r="BIH24" s="77"/>
      <c r="BII24" s="77"/>
      <c r="BIJ24" s="77"/>
      <c r="BIK24" s="77"/>
      <c r="BIL24" s="77"/>
      <c r="BIM24" s="77"/>
      <c r="BIN24" s="77"/>
      <c r="BIO24" s="77"/>
      <c r="BIP24" s="77"/>
      <c r="BIQ24" s="77"/>
      <c r="BIR24" s="77"/>
      <c r="BIS24" s="77"/>
      <c r="BIT24" s="77"/>
      <c r="BIU24" s="77"/>
      <c r="BIV24" s="77"/>
      <c r="BIW24" s="77"/>
      <c r="BIX24" s="77"/>
      <c r="BIY24" s="77"/>
      <c r="BIZ24" s="77"/>
      <c r="BJA24" s="77"/>
      <c r="BJB24" s="77"/>
      <c r="BJC24" s="77"/>
      <c r="BJD24" s="77"/>
      <c r="BJE24" s="77"/>
      <c r="BJF24" s="77"/>
      <c r="BJG24" s="77"/>
      <c r="BJH24" s="77"/>
      <c r="BJI24" s="77"/>
      <c r="BJJ24" s="77"/>
      <c r="BJK24" s="77"/>
      <c r="BJL24" s="77"/>
      <c r="BJM24" s="77"/>
      <c r="BJN24" s="77"/>
      <c r="BJO24" s="77"/>
      <c r="BJP24" s="77"/>
      <c r="BJQ24" s="77"/>
      <c r="BJR24" s="77"/>
      <c r="BJS24" s="77"/>
      <c r="BJT24" s="77"/>
      <c r="BJU24" s="77"/>
      <c r="BJV24" s="77"/>
      <c r="BJW24" s="77"/>
      <c r="BJX24" s="77"/>
      <c r="BJY24" s="77"/>
      <c r="BJZ24" s="77"/>
      <c r="BKA24" s="77"/>
      <c r="BKB24" s="77"/>
      <c r="BKC24" s="77"/>
      <c r="BKD24" s="77"/>
      <c r="BKE24" s="77"/>
      <c r="BKF24" s="77"/>
      <c r="BKG24" s="77"/>
      <c r="BKH24" s="77"/>
      <c r="BKI24" s="77"/>
      <c r="BKJ24" s="77"/>
      <c r="BKK24" s="77"/>
      <c r="BKL24" s="77"/>
      <c r="BKM24" s="77"/>
      <c r="BKN24" s="77"/>
      <c r="BKO24" s="77"/>
      <c r="BKP24" s="77"/>
      <c r="BKQ24" s="77"/>
      <c r="BKR24" s="77"/>
      <c r="BKS24" s="77"/>
      <c r="BKT24" s="77"/>
      <c r="BKU24" s="77"/>
      <c r="BKV24" s="77"/>
      <c r="BKW24" s="77"/>
      <c r="BKX24" s="77"/>
      <c r="BKY24" s="77"/>
      <c r="BKZ24" s="77"/>
      <c r="BLA24" s="77"/>
      <c r="BLB24" s="77"/>
      <c r="BLC24" s="77"/>
      <c r="BLD24" s="77"/>
      <c r="BLE24" s="77"/>
      <c r="BLF24" s="77"/>
      <c r="BLG24" s="77"/>
      <c r="BLH24" s="77"/>
      <c r="BLI24" s="77"/>
      <c r="BLJ24" s="77"/>
      <c r="BLK24" s="77"/>
      <c r="BLL24" s="77"/>
      <c r="BLM24" s="77"/>
      <c r="BLN24" s="77"/>
      <c r="BLO24" s="77"/>
      <c r="BLP24" s="77"/>
      <c r="BLQ24" s="77"/>
      <c r="BLR24" s="77"/>
      <c r="BLS24" s="77"/>
      <c r="BLT24" s="77"/>
      <c r="BLU24" s="77"/>
      <c r="BLV24" s="77"/>
      <c r="BLW24" s="77"/>
      <c r="BLX24" s="77"/>
      <c r="BLY24" s="77"/>
      <c r="BLZ24" s="77"/>
      <c r="BMA24" s="77"/>
      <c r="BMB24" s="77"/>
      <c r="BMC24" s="77"/>
      <c r="BMD24" s="77"/>
      <c r="BME24" s="77"/>
      <c r="BMF24" s="77"/>
      <c r="BMG24" s="77"/>
      <c r="BMH24" s="77"/>
      <c r="BMI24" s="77"/>
      <c r="BMJ24" s="77"/>
      <c r="BMK24" s="77"/>
      <c r="BML24" s="77"/>
      <c r="BMM24" s="77"/>
      <c r="BMN24" s="77"/>
      <c r="BMO24" s="77"/>
      <c r="BMP24" s="77"/>
      <c r="BMQ24" s="77"/>
      <c r="BMR24" s="77"/>
      <c r="BMS24" s="77"/>
      <c r="BMT24" s="77"/>
      <c r="BMU24" s="77"/>
      <c r="BMV24" s="77"/>
      <c r="BMW24" s="77"/>
      <c r="BMX24" s="77"/>
      <c r="BMY24" s="77"/>
      <c r="BMZ24" s="77"/>
      <c r="BNA24" s="77"/>
      <c r="BNB24" s="77"/>
      <c r="BNC24" s="77"/>
      <c r="BND24" s="77"/>
      <c r="BNE24" s="77"/>
      <c r="BNF24" s="77"/>
      <c r="BNG24" s="77"/>
      <c r="BNH24" s="77"/>
      <c r="BNI24" s="77"/>
      <c r="BNJ24" s="77"/>
      <c r="BNK24" s="77"/>
      <c r="BNL24" s="77"/>
      <c r="BNM24" s="77"/>
      <c r="BNN24" s="77"/>
      <c r="BNO24" s="77"/>
      <c r="BNP24" s="77"/>
      <c r="BNQ24" s="77"/>
      <c r="BNR24" s="77"/>
      <c r="BNS24" s="77"/>
      <c r="BNT24" s="77"/>
      <c r="BNU24" s="77"/>
      <c r="BNV24" s="77"/>
      <c r="BNW24" s="77"/>
      <c r="BNX24" s="77"/>
      <c r="BNY24" s="77"/>
      <c r="BNZ24" s="77"/>
      <c r="BOA24" s="77"/>
      <c r="BOB24" s="77"/>
      <c r="BOC24" s="77"/>
      <c r="BOD24" s="77"/>
      <c r="BOE24" s="77"/>
      <c r="BOF24" s="77"/>
      <c r="BOG24" s="77"/>
      <c r="BOH24" s="77"/>
      <c r="BOI24" s="77"/>
      <c r="BOJ24" s="77"/>
      <c r="BOK24" s="77"/>
      <c r="BOL24" s="77"/>
      <c r="BOM24" s="77"/>
      <c r="BON24" s="77"/>
      <c r="BOO24" s="77"/>
      <c r="BOP24" s="77"/>
      <c r="BOQ24" s="77"/>
      <c r="BOR24" s="77"/>
      <c r="BOS24" s="77"/>
      <c r="BOT24" s="77"/>
      <c r="BOU24" s="77"/>
      <c r="BOV24" s="77"/>
      <c r="BOW24" s="77"/>
      <c r="BOX24" s="77"/>
      <c r="BOY24" s="77"/>
      <c r="BOZ24" s="77"/>
      <c r="BPA24" s="77"/>
      <c r="BPB24" s="77"/>
      <c r="BPC24" s="77"/>
      <c r="BPD24" s="77"/>
      <c r="BPE24" s="77"/>
      <c r="BPF24" s="77"/>
      <c r="BPG24" s="77"/>
      <c r="BPH24" s="77"/>
      <c r="BPI24" s="77"/>
      <c r="BPJ24" s="77"/>
      <c r="BPK24" s="77"/>
      <c r="BPL24" s="77"/>
      <c r="BPM24" s="77"/>
      <c r="BPN24" s="77"/>
      <c r="BPO24" s="77"/>
      <c r="BPP24" s="77"/>
      <c r="BPQ24" s="77"/>
      <c r="BPR24" s="77"/>
      <c r="BPS24" s="77"/>
      <c r="BPT24" s="77"/>
      <c r="BPU24" s="77"/>
      <c r="BPV24" s="77"/>
      <c r="BPW24" s="77"/>
      <c r="BPX24" s="77"/>
      <c r="BPY24" s="77"/>
      <c r="BPZ24" s="77"/>
      <c r="BQA24" s="77"/>
      <c r="BQB24" s="77"/>
      <c r="BQC24" s="77"/>
      <c r="BQD24" s="77"/>
      <c r="BQE24" s="77"/>
      <c r="BQF24" s="77"/>
      <c r="BQG24" s="77"/>
      <c r="BQH24" s="77"/>
      <c r="BQI24" s="77"/>
      <c r="BQJ24" s="77"/>
      <c r="BQK24" s="77"/>
      <c r="BQL24" s="77"/>
      <c r="BQM24" s="77"/>
      <c r="BQN24" s="77"/>
      <c r="BQO24" s="77"/>
      <c r="BQP24" s="77"/>
      <c r="BQQ24" s="77"/>
      <c r="BQR24" s="77"/>
      <c r="BQS24" s="77"/>
      <c r="BQT24" s="77"/>
      <c r="BQU24" s="77"/>
      <c r="BQV24" s="77"/>
      <c r="BQW24" s="77"/>
      <c r="BQX24" s="77"/>
      <c r="BQY24" s="77"/>
      <c r="BQZ24" s="77"/>
      <c r="BRA24" s="77"/>
      <c r="BRB24" s="77"/>
      <c r="BRC24" s="77"/>
      <c r="BRD24" s="77"/>
      <c r="BRE24" s="77"/>
      <c r="BRF24" s="77"/>
      <c r="BRG24" s="77"/>
      <c r="BRH24" s="77"/>
      <c r="BRI24" s="77"/>
      <c r="BRJ24" s="77"/>
      <c r="BRK24" s="77"/>
      <c r="BRL24" s="77"/>
      <c r="BRM24" s="77"/>
      <c r="BRN24" s="77"/>
      <c r="BRO24" s="77"/>
      <c r="BRP24" s="77"/>
      <c r="BRQ24" s="77"/>
      <c r="BRR24" s="77"/>
      <c r="BRS24" s="77"/>
      <c r="BRT24" s="77"/>
      <c r="BRU24" s="77"/>
      <c r="BRV24" s="77"/>
      <c r="BRW24" s="77"/>
      <c r="BRX24" s="77"/>
      <c r="BRY24" s="77"/>
      <c r="BRZ24" s="77"/>
      <c r="BSA24" s="77"/>
      <c r="BSB24" s="77"/>
      <c r="BSC24" s="77"/>
      <c r="BSD24" s="77"/>
      <c r="BSE24" s="77"/>
      <c r="BSF24" s="77"/>
      <c r="BSG24" s="77"/>
      <c r="BSH24" s="77"/>
      <c r="BSI24" s="77"/>
      <c r="BSJ24" s="77"/>
      <c r="BSK24" s="77"/>
      <c r="BSL24" s="77"/>
      <c r="BSM24" s="77"/>
      <c r="BSN24" s="77"/>
      <c r="BSO24" s="77"/>
      <c r="BSP24" s="77"/>
      <c r="BSQ24" s="77"/>
      <c r="BSR24" s="77"/>
      <c r="BSS24" s="77"/>
      <c r="BST24" s="77"/>
      <c r="BSU24" s="77"/>
      <c r="BSV24" s="77"/>
      <c r="BSW24" s="77"/>
      <c r="BSX24" s="77"/>
      <c r="BSY24" s="77"/>
      <c r="BSZ24" s="77"/>
      <c r="BTA24" s="77"/>
      <c r="BTB24" s="77"/>
      <c r="BTC24" s="77"/>
      <c r="BTD24" s="77"/>
      <c r="BTE24" s="77"/>
      <c r="BTF24" s="77"/>
      <c r="BTG24" s="77"/>
      <c r="BTH24" s="77"/>
      <c r="BTI24" s="77"/>
      <c r="BTJ24" s="77"/>
      <c r="BTK24" s="77"/>
      <c r="BTL24" s="77"/>
      <c r="BTM24" s="77"/>
      <c r="BTN24" s="77"/>
      <c r="BTO24" s="77"/>
      <c r="BTP24" s="77"/>
      <c r="BTQ24" s="77"/>
      <c r="BTR24" s="77"/>
      <c r="BTS24" s="77"/>
      <c r="BTT24" s="77"/>
      <c r="BTU24" s="77"/>
      <c r="BTV24" s="77"/>
      <c r="BTW24" s="77"/>
      <c r="BTX24" s="77"/>
      <c r="BTY24" s="77"/>
      <c r="BTZ24" s="77"/>
      <c r="BUA24" s="77"/>
      <c r="BUB24" s="77"/>
      <c r="BUC24" s="77"/>
      <c r="BUD24" s="77"/>
      <c r="BUE24" s="77"/>
      <c r="BUF24" s="77"/>
      <c r="BUG24" s="77"/>
      <c r="BUH24" s="77"/>
      <c r="BUI24" s="77"/>
      <c r="BUJ24" s="77"/>
      <c r="BUK24" s="77"/>
      <c r="BUL24" s="77"/>
      <c r="BUM24" s="77"/>
      <c r="BUN24" s="77"/>
      <c r="BUO24" s="77"/>
      <c r="BUP24" s="77"/>
      <c r="BUQ24" s="77"/>
      <c r="BUR24" s="77"/>
      <c r="BUS24" s="77"/>
      <c r="BUT24" s="77"/>
      <c r="BUU24" s="77"/>
      <c r="BUV24" s="77"/>
      <c r="BUW24" s="77"/>
      <c r="BUX24" s="77"/>
      <c r="BUY24" s="77"/>
      <c r="BUZ24" s="77"/>
      <c r="BVA24" s="77"/>
      <c r="BVB24" s="77"/>
      <c r="BVC24" s="77"/>
      <c r="BVD24" s="77"/>
      <c r="BVE24" s="77"/>
      <c r="BVF24" s="77"/>
      <c r="BVG24" s="77"/>
      <c r="BVH24" s="77"/>
      <c r="BVI24" s="77"/>
      <c r="BVJ24" s="77"/>
      <c r="BVK24" s="77"/>
      <c r="BVL24" s="77"/>
      <c r="BVM24" s="77"/>
      <c r="BVN24" s="77"/>
      <c r="BVO24" s="77"/>
      <c r="BVP24" s="77"/>
      <c r="BVQ24" s="77"/>
      <c r="BVR24" s="77"/>
      <c r="BVS24" s="77"/>
      <c r="BVT24" s="77"/>
      <c r="BVU24" s="77"/>
      <c r="BVV24" s="77"/>
      <c r="BVW24" s="77"/>
      <c r="BVX24" s="77"/>
      <c r="BVY24" s="77"/>
      <c r="BVZ24" s="77"/>
      <c r="BWA24" s="77"/>
      <c r="BWB24" s="77"/>
      <c r="BWC24" s="77"/>
      <c r="BWD24" s="77"/>
      <c r="BWE24" s="77"/>
      <c r="BWF24" s="77"/>
      <c r="BWG24" s="77"/>
      <c r="BWH24" s="77"/>
      <c r="BWI24" s="77"/>
      <c r="BWJ24" s="77"/>
      <c r="BWK24" s="77"/>
      <c r="BWL24" s="77"/>
      <c r="BWM24" s="77"/>
      <c r="BWN24" s="77"/>
      <c r="BWO24" s="77"/>
      <c r="BWP24" s="77"/>
      <c r="BWQ24" s="77"/>
      <c r="BWR24" s="77"/>
      <c r="BWS24" s="77"/>
      <c r="BWT24" s="77"/>
      <c r="BWU24" s="77"/>
      <c r="BWV24" s="77"/>
      <c r="BWW24" s="77"/>
      <c r="BWX24" s="77"/>
      <c r="BWY24" s="77"/>
      <c r="BWZ24" s="77"/>
      <c r="BXA24" s="77"/>
      <c r="BXB24" s="77"/>
      <c r="BXC24" s="77"/>
      <c r="BXD24" s="77"/>
      <c r="BXE24" s="77"/>
      <c r="BXF24" s="77"/>
      <c r="BXG24" s="77"/>
      <c r="BXH24" s="77"/>
      <c r="BXI24" s="77"/>
      <c r="BXJ24" s="77"/>
      <c r="BXK24" s="77"/>
      <c r="BXL24" s="77"/>
      <c r="BXM24" s="77"/>
      <c r="BXN24" s="77"/>
      <c r="BXO24" s="77"/>
      <c r="BXP24" s="77"/>
      <c r="BXQ24" s="77"/>
      <c r="BXR24" s="77"/>
      <c r="BXS24" s="77"/>
      <c r="BXT24" s="77"/>
      <c r="BXU24" s="77"/>
      <c r="BXV24" s="77"/>
      <c r="BXW24" s="77"/>
      <c r="BXX24" s="77"/>
      <c r="BXY24" s="77"/>
      <c r="BXZ24" s="77"/>
      <c r="BYA24" s="77"/>
      <c r="BYB24" s="77"/>
      <c r="BYC24" s="77"/>
      <c r="BYD24" s="77"/>
      <c r="BYE24" s="77"/>
      <c r="BYF24" s="77"/>
      <c r="BYG24" s="77"/>
      <c r="BYH24" s="77"/>
      <c r="BYI24" s="77"/>
      <c r="BYJ24" s="77"/>
      <c r="BYK24" s="77"/>
      <c r="BYL24" s="77"/>
      <c r="BYM24" s="77"/>
      <c r="BYN24" s="77"/>
      <c r="BYO24" s="77"/>
      <c r="BYP24" s="77"/>
      <c r="BYQ24" s="77"/>
      <c r="BYR24" s="77"/>
      <c r="BYS24" s="77"/>
      <c r="BYT24" s="77"/>
      <c r="BYU24" s="77"/>
      <c r="BYV24" s="77"/>
      <c r="BYW24" s="77"/>
      <c r="BYX24" s="77"/>
      <c r="BYY24" s="77"/>
      <c r="BYZ24" s="77"/>
      <c r="BZA24" s="77"/>
      <c r="BZB24" s="77"/>
      <c r="BZC24" s="77"/>
      <c r="BZD24" s="77"/>
      <c r="BZE24" s="77"/>
      <c r="BZF24" s="77"/>
      <c r="BZG24" s="77"/>
      <c r="BZH24" s="77"/>
      <c r="BZI24" s="77"/>
      <c r="BZJ24" s="77"/>
      <c r="BZK24" s="77"/>
      <c r="BZL24" s="77"/>
      <c r="BZM24" s="77"/>
      <c r="BZN24" s="77"/>
      <c r="BZO24" s="77"/>
      <c r="BZP24" s="77"/>
      <c r="BZQ24" s="77"/>
      <c r="BZR24" s="77"/>
      <c r="BZS24" s="77"/>
      <c r="BZT24" s="77"/>
      <c r="BZU24" s="77"/>
      <c r="BZV24" s="77"/>
      <c r="BZW24" s="77"/>
      <c r="BZX24" s="77"/>
      <c r="BZY24" s="77"/>
      <c r="BZZ24" s="77"/>
      <c r="CAA24" s="77"/>
      <c r="CAB24" s="77"/>
      <c r="CAC24" s="77"/>
      <c r="CAD24" s="77"/>
      <c r="CAE24" s="77"/>
      <c r="CAF24" s="77"/>
      <c r="CAG24" s="77"/>
      <c r="CAH24" s="77"/>
      <c r="CAI24" s="77"/>
      <c r="CAJ24" s="77"/>
      <c r="CAK24" s="77"/>
      <c r="CAL24" s="77"/>
      <c r="CAM24" s="77"/>
      <c r="CAN24" s="77"/>
      <c r="CAO24" s="77"/>
      <c r="CAP24" s="77"/>
      <c r="CAQ24" s="77"/>
      <c r="CAR24" s="77"/>
      <c r="CAS24" s="77"/>
      <c r="CAT24" s="77"/>
      <c r="CAU24" s="77"/>
      <c r="CAV24" s="77"/>
      <c r="CAW24" s="77"/>
      <c r="CAX24" s="77"/>
      <c r="CAY24" s="77"/>
      <c r="CAZ24" s="77"/>
      <c r="CBA24" s="77"/>
      <c r="CBB24" s="77"/>
      <c r="CBC24" s="77"/>
      <c r="CBD24" s="77"/>
      <c r="CBE24" s="77"/>
      <c r="CBF24" s="77"/>
      <c r="CBG24" s="77"/>
      <c r="CBH24" s="77"/>
      <c r="CBI24" s="77"/>
      <c r="CBJ24" s="77"/>
      <c r="CBK24" s="77"/>
      <c r="CBL24" s="77"/>
      <c r="CBM24" s="77"/>
      <c r="CBN24" s="77"/>
      <c r="CBO24" s="77"/>
      <c r="CBP24" s="77"/>
      <c r="CBQ24" s="77"/>
      <c r="CBR24" s="77"/>
      <c r="CBS24" s="77"/>
      <c r="CBT24" s="77"/>
      <c r="CBU24" s="77"/>
      <c r="CBV24" s="77"/>
      <c r="CBW24" s="77"/>
      <c r="CBX24" s="77"/>
      <c r="CBY24" s="77"/>
      <c r="CBZ24" s="77"/>
      <c r="CCA24" s="77"/>
      <c r="CCB24" s="77"/>
      <c r="CCC24" s="77"/>
      <c r="CCD24" s="77"/>
      <c r="CCE24" s="77"/>
      <c r="CCF24" s="77"/>
      <c r="CCG24" s="77"/>
      <c r="CCH24" s="77"/>
      <c r="CCI24" s="77"/>
      <c r="CCJ24" s="77"/>
      <c r="CCK24" s="77"/>
      <c r="CCL24" s="77"/>
      <c r="CCM24" s="77"/>
      <c r="CCN24" s="77"/>
      <c r="CCO24" s="77"/>
      <c r="CCP24" s="77"/>
      <c r="CCQ24" s="77"/>
      <c r="CCR24" s="77"/>
      <c r="CCS24" s="77"/>
      <c r="CCT24" s="77"/>
      <c r="CCU24" s="77"/>
      <c r="CCV24" s="77"/>
      <c r="CCW24" s="77"/>
      <c r="CCX24" s="77"/>
      <c r="CCY24" s="77"/>
      <c r="CCZ24" s="77"/>
      <c r="CDA24" s="77"/>
      <c r="CDB24" s="77"/>
      <c r="CDC24" s="77"/>
      <c r="CDD24" s="77"/>
      <c r="CDE24" s="77"/>
      <c r="CDF24" s="77"/>
      <c r="CDG24" s="77"/>
      <c r="CDH24" s="77"/>
      <c r="CDI24" s="77"/>
      <c r="CDJ24" s="77"/>
      <c r="CDK24" s="77"/>
      <c r="CDL24" s="77"/>
      <c r="CDM24" s="77"/>
      <c r="CDN24" s="77"/>
      <c r="CDO24" s="77"/>
      <c r="CDP24" s="77"/>
      <c r="CDQ24" s="77"/>
      <c r="CDR24" s="77"/>
      <c r="CDS24" s="77"/>
      <c r="CDT24" s="77"/>
      <c r="CDU24" s="77"/>
      <c r="CDV24" s="77"/>
      <c r="CDW24" s="77"/>
      <c r="CDX24" s="77"/>
      <c r="CDY24" s="77"/>
      <c r="CDZ24" s="77"/>
      <c r="CEA24" s="77"/>
      <c r="CEB24" s="77"/>
      <c r="CEC24" s="77"/>
      <c r="CED24" s="77"/>
      <c r="CEE24" s="77"/>
      <c r="CEF24" s="77"/>
      <c r="CEG24" s="77"/>
      <c r="CEH24" s="77"/>
      <c r="CEI24" s="77"/>
      <c r="CEJ24" s="77"/>
      <c r="CEK24" s="77"/>
      <c r="CEL24" s="77"/>
      <c r="CEM24" s="77"/>
      <c r="CEN24" s="77"/>
      <c r="CEO24" s="77"/>
      <c r="CEP24" s="77"/>
      <c r="CEQ24" s="77"/>
      <c r="CER24" s="77"/>
      <c r="CES24" s="77"/>
      <c r="CET24" s="77"/>
      <c r="CEU24" s="77"/>
      <c r="CEV24" s="77"/>
      <c r="CEW24" s="77"/>
      <c r="CEX24" s="77"/>
      <c r="CEY24" s="77"/>
      <c r="CEZ24" s="77"/>
      <c r="CFA24" s="77"/>
      <c r="CFB24" s="77"/>
      <c r="CFC24" s="77"/>
      <c r="CFD24" s="77"/>
      <c r="CFE24" s="77"/>
      <c r="CFF24" s="77"/>
      <c r="CFG24" s="77"/>
      <c r="CFH24" s="77"/>
      <c r="CFI24" s="77"/>
      <c r="CFJ24" s="77"/>
      <c r="CFK24" s="77"/>
      <c r="CFL24" s="77"/>
      <c r="CFM24" s="77"/>
      <c r="CFN24" s="77"/>
      <c r="CFO24" s="77"/>
      <c r="CFP24" s="77"/>
      <c r="CFQ24" s="77"/>
      <c r="CFR24" s="77"/>
      <c r="CFS24" s="77"/>
      <c r="CFT24" s="77"/>
      <c r="CFU24" s="77"/>
      <c r="CFV24" s="77"/>
      <c r="CFW24" s="77"/>
      <c r="CFX24" s="77"/>
      <c r="CFY24" s="77"/>
      <c r="CFZ24" s="77"/>
      <c r="CGA24" s="77"/>
      <c r="CGB24" s="77"/>
      <c r="CGC24" s="77"/>
      <c r="CGD24" s="77"/>
      <c r="CGE24" s="77"/>
      <c r="CGF24" s="77"/>
      <c r="CGG24" s="77"/>
      <c r="CGH24" s="77"/>
      <c r="CGI24" s="77"/>
      <c r="CGJ24" s="77"/>
      <c r="CGK24" s="77"/>
      <c r="CGL24" s="77"/>
      <c r="CGM24" s="77"/>
      <c r="CGN24" s="77"/>
      <c r="CGO24" s="77"/>
      <c r="CGP24" s="77"/>
      <c r="CGQ24" s="77"/>
      <c r="CGR24" s="77"/>
      <c r="CGS24" s="77"/>
      <c r="CGT24" s="77"/>
      <c r="CGU24" s="77"/>
      <c r="CGV24" s="77"/>
      <c r="CGW24" s="77"/>
      <c r="CGX24" s="77"/>
      <c r="CGY24" s="77"/>
      <c r="CGZ24" s="77"/>
      <c r="CHA24" s="77"/>
      <c r="CHB24" s="77"/>
      <c r="CHC24" s="77"/>
      <c r="CHD24" s="77"/>
      <c r="CHE24" s="77"/>
      <c r="CHF24" s="77"/>
      <c r="CHG24" s="77"/>
      <c r="CHH24" s="77"/>
      <c r="CHI24" s="77"/>
      <c r="CHJ24" s="77"/>
      <c r="CHK24" s="77"/>
      <c r="CHL24" s="77"/>
      <c r="CHM24" s="77"/>
      <c r="CHN24" s="77"/>
      <c r="CHO24" s="77"/>
      <c r="CHP24" s="77"/>
      <c r="CHQ24" s="77"/>
      <c r="CHR24" s="77"/>
      <c r="CHS24" s="77"/>
      <c r="CHT24" s="77"/>
      <c r="CHU24" s="77"/>
      <c r="CHV24" s="77"/>
      <c r="CHW24" s="77"/>
      <c r="CHX24" s="77"/>
      <c r="CHY24" s="77"/>
      <c r="CHZ24" s="77"/>
      <c r="CIA24" s="77"/>
      <c r="CIB24" s="77"/>
      <c r="CIC24" s="77"/>
      <c r="CID24" s="77"/>
      <c r="CIE24" s="77"/>
      <c r="CIF24" s="77"/>
      <c r="CIG24" s="77"/>
      <c r="CIH24" s="77"/>
      <c r="CII24" s="77"/>
      <c r="CIJ24" s="77"/>
      <c r="CIK24" s="77"/>
      <c r="CIL24" s="77"/>
      <c r="CIM24" s="77"/>
      <c r="CIN24" s="77"/>
      <c r="CIO24" s="77"/>
      <c r="CIP24" s="77"/>
      <c r="CIQ24" s="77"/>
      <c r="CIR24" s="77"/>
      <c r="CIS24" s="77"/>
      <c r="CIT24" s="77"/>
      <c r="CIU24" s="77"/>
      <c r="CIV24" s="77"/>
      <c r="CIW24" s="77"/>
      <c r="CIX24" s="77"/>
      <c r="CIY24" s="77"/>
      <c r="CIZ24" s="77"/>
      <c r="CJA24" s="77"/>
      <c r="CJB24" s="77"/>
      <c r="CJC24" s="77"/>
      <c r="CJD24" s="77"/>
      <c r="CJE24" s="77"/>
      <c r="CJF24" s="77"/>
      <c r="CJG24" s="77"/>
      <c r="CJH24" s="77"/>
      <c r="CJI24" s="77"/>
      <c r="CJJ24" s="77"/>
      <c r="CJK24" s="77"/>
      <c r="CJL24" s="77"/>
      <c r="CJM24" s="77"/>
      <c r="CJN24" s="77"/>
      <c r="CJO24" s="77"/>
      <c r="CJP24" s="77"/>
      <c r="CJQ24" s="77"/>
      <c r="CJR24" s="77"/>
      <c r="CJS24" s="77"/>
      <c r="CJT24" s="77"/>
      <c r="CJU24" s="77"/>
      <c r="CJV24" s="77"/>
      <c r="CJW24" s="77"/>
      <c r="CJX24" s="77"/>
      <c r="CJY24" s="77"/>
      <c r="CJZ24" s="77"/>
      <c r="CKA24" s="77"/>
      <c r="CKB24" s="77"/>
      <c r="CKC24" s="77"/>
      <c r="CKD24" s="77"/>
      <c r="CKE24" s="77"/>
      <c r="CKF24" s="77"/>
      <c r="CKG24" s="77"/>
      <c r="CKH24" s="77"/>
      <c r="CKI24" s="77"/>
      <c r="CKJ24" s="77"/>
      <c r="CKK24" s="77"/>
      <c r="CKL24" s="77"/>
      <c r="CKM24" s="77"/>
      <c r="CKN24" s="77"/>
      <c r="CKO24" s="77"/>
      <c r="CKP24" s="77"/>
      <c r="CKQ24" s="77"/>
      <c r="CKR24" s="77"/>
      <c r="CKS24" s="77"/>
      <c r="CKT24" s="77"/>
      <c r="CKU24" s="77"/>
      <c r="CKV24" s="77"/>
      <c r="CKW24" s="77"/>
      <c r="CKX24" s="77"/>
      <c r="CKY24" s="77"/>
      <c r="CKZ24" s="77"/>
      <c r="CLA24" s="77"/>
      <c r="CLB24" s="77"/>
      <c r="CLC24" s="77"/>
      <c r="CLD24" s="77"/>
      <c r="CLE24" s="77"/>
      <c r="CLF24" s="77"/>
      <c r="CLG24" s="77"/>
      <c r="CLH24" s="77"/>
      <c r="CLI24" s="77"/>
      <c r="CLJ24" s="77"/>
      <c r="CLK24" s="77"/>
      <c r="CLL24" s="77"/>
      <c r="CLM24" s="77"/>
      <c r="CLN24" s="77"/>
      <c r="CLO24" s="77"/>
      <c r="CLP24" s="77"/>
      <c r="CLQ24" s="77"/>
      <c r="CLR24" s="77"/>
      <c r="CLS24" s="77"/>
      <c r="CLT24" s="77"/>
      <c r="CLU24" s="77"/>
      <c r="CLV24" s="77"/>
      <c r="CLW24" s="77"/>
      <c r="CLX24" s="77"/>
      <c r="CLY24" s="77"/>
      <c r="CLZ24" s="77"/>
      <c r="CMA24" s="77"/>
      <c r="CMB24" s="77"/>
      <c r="CMC24" s="77"/>
      <c r="CMD24" s="77"/>
      <c r="CME24" s="77"/>
      <c r="CMF24" s="77"/>
      <c r="CMG24" s="77"/>
      <c r="CMH24" s="77"/>
      <c r="CMI24" s="77"/>
      <c r="CMJ24" s="77"/>
      <c r="CMK24" s="77"/>
      <c r="CML24" s="77"/>
      <c r="CMM24" s="77"/>
      <c r="CMN24" s="77"/>
      <c r="CMO24" s="77"/>
      <c r="CMP24" s="77"/>
      <c r="CMQ24" s="77"/>
      <c r="CMR24" s="77"/>
      <c r="CMS24" s="77"/>
      <c r="CMT24" s="77"/>
      <c r="CMU24" s="77"/>
      <c r="CMV24" s="77"/>
      <c r="CMW24" s="77"/>
      <c r="CMX24" s="77"/>
      <c r="CMY24" s="77"/>
      <c r="CMZ24" s="77"/>
      <c r="CNA24" s="77"/>
      <c r="CNB24" s="77"/>
      <c r="CNC24" s="77"/>
      <c r="CND24" s="77"/>
      <c r="CNE24" s="77"/>
      <c r="CNF24" s="77"/>
      <c r="CNG24" s="77"/>
      <c r="CNH24" s="77"/>
      <c r="CNI24" s="77"/>
      <c r="CNJ24" s="77"/>
      <c r="CNK24" s="77"/>
      <c r="CNL24" s="77"/>
      <c r="CNM24" s="77"/>
      <c r="CNN24" s="77"/>
      <c r="CNO24" s="77"/>
      <c r="CNP24" s="77"/>
      <c r="CNQ24" s="77"/>
      <c r="CNR24" s="77"/>
      <c r="CNS24" s="77"/>
      <c r="CNT24" s="77"/>
      <c r="CNU24" s="77"/>
      <c r="CNV24" s="77"/>
      <c r="CNW24" s="77"/>
      <c r="CNX24" s="77"/>
      <c r="CNY24" s="77"/>
      <c r="CNZ24" s="77"/>
      <c r="COA24" s="77"/>
      <c r="COB24" s="77"/>
      <c r="COC24" s="77"/>
      <c r="COD24" s="77"/>
      <c r="COE24" s="77"/>
      <c r="COF24" s="77"/>
      <c r="COG24" s="77"/>
      <c r="COH24" s="77"/>
      <c r="COI24" s="77"/>
      <c r="COJ24" s="77"/>
      <c r="COK24" s="77"/>
      <c r="COL24" s="77"/>
      <c r="COM24" s="77"/>
      <c r="CON24" s="77"/>
      <c r="COO24" s="77"/>
      <c r="COP24" s="77"/>
      <c r="COQ24" s="77"/>
      <c r="COR24" s="77"/>
      <c r="COS24" s="77"/>
      <c r="COT24" s="77"/>
      <c r="COU24" s="77"/>
      <c r="COV24" s="77"/>
      <c r="COW24" s="77"/>
      <c r="COX24" s="77"/>
      <c r="COY24" s="77"/>
      <c r="COZ24" s="77"/>
      <c r="CPA24" s="77"/>
      <c r="CPB24" s="77"/>
      <c r="CPC24" s="77"/>
      <c r="CPD24" s="77"/>
      <c r="CPE24" s="77"/>
      <c r="CPF24" s="77"/>
      <c r="CPG24" s="77"/>
      <c r="CPH24" s="77"/>
      <c r="CPI24" s="77"/>
      <c r="CPJ24" s="77"/>
      <c r="CPK24" s="77"/>
      <c r="CPL24" s="77"/>
      <c r="CPM24" s="77"/>
      <c r="CPN24" s="77"/>
      <c r="CPO24" s="77"/>
      <c r="CPP24" s="77"/>
      <c r="CPQ24" s="77"/>
      <c r="CPR24" s="77"/>
      <c r="CPS24" s="77"/>
      <c r="CPT24" s="77"/>
      <c r="CPU24" s="77"/>
      <c r="CPV24" s="77"/>
      <c r="CPW24" s="77"/>
      <c r="CPX24" s="77"/>
      <c r="CPY24" s="77"/>
      <c r="CPZ24" s="77"/>
      <c r="CQA24" s="77"/>
      <c r="CQB24" s="77"/>
      <c r="CQC24" s="77"/>
      <c r="CQD24" s="77"/>
      <c r="CQE24" s="77"/>
      <c r="CQF24" s="77"/>
      <c r="CQG24" s="77"/>
      <c r="CQH24" s="77"/>
      <c r="CQI24" s="77"/>
      <c r="CQJ24" s="77"/>
      <c r="CQK24" s="77"/>
      <c r="CQL24" s="77"/>
      <c r="CQM24" s="77"/>
      <c r="CQN24" s="77"/>
      <c r="CQO24" s="77"/>
      <c r="CQP24" s="77"/>
      <c r="CQQ24" s="77"/>
      <c r="CQR24" s="77"/>
      <c r="CQS24" s="77"/>
      <c r="CQT24" s="77"/>
      <c r="CQU24" s="77"/>
      <c r="CQV24" s="77"/>
      <c r="CQW24" s="77"/>
      <c r="CQX24" s="77"/>
      <c r="CQY24" s="77"/>
      <c r="CQZ24" s="77"/>
      <c r="CRA24" s="77"/>
      <c r="CRB24" s="77"/>
      <c r="CRC24" s="77"/>
      <c r="CRD24" s="77"/>
      <c r="CRE24" s="77"/>
      <c r="CRF24" s="77"/>
      <c r="CRG24" s="77"/>
      <c r="CRH24" s="77"/>
      <c r="CRI24" s="77"/>
      <c r="CRJ24" s="77"/>
      <c r="CRK24" s="77"/>
      <c r="CRL24" s="77"/>
      <c r="CRM24" s="77"/>
      <c r="CRN24" s="77"/>
      <c r="CRO24" s="77"/>
      <c r="CRP24" s="77"/>
      <c r="CRQ24" s="77"/>
      <c r="CRR24" s="77"/>
      <c r="CRS24" s="77"/>
      <c r="CRT24" s="77"/>
      <c r="CRU24" s="77"/>
      <c r="CRV24" s="77"/>
      <c r="CRW24" s="77"/>
      <c r="CRX24" s="77"/>
      <c r="CRY24" s="77"/>
      <c r="CRZ24" s="77"/>
      <c r="CSA24" s="77"/>
      <c r="CSB24" s="77"/>
      <c r="CSC24" s="77"/>
      <c r="CSD24" s="77"/>
      <c r="CSE24" s="77"/>
      <c r="CSF24" s="77"/>
      <c r="CSG24" s="77"/>
      <c r="CSH24" s="77"/>
      <c r="CSI24" s="77"/>
      <c r="CSJ24" s="77"/>
      <c r="CSK24" s="77"/>
      <c r="CSL24" s="77"/>
      <c r="CSM24" s="77"/>
      <c r="CSN24" s="77"/>
      <c r="CSO24" s="77"/>
      <c r="CSP24" s="77"/>
      <c r="CSQ24" s="77"/>
      <c r="CSR24" s="77"/>
      <c r="CSS24" s="77"/>
      <c r="CST24" s="77"/>
      <c r="CSU24" s="77"/>
      <c r="CSV24" s="77"/>
      <c r="CSW24" s="77"/>
      <c r="CSX24" s="77"/>
      <c r="CSY24" s="77"/>
      <c r="CSZ24" s="77"/>
      <c r="CTA24" s="77"/>
      <c r="CTB24" s="77"/>
      <c r="CTC24" s="77"/>
      <c r="CTD24" s="77"/>
      <c r="CTE24" s="77"/>
      <c r="CTF24" s="77"/>
      <c r="CTG24" s="77"/>
      <c r="CTH24" s="77"/>
      <c r="CTI24" s="77"/>
      <c r="CTJ24" s="77"/>
      <c r="CTK24" s="77"/>
      <c r="CTL24" s="77"/>
      <c r="CTM24" s="77"/>
      <c r="CTN24" s="77"/>
      <c r="CTO24" s="77"/>
      <c r="CTP24" s="77"/>
      <c r="CTQ24" s="77"/>
      <c r="CTR24" s="77"/>
      <c r="CTS24" s="77"/>
      <c r="CTT24" s="77"/>
      <c r="CTU24" s="77"/>
      <c r="CTV24" s="77"/>
      <c r="CTW24" s="77"/>
      <c r="CTX24" s="77"/>
      <c r="CTY24" s="77"/>
      <c r="CTZ24" s="77"/>
      <c r="CUA24" s="77"/>
      <c r="CUB24" s="77"/>
      <c r="CUC24" s="77"/>
      <c r="CUD24" s="77"/>
      <c r="CUE24" s="77"/>
      <c r="CUF24" s="77"/>
      <c r="CUG24" s="77"/>
      <c r="CUH24" s="77"/>
      <c r="CUI24" s="77"/>
      <c r="CUJ24" s="77"/>
      <c r="CUK24" s="77"/>
      <c r="CUL24" s="77"/>
      <c r="CUM24" s="77"/>
      <c r="CUN24" s="77"/>
      <c r="CUO24" s="77"/>
      <c r="CUP24" s="77"/>
      <c r="CUQ24" s="77"/>
      <c r="CUR24" s="77"/>
      <c r="CUS24" s="77"/>
      <c r="CUT24" s="77"/>
      <c r="CUU24" s="77"/>
      <c r="CUV24" s="77"/>
      <c r="CUW24" s="77"/>
      <c r="CUX24" s="77"/>
      <c r="CUY24" s="77"/>
      <c r="CUZ24" s="77"/>
      <c r="CVA24" s="77"/>
      <c r="CVB24" s="77"/>
      <c r="CVC24" s="77"/>
      <c r="CVD24" s="77"/>
      <c r="CVE24" s="77"/>
      <c r="CVF24" s="77"/>
      <c r="CVG24" s="77"/>
      <c r="CVH24" s="77"/>
      <c r="CVI24" s="77"/>
      <c r="CVJ24" s="77"/>
      <c r="CVK24" s="77"/>
      <c r="CVL24" s="77"/>
      <c r="CVM24" s="77"/>
      <c r="CVN24" s="77"/>
      <c r="CVO24" s="77"/>
      <c r="CVP24" s="77"/>
      <c r="CVQ24" s="77"/>
      <c r="CVR24" s="77"/>
      <c r="CVS24" s="77"/>
      <c r="CVT24" s="77"/>
      <c r="CVU24" s="77"/>
      <c r="CVV24" s="77"/>
      <c r="CVW24" s="77"/>
      <c r="CVX24" s="77"/>
      <c r="CVY24" s="77"/>
      <c r="CVZ24" s="77"/>
      <c r="CWA24" s="77"/>
      <c r="CWB24" s="77"/>
      <c r="CWC24" s="77"/>
      <c r="CWD24" s="77"/>
      <c r="CWE24" s="77"/>
      <c r="CWF24" s="77"/>
      <c r="CWG24" s="77"/>
      <c r="CWH24" s="77"/>
      <c r="CWI24" s="77"/>
      <c r="CWJ24" s="77"/>
      <c r="CWK24" s="77"/>
      <c r="CWL24" s="77"/>
      <c r="CWM24" s="77"/>
      <c r="CWN24" s="77"/>
      <c r="CWO24" s="77"/>
      <c r="CWP24" s="77"/>
      <c r="CWQ24" s="77"/>
      <c r="CWR24" s="77"/>
      <c r="CWS24" s="77"/>
      <c r="CWT24" s="77"/>
      <c r="CWU24" s="77"/>
      <c r="CWV24" s="77"/>
      <c r="CWW24" s="77"/>
      <c r="CWX24" s="77"/>
      <c r="CWY24" s="77"/>
      <c r="CWZ24" s="77"/>
      <c r="CXA24" s="77"/>
      <c r="CXB24" s="77"/>
      <c r="CXC24" s="77"/>
      <c r="CXD24" s="77"/>
      <c r="CXE24" s="77"/>
      <c r="CXF24" s="77"/>
      <c r="CXG24" s="77"/>
      <c r="CXH24" s="77"/>
      <c r="CXI24" s="77"/>
      <c r="CXJ24" s="77"/>
      <c r="CXK24" s="77"/>
      <c r="CXL24" s="77"/>
      <c r="CXM24" s="77"/>
      <c r="CXN24" s="77"/>
      <c r="CXO24" s="77"/>
      <c r="CXP24" s="77"/>
      <c r="CXQ24" s="77"/>
      <c r="CXR24" s="77"/>
      <c r="CXS24" s="77"/>
      <c r="CXT24" s="77"/>
      <c r="CXU24" s="77"/>
      <c r="CXV24" s="77"/>
      <c r="CXW24" s="77"/>
      <c r="CXX24" s="77"/>
      <c r="CXY24" s="77"/>
      <c r="CXZ24" s="77"/>
      <c r="CYA24" s="77"/>
      <c r="CYB24" s="77"/>
      <c r="CYC24" s="77"/>
      <c r="CYD24" s="77"/>
      <c r="CYE24" s="77"/>
      <c r="CYF24" s="77"/>
      <c r="CYG24" s="77"/>
      <c r="CYH24" s="77"/>
      <c r="CYI24" s="77"/>
      <c r="CYJ24" s="77"/>
      <c r="CYK24" s="77"/>
      <c r="CYL24" s="77"/>
      <c r="CYM24" s="77"/>
      <c r="CYN24" s="77"/>
      <c r="CYO24" s="77"/>
      <c r="CYP24" s="77"/>
      <c r="CYQ24" s="77"/>
      <c r="CYR24" s="77"/>
      <c r="CYS24" s="77"/>
      <c r="CYT24" s="77"/>
      <c r="CYU24" s="77"/>
      <c r="CYV24" s="77"/>
      <c r="CYW24" s="77"/>
      <c r="CYX24" s="77"/>
      <c r="CYY24" s="77"/>
      <c r="CYZ24" s="77"/>
      <c r="CZA24" s="77"/>
      <c r="CZB24" s="77"/>
      <c r="CZC24" s="77"/>
      <c r="CZD24" s="77"/>
      <c r="CZE24" s="77"/>
      <c r="CZF24" s="77"/>
      <c r="CZG24" s="77"/>
      <c r="CZH24" s="77"/>
      <c r="CZI24" s="77"/>
      <c r="CZJ24" s="77"/>
      <c r="CZK24" s="77"/>
      <c r="CZL24" s="77"/>
      <c r="CZM24" s="77"/>
      <c r="CZN24" s="77"/>
      <c r="CZO24" s="77"/>
      <c r="CZP24" s="77"/>
      <c r="CZQ24" s="77"/>
      <c r="CZR24" s="77"/>
      <c r="CZS24" s="77"/>
      <c r="CZT24" s="77"/>
      <c r="CZU24" s="77"/>
      <c r="CZV24" s="77"/>
      <c r="CZW24" s="77"/>
      <c r="CZX24" s="77"/>
      <c r="CZY24" s="77"/>
      <c r="CZZ24" s="77"/>
      <c r="DAA24" s="77"/>
      <c r="DAB24" s="77"/>
      <c r="DAC24" s="77"/>
      <c r="DAD24" s="77"/>
      <c r="DAE24" s="77"/>
      <c r="DAF24" s="77"/>
      <c r="DAG24" s="77"/>
      <c r="DAH24" s="77"/>
      <c r="DAI24" s="77"/>
      <c r="DAJ24" s="77"/>
      <c r="DAK24" s="77"/>
      <c r="DAL24" s="77"/>
      <c r="DAM24" s="77"/>
      <c r="DAN24" s="77"/>
      <c r="DAO24" s="77"/>
      <c r="DAP24" s="77"/>
      <c r="DAQ24" s="77"/>
      <c r="DAR24" s="77"/>
      <c r="DAS24" s="77"/>
      <c r="DAT24" s="77"/>
      <c r="DAU24" s="77"/>
      <c r="DAV24" s="77"/>
      <c r="DAW24" s="77"/>
      <c r="DAX24" s="77"/>
      <c r="DAY24" s="77"/>
      <c r="DAZ24" s="77"/>
      <c r="DBA24" s="77"/>
      <c r="DBB24" s="77"/>
      <c r="DBC24" s="77"/>
      <c r="DBD24" s="77"/>
      <c r="DBE24" s="77"/>
      <c r="DBF24" s="77"/>
      <c r="DBG24" s="77"/>
      <c r="DBH24" s="77"/>
      <c r="DBI24" s="77"/>
      <c r="DBJ24" s="77"/>
      <c r="DBK24" s="77"/>
      <c r="DBL24" s="77"/>
      <c r="DBM24" s="77"/>
      <c r="DBN24" s="77"/>
      <c r="DBO24" s="77"/>
      <c r="DBP24" s="77"/>
      <c r="DBQ24" s="77"/>
      <c r="DBR24" s="77"/>
      <c r="DBS24" s="77"/>
      <c r="DBT24" s="77"/>
      <c r="DBU24" s="77"/>
      <c r="DBV24" s="77"/>
      <c r="DBW24" s="77"/>
      <c r="DBX24" s="77"/>
      <c r="DBY24" s="77"/>
      <c r="DBZ24" s="77"/>
      <c r="DCA24" s="77"/>
      <c r="DCB24" s="77"/>
      <c r="DCC24" s="77"/>
      <c r="DCD24" s="77"/>
      <c r="DCE24" s="77"/>
      <c r="DCF24" s="77"/>
      <c r="DCG24" s="77"/>
      <c r="DCH24" s="77"/>
      <c r="DCI24" s="77"/>
      <c r="DCJ24" s="77"/>
      <c r="DCK24" s="77"/>
      <c r="DCL24" s="77"/>
      <c r="DCM24" s="77"/>
      <c r="DCN24" s="77"/>
      <c r="DCO24" s="77"/>
      <c r="DCP24" s="77"/>
      <c r="DCQ24" s="77"/>
      <c r="DCR24" s="77"/>
      <c r="DCS24" s="77"/>
      <c r="DCT24" s="77"/>
      <c r="DCU24" s="77"/>
      <c r="DCV24" s="77"/>
      <c r="DCW24" s="77"/>
      <c r="DCX24" s="77"/>
      <c r="DCY24" s="77"/>
      <c r="DCZ24" s="77"/>
      <c r="DDA24" s="77"/>
      <c r="DDB24" s="77"/>
      <c r="DDC24" s="77"/>
      <c r="DDD24" s="77"/>
      <c r="DDE24" s="77"/>
      <c r="DDF24" s="77"/>
      <c r="DDG24" s="77"/>
      <c r="DDH24" s="77"/>
      <c r="DDI24" s="77"/>
      <c r="DDJ24" s="77"/>
      <c r="DDK24" s="77"/>
      <c r="DDL24" s="77"/>
      <c r="DDM24" s="77"/>
      <c r="DDN24" s="77"/>
      <c r="DDO24" s="77"/>
      <c r="DDP24" s="77"/>
      <c r="DDQ24" s="77"/>
      <c r="DDR24" s="77"/>
      <c r="DDS24" s="77"/>
      <c r="DDT24" s="77"/>
      <c r="DDU24" s="77"/>
      <c r="DDV24" s="77"/>
      <c r="DDW24" s="77"/>
      <c r="DDX24" s="77"/>
      <c r="DDY24" s="77"/>
      <c r="DDZ24" s="77"/>
      <c r="DEA24" s="77"/>
      <c r="DEB24" s="77"/>
      <c r="DEC24" s="77"/>
      <c r="DED24" s="77"/>
      <c r="DEE24" s="77"/>
      <c r="DEF24" s="77"/>
      <c r="DEG24" s="77"/>
      <c r="DEH24" s="77"/>
      <c r="DEI24" s="77"/>
      <c r="DEJ24" s="77"/>
      <c r="DEK24" s="77"/>
      <c r="DEL24" s="77"/>
      <c r="DEM24" s="77"/>
      <c r="DEN24" s="77"/>
      <c r="DEO24" s="77"/>
      <c r="DEP24" s="77"/>
      <c r="DEQ24" s="77"/>
      <c r="DER24" s="77"/>
      <c r="DES24" s="77"/>
      <c r="DET24" s="77"/>
      <c r="DEU24" s="77"/>
      <c r="DEV24" s="77"/>
      <c r="DEW24" s="77"/>
      <c r="DEX24" s="77"/>
      <c r="DEY24" s="77"/>
      <c r="DEZ24" s="77"/>
      <c r="DFA24" s="77"/>
      <c r="DFB24" s="77"/>
      <c r="DFC24" s="77"/>
      <c r="DFD24" s="77"/>
      <c r="DFE24" s="77"/>
      <c r="DFF24" s="77"/>
      <c r="DFG24" s="77"/>
      <c r="DFH24" s="77"/>
      <c r="DFI24" s="77"/>
      <c r="DFJ24" s="77"/>
      <c r="DFK24" s="77"/>
      <c r="DFL24" s="77"/>
      <c r="DFM24" s="77"/>
      <c r="DFN24" s="77"/>
      <c r="DFO24" s="77"/>
      <c r="DFP24" s="77"/>
      <c r="DFQ24" s="77"/>
      <c r="DFR24" s="77"/>
      <c r="DFS24" s="77"/>
      <c r="DFT24" s="77"/>
      <c r="DFU24" s="77"/>
      <c r="DFV24" s="77"/>
      <c r="DFW24" s="77"/>
      <c r="DFX24" s="77"/>
      <c r="DFY24" s="77"/>
      <c r="DFZ24" s="77"/>
      <c r="DGA24" s="77"/>
      <c r="DGB24" s="77"/>
      <c r="DGC24" s="77"/>
      <c r="DGD24" s="77"/>
      <c r="DGE24" s="77"/>
      <c r="DGF24" s="77"/>
      <c r="DGG24" s="77"/>
      <c r="DGH24" s="77"/>
      <c r="DGI24" s="77"/>
      <c r="DGJ24" s="77"/>
      <c r="DGK24" s="77"/>
      <c r="DGL24" s="77"/>
      <c r="DGM24" s="77"/>
      <c r="DGN24" s="77"/>
      <c r="DGO24" s="77"/>
      <c r="DGP24" s="77"/>
      <c r="DGQ24" s="77"/>
      <c r="DGR24" s="77"/>
      <c r="DGS24" s="77"/>
      <c r="DGT24" s="77"/>
      <c r="DGU24" s="77"/>
      <c r="DGV24" s="77"/>
      <c r="DGW24" s="77"/>
      <c r="DGX24" s="77"/>
      <c r="DGY24" s="77"/>
      <c r="DGZ24" s="77"/>
      <c r="DHA24" s="77"/>
      <c r="DHB24" s="77"/>
      <c r="DHC24" s="77"/>
      <c r="DHD24" s="77"/>
      <c r="DHE24" s="77"/>
      <c r="DHF24" s="77"/>
      <c r="DHG24" s="77"/>
      <c r="DHH24" s="77"/>
      <c r="DHI24" s="77"/>
      <c r="DHJ24" s="77"/>
      <c r="DHK24" s="77"/>
      <c r="DHL24" s="77"/>
      <c r="DHM24" s="77"/>
      <c r="DHN24" s="77"/>
      <c r="DHO24" s="77"/>
      <c r="DHP24" s="77"/>
      <c r="DHQ24" s="77"/>
      <c r="DHR24" s="77"/>
      <c r="DHS24" s="77"/>
      <c r="DHT24" s="77"/>
      <c r="DHU24" s="77"/>
      <c r="DHV24" s="77"/>
      <c r="DHW24" s="77"/>
      <c r="DHX24" s="77"/>
      <c r="DHY24" s="77"/>
      <c r="DHZ24" s="77"/>
      <c r="DIA24" s="77"/>
      <c r="DIB24" s="77"/>
      <c r="DIC24" s="77"/>
      <c r="DID24" s="77"/>
      <c r="DIE24" s="77"/>
      <c r="DIF24" s="77"/>
      <c r="DIG24" s="77"/>
      <c r="DIH24" s="77"/>
      <c r="DII24" s="77"/>
      <c r="DIJ24" s="77"/>
      <c r="DIK24" s="77"/>
      <c r="DIL24" s="77"/>
      <c r="DIM24" s="77"/>
      <c r="DIN24" s="77"/>
      <c r="DIO24" s="77"/>
      <c r="DIP24" s="77"/>
      <c r="DIQ24" s="77"/>
      <c r="DIR24" s="77"/>
      <c r="DIS24" s="77"/>
      <c r="DIT24" s="77"/>
      <c r="DIU24" s="77"/>
      <c r="DIV24" s="77"/>
      <c r="DIW24" s="77"/>
      <c r="DIX24" s="77"/>
      <c r="DIY24" s="77"/>
      <c r="DIZ24" s="77"/>
      <c r="DJA24" s="77"/>
      <c r="DJB24" s="77"/>
      <c r="DJC24" s="77"/>
      <c r="DJD24" s="77"/>
    </row>
    <row r="25" spans="1:2968" s="40" customFormat="1" ht="21" customHeight="1">
      <c r="A25" s="529"/>
      <c r="B25" s="530"/>
      <c r="C25" s="531"/>
      <c r="D25" s="532"/>
      <c r="E25" s="533"/>
      <c r="F25" s="533"/>
      <c r="G25" s="533"/>
      <c r="H25" s="533"/>
      <c r="I25" s="534"/>
      <c r="J25" s="535"/>
      <c r="K25" s="533"/>
      <c r="L25" s="533"/>
      <c r="M25" s="533"/>
      <c r="N25" s="533">
        <f>+N23+N24</f>
        <v>139.12500000000003</v>
      </c>
      <c r="O25" s="533"/>
      <c r="P25" s="535"/>
      <c r="Q25" s="533"/>
      <c r="R25" s="533"/>
      <c r="S25" s="533"/>
      <c r="T25" s="533"/>
      <c r="U25" s="534"/>
      <c r="V25" s="535"/>
      <c r="W25" s="536"/>
      <c r="X25" s="537"/>
      <c r="Y25" s="537"/>
      <c r="Z25" s="536"/>
      <c r="AA25" s="538"/>
      <c r="AB25" s="539"/>
      <c r="AC25" s="529"/>
      <c r="AD25" s="529"/>
      <c r="AE25" s="529"/>
      <c r="AF25" s="529"/>
      <c r="AG25" s="52"/>
      <c r="AH25" s="529"/>
      <c r="AI25" s="529"/>
      <c r="AJ25" s="529"/>
      <c r="AK25" s="529"/>
      <c r="AL25" s="529"/>
      <c r="AM25" s="529"/>
      <c r="AN25" s="529"/>
      <c r="AO25" s="529"/>
      <c r="AP25" s="529"/>
      <c r="AQ25" s="529"/>
      <c r="AR25" s="529"/>
      <c r="AS25" s="529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  <c r="IR25" s="77"/>
      <c r="IS25" s="77"/>
      <c r="IT25" s="77"/>
      <c r="IU25" s="77"/>
      <c r="IV25" s="77"/>
      <c r="IW25" s="77"/>
      <c r="IX25" s="77"/>
      <c r="IY25" s="77"/>
      <c r="IZ25" s="77"/>
      <c r="JA25" s="77"/>
      <c r="JB25" s="77"/>
      <c r="JC25" s="77"/>
      <c r="JD25" s="77"/>
      <c r="JE25" s="77"/>
      <c r="JF25" s="77"/>
      <c r="JG25" s="77"/>
      <c r="JH25" s="77"/>
      <c r="JI25" s="77"/>
      <c r="JJ25" s="77"/>
      <c r="JK25" s="77"/>
      <c r="JL25" s="77"/>
      <c r="JM25" s="77"/>
      <c r="JN25" s="77"/>
      <c r="JO25" s="77"/>
      <c r="JP25" s="77"/>
      <c r="JQ25" s="77"/>
      <c r="JR25" s="77"/>
      <c r="JS25" s="77"/>
      <c r="JT25" s="77"/>
      <c r="JU25" s="77"/>
      <c r="JV25" s="77"/>
      <c r="JW25" s="77"/>
      <c r="JX25" s="77"/>
      <c r="JY25" s="77"/>
      <c r="JZ25" s="77"/>
      <c r="KA25" s="77"/>
      <c r="KB25" s="77"/>
      <c r="KC25" s="77"/>
      <c r="KD25" s="77"/>
      <c r="KE25" s="77"/>
      <c r="KF25" s="77"/>
      <c r="KG25" s="77"/>
      <c r="KH25" s="77"/>
      <c r="KI25" s="77"/>
      <c r="KJ25" s="77"/>
      <c r="KK25" s="77"/>
      <c r="KL25" s="77"/>
      <c r="KM25" s="77"/>
      <c r="KN25" s="77"/>
      <c r="KO25" s="77"/>
      <c r="KP25" s="77"/>
      <c r="KQ25" s="77"/>
      <c r="KR25" s="77"/>
      <c r="KS25" s="77"/>
      <c r="KT25" s="77"/>
      <c r="KU25" s="77"/>
      <c r="KV25" s="77"/>
      <c r="KW25" s="77"/>
      <c r="KX25" s="77"/>
      <c r="KY25" s="77"/>
      <c r="KZ25" s="77"/>
      <c r="LA25" s="77"/>
      <c r="LB25" s="77"/>
      <c r="LC25" s="77"/>
      <c r="LD25" s="77"/>
      <c r="LE25" s="77"/>
      <c r="LF25" s="77"/>
      <c r="LG25" s="77"/>
      <c r="LH25" s="77"/>
      <c r="LI25" s="77"/>
      <c r="LJ25" s="77"/>
      <c r="LK25" s="77"/>
      <c r="LL25" s="77"/>
      <c r="LM25" s="77"/>
      <c r="LN25" s="77"/>
      <c r="LO25" s="77"/>
      <c r="LP25" s="77"/>
      <c r="LQ25" s="77"/>
      <c r="LR25" s="77"/>
      <c r="LS25" s="77"/>
      <c r="LT25" s="77"/>
      <c r="LU25" s="77"/>
      <c r="LV25" s="77"/>
      <c r="LW25" s="77"/>
      <c r="LX25" s="77"/>
      <c r="LY25" s="77"/>
      <c r="LZ25" s="77"/>
      <c r="MA25" s="77"/>
      <c r="MB25" s="77"/>
      <c r="MC25" s="77"/>
      <c r="MD25" s="77"/>
      <c r="ME25" s="77"/>
      <c r="MF25" s="77"/>
      <c r="MG25" s="77"/>
      <c r="MH25" s="77"/>
      <c r="MI25" s="77"/>
      <c r="MJ25" s="77"/>
      <c r="MK25" s="77"/>
      <c r="ML25" s="77"/>
      <c r="MM25" s="77"/>
      <c r="MN25" s="77"/>
      <c r="MO25" s="77"/>
      <c r="MP25" s="77"/>
      <c r="MQ25" s="77"/>
      <c r="MR25" s="77"/>
      <c r="MS25" s="77"/>
      <c r="MT25" s="77"/>
      <c r="MU25" s="77"/>
      <c r="MV25" s="77"/>
      <c r="MW25" s="77"/>
      <c r="MX25" s="77"/>
      <c r="MY25" s="77"/>
      <c r="MZ25" s="77"/>
      <c r="NA25" s="77"/>
      <c r="NB25" s="77"/>
      <c r="NC25" s="77"/>
      <c r="ND25" s="77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7"/>
      <c r="NS25" s="77"/>
      <c r="NT25" s="77"/>
      <c r="NU25" s="77"/>
      <c r="NV25" s="77"/>
      <c r="NW25" s="77"/>
      <c r="NX25" s="77"/>
      <c r="NY25" s="77"/>
      <c r="NZ25" s="77"/>
      <c r="OA25" s="77"/>
      <c r="OB25" s="77"/>
      <c r="OC25" s="77"/>
      <c r="OD25" s="77"/>
      <c r="OE25" s="77"/>
      <c r="OF25" s="77"/>
      <c r="OG25" s="77"/>
      <c r="OH25" s="77"/>
      <c r="OI25" s="77"/>
      <c r="OJ25" s="77"/>
      <c r="OK25" s="77"/>
      <c r="OL25" s="77"/>
      <c r="OM25" s="77"/>
      <c r="ON25" s="77"/>
      <c r="OO25" s="77"/>
      <c r="OP25" s="77"/>
      <c r="OQ25" s="77"/>
      <c r="OR25" s="77"/>
      <c r="OS25" s="77"/>
      <c r="OT25" s="77"/>
      <c r="OU25" s="77"/>
      <c r="OV25" s="77"/>
      <c r="OW25" s="77"/>
      <c r="OX25" s="77"/>
      <c r="OY25" s="77"/>
      <c r="OZ25" s="77"/>
      <c r="PA25" s="77"/>
      <c r="PB25" s="77"/>
      <c r="PC25" s="77"/>
      <c r="PD25" s="77"/>
      <c r="PE25" s="77"/>
      <c r="PF25" s="77"/>
      <c r="PG25" s="77"/>
      <c r="PH25" s="77"/>
      <c r="PI25" s="77"/>
      <c r="PJ25" s="77"/>
      <c r="PK25" s="77"/>
      <c r="PL25" s="77"/>
      <c r="PM25" s="77"/>
      <c r="PN25" s="77"/>
      <c r="PO25" s="77"/>
      <c r="PP25" s="77"/>
      <c r="PQ25" s="77"/>
      <c r="PR25" s="77"/>
      <c r="PS25" s="77"/>
      <c r="PT25" s="77"/>
      <c r="PU25" s="77"/>
      <c r="PV25" s="77"/>
      <c r="PW25" s="77"/>
      <c r="PX25" s="77"/>
      <c r="PY25" s="77"/>
      <c r="PZ25" s="77"/>
      <c r="QA25" s="77"/>
      <c r="QB25" s="77"/>
      <c r="QC25" s="77"/>
      <c r="QD25" s="77"/>
      <c r="QE25" s="77"/>
      <c r="QF25" s="77"/>
      <c r="QG25" s="77"/>
      <c r="QH25" s="77"/>
      <c r="QI25" s="77"/>
      <c r="QJ25" s="77"/>
      <c r="QK25" s="77"/>
      <c r="QL25" s="77"/>
      <c r="QM25" s="77"/>
      <c r="QN25" s="77"/>
      <c r="QO25" s="77"/>
      <c r="QP25" s="77"/>
      <c r="QQ25" s="77"/>
      <c r="QR25" s="77"/>
      <c r="QS25" s="77"/>
      <c r="QT25" s="77"/>
      <c r="QU25" s="77"/>
      <c r="QV25" s="77"/>
      <c r="QW25" s="77"/>
      <c r="QX25" s="77"/>
      <c r="QY25" s="77"/>
      <c r="QZ25" s="77"/>
      <c r="RA25" s="77"/>
      <c r="RB25" s="77"/>
      <c r="RC25" s="77"/>
      <c r="RD25" s="77"/>
      <c r="RE25" s="77"/>
      <c r="RF25" s="77"/>
      <c r="RG25" s="77"/>
      <c r="RH25" s="77"/>
      <c r="RI25" s="77"/>
      <c r="RJ25" s="77"/>
      <c r="RK25" s="77"/>
      <c r="RL25" s="77"/>
      <c r="RM25" s="77"/>
      <c r="RN25" s="77"/>
      <c r="RO25" s="77"/>
      <c r="RP25" s="77"/>
      <c r="RQ25" s="77"/>
      <c r="RR25" s="77"/>
      <c r="RS25" s="77"/>
      <c r="RT25" s="77"/>
      <c r="RU25" s="77"/>
      <c r="RV25" s="77"/>
      <c r="RW25" s="77"/>
      <c r="RX25" s="77"/>
      <c r="RY25" s="77"/>
      <c r="RZ25" s="77"/>
      <c r="SA25" s="77"/>
      <c r="SB25" s="77"/>
      <c r="SC25" s="77"/>
      <c r="SD25" s="77"/>
      <c r="SE25" s="77"/>
      <c r="SF25" s="77"/>
      <c r="SG25" s="77"/>
      <c r="SH25" s="77"/>
      <c r="SI25" s="77"/>
      <c r="SJ25" s="77"/>
      <c r="SK25" s="77"/>
      <c r="SL25" s="77"/>
      <c r="SM25" s="77"/>
      <c r="SN25" s="77"/>
      <c r="SO25" s="77"/>
      <c r="SP25" s="77"/>
      <c r="SQ25" s="77"/>
      <c r="SR25" s="77"/>
      <c r="SS25" s="77"/>
      <c r="ST25" s="77"/>
      <c r="SU25" s="77"/>
      <c r="SV25" s="77"/>
      <c r="SW25" s="77"/>
      <c r="SX25" s="77"/>
      <c r="SY25" s="77"/>
      <c r="SZ25" s="77"/>
      <c r="TA25" s="77"/>
      <c r="TB25" s="77"/>
      <c r="TC25" s="77"/>
      <c r="TD25" s="77"/>
      <c r="TE25" s="77"/>
      <c r="TF25" s="77"/>
      <c r="TG25" s="77"/>
      <c r="TH25" s="77"/>
      <c r="TI25" s="77"/>
      <c r="TJ25" s="77"/>
      <c r="TK25" s="77"/>
      <c r="TL25" s="77"/>
      <c r="TM25" s="77"/>
      <c r="TN25" s="77"/>
      <c r="TO25" s="77"/>
      <c r="TP25" s="77"/>
      <c r="TQ25" s="77"/>
      <c r="TR25" s="77"/>
      <c r="TS25" s="77"/>
      <c r="TT25" s="77"/>
      <c r="TU25" s="77"/>
      <c r="TV25" s="77"/>
      <c r="TW25" s="77"/>
      <c r="TX25" s="77"/>
      <c r="TY25" s="77"/>
      <c r="TZ25" s="77"/>
      <c r="UA25" s="77"/>
      <c r="UB25" s="77"/>
      <c r="UC25" s="77"/>
      <c r="UD25" s="77"/>
      <c r="UE25" s="77"/>
      <c r="UF25" s="77"/>
      <c r="UG25" s="77"/>
      <c r="UH25" s="77"/>
      <c r="UI25" s="77"/>
      <c r="UJ25" s="77"/>
      <c r="UK25" s="77"/>
      <c r="UL25" s="77"/>
      <c r="UM25" s="77"/>
      <c r="UN25" s="77"/>
      <c r="UO25" s="77"/>
      <c r="UP25" s="77"/>
      <c r="UQ25" s="77"/>
      <c r="UR25" s="77"/>
      <c r="US25" s="77"/>
      <c r="UT25" s="77"/>
      <c r="UU25" s="77"/>
      <c r="UV25" s="77"/>
      <c r="UW25" s="77"/>
      <c r="UX25" s="77"/>
      <c r="UY25" s="77"/>
      <c r="UZ25" s="77"/>
      <c r="VA25" s="77"/>
      <c r="VB25" s="77"/>
      <c r="VC25" s="77"/>
      <c r="VD25" s="77"/>
      <c r="VE25" s="77"/>
      <c r="VF25" s="77"/>
      <c r="VG25" s="77"/>
      <c r="VH25" s="77"/>
      <c r="VI25" s="77"/>
      <c r="VJ25" s="77"/>
      <c r="VK25" s="77"/>
      <c r="VL25" s="77"/>
      <c r="VM25" s="77"/>
      <c r="VN25" s="77"/>
      <c r="VO25" s="77"/>
      <c r="VP25" s="77"/>
      <c r="VQ25" s="77"/>
      <c r="VR25" s="77"/>
      <c r="VS25" s="77"/>
      <c r="VT25" s="77"/>
      <c r="VU25" s="77"/>
      <c r="VV25" s="77"/>
      <c r="VW25" s="77"/>
      <c r="VX25" s="77"/>
      <c r="VY25" s="77"/>
      <c r="VZ25" s="77"/>
      <c r="WA25" s="77"/>
      <c r="WB25" s="77"/>
      <c r="WC25" s="77"/>
      <c r="WD25" s="77"/>
      <c r="WE25" s="77"/>
      <c r="WF25" s="77"/>
      <c r="WG25" s="77"/>
      <c r="WH25" s="77"/>
      <c r="WI25" s="77"/>
      <c r="WJ25" s="77"/>
      <c r="WK25" s="77"/>
      <c r="WL25" s="77"/>
      <c r="WM25" s="77"/>
      <c r="WN25" s="77"/>
      <c r="WO25" s="77"/>
      <c r="WP25" s="77"/>
      <c r="WQ25" s="77"/>
      <c r="WR25" s="77"/>
      <c r="WS25" s="77"/>
      <c r="WT25" s="77"/>
      <c r="WU25" s="77"/>
      <c r="WV25" s="77"/>
      <c r="WW25" s="77"/>
      <c r="WX25" s="77"/>
      <c r="WY25" s="77"/>
      <c r="WZ25" s="77"/>
      <c r="XA25" s="77"/>
      <c r="XB25" s="77"/>
      <c r="XC25" s="77"/>
      <c r="XD25" s="77"/>
      <c r="XE25" s="77"/>
      <c r="XF25" s="77"/>
      <c r="XG25" s="77"/>
      <c r="XH25" s="77"/>
      <c r="XI25" s="77"/>
      <c r="XJ25" s="77"/>
      <c r="XK25" s="77"/>
      <c r="XL25" s="77"/>
      <c r="XM25" s="77"/>
      <c r="XN25" s="77"/>
      <c r="XO25" s="77"/>
      <c r="XP25" s="77"/>
      <c r="XQ25" s="77"/>
      <c r="XR25" s="77"/>
      <c r="XS25" s="77"/>
      <c r="XT25" s="77"/>
      <c r="XU25" s="77"/>
      <c r="XV25" s="77"/>
      <c r="XW25" s="77"/>
      <c r="XX25" s="77"/>
      <c r="XY25" s="77"/>
      <c r="XZ25" s="77"/>
      <c r="YA25" s="77"/>
      <c r="YB25" s="77"/>
      <c r="YC25" s="77"/>
      <c r="YD25" s="77"/>
      <c r="YE25" s="77"/>
      <c r="YF25" s="77"/>
      <c r="YG25" s="77"/>
      <c r="YH25" s="77"/>
      <c r="YI25" s="77"/>
      <c r="YJ25" s="77"/>
      <c r="YK25" s="77"/>
      <c r="YL25" s="77"/>
      <c r="YM25" s="77"/>
      <c r="YN25" s="77"/>
      <c r="YO25" s="77"/>
      <c r="YP25" s="77"/>
      <c r="YQ25" s="77"/>
      <c r="YR25" s="77"/>
      <c r="YS25" s="77"/>
      <c r="YT25" s="77"/>
      <c r="YU25" s="77"/>
      <c r="YV25" s="77"/>
      <c r="YW25" s="77"/>
      <c r="YX25" s="77"/>
      <c r="YY25" s="77"/>
      <c r="YZ25" s="77"/>
      <c r="ZA25" s="77"/>
      <c r="ZB25" s="77"/>
      <c r="ZC25" s="77"/>
      <c r="ZD25" s="77"/>
      <c r="ZE25" s="77"/>
      <c r="ZF25" s="77"/>
      <c r="ZG25" s="77"/>
      <c r="ZH25" s="77"/>
      <c r="ZI25" s="77"/>
      <c r="ZJ25" s="77"/>
      <c r="ZK25" s="77"/>
      <c r="ZL25" s="77"/>
      <c r="ZM25" s="77"/>
      <c r="ZN25" s="77"/>
      <c r="ZO25" s="77"/>
      <c r="ZP25" s="77"/>
      <c r="ZQ25" s="77"/>
      <c r="ZR25" s="77"/>
      <c r="ZS25" s="77"/>
      <c r="ZT25" s="77"/>
      <c r="ZU25" s="77"/>
      <c r="ZV25" s="77"/>
      <c r="ZW25" s="77"/>
      <c r="ZX25" s="77"/>
      <c r="ZY25" s="77"/>
      <c r="ZZ25" s="77"/>
      <c r="AAA25" s="77"/>
      <c r="AAB25" s="77"/>
      <c r="AAC25" s="77"/>
      <c r="AAD25" s="77"/>
      <c r="AAE25" s="77"/>
      <c r="AAF25" s="77"/>
      <c r="AAG25" s="77"/>
      <c r="AAH25" s="77"/>
      <c r="AAI25" s="77"/>
      <c r="AAJ25" s="77"/>
      <c r="AAK25" s="77"/>
      <c r="AAL25" s="77"/>
      <c r="AAM25" s="77"/>
      <c r="AAN25" s="77"/>
      <c r="AAO25" s="77"/>
      <c r="AAP25" s="77"/>
      <c r="AAQ25" s="77"/>
      <c r="AAR25" s="77"/>
      <c r="AAS25" s="77"/>
      <c r="AAT25" s="77"/>
      <c r="AAU25" s="77"/>
      <c r="AAV25" s="77"/>
      <c r="AAW25" s="77"/>
      <c r="AAX25" s="77"/>
      <c r="AAY25" s="77"/>
      <c r="AAZ25" s="77"/>
      <c r="ABA25" s="77"/>
      <c r="ABB25" s="77"/>
      <c r="ABC25" s="77"/>
      <c r="ABD25" s="77"/>
      <c r="ABE25" s="77"/>
      <c r="ABF25" s="77"/>
      <c r="ABG25" s="77"/>
      <c r="ABH25" s="77"/>
      <c r="ABI25" s="77"/>
      <c r="ABJ25" s="77"/>
      <c r="ABK25" s="77"/>
      <c r="ABL25" s="77"/>
      <c r="ABM25" s="77"/>
      <c r="ABN25" s="77"/>
      <c r="ABO25" s="77"/>
      <c r="ABP25" s="77"/>
      <c r="ABQ25" s="77"/>
      <c r="ABR25" s="77"/>
      <c r="ABS25" s="77"/>
      <c r="ABT25" s="77"/>
      <c r="ABU25" s="77"/>
      <c r="ABV25" s="77"/>
      <c r="ABW25" s="77"/>
      <c r="ABX25" s="77"/>
      <c r="ABY25" s="77"/>
      <c r="ABZ25" s="77"/>
      <c r="ACA25" s="77"/>
      <c r="ACB25" s="77"/>
      <c r="ACC25" s="77"/>
      <c r="ACD25" s="77"/>
      <c r="ACE25" s="77"/>
      <c r="ACF25" s="77"/>
      <c r="ACG25" s="77"/>
      <c r="ACH25" s="77"/>
      <c r="ACI25" s="77"/>
      <c r="ACJ25" s="77"/>
      <c r="ACK25" s="77"/>
      <c r="ACL25" s="77"/>
      <c r="ACM25" s="77"/>
      <c r="ACN25" s="77"/>
      <c r="ACO25" s="77"/>
      <c r="ACP25" s="77"/>
      <c r="ACQ25" s="77"/>
      <c r="ACR25" s="77"/>
      <c r="ACS25" s="77"/>
      <c r="ACT25" s="77"/>
      <c r="ACU25" s="77"/>
      <c r="ACV25" s="77"/>
      <c r="ACW25" s="77"/>
      <c r="ACX25" s="77"/>
      <c r="ACY25" s="77"/>
      <c r="ACZ25" s="77"/>
      <c r="ADA25" s="77"/>
      <c r="ADB25" s="77"/>
      <c r="ADC25" s="77"/>
      <c r="ADD25" s="77"/>
      <c r="ADE25" s="77"/>
      <c r="ADF25" s="77"/>
      <c r="ADG25" s="77"/>
      <c r="ADH25" s="77"/>
      <c r="ADI25" s="77"/>
      <c r="ADJ25" s="77"/>
      <c r="ADK25" s="77"/>
      <c r="ADL25" s="77"/>
      <c r="ADM25" s="77"/>
      <c r="ADN25" s="77"/>
      <c r="ADO25" s="77"/>
      <c r="ADP25" s="77"/>
      <c r="ADQ25" s="77"/>
      <c r="ADR25" s="77"/>
      <c r="ADS25" s="77"/>
      <c r="ADT25" s="77"/>
      <c r="ADU25" s="77"/>
      <c r="ADV25" s="77"/>
      <c r="ADW25" s="77"/>
      <c r="ADX25" s="77"/>
      <c r="ADY25" s="77"/>
      <c r="ADZ25" s="77"/>
      <c r="AEA25" s="77"/>
      <c r="AEB25" s="77"/>
      <c r="AEC25" s="77"/>
      <c r="AED25" s="77"/>
      <c r="AEE25" s="77"/>
      <c r="AEF25" s="77"/>
      <c r="AEG25" s="77"/>
      <c r="AEH25" s="77"/>
      <c r="AEI25" s="77"/>
      <c r="AEJ25" s="77"/>
      <c r="AEK25" s="77"/>
      <c r="AEL25" s="77"/>
      <c r="AEM25" s="77"/>
      <c r="AEN25" s="77"/>
      <c r="AEO25" s="77"/>
      <c r="AEP25" s="77"/>
      <c r="AEQ25" s="77"/>
      <c r="AER25" s="77"/>
      <c r="AES25" s="77"/>
      <c r="AET25" s="77"/>
      <c r="AEU25" s="77"/>
      <c r="AEV25" s="77"/>
      <c r="AEW25" s="77"/>
      <c r="AEX25" s="77"/>
      <c r="AEY25" s="77"/>
      <c r="AEZ25" s="77"/>
      <c r="AFA25" s="77"/>
      <c r="AFB25" s="77"/>
      <c r="AFC25" s="77"/>
      <c r="AFD25" s="77"/>
      <c r="AFE25" s="77"/>
      <c r="AFF25" s="77"/>
      <c r="AFG25" s="77"/>
      <c r="AFH25" s="77"/>
      <c r="AFI25" s="77"/>
      <c r="AFJ25" s="77"/>
      <c r="AFK25" s="77"/>
      <c r="AFL25" s="77"/>
      <c r="AFM25" s="77"/>
      <c r="AFN25" s="77"/>
      <c r="AFO25" s="77"/>
      <c r="AFP25" s="77"/>
      <c r="AFQ25" s="77"/>
      <c r="AFR25" s="77"/>
      <c r="AFS25" s="77"/>
      <c r="AFT25" s="77"/>
      <c r="AFU25" s="77"/>
      <c r="AFV25" s="77"/>
      <c r="AFW25" s="77"/>
      <c r="AFX25" s="77"/>
      <c r="AFY25" s="77"/>
      <c r="AFZ25" s="77"/>
      <c r="AGA25" s="77"/>
      <c r="AGB25" s="77"/>
      <c r="AGC25" s="77"/>
      <c r="AGD25" s="77"/>
      <c r="AGE25" s="77"/>
      <c r="AGF25" s="77"/>
      <c r="AGG25" s="77"/>
      <c r="AGH25" s="77"/>
      <c r="AGI25" s="77"/>
      <c r="AGJ25" s="77"/>
      <c r="AGK25" s="77"/>
      <c r="AGL25" s="77"/>
      <c r="AGM25" s="77"/>
      <c r="AGN25" s="77"/>
      <c r="AGO25" s="77"/>
      <c r="AGP25" s="77"/>
      <c r="AGQ25" s="77"/>
      <c r="AGR25" s="77"/>
      <c r="AGS25" s="77"/>
      <c r="AGT25" s="77"/>
      <c r="AGU25" s="77"/>
      <c r="AGV25" s="77"/>
      <c r="AGW25" s="77"/>
      <c r="AGX25" s="77"/>
      <c r="AGY25" s="77"/>
      <c r="AGZ25" s="77"/>
      <c r="AHA25" s="77"/>
      <c r="AHB25" s="77"/>
      <c r="AHC25" s="77"/>
      <c r="AHD25" s="77"/>
      <c r="AHE25" s="77"/>
      <c r="AHF25" s="77"/>
      <c r="AHG25" s="77"/>
      <c r="AHH25" s="77"/>
      <c r="AHI25" s="77"/>
      <c r="AHJ25" s="77"/>
      <c r="AHK25" s="77"/>
      <c r="AHL25" s="77"/>
      <c r="AHM25" s="77"/>
      <c r="AHN25" s="77"/>
      <c r="AHO25" s="77"/>
      <c r="AHP25" s="77"/>
      <c r="AHQ25" s="77"/>
      <c r="AHR25" s="77"/>
      <c r="AHS25" s="77"/>
      <c r="AHT25" s="77"/>
      <c r="AHU25" s="77"/>
      <c r="AHV25" s="77"/>
      <c r="AHW25" s="77"/>
      <c r="AHX25" s="77"/>
      <c r="AHY25" s="77"/>
      <c r="AHZ25" s="77"/>
      <c r="AIA25" s="77"/>
      <c r="AIB25" s="77"/>
      <c r="AIC25" s="77"/>
      <c r="AID25" s="77"/>
      <c r="AIE25" s="77"/>
      <c r="AIF25" s="77"/>
      <c r="AIG25" s="77"/>
      <c r="AIH25" s="77"/>
      <c r="AII25" s="77"/>
      <c r="AIJ25" s="77"/>
      <c r="AIK25" s="77"/>
      <c r="AIL25" s="77"/>
      <c r="AIM25" s="77"/>
      <c r="AIN25" s="77"/>
      <c r="AIO25" s="77"/>
      <c r="AIP25" s="77"/>
      <c r="AIQ25" s="77"/>
      <c r="AIR25" s="77"/>
      <c r="AIS25" s="77"/>
      <c r="AIT25" s="77"/>
      <c r="AIU25" s="77"/>
      <c r="AIV25" s="77"/>
      <c r="AIW25" s="77"/>
      <c r="AIX25" s="77"/>
      <c r="AIY25" s="77"/>
      <c r="AIZ25" s="77"/>
      <c r="AJA25" s="77"/>
      <c r="AJB25" s="77"/>
      <c r="AJC25" s="77"/>
      <c r="AJD25" s="77"/>
      <c r="AJE25" s="77"/>
      <c r="AJF25" s="77"/>
      <c r="AJG25" s="77"/>
      <c r="AJH25" s="77"/>
      <c r="AJI25" s="77"/>
      <c r="AJJ25" s="77"/>
      <c r="AJK25" s="77"/>
      <c r="AJL25" s="77"/>
      <c r="AJM25" s="77"/>
      <c r="AJN25" s="77"/>
      <c r="AJO25" s="77"/>
      <c r="AJP25" s="77"/>
      <c r="AJQ25" s="77"/>
      <c r="AJR25" s="77"/>
      <c r="AJS25" s="77"/>
      <c r="AJT25" s="77"/>
      <c r="AJU25" s="77"/>
      <c r="AJV25" s="77"/>
      <c r="AJW25" s="77"/>
      <c r="AJX25" s="77"/>
      <c r="AJY25" s="77"/>
      <c r="AJZ25" s="77"/>
      <c r="AKA25" s="77"/>
      <c r="AKB25" s="77"/>
      <c r="AKC25" s="77"/>
      <c r="AKD25" s="77"/>
      <c r="AKE25" s="77"/>
      <c r="AKF25" s="77"/>
      <c r="AKG25" s="77"/>
      <c r="AKH25" s="77"/>
      <c r="AKI25" s="77"/>
      <c r="AKJ25" s="77"/>
      <c r="AKK25" s="77"/>
      <c r="AKL25" s="77"/>
      <c r="AKM25" s="77"/>
      <c r="AKN25" s="77"/>
      <c r="AKO25" s="77"/>
      <c r="AKP25" s="77"/>
      <c r="AKQ25" s="77"/>
      <c r="AKR25" s="77"/>
      <c r="AKS25" s="77"/>
      <c r="AKT25" s="77"/>
      <c r="AKU25" s="77"/>
      <c r="AKV25" s="77"/>
      <c r="AKW25" s="77"/>
      <c r="AKX25" s="77"/>
      <c r="AKY25" s="77"/>
      <c r="AKZ25" s="77"/>
      <c r="ALA25" s="77"/>
      <c r="ALB25" s="77"/>
      <c r="ALC25" s="77"/>
      <c r="ALD25" s="77"/>
      <c r="ALE25" s="77"/>
      <c r="ALF25" s="77"/>
      <c r="ALG25" s="77"/>
      <c r="ALH25" s="77"/>
      <c r="ALI25" s="77"/>
      <c r="ALJ25" s="77"/>
      <c r="ALK25" s="77"/>
      <c r="ALL25" s="77"/>
      <c r="ALM25" s="77"/>
      <c r="ALN25" s="77"/>
      <c r="ALO25" s="77"/>
      <c r="ALP25" s="77"/>
      <c r="ALQ25" s="77"/>
      <c r="ALR25" s="77"/>
      <c r="ALS25" s="77"/>
      <c r="ALT25" s="77"/>
      <c r="ALU25" s="77"/>
      <c r="ALV25" s="77"/>
      <c r="ALW25" s="77"/>
      <c r="ALX25" s="77"/>
      <c r="ALY25" s="77"/>
      <c r="ALZ25" s="77"/>
      <c r="AMA25" s="77"/>
      <c r="AMB25" s="77"/>
      <c r="AMC25" s="77"/>
      <c r="AMD25" s="77"/>
      <c r="AME25" s="77"/>
      <c r="AMF25" s="77"/>
      <c r="AMG25" s="77"/>
      <c r="AMH25" s="77"/>
      <c r="AMI25" s="77"/>
      <c r="AMJ25" s="77"/>
      <c r="AMK25" s="77"/>
      <c r="AML25" s="77"/>
      <c r="AMM25" s="77"/>
      <c r="AMN25" s="77"/>
      <c r="AMO25" s="77"/>
      <c r="AMP25" s="77"/>
      <c r="AMQ25" s="77"/>
      <c r="AMR25" s="77"/>
      <c r="AMS25" s="77"/>
      <c r="AMT25" s="77"/>
      <c r="AMU25" s="77"/>
      <c r="AMV25" s="77"/>
      <c r="AMW25" s="77"/>
      <c r="AMX25" s="77"/>
      <c r="AMY25" s="77"/>
      <c r="AMZ25" s="77"/>
      <c r="ANA25" s="77"/>
      <c r="ANB25" s="77"/>
      <c r="ANC25" s="77"/>
      <c r="AND25" s="77"/>
      <c r="ANE25" s="77"/>
      <c r="ANF25" s="77"/>
      <c r="ANG25" s="77"/>
      <c r="ANH25" s="77"/>
      <c r="ANI25" s="77"/>
      <c r="ANJ25" s="77"/>
      <c r="ANK25" s="77"/>
      <c r="ANL25" s="77"/>
      <c r="ANM25" s="77"/>
      <c r="ANN25" s="77"/>
      <c r="ANO25" s="77"/>
      <c r="ANP25" s="77"/>
      <c r="ANQ25" s="77"/>
      <c r="ANR25" s="77"/>
      <c r="ANS25" s="77"/>
      <c r="ANT25" s="77"/>
      <c r="ANU25" s="77"/>
      <c r="ANV25" s="77"/>
      <c r="ANW25" s="77"/>
      <c r="ANX25" s="77"/>
      <c r="ANY25" s="77"/>
      <c r="ANZ25" s="77"/>
      <c r="AOA25" s="77"/>
      <c r="AOB25" s="77"/>
      <c r="AOC25" s="77"/>
      <c r="AOD25" s="77"/>
      <c r="AOE25" s="77"/>
      <c r="AOF25" s="77"/>
      <c r="AOG25" s="77"/>
      <c r="AOH25" s="77"/>
      <c r="AOI25" s="77"/>
      <c r="AOJ25" s="77"/>
      <c r="AOK25" s="77"/>
      <c r="AOL25" s="77"/>
      <c r="AOM25" s="77"/>
      <c r="AON25" s="77"/>
      <c r="AOO25" s="77"/>
      <c r="AOP25" s="77"/>
      <c r="AOQ25" s="77"/>
      <c r="AOR25" s="77"/>
      <c r="AOS25" s="77"/>
      <c r="AOT25" s="77"/>
      <c r="AOU25" s="77"/>
      <c r="AOV25" s="77"/>
      <c r="AOW25" s="77"/>
      <c r="AOX25" s="77"/>
      <c r="AOY25" s="77"/>
      <c r="AOZ25" s="77"/>
      <c r="APA25" s="77"/>
      <c r="APB25" s="77"/>
      <c r="APC25" s="77"/>
      <c r="APD25" s="77"/>
      <c r="APE25" s="77"/>
      <c r="APF25" s="77"/>
      <c r="APG25" s="77"/>
      <c r="APH25" s="77"/>
      <c r="API25" s="77"/>
      <c r="APJ25" s="77"/>
      <c r="APK25" s="77"/>
      <c r="APL25" s="77"/>
      <c r="APM25" s="77"/>
      <c r="APN25" s="77"/>
      <c r="APO25" s="77"/>
      <c r="APP25" s="77"/>
      <c r="APQ25" s="77"/>
      <c r="APR25" s="77"/>
      <c r="APS25" s="77"/>
      <c r="APT25" s="77"/>
      <c r="APU25" s="77"/>
      <c r="APV25" s="77"/>
      <c r="APW25" s="77"/>
      <c r="APX25" s="77"/>
      <c r="APY25" s="77"/>
      <c r="APZ25" s="77"/>
      <c r="AQA25" s="77"/>
      <c r="AQB25" s="77"/>
      <c r="AQC25" s="77"/>
      <c r="AQD25" s="77"/>
      <c r="AQE25" s="77"/>
      <c r="AQF25" s="77"/>
      <c r="AQG25" s="77"/>
      <c r="AQH25" s="77"/>
      <c r="AQI25" s="77"/>
      <c r="AQJ25" s="77"/>
      <c r="AQK25" s="77"/>
      <c r="AQL25" s="77"/>
      <c r="AQM25" s="77"/>
      <c r="AQN25" s="77"/>
      <c r="AQO25" s="77"/>
      <c r="AQP25" s="77"/>
      <c r="AQQ25" s="77"/>
      <c r="AQR25" s="77"/>
      <c r="AQS25" s="77"/>
      <c r="AQT25" s="77"/>
      <c r="AQU25" s="77"/>
      <c r="AQV25" s="77"/>
      <c r="AQW25" s="77"/>
      <c r="AQX25" s="77"/>
      <c r="AQY25" s="77"/>
      <c r="AQZ25" s="77"/>
      <c r="ARA25" s="77"/>
      <c r="ARB25" s="77"/>
      <c r="ARC25" s="77"/>
      <c r="ARD25" s="77"/>
      <c r="ARE25" s="77"/>
      <c r="ARF25" s="77"/>
      <c r="ARG25" s="77"/>
      <c r="ARH25" s="77"/>
      <c r="ARI25" s="77"/>
      <c r="ARJ25" s="77"/>
      <c r="ARK25" s="77"/>
      <c r="ARL25" s="77"/>
      <c r="ARM25" s="77"/>
      <c r="ARN25" s="77"/>
      <c r="ARO25" s="77"/>
      <c r="ARP25" s="77"/>
      <c r="ARQ25" s="77"/>
      <c r="ARR25" s="77"/>
      <c r="ARS25" s="77"/>
      <c r="ART25" s="77"/>
      <c r="ARU25" s="77"/>
      <c r="ARV25" s="77"/>
      <c r="ARW25" s="77"/>
      <c r="ARX25" s="77"/>
      <c r="ARY25" s="77"/>
      <c r="ARZ25" s="77"/>
      <c r="ASA25" s="77"/>
      <c r="ASB25" s="77"/>
      <c r="ASC25" s="77"/>
      <c r="ASD25" s="77"/>
      <c r="ASE25" s="77"/>
      <c r="ASF25" s="77"/>
      <c r="ASG25" s="77"/>
      <c r="ASH25" s="77"/>
      <c r="ASI25" s="77"/>
      <c r="ASJ25" s="77"/>
      <c r="ASK25" s="77"/>
      <c r="ASL25" s="77"/>
      <c r="ASM25" s="77"/>
      <c r="ASN25" s="77"/>
      <c r="ASO25" s="77"/>
      <c r="ASP25" s="77"/>
      <c r="ASQ25" s="77"/>
      <c r="ASR25" s="77"/>
      <c r="ASS25" s="77"/>
      <c r="AST25" s="77"/>
      <c r="ASU25" s="77"/>
      <c r="ASV25" s="77"/>
      <c r="ASW25" s="77"/>
      <c r="ASX25" s="77"/>
      <c r="ASY25" s="77"/>
      <c r="ASZ25" s="77"/>
      <c r="ATA25" s="77"/>
      <c r="ATB25" s="77"/>
      <c r="ATC25" s="77"/>
      <c r="ATD25" s="77"/>
      <c r="ATE25" s="77"/>
      <c r="ATF25" s="77"/>
      <c r="ATG25" s="77"/>
      <c r="ATH25" s="77"/>
      <c r="ATI25" s="77"/>
      <c r="ATJ25" s="77"/>
      <c r="ATK25" s="77"/>
      <c r="ATL25" s="77"/>
      <c r="ATM25" s="77"/>
      <c r="ATN25" s="77"/>
      <c r="ATO25" s="77"/>
      <c r="ATP25" s="77"/>
      <c r="ATQ25" s="77"/>
      <c r="ATR25" s="77"/>
      <c r="ATS25" s="77"/>
      <c r="ATT25" s="77"/>
      <c r="ATU25" s="77"/>
      <c r="ATV25" s="77"/>
      <c r="ATW25" s="77"/>
      <c r="ATX25" s="77"/>
      <c r="ATY25" s="77"/>
      <c r="ATZ25" s="77"/>
      <c r="AUA25" s="77"/>
      <c r="AUB25" s="77"/>
      <c r="AUC25" s="77"/>
      <c r="AUD25" s="77"/>
      <c r="AUE25" s="77"/>
      <c r="AUF25" s="77"/>
      <c r="AUG25" s="77"/>
      <c r="AUH25" s="77"/>
      <c r="AUI25" s="77"/>
      <c r="AUJ25" s="77"/>
      <c r="AUK25" s="77"/>
      <c r="AUL25" s="77"/>
      <c r="AUM25" s="77"/>
      <c r="AUN25" s="77"/>
      <c r="AUO25" s="77"/>
      <c r="AUP25" s="77"/>
      <c r="AUQ25" s="77"/>
      <c r="AUR25" s="77"/>
      <c r="AUS25" s="77"/>
      <c r="AUT25" s="77"/>
      <c r="AUU25" s="77"/>
      <c r="AUV25" s="77"/>
      <c r="AUW25" s="77"/>
      <c r="AUX25" s="77"/>
      <c r="AUY25" s="77"/>
      <c r="AUZ25" s="77"/>
      <c r="AVA25" s="77"/>
      <c r="AVB25" s="77"/>
      <c r="AVC25" s="77"/>
      <c r="AVD25" s="77"/>
      <c r="AVE25" s="77"/>
      <c r="AVF25" s="77"/>
      <c r="AVG25" s="77"/>
      <c r="AVH25" s="77"/>
      <c r="AVI25" s="77"/>
      <c r="AVJ25" s="77"/>
      <c r="AVK25" s="77"/>
      <c r="AVL25" s="77"/>
      <c r="AVM25" s="77"/>
      <c r="AVN25" s="77"/>
      <c r="AVO25" s="77"/>
      <c r="AVP25" s="77"/>
      <c r="AVQ25" s="77"/>
      <c r="AVR25" s="77"/>
      <c r="AVS25" s="77"/>
      <c r="AVT25" s="77"/>
      <c r="AVU25" s="77"/>
      <c r="AVV25" s="77"/>
      <c r="AVW25" s="77"/>
      <c r="AVX25" s="77"/>
      <c r="AVY25" s="77"/>
      <c r="AVZ25" s="77"/>
      <c r="AWA25" s="77"/>
      <c r="AWB25" s="77"/>
      <c r="AWC25" s="77"/>
      <c r="AWD25" s="77"/>
      <c r="AWE25" s="77"/>
      <c r="AWF25" s="77"/>
      <c r="AWG25" s="77"/>
      <c r="AWH25" s="77"/>
      <c r="AWI25" s="77"/>
      <c r="AWJ25" s="77"/>
      <c r="AWK25" s="77"/>
      <c r="AWL25" s="77"/>
      <c r="AWM25" s="77"/>
      <c r="AWN25" s="77"/>
      <c r="AWO25" s="77"/>
      <c r="AWP25" s="77"/>
      <c r="AWQ25" s="77"/>
      <c r="AWR25" s="77"/>
      <c r="AWS25" s="77"/>
      <c r="AWT25" s="77"/>
      <c r="AWU25" s="77"/>
      <c r="AWV25" s="77"/>
      <c r="AWW25" s="77"/>
      <c r="AWX25" s="77"/>
      <c r="AWY25" s="77"/>
      <c r="AWZ25" s="77"/>
      <c r="AXA25" s="77"/>
      <c r="AXB25" s="77"/>
      <c r="AXC25" s="77"/>
      <c r="AXD25" s="77"/>
      <c r="AXE25" s="77"/>
      <c r="AXF25" s="77"/>
      <c r="AXG25" s="77"/>
      <c r="AXH25" s="77"/>
      <c r="AXI25" s="77"/>
      <c r="AXJ25" s="77"/>
      <c r="AXK25" s="77"/>
      <c r="AXL25" s="77"/>
      <c r="AXM25" s="77"/>
      <c r="AXN25" s="77"/>
      <c r="AXO25" s="77"/>
      <c r="AXP25" s="77"/>
      <c r="AXQ25" s="77"/>
      <c r="AXR25" s="77"/>
      <c r="AXS25" s="77"/>
      <c r="AXT25" s="77"/>
      <c r="AXU25" s="77"/>
      <c r="AXV25" s="77"/>
      <c r="AXW25" s="77"/>
      <c r="AXX25" s="77"/>
      <c r="AXY25" s="77"/>
      <c r="AXZ25" s="77"/>
      <c r="AYA25" s="77"/>
      <c r="AYB25" s="77"/>
      <c r="AYC25" s="77"/>
      <c r="AYD25" s="77"/>
      <c r="AYE25" s="77"/>
      <c r="AYF25" s="77"/>
      <c r="AYG25" s="77"/>
      <c r="AYH25" s="77"/>
      <c r="AYI25" s="77"/>
      <c r="AYJ25" s="77"/>
      <c r="AYK25" s="77"/>
      <c r="AYL25" s="77"/>
      <c r="AYM25" s="77"/>
      <c r="AYN25" s="77"/>
      <c r="AYO25" s="77"/>
      <c r="AYP25" s="77"/>
      <c r="AYQ25" s="77"/>
      <c r="AYR25" s="77"/>
      <c r="AYS25" s="77"/>
      <c r="AYT25" s="77"/>
      <c r="AYU25" s="77"/>
      <c r="AYV25" s="77"/>
      <c r="AYW25" s="77"/>
      <c r="AYX25" s="77"/>
      <c r="AYY25" s="77"/>
      <c r="AYZ25" s="77"/>
      <c r="AZA25" s="77"/>
      <c r="AZB25" s="77"/>
      <c r="AZC25" s="77"/>
      <c r="AZD25" s="77"/>
      <c r="AZE25" s="77"/>
      <c r="AZF25" s="77"/>
      <c r="AZG25" s="77"/>
      <c r="AZH25" s="77"/>
      <c r="AZI25" s="77"/>
      <c r="AZJ25" s="77"/>
      <c r="AZK25" s="77"/>
      <c r="AZL25" s="77"/>
      <c r="AZM25" s="77"/>
      <c r="AZN25" s="77"/>
      <c r="AZO25" s="77"/>
      <c r="AZP25" s="77"/>
      <c r="AZQ25" s="77"/>
      <c r="AZR25" s="77"/>
      <c r="AZS25" s="77"/>
      <c r="AZT25" s="77"/>
      <c r="AZU25" s="77"/>
      <c r="AZV25" s="77"/>
      <c r="AZW25" s="77"/>
      <c r="AZX25" s="77"/>
      <c r="AZY25" s="77"/>
      <c r="AZZ25" s="77"/>
      <c r="BAA25" s="77"/>
      <c r="BAB25" s="77"/>
      <c r="BAC25" s="77"/>
      <c r="BAD25" s="77"/>
      <c r="BAE25" s="77"/>
      <c r="BAF25" s="77"/>
      <c r="BAG25" s="77"/>
      <c r="BAH25" s="77"/>
      <c r="BAI25" s="77"/>
      <c r="BAJ25" s="77"/>
      <c r="BAK25" s="77"/>
      <c r="BAL25" s="77"/>
      <c r="BAM25" s="77"/>
      <c r="BAN25" s="77"/>
      <c r="BAO25" s="77"/>
      <c r="BAP25" s="77"/>
      <c r="BAQ25" s="77"/>
      <c r="BAR25" s="77"/>
      <c r="BAS25" s="77"/>
      <c r="BAT25" s="77"/>
      <c r="BAU25" s="77"/>
      <c r="BAV25" s="77"/>
      <c r="BAW25" s="77"/>
      <c r="BAX25" s="77"/>
      <c r="BAY25" s="77"/>
      <c r="BAZ25" s="77"/>
      <c r="BBA25" s="77"/>
      <c r="BBB25" s="77"/>
      <c r="BBC25" s="77"/>
      <c r="BBD25" s="77"/>
      <c r="BBE25" s="77"/>
      <c r="BBF25" s="77"/>
      <c r="BBG25" s="77"/>
      <c r="BBH25" s="77"/>
      <c r="BBI25" s="77"/>
      <c r="BBJ25" s="77"/>
      <c r="BBK25" s="77"/>
      <c r="BBL25" s="77"/>
      <c r="BBM25" s="77"/>
      <c r="BBN25" s="77"/>
      <c r="BBO25" s="77"/>
      <c r="BBP25" s="77"/>
      <c r="BBQ25" s="77"/>
      <c r="BBR25" s="77"/>
      <c r="BBS25" s="77"/>
      <c r="BBT25" s="77"/>
      <c r="BBU25" s="77"/>
      <c r="BBV25" s="77"/>
      <c r="BBW25" s="77"/>
      <c r="BBX25" s="77"/>
      <c r="BBY25" s="77"/>
      <c r="BBZ25" s="77"/>
      <c r="BCA25" s="77"/>
      <c r="BCB25" s="77"/>
      <c r="BCC25" s="77"/>
      <c r="BCD25" s="77"/>
      <c r="BCE25" s="77"/>
      <c r="BCF25" s="77"/>
      <c r="BCG25" s="77"/>
      <c r="BCH25" s="77"/>
      <c r="BCI25" s="77"/>
      <c r="BCJ25" s="77"/>
      <c r="BCK25" s="77"/>
      <c r="BCL25" s="77"/>
      <c r="BCM25" s="77"/>
      <c r="BCN25" s="77"/>
      <c r="BCO25" s="77"/>
      <c r="BCP25" s="77"/>
      <c r="BCQ25" s="77"/>
      <c r="BCR25" s="77"/>
      <c r="BCS25" s="77"/>
      <c r="BCT25" s="77"/>
      <c r="BCU25" s="77"/>
      <c r="BCV25" s="77"/>
      <c r="BCW25" s="77"/>
      <c r="BCX25" s="77"/>
      <c r="BCY25" s="77"/>
      <c r="BCZ25" s="77"/>
      <c r="BDA25" s="77"/>
      <c r="BDB25" s="77"/>
      <c r="BDC25" s="77"/>
      <c r="BDD25" s="77"/>
      <c r="BDE25" s="77"/>
      <c r="BDF25" s="77"/>
      <c r="BDG25" s="77"/>
      <c r="BDH25" s="77"/>
      <c r="BDI25" s="77"/>
      <c r="BDJ25" s="77"/>
      <c r="BDK25" s="77"/>
      <c r="BDL25" s="77"/>
      <c r="BDM25" s="77"/>
      <c r="BDN25" s="77"/>
      <c r="BDO25" s="77"/>
      <c r="BDP25" s="77"/>
      <c r="BDQ25" s="77"/>
      <c r="BDR25" s="77"/>
      <c r="BDS25" s="77"/>
      <c r="BDT25" s="77"/>
      <c r="BDU25" s="77"/>
      <c r="BDV25" s="77"/>
      <c r="BDW25" s="77"/>
      <c r="BDX25" s="77"/>
      <c r="BDY25" s="77"/>
      <c r="BDZ25" s="77"/>
      <c r="BEA25" s="77"/>
      <c r="BEB25" s="77"/>
      <c r="BEC25" s="77"/>
      <c r="BED25" s="77"/>
      <c r="BEE25" s="77"/>
      <c r="BEF25" s="77"/>
      <c r="BEG25" s="77"/>
      <c r="BEH25" s="77"/>
      <c r="BEI25" s="77"/>
      <c r="BEJ25" s="77"/>
      <c r="BEK25" s="77"/>
      <c r="BEL25" s="77"/>
      <c r="BEM25" s="77"/>
      <c r="BEN25" s="77"/>
      <c r="BEO25" s="77"/>
      <c r="BEP25" s="77"/>
      <c r="BEQ25" s="77"/>
      <c r="BER25" s="77"/>
      <c r="BES25" s="77"/>
      <c r="BET25" s="77"/>
      <c r="BEU25" s="77"/>
      <c r="BEV25" s="77"/>
      <c r="BEW25" s="77"/>
      <c r="BEX25" s="77"/>
      <c r="BEY25" s="77"/>
      <c r="BEZ25" s="77"/>
      <c r="BFA25" s="77"/>
      <c r="BFB25" s="77"/>
      <c r="BFC25" s="77"/>
      <c r="BFD25" s="77"/>
      <c r="BFE25" s="77"/>
      <c r="BFF25" s="77"/>
      <c r="BFG25" s="77"/>
      <c r="BFH25" s="77"/>
      <c r="BFI25" s="77"/>
      <c r="BFJ25" s="77"/>
      <c r="BFK25" s="77"/>
      <c r="BFL25" s="77"/>
      <c r="BFM25" s="77"/>
      <c r="BFN25" s="77"/>
      <c r="BFO25" s="77"/>
      <c r="BFP25" s="77"/>
      <c r="BFQ25" s="77"/>
      <c r="BFR25" s="77"/>
      <c r="BFS25" s="77"/>
      <c r="BFT25" s="77"/>
      <c r="BFU25" s="77"/>
      <c r="BFV25" s="77"/>
      <c r="BFW25" s="77"/>
      <c r="BFX25" s="77"/>
      <c r="BFY25" s="77"/>
      <c r="BFZ25" s="77"/>
      <c r="BGA25" s="77"/>
      <c r="BGB25" s="77"/>
      <c r="BGC25" s="77"/>
      <c r="BGD25" s="77"/>
      <c r="BGE25" s="77"/>
      <c r="BGF25" s="77"/>
      <c r="BGG25" s="77"/>
      <c r="BGH25" s="77"/>
      <c r="BGI25" s="77"/>
      <c r="BGJ25" s="77"/>
      <c r="BGK25" s="77"/>
      <c r="BGL25" s="77"/>
      <c r="BGM25" s="77"/>
      <c r="BGN25" s="77"/>
      <c r="BGO25" s="77"/>
      <c r="BGP25" s="77"/>
      <c r="BGQ25" s="77"/>
      <c r="BGR25" s="77"/>
      <c r="BGS25" s="77"/>
      <c r="BGT25" s="77"/>
      <c r="BGU25" s="77"/>
      <c r="BGV25" s="77"/>
      <c r="BGW25" s="77"/>
      <c r="BGX25" s="77"/>
      <c r="BGY25" s="77"/>
      <c r="BGZ25" s="77"/>
      <c r="BHA25" s="77"/>
      <c r="BHB25" s="77"/>
      <c r="BHC25" s="77"/>
      <c r="BHD25" s="77"/>
      <c r="BHE25" s="77"/>
      <c r="BHF25" s="77"/>
      <c r="BHG25" s="77"/>
      <c r="BHH25" s="77"/>
      <c r="BHI25" s="77"/>
      <c r="BHJ25" s="77"/>
      <c r="BHK25" s="77"/>
      <c r="BHL25" s="77"/>
      <c r="BHM25" s="77"/>
      <c r="BHN25" s="77"/>
      <c r="BHO25" s="77"/>
      <c r="BHP25" s="77"/>
      <c r="BHQ25" s="77"/>
      <c r="BHR25" s="77"/>
      <c r="BHS25" s="77"/>
      <c r="BHT25" s="77"/>
      <c r="BHU25" s="77"/>
      <c r="BHV25" s="77"/>
      <c r="BHW25" s="77"/>
      <c r="BHX25" s="77"/>
      <c r="BHY25" s="77"/>
      <c r="BHZ25" s="77"/>
      <c r="BIA25" s="77"/>
      <c r="BIB25" s="77"/>
      <c r="BIC25" s="77"/>
      <c r="BID25" s="77"/>
      <c r="BIE25" s="77"/>
      <c r="BIF25" s="77"/>
      <c r="BIG25" s="77"/>
      <c r="BIH25" s="77"/>
      <c r="BII25" s="77"/>
      <c r="BIJ25" s="77"/>
      <c r="BIK25" s="77"/>
      <c r="BIL25" s="77"/>
      <c r="BIM25" s="77"/>
      <c r="BIN25" s="77"/>
      <c r="BIO25" s="77"/>
      <c r="BIP25" s="77"/>
      <c r="BIQ25" s="77"/>
      <c r="BIR25" s="77"/>
      <c r="BIS25" s="77"/>
      <c r="BIT25" s="77"/>
      <c r="BIU25" s="77"/>
      <c r="BIV25" s="77"/>
      <c r="BIW25" s="77"/>
      <c r="BIX25" s="77"/>
      <c r="BIY25" s="77"/>
      <c r="BIZ25" s="77"/>
      <c r="BJA25" s="77"/>
      <c r="BJB25" s="77"/>
      <c r="BJC25" s="77"/>
      <c r="BJD25" s="77"/>
      <c r="BJE25" s="77"/>
      <c r="BJF25" s="77"/>
      <c r="BJG25" s="77"/>
      <c r="BJH25" s="77"/>
      <c r="BJI25" s="77"/>
      <c r="BJJ25" s="77"/>
      <c r="BJK25" s="77"/>
      <c r="BJL25" s="77"/>
      <c r="BJM25" s="77"/>
      <c r="BJN25" s="77"/>
      <c r="BJO25" s="77"/>
      <c r="BJP25" s="77"/>
      <c r="BJQ25" s="77"/>
      <c r="BJR25" s="77"/>
      <c r="BJS25" s="77"/>
      <c r="BJT25" s="77"/>
      <c r="BJU25" s="77"/>
      <c r="BJV25" s="77"/>
      <c r="BJW25" s="77"/>
      <c r="BJX25" s="77"/>
      <c r="BJY25" s="77"/>
      <c r="BJZ25" s="77"/>
      <c r="BKA25" s="77"/>
      <c r="BKB25" s="77"/>
      <c r="BKC25" s="77"/>
      <c r="BKD25" s="77"/>
      <c r="BKE25" s="77"/>
      <c r="BKF25" s="77"/>
      <c r="BKG25" s="77"/>
      <c r="BKH25" s="77"/>
      <c r="BKI25" s="77"/>
      <c r="BKJ25" s="77"/>
      <c r="BKK25" s="77"/>
      <c r="BKL25" s="77"/>
      <c r="BKM25" s="77"/>
      <c r="BKN25" s="77"/>
      <c r="BKO25" s="77"/>
      <c r="BKP25" s="77"/>
      <c r="BKQ25" s="77"/>
      <c r="BKR25" s="77"/>
      <c r="BKS25" s="77"/>
      <c r="BKT25" s="77"/>
      <c r="BKU25" s="77"/>
      <c r="BKV25" s="77"/>
      <c r="BKW25" s="77"/>
      <c r="BKX25" s="77"/>
      <c r="BKY25" s="77"/>
      <c r="BKZ25" s="77"/>
      <c r="BLA25" s="77"/>
      <c r="BLB25" s="77"/>
      <c r="BLC25" s="77"/>
      <c r="BLD25" s="77"/>
      <c r="BLE25" s="77"/>
      <c r="BLF25" s="77"/>
      <c r="BLG25" s="77"/>
      <c r="BLH25" s="77"/>
      <c r="BLI25" s="77"/>
      <c r="BLJ25" s="77"/>
      <c r="BLK25" s="77"/>
      <c r="BLL25" s="77"/>
      <c r="BLM25" s="77"/>
      <c r="BLN25" s="77"/>
      <c r="BLO25" s="77"/>
      <c r="BLP25" s="77"/>
      <c r="BLQ25" s="77"/>
      <c r="BLR25" s="77"/>
      <c r="BLS25" s="77"/>
      <c r="BLT25" s="77"/>
      <c r="BLU25" s="77"/>
      <c r="BLV25" s="77"/>
      <c r="BLW25" s="77"/>
      <c r="BLX25" s="77"/>
      <c r="BLY25" s="77"/>
      <c r="BLZ25" s="77"/>
      <c r="BMA25" s="77"/>
      <c r="BMB25" s="77"/>
      <c r="BMC25" s="77"/>
      <c r="BMD25" s="77"/>
      <c r="BME25" s="77"/>
      <c r="BMF25" s="77"/>
      <c r="BMG25" s="77"/>
      <c r="BMH25" s="77"/>
      <c r="BMI25" s="77"/>
      <c r="BMJ25" s="77"/>
      <c r="BMK25" s="77"/>
      <c r="BML25" s="77"/>
      <c r="BMM25" s="77"/>
      <c r="BMN25" s="77"/>
      <c r="BMO25" s="77"/>
      <c r="BMP25" s="77"/>
      <c r="BMQ25" s="77"/>
      <c r="BMR25" s="77"/>
      <c r="BMS25" s="77"/>
      <c r="BMT25" s="77"/>
      <c r="BMU25" s="77"/>
      <c r="BMV25" s="77"/>
      <c r="BMW25" s="77"/>
      <c r="BMX25" s="77"/>
      <c r="BMY25" s="77"/>
      <c r="BMZ25" s="77"/>
      <c r="BNA25" s="77"/>
      <c r="BNB25" s="77"/>
      <c r="BNC25" s="77"/>
      <c r="BND25" s="77"/>
      <c r="BNE25" s="77"/>
      <c r="BNF25" s="77"/>
      <c r="BNG25" s="77"/>
      <c r="BNH25" s="77"/>
      <c r="BNI25" s="77"/>
      <c r="BNJ25" s="77"/>
      <c r="BNK25" s="77"/>
      <c r="BNL25" s="77"/>
      <c r="BNM25" s="77"/>
      <c r="BNN25" s="77"/>
      <c r="BNO25" s="77"/>
      <c r="BNP25" s="77"/>
      <c r="BNQ25" s="77"/>
      <c r="BNR25" s="77"/>
      <c r="BNS25" s="77"/>
      <c r="BNT25" s="77"/>
      <c r="BNU25" s="77"/>
      <c r="BNV25" s="77"/>
      <c r="BNW25" s="77"/>
      <c r="BNX25" s="77"/>
      <c r="BNY25" s="77"/>
      <c r="BNZ25" s="77"/>
      <c r="BOA25" s="77"/>
      <c r="BOB25" s="77"/>
      <c r="BOC25" s="77"/>
      <c r="BOD25" s="77"/>
      <c r="BOE25" s="77"/>
      <c r="BOF25" s="77"/>
      <c r="BOG25" s="77"/>
      <c r="BOH25" s="77"/>
      <c r="BOI25" s="77"/>
      <c r="BOJ25" s="77"/>
      <c r="BOK25" s="77"/>
      <c r="BOL25" s="77"/>
      <c r="BOM25" s="77"/>
      <c r="BON25" s="77"/>
      <c r="BOO25" s="77"/>
      <c r="BOP25" s="77"/>
      <c r="BOQ25" s="77"/>
      <c r="BOR25" s="77"/>
      <c r="BOS25" s="77"/>
      <c r="BOT25" s="77"/>
      <c r="BOU25" s="77"/>
      <c r="BOV25" s="77"/>
      <c r="BOW25" s="77"/>
      <c r="BOX25" s="77"/>
      <c r="BOY25" s="77"/>
      <c r="BOZ25" s="77"/>
      <c r="BPA25" s="77"/>
      <c r="BPB25" s="77"/>
      <c r="BPC25" s="77"/>
      <c r="BPD25" s="77"/>
      <c r="BPE25" s="77"/>
      <c r="BPF25" s="77"/>
      <c r="BPG25" s="77"/>
      <c r="BPH25" s="77"/>
      <c r="BPI25" s="77"/>
      <c r="BPJ25" s="77"/>
      <c r="BPK25" s="77"/>
      <c r="BPL25" s="77"/>
      <c r="BPM25" s="77"/>
      <c r="BPN25" s="77"/>
      <c r="BPO25" s="77"/>
      <c r="BPP25" s="77"/>
      <c r="BPQ25" s="77"/>
      <c r="BPR25" s="77"/>
      <c r="BPS25" s="77"/>
      <c r="BPT25" s="77"/>
      <c r="BPU25" s="77"/>
      <c r="BPV25" s="77"/>
      <c r="BPW25" s="77"/>
      <c r="BPX25" s="77"/>
      <c r="BPY25" s="77"/>
      <c r="BPZ25" s="77"/>
      <c r="BQA25" s="77"/>
      <c r="BQB25" s="77"/>
      <c r="BQC25" s="77"/>
      <c r="BQD25" s="77"/>
      <c r="BQE25" s="77"/>
      <c r="BQF25" s="77"/>
      <c r="BQG25" s="77"/>
      <c r="BQH25" s="77"/>
      <c r="BQI25" s="77"/>
      <c r="BQJ25" s="77"/>
      <c r="BQK25" s="77"/>
      <c r="BQL25" s="77"/>
      <c r="BQM25" s="77"/>
      <c r="BQN25" s="77"/>
      <c r="BQO25" s="77"/>
      <c r="BQP25" s="77"/>
      <c r="BQQ25" s="77"/>
      <c r="BQR25" s="77"/>
      <c r="BQS25" s="77"/>
      <c r="BQT25" s="77"/>
      <c r="BQU25" s="77"/>
      <c r="BQV25" s="77"/>
      <c r="BQW25" s="77"/>
      <c r="BQX25" s="77"/>
      <c r="BQY25" s="77"/>
      <c r="BQZ25" s="77"/>
      <c r="BRA25" s="77"/>
      <c r="BRB25" s="77"/>
      <c r="BRC25" s="77"/>
      <c r="BRD25" s="77"/>
      <c r="BRE25" s="77"/>
      <c r="BRF25" s="77"/>
      <c r="BRG25" s="77"/>
      <c r="BRH25" s="77"/>
      <c r="BRI25" s="77"/>
      <c r="BRJ25" s="77"/>
      <c r="BRK25" s="77"/>
      <c r="BRL25" s="77"/>
      <c r="BRM25" s="77"/>
      <c r="BRN25" s="77"/>
      <c r="BRO25" s="77"/>
      <c r="BRP25" s="77"/>
      <c r="BRQ25" s="77"/>
      <c r="BRR25" s="77"/>
      <c r="BRS25" s="77"/>
      <c r="BRT25" s="77"/>
      <c r="BRU25" s="77"/>
      <c r="BRV25" s="77"/>
      <c r="BRW25" s="77"/>
      <c r="BRX25" s="77"/>
      <c r="BRY25" s="77"/>
      <c r="BRZ25" s="77"/>
      <c r="BSA25" s="77"/>
      <c r="BSB25" s="77"/>
      <c r="BSC25" s="77"/>
      <c r="BSD25" s="77"/>
      <c r="BSE25" s="77"/>
      <c r="BSF25" s="77"/>
      <c r="BSG25" s="77"/>
      <c r="BSH25" s="77"/>
      <c r="BSI25" s="77"/>
      <c r="BSJ25" s="77"/>
      <c r="BSK25" s="77"/>
      <c r="BSL25" s="77"/>
      <c r="BSM25" s="77"/>
      <c r="BSN25" s="77"/>
      <c r="BSO25" s="77"/>
      <c r="BSP25" s="77"/>
      <c r="BSQ25" s="77"/>
      <c r="BSR25" s="77"/>
      <c r="BSS25" s="77"/>
      <c r="BST25" s="77"/>
      <c r="BSU25" s="77"/>
      <c r="BSV25" s="77"/>
      <c r="BSW25" s="77"/>
      <c r="BSX25" s="77"/>
      <c r="BSY25" s="77"/>
      <c r="BSZ25" s="77"/>
      <c r="BTA25" s="77"/>
      <c r="BTB25" s="77"/>
      <c r="BTC25" s="77"/>
      <c r="BTD25" s="77"/>
      <c r="BTE25" s="77"/>
      <c r="BTF25" s="77"/>
      <c r="BTG25" s="77"/>
      <c r="BTH25" s="77"/>
      <c r="BTI25" s="77"/>
      <c r="BTJ25" s="77"/>
      <c r="BTK25" s="77"/>
      <c r="BTL25" s="77"/>
      <c r="BTM25" s="77"/>
      <c r="BTN25" s="77"/>
      <c r="BTO25" s="77"/>
      <c r="BTP25" s="77"/>
      <c r="BTQ25" s="77"/>
      <c r="BTR25" s="77"/>
      <c r="BTS25" s="77"/>
      <c r="BTT25" s="77"/>
      <c r="BTU25" s="77"/>
      <c r="BTV25" s="77"/>
      <c r="BTW25" s="77"/>
      <c r="BTX25" s="77"/>
      <c r="BTY25" s="77"/>
      <c r="BTZ25" s="77"/>
      <c r="BUA25" s="77"/>
      <c r="BUB25" s="77"/>
      <c r="BUC25" s="77"/>
      <c r="BUD25" s="77"/>
      <c r="BUE25" s="77"/>
      <c r="BUF25" s="77"/>
      <c r="BUG25" s="77"/>
      <c r="BUH25" s="77"/>
      <c r="BUI25" s="77"/>
      <c r="BUJ25" s="77"/>
      <c r="BUK25" s="77"/>
      <c r="BUL25" s="77"/>
      <c r="BUM25" s="77"/>
      <c r="BUN25" s="77"/>
      <c r="BUO25" s="77"/>
      <c r="BUP25" s="77"/>
      <c r="BUQ25" s="77"/>
      <c r="BUR25" s="77"/>
      <c r="BUS25" s="77"/>
      <c r="BUT25" s="77"/>
      <c r="BUU25" s="77"/>
      <c r="BUV25" s="77"/>
      <c r="BUW25" s="77"/>
      <c r="BUX25" s="77"/>
      <c r="BUY25" s="77"/>
      <c r="BUZ25" s="77"/>
      <c r="BVA25" s="77"/>
      <c r="BVB25" s="77"/>
      <c r="BVC25" s="77"/>
      <c r="BVD25" s="77"/>
      <c r="BVE25" s="77"/>
      <c r="BVF25" s="77"/>
      <c r="BVG25" s="77"/>
      <c r="BVH25" s="77"/>
      <c r="BVI25" s="77"/>
      <c r="BVJ25" s="77"/>
      <c r="BVK25" s="77"/>
      <c r="BVL25" s="77"/>
      <c r="BVM25" s="77"/>
      <c r="BVN25" s="77"/>
      <c r="BVO25" s="77"/>
      <c r="BVP25" s="77"/>
      <c r="BVQ25" s="77"/>
      <c r="BVR25" s="77"/>
      <c r="BVS25" s="77"/>
      <c r="BVT25" s="77"/>
      <c r="BVU25" s="77"/>
      <c r="BVV25" s="77"/>
      <c r="BVW25" s="77"/>
      <c r="BVX25" s="77"/>
      <c r="BVY25" s="77"/>
      <c r="BVZ25" s="77"/>
      <c r="BWA25" s="77"/>
      <c r="BWB25" s="77"/>
      <c r="BWC25" s="77"/>
      <c r="BWD25" s="77"/>
      <c r="BWE25" s="77"/>
      <c r="BWF25" s="77"/>
      <c r="BWG25" s="77"/>
      <c r="BWH25" s="77"/>
      <c r="BWI25" s="77"/>
      <c r="BWJ25" s="77"/>
      <c r="BWK25" s="77"/>
      <c r="BWL25" s="77"/>
      <c r="BWM25" s="77"/>
      <c r="BWN25" s="77"/>
      <c r="BWO25" s="77"/>
      <c r="BWP25" s="77"/>
      <c r="BWQ25" s="77"/>
      <c r="BWR25" s="77"/>
      <c r="BWS25" s="77"/>
      <c r="BWT25" s="77"/>
      <c r="BWU25" s="77"/>
      <c r="BWV25" s="77"/>
      <c r="BWW25" s="77"/>
      <c r="BWX25" s="77"/>
      <c r="BWY25" s="77"/>
      <c r="BWZ25" s="77"/>
      <c r="BXA25" s="77"/>
      <c r="BXB25" s="77"/>
      <c r="BXC25" s="77"/>
      <c r="BXD25" s="77"/>
      <c r="BXE25" s="77"/>
      <c r="BXF25" s="77"/>
      <c r="BXG25" s="77"/>
      <c r="BXH25" s="77"/>
      <c r="BXI25" s="77"/>
      <c r="BXJ25" s="77"/>
      <c r="BXK25" s="77"/>
      <c r="BXL25" s="77"/>
      <c r="BXM25" s="77"/>
      <c r="BXN25" s="77"/>
      <c r="BXO25" s="77"/>
      <c r="BXP25" s="77"/>
      <c r="BXQ25" s="77"/>
      <c r="BXR25" s="77"/>
      <c r="BXS25" s="77"/>
      <c r="BXT25" s="77"/>
      <c r="BXU25" s="77"/>
      <c r="BXV25" s="77"/>
      <c r="BXW25" s="77"/>
      <c r="BXX25" s="77"/>
      <c r="BXY25" s="77"/>
      <c r="BXZ25" s="77"/>
      <c r="BYA25" s="77"/>
      <c r="BYB25" s="77"/>
      <c r="BYC25" s="77"/>
      <c r="BYD25" s="77"/>
      <c r="BYE25" s="77"/>
      <c r="BYF25" s="77"/>
      <c r="BYG25" s="77"/>
      <c r="BYH25" s="77"/>
      <c r="BYI25" s="77"/>
      <c r="BYJ25" s="77"/>
      <c r="BYK25" s="77"/>
      <c r="BYL25" s="77"/>
      <c r="BYM25" s="77"/>
      <c r="BYN25" s="77"/>
      <c r="BYO25" s="77"/>
      <c r="BYP25" s="77"/>
      <c r="BYQ25" s="77"/>
      <c r="BYR25" s="77"/>
      <c r="BYS25" s="77"/>
      <c r="BYT25" s="77"/>
      <c r="BYU25" s="77"/>
      <c r="BYV25" s="77"/>
      <c r="BYW25" s="77"/>
      <c r="BYX25" s="77"/>
      <c r="BYY25" s="77"/>
      <c r="BYZ25" s="77"/>
      <c r="BZA25" s="77"/>
      <c r="BZB25" s="77"/>
      <c r="BZC25" s="77"/>
      <c r="BZD25" s="77"/>
      <c r="BZE25" s="77"/>
      <c r="BZF25" s="77"/>
      <c r="BZG25" s="77"/>
      <c r="BZH25" s="77"/>
      <c r="BZI25" s="77"/>
      <c r="BZJ25" s="77"/>
      <c r="BZK25" s="77"/>
      <c r="BZL25" s="77"/>
      <c r="BZM25" s="77"/>
      <c r="BZN25" s="77"/>
      <c r="BZO25" s="77"/>
      <c r="BZP25" s="77"/>
      <c r="BZQ25" s="77"/>
      <c r="BZR25" s="77"/>
      <c r="BZS25" s="77"/>
      <c r="BZT25" s="77"/>
      <c r="BZU25" s="77"/>
      <c r="BZV25" s="77"/>
      <c r="BZW25" s="77"/>
      <c r="BZX25" s="77"/>
      <c r="BZY25" s="77"/>
      <c r="BZZ25" s="77"/>
      <c r="CAA25" s="77"/>
      <c r="CAB25" s="77"/>
      <c r="CAC25" s="77"/>
      <c r="CAD25" s="77"/>
      <c r="CAE25" s="77"/>
      <c r="CAF25" s="77"/>
      <c r="CAG25" s="77"/>
      <c r="CAH25" s="77"/>
      <c r="CAI25" s="77"/>
      <c r="CAJ25" s="77"/>
      <c r="CAK25" s="77"/>
      <c r="CAL25" s="77"/>
      <c r="CAM25" s="77"/>
      <c r="CAN25" s="77"/>
      <c r="CAO25" s="77"/>
      <c r="CAP25" s="77"/>
      <c r="CAQ25" s="77"/>
      <c r="CAR25" s="77"/>
      <c r="CAS25" s="77"/>
      <c r="CAT25" s="77"/>
      <c r="CAU25" s="77"/>
      <c r="CAV25" s="77"/>
      <c r="CAW25" s="77"/>
      <c r="CAX25" s="77"/>
      <c r="CAY25" s="77"/>
      <c r="CAZ25" s="77"/>
      <c r="CBA25" s="77"/>
      <c r="CBB25" s="77"/>
      <c r="CBC25" s="77"/>
      <c r="CBD25" s="77"/>
      <c r="CBE25" s="77"/>
      <c r="CBF25" s="77"/>
      <c r="CBG25" s="77"/>
      <c r="CBH25" s="77"/>
      <c r="CBI25" s="77"/>
      <c r="CBJ25" s="77"/>
      <c r="CBK25" s="77"/>
      <c r="CBL25" s="77"/>
      <c r="CBM25" s="77"/>
      <c r="CBN25" s="77"/>
      <c r="CBO25" s="77"/>
      <c r="CBP25" s="77"/>
      <c r="CBQ25" s="77"/>
      <c r="CBR25" s="77"/>
      <c r="CBS25" s="77"/>
      <c r="CBT25" s="77"/>
      <c r="CBU25" s="77"/>
      <c r="CBV25" s="77"/>
      <c r="CBW25" s="77"/>
      <c r="CBX25" s="77"/>
      <c r="CBY25" s="77"/>
      <c r="CBZ25" s="77"/>
      <c r="CCA25" s="77"/>
      <c r="CCB25" s="77"/>
      <c r="CCC25" s="77"/>
      <c r="CCD25" s="77"/>
      <c r="CCE25" s="77"/>
      <c r="CCF25" s="77"/>
      <c r="CCG25" s="77"/>
      <c r="CCH25" s="77"/>
      <c r="CCI25" s="77"/>
      <c r="CCJ25" s="77"/>
      <c r="CCK25" s="77"/>
      <c r="CCL25" s="77"/>
      <c r="CCM25" s="77"/>
      <c r="CCN25" s="77"/>
      <c r="CCO25" s="77"/>
      <c r="CCP25" s="77"/>
      <c r="CCQ25" s="77"/>
      <c r="CCR25" s="77"/>
      <c r="CCS25" s="77"/>
      <c r="CCT25" s="77"/>
      <c r="CCU25" s="77"/>
      <c r="CCV25" s="77"/>
      <c r="CCW25" s="77"/>
      <c r="CCX25" s="77"/>
      <c r="CCY25" s="77"/>
      <c r="CCZ25" s="77"/>
      <c r="CDA25" s="77"/>
      <c r="CDB25" s="77"/>
      <c r="CDC25" s="77"/>
      <c r="CDD25" s="77"/>
      <c r="CDE25" s="77"/>
      <c r="CDF25" s="77"/>
      <c r="CDG25" s="77"/>
      <c r="CDH25" s="77"/>
      <c r="CDI25" s="77"/>
      <c r="CDJ25" s="77"/>
      <c r="CDK25" s="77"/>
      <c r="CDL25" s="77"/>
      <c r="CDM25" s="77"/>
      <c r="CDN25" s="77"/>
      <c r="CDO25" s="77"/>
      <c r="CDP25" s="77"/>
      <c r="CDQ25" s="77"/>
      <c r="CDR25" s="77"/>
      <c r="CDS25" s="77"/>
      <c r="CDT25" s="77"/>
      <c r="CDU25" s="77"/>
      <c r="CDV25" s="77"/>
      <c r="CDW25" s="77"/>
      <c r="CDX25" s="77"/>
      <c r="CDY25" s="77"/>
      <c r="CDZ25" s="77"/>
      <c r="CEA25" s="77"/>
      <c r="CEB25" s="77"/>
      <c r="CEC25" s="77"/>
      <c r="CED25" s="77"/>
      <c r="CEE25" s="77"/>
      <c r="CEF25" s="77"/>
      <c r="CEG25" s="77"/>
      <c r="CEH25" s="77"/>
      <c r="CEI25" s="77"/>
      <c r="CEJ25" s="77"/>
      <c r="CEK25" s="77"/>
      <c r="CEL25" s="77"/>
      <c r="CEM25" s="77"/>
      <c r="CEN25" s="77"/>
      <c r="CEO25" s="77"/>
      <c r="CEP25" s="77"/>
      <c r="CEQ25" s="77"/>
      <c r="CER25" s="77"/>
      <c r="CES25" s="77"/>
      <c r="CET25" s="77"/>
      <c r="CEU25" s="77"/>
      <c r="CEV25" s="77"/>
      <c r="CEW25" s="77"/>
      <c r="CEX25" s="77"/>
      <c r="CEY25" s="77"/>
      <c r="CEZ25" s="77"/>
      <c r="CFA25" s="77"/>
      <c r="CFB25" s="77"/>
      <c r="CFC25" s="77"/>
      <c r="CFD25" s="77"/>
      <c r="CFE25" s="77"/>
      <c r="CFF25" s="77"/>
      <c r="CFG25" s="77"/>
      <c r="CFH25" s="77"/>
      <c r="CFI25" s="77"/>
      <c r="CFJ25" s="77"/>
      <c r="CFK25" s="77"/>
      <c r="CFL25" s="77"/>
      <c r="CFM25" s="77"/>
      <c r="CFN25" s="77"/>
      <c r="CFO25" s="77"/>
      <c r="CFP25" s="77"/>
      <c r="CFQ25" s="77"/>
      <c r="CFR25" s="77"/>
      <c r="CFS25" s="77"/>
      <c r="CFT25" s="77"/>
      <c r="CFU25" s="77"/>
      <c r="CFV25" s="77"/>
      <c r="CFW25" s="77"/>
      <c r="CFX25" s="77"/>
      <c r="CFY25" s="77"/>
      <c r="CFZ25" s="77"/>
      <c r="CGA25" s="77"/>
      <c r="CGB25" s="77"/>
      <c r="CGC25" s="77"/>
      <c r="CGD25" s="77"/>
      <c r="CGE25" s="77"/>
      <c r="CGF25" s="77"/>
      <c r="CGG25" s="77"/>
      <c r="CGH25" s="77"/>
      <c r="CGI25" s="77"/>
      <c r="CGJ25" s="77"/>
      <c r="CGK25" s="77"/>
      <c r="CGL25" s="77"/>
      <c r="CGM25" s="77"/>
      <c r="CGN25" s="77"/>
      <c r="CGO25" s="77"/>
      <c r="CGP25" s="77"/>
      <c r="CGQ25" s="77"/>
      <c r="CGR25" s="77"/>
      <c r="CGS25" s="77"/>
      <c r="CGT25" s="77"/>
      <c r="CGU25" s="77"/>
      <c r="CGV25" s="77"/>
      <c r="CGW25" s="77"/>
      <c r="CGX25" s="77"/>
      <c r="CGY25" s="77"/>
      <c r="CGZ25" s="77"/>
      <c r="CHA25" s="77"/>
      <c r="CHB25" s="77"/>
      <c r="CHC25" s="77"/>
      <c r="CHD25" s="77"/>
      <c r="CHE25" s="77"/>
      <c r="CHF25" s="77"/>
      <c r="CHG25" s="77"/>
      <c r="CHH25" s="77"/>
      <c r="CHI25" s="77"/>
      <c r="CHJ25" s="77"/>
      <c r="CHK25" s="77"/>
      <c r="CHL25" s="77"/>
      <c r="CHM25" s="77"/>
      <c r="CHN25" s="77"/>
      <c r="CHO25" s="77"/>
      <c r="CHP25" s="77"/>
      <c r="CHQ25" s="77"/>
      <c r="CHR25" s="77"/>
      <c r="CHS25" s="77"/>
      <c r="CHT25" s="77"/>
      <c r="CHU25" s="77"/>
      <c r="CHV25" s="77"/>
      <c r="CHW25" s="77"/>
      <c r="CHX25" s="77"/>
      <c r="CHY25" s="77"/>
      <c r="CHZ25" s="77"/>
      <c r="CIA25" s="77"/>
      <c r="CIB25" s="77"/>
      <c r="CIC25" s="77"/>
      <c r="CID25" s="77"/>
      <c r="CIE25" s="77"/>
      <c r="CIF25" s="77"/>
      <c r="CIG25" s="77"/>
      <c r="CIH25" s="77"/>
      <c r="CII25" s="77"/>
      <c r="CIJ25" s="77"/>
      <c r="CIK25" s="77"/>
      <c r="CIL25" s="77"/>
      <c r="CIM25" s="77"/>
      <c r="CIN25" s="77"/>
      <c r="CIO25" s="77"/>
      <c r="CIP25" s="77"/>
      <c r="CIQ25" s="77"/>
      <c r="CIR25" s="77"/>
      <c r="CIS25" s="77"/>
      <c r="CIT25" s="77"/>
      <c r="CIU25" s="77"/>
      <c r="CIV25" s="77"/>
      <c r="CIW25" s="77"/>
      <c r="CIX25" s="77"/>
      <c r="CIY25" s="77"/>
      <c r="CIZ25" s="77"/>
      <c r="CJA25" s="77"/>
      <c r="CJB25" s="77"/>
      <c r="CJC25" s="77"/>
      <c r="CJD25" s="77"/>
      <c r="CJE25" s="77"/>
      <c r="CJF25" s="77"/>
      <c r="CJG25" s="77"/>
      <c r="CJH25" s="77"/>
      <c r="CJI25" s="77"/>
      <c r="CJJ25" s="77"/>
      <c r="CJK25" s="77"/>
      <c r="CJL25" s="77"/>
      <c r="CJM25" s="77"/>
      <c r="CJN25" s="77"/>
      <c r="CJO25" s="77"/>
      <c r="CJP25" s="77"/>
      <c r="CJQ25" s="77"/>
      <c r="CJR25" s="77"/>
      <c r="CJS25" s="77"/>
      <c r="CJT25" s="77"/>
      <c r="CJU25" s="77"/>
      <c r="CJV25" s="77"/>
      <c r="CJW25" s="77"/>
      <c r="CJX25" s="77"/>
      <c r="CJY25" s="77"/>
      <c r="CJZ25" s="77"/>
      <c r="CKA25" s="77"/>
      <c r="CKB25" s="77"/>
      <c r="CKC25" s="77"/>
      <c r="CKD25" s="77"/>
      <c r="CKE25" s="77"/>
      <c r="CKF25" s="77"/>
      <c r="CKG25" s="77"/>
      <c r="CKH25" s="77"/>
      <c r="CKI25" s="77"/>
      <c r="CKJ25" s="77"/>
      <c r="CKK25" s="77"/>
      <c r="CKL25" s="77"/>
      <c r="CKM25" s="77"/>
      <c r="CKN25" s="77"/>
      <c r="CKO25" s="77"/>
      <c r="CKP25" s="77"/>
      <c r="CKQ25" s="77"/>
      <c r="CKR25" s="77"/>
      <c r="CKS25" s="77"/>
      <c r="CKT25" s="77"/>
      <c r="CKU25" s="77"/>
      <c r="CKV25" s="77"/>
      <c r="CKW25" s="77"/>
      <c r="CKX25" s="77"/>
      <c r="CKY25" s="77"/>
      <c r="CKZ25" s="77"/>
      <c r="CLA25" s="77"/>
      <c r="CLB25" s="77"/>
      <c r="CLC25" s="77"/>
      <c r="CLD25" s="77"/>
      <c r="CLE25" s="77"/>
      <c r="CLF25" s="77"/>
      <c r="CLG25" s="77"/>
      <c r="CLH25" s="77"/>
      <c r="CLI25" s="77"/>
      <c r="CLJ25" s="77"/>
      <c r="CLK25" s="77"/>
      <c r="CLL25" s="77"/>
      <c r="CLM25" s="77"/>
      <c r="CLN25" s="77"/>
      <c r="CLO25" s="77"/>
      <c r="CLP25" s="77"/>
      <c r="CLQ25" s="77"/>
      <c r="CLR25" s="77"/>
      <c r="CLS25" s="77"/>
      <c r="CLT25" s="77"/>
      <c r="CLU25" s="77"/>
      <c r="CLV25" s="77"/>
      <c r="CLW25" s="77"/>
      <c r="CLX25" s="77"/>
      <c r="CLY25" s="77"/>
      <c r="CLZ25" s="77"/>
      <c r="CMA25" s="77"/>
      <c r="CMB25" s="77"/>
      <c r="CMC25" s="77"/>
      <c r="CMD25" s="77"/>
      <c r="CME25" s="77"/>
      <c r="CMF25" s="77"/>
      <c r="CMG25" s="77"/>
      <c r="CMH25" s="77"/>
      <c r="CMI25" s="77"/>
      <c r="CMJ25" s="77"/>
      <c r="CMK25" s="77"/>
      <c r="CML25" s="77"/>
      <c r="CMM25" s="77"/>
      <c r="CMN25" s="77"/>
      <c r="CMO25" s="77"/>
      <c r="CMP25" s="77"/>
      <c r="CMQ25" s="77"/>
      <c r="CMR25" s="77"/>
      <c r="CMS25" s="77"/>
      <c r="CMT25" s="77"/>
      <c r="CMU25" s="77"/>
      <c r="CMV25" s="77"/>
      <c r="CMW25" s="77"/>
      <c r="CMX25" s="77"/>
      <c r="CMY25" s="77"/>
      <c r="CMZ25" s="77"/>
      <c r="CNA25" s="77"/>
      <c r="CNB25" s="77"/>
      <c r="CNC25" s="77"/>
      <c r="CND25" s="77"/>
      <c r="CNE25" s="77"/>
      <c r="CNF25" s="77"/>
      <c r="CNG25" s="77"/>
      <c r="CNH25" s="77"/>
      <c r="CNI25" s="77"/>
      <c r="CNJ25" s="77"/>
      <c r="CNK25" s="77"/>
      <c r="CNL25" s="77"/>
      <c r="CNM25" s="77"/>
      <c r="CNN25" s="77"/>
      <c r="CNO25" s="77"/>
      <c r="CNP25" s="77"/>
      <c r="CNQ25" s="77"/>
      <c r="CNR25" s="77"/>
      <c r="CNS25" s="77"/>
      <c r="CNT25" s="77"/>
      <c r="CNU25" s="77"/>
      <c r="CNV25" s="77"/>
      <c r="CNW25" s="77"/>
      <c r="CNX25" s="77"/>
      <c r="CNY25" s="77"/>
      <c r="CNZ25" s="77"/>
      <c r="COA25" s="77"/>
      <c r="COB25" s="77"/>
      <c r="COC25" s="77"/>
      <c r="COD25" s="77"/>
      <c r="COE25" s="77"/>
      <c r="COF25" s="77"/>
      <c r="COG25" s="77"/>
      <c r="COH25" s="77"/>
      <c r="COI25" s="77"/>
      <c r="COJ25" s="77"/>
      <c r="COK25" s="77"/>
      <c r="COL25" s="77"/>
      <c r="COM25" s="77"/>
      <c r="CON25" s="77"/>
      <c r="COO25" s="77"/>
      <c r="COP25" s="77"/>
      <c r="COQ25" s="77"/>
      <c r="COR25" s="77"/>
      <c r="COS25" s="77"/>
      <c r="COT25" s="77"/>
      <c r="COU25" s="77"/>
      <c r="COV25" s="77"/>
      <c r="COW25" s="77"/>
      <c r="COX25" s="77"/>
      <c r="COY25" s="77"/>
      <c r="COZ25" s="77"/>
      <c r="CPA25" s="77"/>
      <c r="CPB25" s="77"/>
      <c r="CPC25" s="77"/>
      <c r="CPD25" s="77"/>
      <c r="CPE25" s="77"/>
      <c r="CPF25" s="77"/>
      <c r="CPG25" s="77"/>
      <c r="CPH25" s="77"/>
      <c r="CPI25" s="77"/>
      <c r="CPJ25" s="77"/>
      <c r="CPK25" s="77"/>
      <c r="CPL25" s="77"/>
      <c r="CPM25" s="77"/>
      <c r="CPN25" s="77"/>
      <c r="CPO25" s="77"/>
      <c r="CPP25" s="77"/>
      <c r="CPQ25" s="77"/>
      <c r="CPR25" s="77"/>
      <c r="CPS25" s="77"/>
      <c r="CPT25" s="77"/>
      <c r="CPU25" s="77"/>
      <c r="CPV25" s="77"/>
      <c r="CPW25" s="77"/>
      <c r="CPX25" s="77"/>
      <c r="CPY25" s="77"/>
      <c r="CPZ25" s="77"/>
      <c r="CQA25" s="77"/>
      <c r="CQB25" s="77"/>
      <c r="CQC25" s="77"/>
      <c r="CQD25" s="77"/>
      <c r="CQE25" s="77"/>
      <c r="CQF25" s="77"/>
      <c r="CQG25" s="77"/>
      <c r="CQH25" s="77"/>
      <c r="CQI25" s="77"/>
      <c r="CQJ25" s="77"/>
      <c r="CQK25" s="77"/>
      <c r="CQL25" s="77"/>
      <c r="CQM25" s="77"/>
      <c r="CQN25" s="77"/>
      <c r="CQO25" s="77"/>
      <c r="CQP25" s="77"/>
      <c r="CQQ25" s="77"/>
      <c r="CQR25" s="77"/>
      <c r="CQS25" s="77"/>
      <c r="CQT25" s="77"/>
      <c r="CQU25" s="77"/>
      <c r="CQV25" s="77"/>
      <c r="CQW25" s="77"/>
      <c r="CQX25" s="77"/>
      <c r="CQY25" s="77"/>
      <c r="CQZ25" s="77"/>
      <c r="CRA25" s="77"/>
      <c r="CRB25" s="77"/>
      <c r="CRC25" s="77"/>
      <c r="CRD25" s="77"/>
      <c r="CRE25" s="77"/>
      <c r="CRF25" s="77"/>
      <c r="CRG25" s="77"/>
      <c r="CRH25" s="77"/>
      <c r="CRI25" s="77"/>
      <c r="CRJ25" s="77"/>
      <c r="CRK25" s="77"/>
      <c r="CRL25" s="77"/>
      <c r="CRM25" s="77"/>
      <c r="CRN25" s="77"/>
      <c r="CRO25" s="77"/>
      <c r="CRP25" s="77"/>
      <c r="CRQ25" s="77"/>
      <c r="CRR25" s="77"/>
      <c r="CRS25" s="77"/>
      <c r="CRT25" s="77"/>
      <c r="CRU25" s="77"/>
      <c r="CRV25" s="77"/>
      <c r="CRW25" s="77"/>
      <c r="CRX25" s="77"/>
      <c r="CRY25" s="77"/>
      <c r="CRZ25" s="77"/>
      <c r="CSA25" s="77"/>
      <c r="CSB25" s="77"/>
      <c r="CSC25" s="77"/>
      <c r="CSD25" s="77"/>
      <c r="CSE25" s="77"/>
      <c r="CSF25" s="77"/>
      <c r="CSG25" s="77"/>
      <c r="CSH25" s="77"/>
      <c r="CSI25" s="77"/>
      <c r="CSJ25" s="77"/>
      <c r="CSK25" s="77"/>
      <c r="CSL25" s="77"/>
      <c r="CSM25" s="77"/>
      <c r="CSN25" s="77"/>
      <c r="CSO25" s="77"/>
      <c r="CSP25" s="77"/>
      <c r="CSQ25" s="77"/>
      <c r="CSR25" s="77"/>
      <c r="CSS25" s="77"/>
      <c r="CST25" s="77"/>
      <c r="CSU25" s="77"/>
      <c r="CSV25" s="77"/>
      <c r="CSW25" s="77"/>
      <c r="CSX25" s="77"/>
      <c r="CSY25" s="77"/>
      <c r="CSZ25" s="77"/>
      <c r="CTA25" s="77"/>
      <c r="CTB25" s="77"/>
      <c r="CTC25" s="77"/>
      <c r="CTD25" s="77"/>
      <c r="CTE25" s="77"/>
      <c r="CTF25" s="77"/>
      <c r="CTG25" s="77"/>
      <c r="CTH25" s="77"/>
      <c r="CTI25" s="77"/>
      <c r="CTJ25" s="77"/>
      <c r="CTK25" s="77"/>
      <c r="CTL25" s="77"/>
      <c r="CTM25" s="77"/>
      <c r="CTN25" s="77"/>
      <c r="CTO25" s="77"/>
      <c r="CTP25" s="77"/>
      <c r="CTQ25" s="77"/>
      <c r="CTR25" s="77"/>
      <c r="CTS25" s="77"/>
      <c r="CTT25" s="77"/>
      <c r="CTU25" s="77"/>
      <c r="CTV25" s="77"/>
      <c r="CTW25" s="77"/>
      <c r="CTX25" s="77"/>
      <c r="CTY25" s="77"/>
      <c r="CTZ25" s="77"/>
      <c r="CUA25" s="77"/>
      <c r="CUB25" s="77"/>
      <c r="CUC25" s="77"/>
      <c r="CUD25" s="77"/>
      <c r="CUE25" s="77"/>
      <c r="CUF25" s="77"/>
      <c r="CUG25" s="77"/>
      <c r="CUH25" s="77"/>
      <c r="CUI25" s="77"/>
      <c r="CUJ25" s="77"/>
      <c r="CUK25" s="77"/>
      <c r="CUL25" s="77"/>
      <c r="CUM25" s="77"/>
      <c r="CUN25" s="77"/>
      <c r="CUO25" s="77"/>
      <c r="CUP25" s="77"/>
      <c r="CUQ25" s="77"/>
      <c r="CUR25" s="77"/>
      <c r="CUS25" s="77"/>
      <c r="CUT25" s="77"/>
      <c r="CUU25" s="77"/>
      <c r="CUV25" s="77"/>
      <c r="CUW25" s="77"/>
      <c r="CUX25" s="77"/>
      <c r="CUY25" s="77"/>
      <c r="CUZ25" s="77"/>
      <c r="CVA25" s="77"/>
      <c r="CVB25" s="77"/>
      <c r="CVC25" s="77"/>
      <c r="CVD25" s="77"/>
      <c r="CVE25" s="77"/>
      <c r="CVF25" s="77"/>
      <c r="CVG25" s="77"/>
      <c r="CVH25" s="77"/>
      <c r="CVI25" s="77"/>
      <c r="CVJ25" s="77"/>
      <c r="CVK25" s="77"/>
      <c r="CVL25" s="77"/>
      <c r="CVM25" s="77"/>
      <c r="CVN25" s="77"/>
      <c r="CVO25" s="77"/>
      <c r="CVP25" s="77"/>
      <c r="CVQ25" s="77"/>
      <c r="CVR25" s="77"/>
      <c r="CVS25" s="77"/>
      <c r="CVT25" s="77"/>
      <c r="CVU25" s="77"/>
      <c r="CVV25" s="77"/>
      <c r="CVW25" s="77"/>
      <c r="CVX25" s="77"/>
      <c r="CVY25" s="77"/>
      <c r="CVZ25" s="77"/>
      <c r="CWA25" s="77"/>
      <c r="CWB25" s="77"/>
      <c r="CWC25" s="77"/>
      <c r="CWD25" s="77"/>
      <c r="CWE25" s="77"/>
      <c r="CWF25" s="77"/>
      <c r="CWG25" s="77"/>
      <c r="CWH25" s="77"/>
      <c r="CWI25" s="77"/>
      <c r="CWJ25" s="77"/>
      <c r="CWK25" s="77"/>
      <c r="CWL25" s="77"/>
      <c r="CWM25" s="77"/>
      <c r="CWN25" s="77"/>
      <c r="CWO25" s="77"/>
      <c r="CWP25" s="77"/>
      <c r="CWQ25" s="77"/>
      <c r="CWR25" s="77"/>
      <c r="CWS25" s="77"/>
      <c r="CWT25" s="77"/>
      <c r="CWU25" s="77"/>
      <c r="CWV25" s="77"/>
      <c r="CWW25" s="77"/>
      <c r="CWX25" s="77"/>
      <c r="CWY25" s="77"/>
      <c r="CWZ25" s="77"/>
      <c r="CXA25" s="77"/>
      <c r="CXB25" s="77"/>
      <c r="CXC25" s="77"/>
      <c r="CXD25" s="77"/>
      <c r="CXE25" s="77"/>
      <c r="CXF25" s="77"/>
      <c r="CXG25" s="77"/>
      <c r="CXH25" s="77"/>
      <c r="CXI25" s="77"/>
      <c r="CXJ25" s="77"/>
      <c r="CXK25" s="77"/>
      <c r="CXL25" s="77"/>
      <c r="CXM25" s="77"/>
      <c r="CXN25" s="77"/>
      <c r="CXO25" s="77"/>
      <c r="CXP25" s="77"/>
      <c r="CXQ25" s="77"/>
      <c r="CXR25" s="77"/>
      <c r="CXS25" s="77"/>
      <c r="CXT25" s="77"/>
      <c r="CXU25" s="77"/>
      <c r="CXV25" s="77"/>
      <c r="CXW25" s="77"/>
      <c r="CXX25" s="77"/>
      <c r="CXY25" s="77"/>
      <c r="CXZ25" s="77"/>
      <c r="CYA25" s="77"/>
      <c r="CYB25" s="77"/>
      <c r="CYC25" s="77"/>
      <c r="CYD25" s="77"/>
      <c r="CYE25" s="77"/>
      <c r="CYF25" s="77"/>
      <c r="CYG25" s="77"/>
      <c r="CYH25" s="77"/>
      <c r="CYI25" s="77"/>
      <c r="CYJ25" s="77"/>
      <c r="CYK25" s="77"/>
      <c r="CYL25" s="77"/>
      <c r="CYM25" s="77"/>
      <c r="CYN25" s="77"/>
      <c r="CYO25" s="77"/>
      <c r="CYP25" s="77"/>
      <c r="CYQ25" s="77"/>
      <c r="CYR25" s="77"/>
      <c r="CYS25" s="77"/>
      <c r="CYT25" s="77"/>
      <c r="CYU25" s="77"/>
      <c r="CYV25" s="77"/>
      <c r="CYW25" s="77"/>
      <c r="CYX25" s="77"/>
      <c r="CYY25" s="77"/>
      <c r="CYZ25" s="77"/>
      <c r="CZA25" s="77"/>
      <c r="CZB25" s="77"/>
      <c r="CZC25" s="77"/>
      <c r="CZD25" s="77"/>
      <c r="CZE25" s="77"/>
      <c r="CZF25" s="77"/>
      <c r="CZG25" s="77"/>
      <c r="CZH25" s="77"/>
      <c r="CZI25" s="77"/>
      <c r="CZJ25" s="77"/>
      <c r="CZK25" s="77"/>
      <c r="CZL25" s="77"/>
      <c r="CZM25" s="77"/>
      <c r="CZN25" s="77"/>
      <c r="CZO25" s="77"/>
      <c r="CZP25" s="77"/>
      <c r="CZQ25" s="77"/>
      <c r="CZR25" s="77"/>
      <c r="CZS25" s="77"/>
      <c r="CZT25" s="77"/>
      <c r="CZU25" s="77"/>
      <c r="CZV25" s="77"/>
      <c r="CZW25" s="77"/>
      <c r="CZX25" s="77"/>
      <c r="CZY25" s="77"/>
      <c r="CZZ25" s="77"/>
      <c r="DAA25" s="77"/>
      <c r="DAB25" s="77"/>
      <c r="DAC25" s="77"/>
      <c r="DAD25" s="77"/>
      <c r="DAE25" s="77"/>
      <c r="DAF25" s="77"/>
      <c r="DAG25" s="77"/>
      <c r="DAH25" s="77"/>
      <c r="DAI25" s="77"/>
      <c r="DAJ25" s="77"/>
      <c r="DAK25" s="77"/>
      <c r="DAL25" s="77"/>
      <c r="DAM25" s="77"/>
      <c r="DAN25" s="77"/>
      <c r="DAO25" s="77"/>
      <c r="DAP25" s="77"/>
      <c r="DAQ25" s="77"/>
      <c r="DAR25" s="77"/>
      <c r="DAS25" s="77"/>
      <c r="DAT25" s="77"/>
      <c r="DAU25" s="77"/>
      <c r="DAV25" s="77"/>
      <c r="DAW25" s="77"/>
      <c r="DAX25" s="77"/>
      <c r="DAY25" s="77"/>
      <c r="DAZ25" s="77"/>
      <c r="DBA25" s="77"/>
      <c r="DBB25" s="77"/>
      <c r="DBC25" s="77"/>
      <c r="DBD25" s="77"/>
      <c r="DBE25" s="77"/>
      <c r="DBF25" s="77"/>
      <c r="DBG25" s="77"/>
      <c r="DBH25" s="77"/>
      <c r="DBI25" s="77"/>
      <c r="DBJ25" s="77"/>
      <c r="DBK25" s="77"/>
      <c r="DBL25" s="77"/>
      <c r="DBM25" s="77"/>
      <c r="DBN25" s="77"/>
      <c r="DBO25" s="77"/>
      <c r="DBP25" s="77"/>
      <c r="DBQ25" s="77"/>
      <c r="DBR25" s="77"/>
      <c r="DBS25" s="77"/>
      <c r="DBT25" s="77"/>
      <c r="DBU25" s="77"/>
      <c r="DBV25" s="77"/>
      <c r="DBW25" s="77"/>
      <c r="DBX25" s="77"/>
      <c r="DBY25" s="77"/>
      <c r="DBZ25" s="77"/>
      <c r="DCA25" s="77"/>
      <c r="DCB25" s="77"/>
      <c r="DCC25" s="77"/>
      <c r="DCD25" s="77"/>
      <c r="DCE25" s="77"/>
      <c r="DCF25" s="77"/>
      <c r="DCG25" s="77"/>
      <c r="DCH25" s="77"/>
      <c r="DCI25" s="77"/>
      <c r="DCJ25" s="77"/>
      <c r="DCK25" s="77"/>
      <c r="DCL25" s="77"/>
      <c r="DCM25" s="77"/>
      <c r="DCN25" s="77"/>
      <c r="DCO25" s="77"/>
      <c r="DCP25" s="77"/>
      <c r="DCQ25" s="77"/>
      <c r="DCR25" s="77"/>
      <c r="DCS25" s="77"/>
      <c r="DCT25" s="77"/>
      <c r="DCU25" s="77"/>
      <c r="DCV25" s="77"/>
      <c r="DCW25" s="77"/>
      <c r="DCX25" s="77"/>
      <c r="DCY25" s="77"/>
      <c r="DCZ25" s="77"/>
      <c r="DDA25" s="77"/>
      <c r="DDB25" s="77"/>
      <c r="DDC25" s="77"/>
      <c r="DDD25" s="77"/>
      <c r="DDE25" s="77"/>
      <c r="DDF25" s="77"/>
      <c r="DDG25" s="77"/>
      <c r="DDH25" s="77"/>
      <c r="DDI25" s="77"/>
      <c r="DDJ25" s="77"/>
      <c r="DDK25" s="77"/>
      <c r="DDL25" s="77"/>
      <c r="DDM25" s="77"/>
      <c r="DDN25" s="77"/>
      <c r="DDO25" s="77"/>
      <c r="DDP25" s="77"/>
      <c r="DDQ25" s="77"/>
      <c r="DDR25" s="77"/>
      <c r="DDS25" s="77"/>
      <c r="DDT25" s="77"/>
      <c r="DDU25" s="77"/>
      <c r="DDV25" s="77"/>
      <c r="DDW25" s="77"/>
      <c r="DDX25" s="77"/>
      <c r="DDY25" s="77"/>
      <c r="DDZ25" s="77"/>
      <c r="DEA25" s="77"/>
      <c r="DEB25" s="77"/>
      <c r="DEC25" s="77"/>
      <c r="DED25" s="77"/>
      <c r="DEE25" s="77"/>
      <c r="DEF25" s="77"/>
      <c r="DEG25" s="77"/>
      <c r="DEH25" s="77"/>
      <c r="DEI25" s="77"/>
      <c r="DEJ25" s="77"/>
      <c r="DEK25" s="77"/>
      <c r="DEL25" s="77"/>
      <c r="DEM25" s="77"/>
      <c r="DEN25" s="77"/>
      <c r="DEO25" s="77"/>
      <c r="DEP25" s="77"/>
      <c r="DEQ25" s="77"/>
      <c r="DER25" s="77"/>
      <c r="DES25" s="77"/>
      <c r="DET25" s="77"/>
      <c r="DEU25" s="77"/>
      <c r="DEV25" s="77"/>
      <c r="DEW25" s="77"/>
      <c r="DEX25" s="77"/>
      <c r="DEY25" s="77"/>
      <c r="DEZ25" s="77"/>
      <c r="DFA25" s="77"/>
      <c r="DFB25" s="77"/>
      <c r="DFC25" s="77"/>
      <c r="DFD25" s="77"/>
      <c r="DFE25" s="77"/>
      <c r="DFF25" s="77"/>
      <c r="DFG25" s="77"/>
      <c r="DFH25" s="77"/>
      <c r="DFI25" s="77"/>
      <c r="DFJ25" s="77"/>
      <c r="DFK25" s="77"/>
      <c r="DFL25" s="77"/>
      <c r="DFM25" s="77"/>
      <c r="DFN25" s="77"/>
      <c r="DFO25" s="77"/>
      <c r="DFP25" s="77"/>
      <c r="DFQ25" s="77"/>
      <c r="DFR25" s="77"/>
      <c r="DFS25" s="77"/>
      <c r="DFT25" s="77"/>
      <c r="DFU25" s="77"/>
      <c r="DFV25" s="77"/>
      <c r="DFW25" s="77"/>
      <c r="DFX25" s="77"/>
      <c r="DFY25" s="77"/>
      <c r="DFZ25" s="77"/>
      <c r="DGA25" s="77"/>
      <c r="DGB25" s="77"/>
      <c r="DGC25" s="77"/>
      <c r="DGD25" s="77"/>
      <c r="DGE25" s="77"/>
      <c r="DGF25" s="77"/>
      <c r="DGG25" s="77"/>
      <c r="DGH25" s="77"/>
      <c r="DGI25" s="77"/>
      <c r="DGJ25" s="77"/>
      <c r="DGK25" s="77"/>
      <c r="DGL25" s="77"/>
      <c r="DGM25" s="77"/>
      <c r="DGN25" s="77"/>
      <c r="DGO25" s="77"/>
      <c r="DGP25" s="77"/>
      <c r="DGQ25" s="77"/>
      <c r="DGR25" s="77"/>
      <c r="DGS25" s="77"/>
      <c r="DGT25" s="77"/>
      <c r="DGU25" s="77"/>
      <c r="DGV25" s="77"/>
      <c r="DGW25" s="77"/>
      <c r="DGX25" s="77"/>
      <c r="DGY25" s="77"/>
      <c r="DGZ25" s="77"/>
      <c r="DHA25" s="77"/>
      <c r="DHB25" s="77"/>
      <c r="DHC25" s="77"/>
      <c r="DHD25" s="77"/>
      <c r="DHE25" s="77"/>
      <c r="DHF25" s="77"/>
      <c r="DHG25" s="77"/>
      <c r="DHH25" s="77"/>
      <c r="DHI25" s="77"/>
      <c r="DHJ25" s="77"/>
      <c r="DHK25" s="77"/>
      <c r="DHL25" s="77"/>
      <c r="DHM25" s="77"/>
      <c r="DHN25" s="77"/>
      <c r="DHO25" s="77"/>
      <c r="DHP25" s="77"/>
      <c r="DHQ25" s="77"/>
      <c r="DHR25" s="77"/>
      <c r="DHS25" s="77"/>
      <c r="DHT25" s="77"/>
      <c r="DHU25" s="77"/>
      <c r="DHV25" s="77"/>
      <c r="DHW25" s="77"/>
      <c r="DHX25" s="77"/>
      <c r="DHY25" s="77"/>
      <c r="DHZ25" s="77"/>
      <c r="DIA25" s="77"/>
      <c r="DIB25" s="77"/>
      <c r="DIC25" s="77"/>
      <c r="DID25" s="77"/>
      <c r="DIE25" s="77"/>
      <c r="DIF25" s="77"/>
      <c r="DIG25" s="77"/>
      <c r="DIH25" s="77"/>
      <c r="DII25" s="77"/>
      <c r="DIJ25" s="77"/>
      <c r="DIK25" s="77"/>
      <c r="DIL25" s="77"/>
      <c r="DIM25" s="77"/>
      <c r="DIN25" s="77"/>
      <c r="DIO25" s="77"/>
      <c r="DIP25" s="77"/>
      <c r="DIQ25" s="77"/>
      <c r="DIR25" s="77"/>
      <c r="DIS25" s="77"/>
      <c r="DIT25" s="77"/>
      <c r="DIU25" s="77"/>
      <c r="DIV25" s="77"/>
      <c r="DIW25" s="77"/>
      <c r="DIX25" s="77"/>
      <c r="DIY25" s="77"/>
      <c r="DIZ25" s="77"/>
      <c r="DJA25" s="77"/>
      <c r="DJB25" s="77"/>
      <c r="DJC25" s="77"/>
      <c r="DJD25" s="77"/>
    </row>
    <row r="26" spans="1:2968" s="50" customFormat="1" ht="15" customHeight="1">
      <c r="A26" s="250"/>
      <c r="B26" s="168" t="s">
        <v>101</v>
      </c>
      <c r="C26" s="51"/>
      <c r="AC26" s="207"/>
      <c r="AD26" s="207"/>
      <c r="AE26" s="207"/>
      <c r="AF26" s="207"/>
      <c r="AG26" s="52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</row>
    <row r="27" spans="1:2968" s="50" customFormat="1" ht="15" customHeight="1">
      <c r="A27" s="250"/>
      <c r="B27" s="168" t="s">
        <v>100</v>
      </c>
      <c r="C27" s="51"/>
      <c r="AC27" s="207"/>
      <c r="AD27" s="207"/>
      <c r="AE27" s="207"/>
      <c r="AF27" s="207"/>
      <c r="AG27" s="52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</row>
    <row r="28" spans="1:2968" s="50" customFormat="1" ht="15" customHeight="1">
      <c r="B28" s="776" t="s">
        <v>102</v>
      </c>
      <c r="C28" s="776"/>
      <c r="D28" s="776"/>
      <c r="E28" s="776"/>
      <c r="F28" s="776"/>
      <c r="G28" s="776"/>
      <c r="H28" s="776"/>
      <c r="I28" s="776"/>
      <c r="J28" s="776"/>
      <c r="K28" s="776"/>
      <c r="L28" s="776"/>
      <c r="M28" s="776"/>
      <c r="N28" s="776"/>
      <c r="O28" s="776"/>
      <c r="P28" s="776"/>
      <c r="Q28" s="776"/>
      <c r="R28" s="776"/>
      <c r="S28" s="776"/>
      <c r="T28" s="776"/>
      <c r="U28" s="776"/>
      <c r="V28" s="776"/>
      <c r="W28" s="776"/>
      <c r="X28" s="776"/>
      <c r="AC28" s="207"/>
      <c r="AD28" s="207"/>
      <c r="AE28" s="207"/>
      <c r="AF28" s="207"/>
      <c r="AG28" s="52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</row>
    <row r="29" spans="1:2968" s="50" customFormat="1" ht="15" customHeight="1">
      <c r="C29" s="51"/>
      <c r="AC29" s="207"/>
      <c r="AD29" s="207"/>
      <c r="AE29" s="207"/>
      <c r="AF29" s="207"/>
      <c r="AG29" s="52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</row>
    <row r="30" spans="1:2968" s="50" customFormat="1" ht="15" customHeight="1">
      <c r="C30" s="51"/>
      <c r="L30" s="250"/>
      <c r="N30" s="52">
        <f>+N24-N14</f>
        <v>3.3919999999999995</v>
      </c>
      <c r="AC30" s="207"/>
      <c r="AD30" s="207"/>
      <c r="AE30" s="207"/>
      <c r="AF30" s="207"/>
      <c r="AG30" s="52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</row>
    <row r="31" spans="1:2968" s="50" customFormat="1">
      <c r="C31" s="51"/>
      <c r="L31" s="250"/>
      <c r="AC31" s="207"/>
      <c r="AD31" s="207"/>
      <c r="AE31" s="207"/>
      <c r="AF31" s="207"/>
      <c r="AG31" s="52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</row>
    <row r="32" spans="1:2968" s="50" customFormat="1">
      <c r="C32" s="51"/>
      <c r="J32" s="340"/>
      <c r="K32" s="340"/>
      <c r="L32" s="384"/>
      <c r="AC32" s="207"/>
      <c r="AD32" s="207"/>
      <c r="AE32" s="207"/>
      <c r="AF32" s="207"/>
      <c r="AG32" s="52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</row>
    <row r="33" spans="3:45" s="50" customFormat="1">
      <c r="C33" s="51"/>
      <c r="J33" s="340"/>
      <c r="K33" s="340"/>
      <c r="L33" s="340"/>
      <c r="AC33" s="207"/>
      <c r="AD33" s="207"/>
      <c r="AE33" s="207"/>
      <c r="AF33" s="207"/>
      <c r="AG33" s="52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</row>
    <row r="34" spans="3:45" s="50" customFormat="1">
      <c r="C34" s="51"/>
      <c r="J34" s="340"/>
      <c r="K34" s="340"/>
      <c r="L34" s="340"/>
      <c r="AC34" s="207"/>
      <c r="AD34" s="207"/>
      <c r="AE34" s="207"/>
      <c r="AF34" s="207"/>
      <c r="AG34" s="52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</row>
    <row r="35" spans="3:45" s="50" customFormat="1">
      <c r="C35" s="51"/>
      <c r="L35" s="250"/>
      <c r="AC35" s="207"/>
      <c r="AD35" s="207"/>
      <c r="AE35" s="207"/>
      <c r="AF35" s="207"/>
      <c r="AG35" s="52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</row>
    <row r="36" spans="3:45" s="50" customFormat="1">
      <c r="C36" s="51"/>
      <c r="L36" s="250"/>
      <c r="AC36" s="207"/>
      <c r="AD36" s="207"/>
      <c r="AE36" s="207"/>
      <c r="AF36" s="207"/>
      <c r="AG36" s="52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</row>
    <row r="37" spans="3:45" s="50" customFormat="1">
      <c r="C37" s="51"/>
      <c r="L37" s="250"/>
      <c r="AC37" s="207"/>
      <c r="AD37" s="207"/>
      <c r="AE37" s="207"/>
      <c r="AF37" s="207"/>
      <c r="AG37" s="52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</row>
    <row r="38" spans="3:45" s="50" customFormat="1">
      <c r="C38" s="51"/>
      <c r="L38" s="250"/>
      <c r="AC38" s="207"/>
      <c r="AD38" s="207"/>
      <c r="AE38" s="207"/>
      <c r="AF38" s="207"/>
      <c r="AG38" s="52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</row>
    <row r="39" spans="3:45" s="50" customFormat="1">
      <c r="C39" s="51"/>
      <c r="L39" s="250"/>
      <c r="AC39" s="207"/>
      <c r="AD39" s="207"/>
      <c r="AE39" s="207"/>
      <c r="AF39" s="207"/>
      <c r="AG39" s="52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</row>
    <row r="40" spans="3:45" s="50" customFormat="1">
      <c r="C40" s="51"/>
      <c r="L40" s="250"/>
      <c r="AC40" s="207"/>
      <c r="AD40" s="207"/>
      <c r="AE40" s="207"/>
      <c r="AF40" s="207"/>
      <c r="AG40" s="52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</row>
    <row r="41" spans="3:45" s="50" customFormat="1">
      <c r="C41" s="51"/>
      <c r="L41" s="250"/>
      <c r="AC41" s="207"/>
      <c r="AD41" s="207"/>
      <c r="AE41" s="207"/>
      <c r="AF41" s="207"/>
      <c r="AG41" s="52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</row>
    <row r="42" spans="3:45" s="50" customFormat="1">
      <c r="C42" s="51"/>
      <c r="L42" s="250"/>
      <c r="AG42" s="52"/>
    </row>
    <row r="43" spans="3:45" s="50" customFormat="1">
      <c r="C43" s="51"/>
      <c r="AG43" s="52"/>
    </row>
    <row r="44" spans="3:45" s="50" customFormat="1">
      <c r="C44" s="51"/>
      <c r="AG44" s="52"/>
    </row>
    <row r="45" spans="3:45" s="50" customFormat="1">
      <c r="C45" s="51"/>
      <c r="AG45" s="52"/>
    </row>
    <row r="46" spans="3:45" s="50" customFormat="1">
      <c r="C46" s="51"/>
      <c r="AG46" s="52"/>
    </row>
    <row r="47" spans="3:45" s="50" customFormat="1">
      <c r="C47" s="51"/>
      <c r="AG47" s="52"/>
    </row>
    <row r="48" spans="3:45" s="50" customFormat="1">
      <c r="C48" s="51"/>
      <c r="AG48" s="52"/>
    </row>
    <row r="49" spans="3:33" s="50" customFormat="1">
      <c r="C49" s="51"/>
      <c r="AG49" s="52"/>
    </row>
    <row r="50" spans="3:33" s="50" customFormat="1">
      <c r="C50" s="51"/>
      <c r="AG50" s="52"/>
    </row>
    <row r="51" spans="3:33" s="50" customFormat="1">
      <c r="C51" s="51"/>
      <c r="AG51" s="52"/>
    </row>
    <row r="52" spans="3:33" s="50" customFormat="1">
      <c r="C52" s="51"/>
      <c r="AG52" s="52"/>
    </row>
    <row r="53" spans="3:33" s="50" customFormat="1">
      <c r="C53" s="51"/>
      <c r="AG53" s="52"/>
    </row>
    <row r="54" spans="3:33" s="50" customFormat="1">
      <c r="C54" s="51"/>
      <c r="AG54" s="52"/>
    </row>
    <row r="55" spans="3:33" s="50" customFormat="1">
      <c r="C55" s="51"/>
      <c r="AG55" s="52"/>
    </row>
    <row r="56" spans="3:33" s="50" customFormat="1">
      <c r="C56" s="51"/>
      <c r="AG56" s="52"/>
    </row>
    <row r="57" spans="3:33" s="50" customFormat="1">
      <c r="C57" s="51"/>
      <c r="AG57" s="52"/>
    </row>
    <row r="58" spans="3:33" s="50" customFormat="1">
      <c r="C58" s="51"/>
      <c r="AG58" s="52"/>
    </row>
    <row r="59" spans="3:33" s="50" customFormat="1">
      <c r="C59" s="51"/>
      <c r="AG59" s="52"/>
    </row>
    <row r="60" spans="3:33" s="50" customFormat="1">
      <c r="C60" s="51"/>
      <c r="AG60" s="52"/>
    </row>
    <row r="61" spans="3:33" s="50" customFormat="1">
      <c r="C61" s="51"/>
      <c r="AG61" s="52"/>
    </row>
    <row r="62" spans="3:33" s="50" customFormat="1">
      <c r="C62" s="51"/>
      <c r="AG62" s="52"/>
    </row>
    <row r="63" spans="3:33" s="50" customFormat="1">
      <c r="C63" s="51"/>
      <c r="AG63" s="52"/>
    </row>
    <row r="64" spans="3:33" s="50" customFormat="1">
      <c r="C64" s="51"/>
      <c r="AG64" s="52"/>
    </row>
    <row r="65" spans="3:33" s="50" customFormat="1">
      <c r="C65" s="51"/>
      <c r="AG65" s="52"/>
    </row>
    <row r="66" spans="3:33" s="50" customFormat="1">
      <c r="C66" s="51"/>
      <c r="AG66" s="52"/>
    </row>
    <row r="67" spans="3:33" s="50" customFormat="1">
      <c r="C67" s="51"/>
      <c r="AG67" s="52"/>
    </row>
    <row r="68" spans="3:33" s="50" customFormat="1">
      <c r="C68" s="51"/>
      <c r="AG68" s="52"/>
    </row>
    <row r="69" spans="3:33" s="50" customFormat="1">
      <c r="C69" s="51"/>
      <c r="AG69" s="52"/>
    </row>
    <row r="70" spans="3:33" s="50" customFormat="1">
      <c r="C70" s="51"/>
      <c r="AG70" s="52"/>
    </row>
    <row r="71" spans="3:33" s="50" customFormat="1">
      <c r="C71" s="51"/>
      <c r="AG71" s="52"/>
    </row>
    <row r="72" spans="3:33" s="50" customFormat="1">
      <c r="C72" s="51"/>
      <c r="AG72" s="52"/>
    </row>
    <row r="73" spans="3:33" s="50" customFormat="1">
      <c r="C73" s="51"/>
      <c r="AG73" s="52"/>
    </row>
    <row r="74" spans="3:33" s="50" customFormat="1">
      <c r="C74" s="51"/>
      <c r="AG74" s="52"/>
    </row>
    <row r="75" spans="3:33" s="50" customFormat="1">
      <c r="C75" s="51"/>
      <c r="AG75" s="52"/>
    </row>
    <row r="76" spans="3:33" s="50" customFormat="1">
      <c r="C76" s="51"/>
      <c r="AG76" s="52"/>
    </row>
    <row r="77" spans="3:33" s="50" customFormat="1">
      <c r="C77" s="51"/>
      <c r="AG77" s="52"/>
    </row>
    <row r="78" spans="3:33" s="50" customFormat="1">
      <c r="C78" s="51"/>
      <c r="AG78" s="52"/>
    </row>
    <row r="79" spans="3:33" s="50" customFormat="1">
      <c r="C79" s="51"/>
      <c r="AG79" s="52"/>
    </row>
    <row r="80" spans="3:33" s="50" customFormat="1">
      <c r="C80" s="51"/>
      <c r="AG80" s="52"/>
    </row>
    <row r="81" spans="3:33" s="50" customFormat="1">
      <c r="C81" s="51"/>
      <c r="AG81" s="52"/>
    </row>
    <row r="82" spans="3:33" s="50" customFormat="1">
      <c r="C82" s="51"/>
      <c r="AG82" s="52"/>
    </row>
    <row r="83" spans="3:33" s="50" customFormat="1">
      <c r="C83" s="51"/>
      <c r="AG83" s="52"/>
    </row>
    <row r="84" spans="3:33" s="50" customFormat="1">
      <c r="C84" s="51"/>
      <c r="AG84" s="52"/>
    </row>
    <row r="85" spans="3:33" s="50" customFormat="1">
      <c r="C85" s="51"/>
      <c r="AG85" s="52"/>
    </row>
    <row r="86" spans="3:33" s="50" customFormat="1">
      <c r="C86" s="51"/>
      <c r="AG86" s="52"/>
    </row>
    <row r="87" spans="3:33" s="50" customFormat="1">
      <c r="C87" s="51"/>
      <c r="AG87" s="52"/>
    </row>
    <row r="88" spans="3:33" s="50" customFormat="1">
      <c r="C88" s="51"/>
      <c r="AG88" s="52"/>
    </row>
    <row r="89" spans="3:33" s="50" customFormat="1">
      <c r="C89" s="51"/>
      <c r="AG89" s="52"/>
    </row>
    <row r="90" spans="3:33" s="50" customFormat="1">
      <c r="C90" s="51"/>
      <c r="AG90" s="52"/>
    </row>
    <row r="91" spans="3:33" s="50" customFormat="1">
      <c r="C91" s="51"/>
      <c r="AG91" s="52"/>
    </row>
    <row r="92" spans="3:33" s="50" customFormat="1">
      <c r="C92" s="51"/>
      <c r="AG92" s="52"/>
    </row>
    <row r="93" spans="3:33" s="50" customFormat="1">
      <c r="C93" s="51"/>
      <c r="AG93" s="52"/>
    </row>
    <row r="94" spans="3:33" s="50" customFormat="1">
      <c r="C94" s="51"/>
      <c r="AG94" s="52"/>
    </row>
    <row r="95" spans="3:33" s="50" customFormat="1">
      <c r="C95" s="51"/>
      <c r="AG95" s="52"/>
    </row>
    <row r="96" spans="3:33" s="50" customFormat="1">
      <c r="C96" s="51"/>
      <c r="AG96" s="52"/>
    </row>
    <row r="97" spans="3:33" s="50" customFormat="1">
      <c r="C97" s="51"/>
      <c r="AG97" s="52"/>
    </row>
    <row r="98" spans="3:33" s="50" customFormat="1">
      <c r="C98" s="51"/>
      <c r="AG98" s="52"/>
    </row>
    <row r="99" spans="3:33" s="50" customFormat="1">
      <c r="C99" s="51"/>
      <c r="AG99" s="52"/>
    </row>
    <row r="100" spans="3:33" s="50" customFormat="1">
      <c r="C100" s="51"/>
      <c r="AG100" s="52"/>
    </row>
    <row r="101" spans="3:33" s="50" customFormat="1">
      <c r="C101" s="51"/>
      <c r="AG101" s="52"/>
    </row>
    <row r="102" spans="3:33" s="50" customFormat="1">
      <c r="C102" s="51"/>
      <c r="AG102" s="52"/>
    </row>
    <row r="103" spans="3:33" s="50" customFormat="1">
      <c r="C103" s="51"/>
      <c r="AG103" s="52"/>
    </row>
    <row r="104" spans="3:33" s="50" customFormat="1">
      <c r="C104" s="51"/>
      <c r="AG104" s="52"/>
    </row>
    <row r="105" spans="3:33" s="50" customFormat="1">
      <c r="C105" s="51"/>
      <c r="AG105" s="52"/>
    </row>
    <row r="106" spans="3:33" s="50" customFormat="1">
      <c r="C106" s="51"/>
      <c r="AG106" s="52"/>
    </row>
    <row r="107" spans="3:33" s="50" customFormat="1">
      <c r="C107" s="51"/>
      <c r="AG107" s="52"/>
    </row>
    <row r="108" spans="3:33" s="50" customFormat="1">
      <c r="C108" s="51"/>
      <c r="AG108" s="52"/>
    </row>
    <row r="109" spans="3:33" s="50" customFormat="1">
      <c r="C109" s="51"/>
      <c r="AG109" s="52"/>
    </row>
    <row r="110" spans="3:33" s="50" customFormat="1">
      <c r="C110" s="51"/>
      <c r="AG110" s="52"/>
    </row>
    <row r="111" spans="3:33" s="50" customFormat="1">
      <c r="C111" s="51"/>
      <c r="AG111" s="52"/>
    </row>
    <row r="112" spans="3:33" s="50" customFormat="1">
      <c r="C112" s="51"/>
      <c r="AG112" s="52"/>
    </row>
    <row r="113" spans="3:33" s="50" customFormat="1">
      <c r="C113" s="51"/>
      <c r="AG113" s="52"/>
    </row>
  </sheetData>
  <mergeCells count="75">
    <mergeCell ref="AA13:AA14"/>
    <mergeCell ref="AB13:AB14"/>
    <mergeCell ref="C19:C20"/>
    <mergeCell ref="W19:W20"/>
    <mergeCell ref="X19:X20"/>
    <mergeCell ref="Y19:Y20"/>
    <mergeCell ref="Z19:Z20"/>
    <mergeCell ref="AA19:AA20"/>
    <mergeCell ref="AB19:AB20"/>
    <mergeCell ref="C15:C16"/>
    <mergeCell ref="W15:W16"/>
    <mergeCell ref="X15:X16"/>
    <mergeCell ref="Y15:Y16"/>
    <mergeCell ref="Z15:Z16"/>
    <mergeCell ref="AA15:AA16"/>
    <mergeCell ref="AB15:AB16"/>
    <mergeCell ref="C13:C14"/>
    <mergeCell ref="W13:W14"/>
    <mergeCell ref="X13:X14"/>
    <mergeCell ref="Y13:Y14"/>
    <mergeCell ref="Z13:Z14"/>
    <mergeCell ref="AB11:AB12"/>
    <mergeCell ref="C9:C10"/>
    <mergeCell ref="W9:W10"/>
    <mergeCell ref="X9:X10"/>
    <mergeCell ref="Y9:Y10"/>
    <mergeCell ref="C11:C12"/>
    <mergeCell ref="W11:W12"/>
    <mergeCell ref="X11:X12"/>
    <mergeCell ref="Y11:Y12"/>
    <mergeCell ref="Z11:Z12"/>
    <mergeCell ref="Q5:V5"/>
    <mergeCell ref="W5:AB5"/>
    <mergeCell ref="E5:J5"/>
    <mergeCell ref="K5:P5"/>
    <mergeCell ref="Y23:Y24"/>
    <mergeCell ref="Z23:Z24"/>
    <mergeCell ref="AA23:AA24"/>
    <mergeCell ref="AB23:AB24"/>
    <mergeCell ref="X23:X24"/>
    <mergeCell ref="AA21:AA22"/>
    <mergeCell ref="AB21:AB22"/>
    <mergeCell ref="W21:W22"/>
    <mergeCell ref="Z9:Z10"/>
    <mergeCell ref="AA9:AA10"/>
    <mergeCell ref="AB9:AB10"/>
    <mergeCell ref="AA11:AA12"/>
    <mergeCell ref="AA17:AA18"/>
    <mergeCell ref="AB17:AB18"/>
    <mergeCell ref="B28:X28"/>
    <mergeCell ref="C23:C24"/>
    <mergeCell ref="W23:W24"/>
    <mergeCell ref="C21:C22"/>
    <mergeCell ref="X7:X8"/>
    <mergeCell ref="Y7:Y8"/>
    <mergeCell ref="Z7:Z8"/>
    <mergeCell ref="X21:X22"/>
    <mergeCell ref="Y21:Y22"/>
    <mergeCell ref="Z21:Z22"/>
    <mergeCell ref="B2:AB2"/>
    <mergeCell ref="B3:AB3"/>
    <mergeCell ref="AA7:AA8"/>
    <mergeCell ref="AB7:AB8"/>
    <mergeCell ref="AC7:AF7"/>
    <mergeCell ref="C5:C6"/>
    <mergeCell ref="B5:B6"/>
    <mergeCell ref="B7:B24"/>
    <mergeCell ref="D5:D6"/>
    <mergeCell ref="C17:C18"/>
    <mergeCell ref="W17:W18"/>
    <mergeCell ref="X17:X18"/>
    <mergeCell ref="Y17:Y18"/>
    <mergeCell ref="Z17:Z18"/>
    <mergeCell ref="C7:C8"/>
    <mergeCell ref="W7:W8"/>
  </mergeCells>
  <conditionalFormatting sqref="Z7:Z22">
    <cfRule type="dataBar" priority="3">
      <dataBar>
        <cfvo type="min" val="0"/>
        <cfvo type="max" val="0"/>
        <color rgb="FFFF555A"/>
      </dataBar>
    </cfRule>
  </conditionalFormatting>
  <conditionalFormatting sqref="P7:P22">
    <cfRule type="cellIs" dxfId="18" priority="2" operator="greaterThan">
      <formula>0.8</formula>
    </cfRule>
  </conditionalFormatting>
  <conditionalFormatting sqref="AB7:AB22">
    <cfRule type="cellIs" dxfId="17" priority="1" operator="greaterThan">
      <formula>0.8</formula>
    </cfRule>
  </conditionalFormatting>
  <pageMargins left="0.7" right="0.7" top="0.75" bottom="0.75" header="0.3" footer="0.3"/>
  <pageSetup orientation="portrait" r:id="rId1"/>
  <ignoredErrors>
    <ignoredError sqref="S21:S22 M21:M22 M8 S7:S8 Y7:Y8 M17:M18 S17:S18 G17:G18 G21:G23 Y23:Y24 Y21:Y22 Y17:Y18 Y9:Y16 Y19:Y20" 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CM35960"/>
  <sheetViews>
    <sheetView showGridLines="0" zoomScale="59" zoomScaleNormal="59" workbookViewId="0">
      <pane xSplit="5" ySplit="6" topLeftCell="X7" activePane="bottomRight" state="frozen"/>
      <selection pane="topRight" activeCell="F1" sqref="F1"/>
      <selection pane="bottomLeft" activeCell="A7" sqref="A7"/>
      <selection pane="bottomRight" activeCell="AE12" sqref="AE12"/>
    </sheetView>
  </sheetViews>
  <sheetFormatPr baseColWidth="10" defaultRowHeight="14.4"/>
  <cols>
    <col min="1" max="1" width="3" style="1" customWidth="1"/>
    <col min="2" max="2" width="13.5546875" customWidth="1"/>
    <col min="3" max="3" width="36.44140625" customWidth="1"/>
    <col min="5" max="5" width="13.5546875" customWidth="1"/>
    <col min="6" max="6" width="14" customWidth="1"/>
    <col min="7" max="7" width="13" customWidth="1"/>
    <col min="8" max="8" width="11.88671875" bestFit="1" customWidth="1"/>
    <col min="9" max="9" width="13.109375" customWidth="1"/>
    <col min="12" max="12" width="12.5546875" customWidth="1"/>
    <col min="13" max="13" width="13.44140625" customWidth="1"/>
    <col min="14" max="14" width="14.88671875" customWidth="1"/>
    <col min="15" max="15" width="14.109375" customWidth="1"/>
    <col min="16" max="16" width="14" customWidth="1"/>
    <col min="17" max="17" width="14.88671875" bestFit="1" customWidth="1"/>
    <col min="20" max="20" width="13.5546875" customWidth="1"/>
    <col min="22" max="22" width="10.44140625" customWidth="1"/>
    <col min="23" max="23" width="15.109375" customWidth="1"/>
    <col min="24" max="24" width="16" customWidth="1"/>
    <col min="25" max="25" width="14.88671875" customWidth="1"/>
    <col min="26" max="26" width="16.44140625" customWidth="1"/>
    <col min="27" max="27" width="15.88671875" customWidth="1"/>
    <col min="28" max="28" width="16.44140625" customWidth="1"/>
    <col min="29" max="29" width="17" customWidth="1"/>
    <col min="30" max="30" width="23.5546875" style="1" customWidth="1"/>
    <col min="31" max="91" width="11.5546875" style="1"/>
  </cols>
  <sheetData>
    <row r="1" spans="1:91" s="1" customFormat="1"/>
    <row r="2" spans="1:91" s="45" customFormat="1" ht="30" customHeight="1">
      <c r="A2" s="1"/>
      <c r="B2" s="861" t="s">
        <v>108</v>
      </c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862"/>
      <c r="N2" s="862"/>
      <c r="O2" s="862"/>
      <c r="P2" s="862"/>
      <c r="Q2" s="862"/>
      <c r="R2" s="862"/>
      <c r="S2" s="862"/>
      <c r="T2" s="862"/>
      <c r="U2" s="862"/>
      <c r="V2" s="862"/>
      <c r="W2" s="862"/>
      <c r="X2" s="862"/>
      <c r="Y2" s="862"/>
      <c r="Z2" s="862"/>
      <c r="AA2" s="862"/>
      <c r="AB2" s="862"/>
      <c r="AC2" s="862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1" s="45" customFormat="1" ht="27.6" customHeight="1">
      <c r="A3" s="1"/>
      <c r="B3" s="863">
        <f>+'Resumen anual'!B4:I4</f>
        <v>43440</v>
      </c>
      <c r="C3" s="864"/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864"/>
      <c r="P3" s="864"/>
      <c r="Q3" s="864"/>
      <c r="R3" s="864"/>
      <c r="S3" s="864"/>
      <c r="T3" s="864"/>
      <c r="U3" s="864"/>
      <c r="V3" s="864"/>
      <c r="W3" s="864"/>
      <c r="X3" s="864"/>
      <c r="Y3" s="864"/>
      <c r="Z3" s="864"/>
      <c r="AA3" s="864"/>
      <c r="AB3" s="864"/>
      <c r="AC3" s="864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1" s="1" customFormat="1" ht="15" thickBot="1"/>
    <row r="5" spans="1:91" s="45" customFormat="1" ht="33.6" customHeight="1">
      <c r="A5" s="1"/>
      <c r="B5" s="867" t="s">
        <v>25</v>
      </c>
      <c r="C5" s="882" t="s">
        <v>26</v>
      </c>
      <c r="D5" s="880" t="s">
        <v>27</v>
      </c>
      <c r="E5" s="887" t="s">
        <v>190</v>
      </c>
      <c r="F5" s="870" t="s">
        <v>68</v>
      </c>
      <c r="G5" s="871"/>
      <c r="H5" s="871"/>
      <c r="I5" s="871"/>
      <c r="J5" s="871"/>
      <c r="K5" s="872"/>
      <c r="L5" s="873" t="s">
        <v>69</v>
      </c>
      <c r="M5" s="874"/>
      <c r="N5" s="874"/>
      <c r="O5" s="874"/>
      <c r="P5" s="874"/>
      <c r="Q5" s="875"/>
      <c r="R5" s="855" t="s">
        <v>71</v>
      </c>
      <c r="S5" s="856"/>
      <c r="T5" s="856"/>
      <c r="U5" s="856"/>
      <c r="V5" s="856"/>
      <c r="W5" s="857"/>
      <c r="X5" s="858" t="s">
        <v>72</v>
      </c>
      <c r="Y5" s="859"/>
      <c r="Z5" s="859"/>
      <c r="AA5" s="859"/>
      <c r="AB5" s="859"/>
      <c r="AC5" s="860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</row>
    <row r="6" spans="1:91" ht="43.8" thickBot="1">
      <c r="A6" s="76"/>
      <c r="B6" s="868"/>
      <c r="C6" s="883"/>
      <c r="D6" s="881"/>
      <c r="E6" s="888"/>
      <c r="F6" s="578" t="s">
        <v>103</v>
      </c>
      <c r="G6" s="579" t="s">
        <v>58</v>
      </c>
      <c r="H6" s="579" t="s">
        <v>4</v>
      </c>
      <c r="I6" s="580" t="s">
        <v>5</v>
      </c>
      <c r="J6" s="580" t="s">
        <v>28</v>
      </c>
      <c r="K6" s="581" t="s">
        <v>29</v>
      </c>
      <c r="L6" s="582" t="s">
        <v>38</v>
      </c>
      <c r="M6" s="583" t="s">
        <v>70</v>
      </c>
      <c r="N6" s="583" t="s">
        <v>4</v>
      </c>
      <c r="O6" s="584" t="s">
        <v>65</v>
      </c>
      <c r="P6" s="584" t="s">
        <v>28</v>
      </c>
      <c r="Q6" s="585" t="s">
        <v>20</v>
      </c>
      <c r="R6" s="586" t="s">
        <v>98</v>
      </c>
      <c r="S6" s="587" t="s">
        <v>58</v>
      </c>
      <c r="T6" s="587" t="s">
        <v>4</v>
      </c>
      <c r="U6" s="588" t="s">
        <v>31</v>
      </c>
      <c r="V6" s="588" t="s">
        <v>28</v>
      </c>
      <c r="W6" s="589" t="s">
        <v>20</v>
      </c>
      <c r="X6" s="496" t="s">
        <v>98</v>
      </c>
      <c r="Y6" s="497" t="s">
        <v>73</v>
      </c>
      <c r="Z6" s="497" t="s">
        <v>4</v>
      </c>
      <c r="AA6" s="498" t="s">
        <v>31</v>
      </c>
      <c r="AB6" s="498" t="s">
        <v>28</v>
      </c>
      <c r="AC6" s="499" t="s">
        <v>20</v>
      </c>
    </row>
    <row r="7" spans="1:91" ht="20.100000000000001" customHeight="1">
      <c r="A7" s="76"/>
      <c r="B7" s="844" t="s">
        <v>174</v>
      </c>
      <c r="C7" s="849" t="s">
        <v>39</v>
      </c>
      <c r="D7" s="510" t="s">
        <v>35</v>
      </c>
      <c r="E7" s="854">
        <f>+Transa_LtpPep_Langocolorado!E38</f>
        <v>0.6560802899999999</v>
      </c>
      <c r="F7" s="590">
        <f>+E7*$D$49</f>
        <v>649.51948709999988</v>
      </c>
      <c r="G7" s="527">
        <f>+Transa_LtpPep_Langocolorado!J38</f>
        <v>-380.65647899999999</v>
      </c>
      <c r="H7" s="511">
        <f>F7+G7</f>
        <v>268.86300809999989</v>
      </c>
      <c r="I7" s="554">
        <v>306.15800000000002</v>
      </c>
      <c r="J7" s="555">
        <f t="shared" ref="J7:J38" si="0">H7-I7</f>
        <v>-37.294991900000127</v>
      </c>
      <c r="K7" s="556">
        <f>I7/H7</f>
        <v>1.138713734416483</v>
      </c>
      <c r="L7" s="514">
        <f>+E7*$E$49</f>
        <v>2103.3934097399997</v>
      </c>
      <c r="M7" s="552">
        <f>+Transa_LtpPep_Langocolorado!K38</f>
        <v>-259.29721018319998</v>
      </c>
      <c r="N7" s="557">
        <f>L7+M7</f>
        <v>1844.0961995567998</v>
      </c>
      <c r="O7" s="576">
        <v>1865.924</v>
      </c>
      <c r="P7" s="512">
        <f t="shared" ref="P7:P38" si="1">N7-O7</f>
        <v>-21.827800443200204</v>
      </c>
      <c r="Q7" s="513">
        <f>O7/N7</f>
        <v>1.011836584473438</v>
      </c>
      <c r="R7" s="515">
        <f t="shared" ref="R7:R38" si="2">+F7+L7</f>
        <v>2752.9128968399996</v>
      </c>
      <c r="S7" s="516">
        <f t="shared" ref="S7:S38" si="3">G7+M7</f>
        <v>-639.95368918319991</v>
      </c>
      <c r="T7" s="517">
        <f t="shared" ref="T7" si="4">R7+S7</f>
        <v>2112.9592076567997</v>
      </c>
      <c r="U7" s="591">
        <f>I7+O7</f>
        <v>2172.0819999999999</v>
      </c>
      <c r="V7" s="517">
        <f>T7-U7</f>
        <v>-59.122792343200217</v>
      </c>
      <c r="W7" s="518">
        <f>U7/T7</f>
        <v>1.0279810382183219</v>
      </c>
      <c r="X7" s="850">
        <f>R7+R8</f>
        <v>3058.6463119799996</v>
      </c>
      <c r="Y7" s="851">
        <f t="shared" ref="Y7" si="5">S7+S8</f>
        <v>-551.75908918319988</v>
      </c>
      <c r="Z7" s="852">
        <f t="shared" ref="Z7" si="6">X7+Y7</f>
        <v>2506.8872227967995</v>
      </c>
      <c r="AA7" s="853">
        <f>U7+U8</f>
        <v>2505.145</v>
      </c>
      <c r="AB7" s="865">
        <f t="shared" ref="AB7" si="7">Z7-AA7</f>
        <v>1.7422227967995241</v>
      </c>
      <c r="AC7" s="866">
        <f t="shared" ref="AC7" si="8">AA7/Z7</f>
        <v>0.99930502545908073</v>
      </c>
    </row>
    <row r="8" spans="1:91" ht="20.100000000000001" customHeight="1">
      <c r="A8" s="76"/>
      <c r="B8" s="844"/>
      <c r="C8" s="847"/>
      <c r="D8" s="194" t="s">
        <v>10</v>
      </c>
      <c r="E8" s="816"/>
      <c r="F8" s="592">
        <f>+E7*$D$50</f>
        <v>72.168831899999986</v>
      </c>
      <c r="G8" s="526">
        <f>+Transa_LtpPep_Langocolorado!J39</f>
        <v>16.607262977262977</v>
      </c>
      <c r="H8" s="558">
        <f>F8+G8+J7</f>
        <v>51.481102977262836</v>
      </c>
      <c r="I8" s="625">
        <v>50.663999999999994</v>
      </c>
      <c r="J8" s="560">
        <f>H8-I8</f>
        <v>0.81710297726284153</v>
      </c>
      <c r="K8" s="561">
        <f t="shared" ref="K8:K38" si="9">I8/H8</f>
        <v>0.98412809885554076</v>
      </c>
      <c r="L8" s="558">
        <f>+E7*$E$50</f>
        <v>233.56458323999996</v>
      </c>
      <c r="M8" s="553">
        <f>+Transa_LtpPep_Langocolorado!K39</f>
        <v>71.587337022737017</v>
      </c>
      <c r="N8" s="62">
        <f t="shared" ref="N8" si="10">P7+L8+M8</f>
        <v>283.3241198195368</v>
      </c>
      <c r="O8" s="577">
        <v>282.399</v>
      </c>
      <c r="P8" s="189">
        <f>N8-O8</f>
        <v>0.92511981953680333</v>
      </c>
      <c r="Q8" s="447">
        <f>O8/N8</f>
        <v>0.99673476504532665</v>
      </c>
      <c r="R8" s="197">
        <f t="shared" si="2"/>
        <v>305.73341513999992</v>
      </c>
      <c r="S8" s="455">
        <f t="shared" si="3"/>
        <v>88.194599999999994</v>
      </c>
      <c r="T8" s="198">
        <f>R8+S8+V7</f>
        <v>334.80522279679968</v>
      </c>
      <c r="U8" s="455">
        <f>I8+O8</f>
        <v>333.06299999999999</v>
      </c>
      <c r="V8" s="198">
        <f>T8-U8</f>
        <v>1.7422227967996946</v>
      </c>
      <c r="W8" s="318">
        <f>U8/T8</f>
        <v>0.99479630938177721</v>
      </c>
      <c r="X8" s="828"/>
      <c r="Y8" s="830"/>
      <c r="Z8" s="831"/>
      <c r="AA8" s="832"/>
      <c r="AB8" s="834"/>
      <c r="AC8" s="866"/>
    </row>
    <row r="9" spans="1:91" ht="20.100000000000001" customHeight="1">
      <c r="A9" s="76"/>
      <c r="B9" s="844"/>
      <c r="C9" s="813" t="s">
        <v>49</v>
      </c>
      <c r="D9" s="509" t="s">
        <v>35</v>
      </c>
      <c r="E9" s="815">
        <f>+Transa_LtpPep_Langocolorado!E40</f>
        <v>0</v>
      </c>
      <c r="F9" s="593">
        <f>+E9*$D$49</f>
        <v>0</v>
      </c>
      <c r="G9" s="594">
        <f>+Transa_LtpPep_Langocolorado!J40</f>
        <v>0</v>
      </c>
      <c r="H9" s="595">
        <f>F9+G9</f>
        <v>0</v>
      </c>
      <c r="I9" s="576"/>
      <c r="J9" s="562">
        <f t="shared" ref="J9:J10" si="11">H9-I9</f>
        <v>0</v>
      </c>
      <c r="K9" s="596">
        <v>0</v>
      </c>
      <c r="L9" s="595">
        <f t="shared" ref="L9" si="12">+E9*$E$49</f>
        <v>0</v>
      </c>
      <c r="M9" s="594">
        <f>+Transa_LtpPep_Langocolorado!K40</f>
        <v>0</v>
      </c>
      <c r="N9" s="597">
        <f t="shared" ref="N9" si="13">L9+M9</f>
        <v>0</v>
      </c>
      <c r="O9" s="576"/>
      <c r="P9" s="75">
        <f t="shared" ref="P9:P10" si="14">N9-O9</f>
        <v>0</v>
      </c>
      <c r="Q9" s="547">
        <v>0</v>
      </c>
      <c r="R9" s="598">
        <f t="shared" ref="R9:R10" si="15">+F9+L9</f>
        <v>0</v>
      </c>
      <c r="S9" s="591">
        <f t="shared" ref="S9:S10" si="16">G9+M9</f>
        <v>0</v>
      </c>
      <c r="T9" s="199">
        <f>R9+S9</f>
        <v>0</v>
      </c>
      <c r="U9" s="591">
        <f t="shared" ref="U9:U10" si="17">I9+O9</f>
        <v>0</v>
      </c>
      <c r="V9" s="196">
        <f t="shared" ref="V9:V10" si="18">T9-U9</f>
        <v>0</v>
      </c>
      <c r="W9" s="317">
        <v>0</v>
      </c>
      <c r="X9" s="828">
        <f>R9+R10</f>
        <v>0</v>
      </c>
      <c r="Y9" s="830">
        <f>S9+S10</f>
        <v>0</v>
      </c>
      <c r="Z9" s="831">
        <f t="shared" ref="Z9" si="19">X9+Y9</f>
        <v>0</v>
      </c>
      <c r="AA9" s="832">
        <f>U9+U10</f>
        <v>0</v>
      </c>
      <c r="AB9" s="834">
        <f>Z9-AA9</f>
        <v>0</v>
      </c>
      <c r="AC9" s="827">
        <v>0</v>
      </c>
    </row>
    <row r="10" spans="1:91" ht="20.100000000000001" customHeight="1" thickBot="1">
      <c r="A10" s="76"/>
      <c r="B10" s="844"/>
      <c r="C10" s="813"/>
      <c r="D10" s="194" t="s">
        <v>10</v>
      </c>
      <c r="E10" s="848"/>
      <c r="F10" s="592">
        <f>+E9*$D$50</f>
        <v>0</v>
      </c>
      <c r="G10" s="526">
        <f>+Transa_LtpPep_Langocolorado!J41</f>
        <v>0</v>
      </c>
      <c r="H10" s="558">
        <f>F10+G10+J9</f>
        <v>0</v>
      </c>
      <c r="I10" s="559"/>
      <c r="J10" s="560">
        <f t="shared" si="11"/>
        <v>0</v>
      </c>
      <c r="K10" s="561">
        <v>0</v>
      </c>
      <c r="L10" s="558">
        <f t="shared" ref="L10" si="20">+E9*$E$50</f>
        <v>0</v>
      </c>
      <c r="M10" s="526">
        <f>+Transa_LtpPep_Langocolorado!K41</f>
        <v>0</v>
      </c>
      <c r="N10" s="563">
        <f>P9+L10+M10</f>
        <v>0</v>
      </c>
      <c r="O10" s="559"/>
      <c r="P10" s="189">
        <f t="shared" si="14"/>
        <v>0</v>
      </c>
      <c r="Q10" s="447">
        <v>0</v>
      </c>
      <c r="R10" s="197">
        <f t="shared" si="15"/>
        <v>0</v>
      </c>
      <c r="S10" s="455">
        <f t="shared" si="16"/>
        <v>0</v>
      </c>
      <c r="T10" s="198">
        <f>R10+S10+V9</f>
        <v>0</v>
      </c>
      <c r="U10" s="455">
        <f t="shared" si="17"/>
        <v>0</v>
      </c>
      <c r="V10" s="198">
        <f t="shared" si="18"/>
        <v>0</v>
      </c>
      <c r="W10" s="318">
        <v>0</v>
      </c>
      <c r="X10" s="828"/>
      <c r="Y10" s="830"/>
      <c r="Z10" s="831"/>
      <c r="AA10" s="832"/>
      <c r="AB10" s="834"/>
      <c r="AC10" s="827"/>
    </row>
    <row r="11" spans="1:91" s="46" customFormat="1" ht="20.100000000000001" customHeight="1">
      <c r="A11" s="76"/>
      <c r="B11" s="844"/>
      <c r="C11" s="813" t="s">
        <v>33</v>
      </c>
      <c r="D11" s="509" t="s">
        <v>35</v>
      </c>
      <c r="E11" s="815">
        <f>+Transa_LtpPep_Langocolorado!E42</f>
        <v>6.5325499999999995E-2</v>
      </c>
      <c r="F11" s="593">
        <f t="shared" ref="F11" si="21">+E11*$D$49</f>
        <v>64.67224499999999</v>
      </c>
      <c r="G11" s="594">
        <f>+Transa_LtpPep_Langocolorado!J42</f>
        <v>229.6035</v>
      </c>
      <c r="H11" s="595">
        <f t="shared" ref="H11" si="22">F11+G11</f>
        <v>294.27574499999997</v>
      </c>
      <c r="I11" s="554">
        <v>294.23500000000001</v>
      </c>
      <c r="J11" s="562">
        <f t="shared" si="0"/>
        <v>4.0744999999958509E-2</v>
      </c>
      <c r="K11" s="564">
        <f t="shared" si="9"/>
        <v>0.99986154142605277</v>
      </c>
      <c r="L11" s="595">
        <f t="shared" ref="L11" si="23">+E11*$E$49</f>
        <v>209.43355299999999</v>
      </c>
      <c r="M11" s="594">
        <f>+Transa_LtpPep_Langocolorado!K42</f>
        <v>-229.8397999968</v>
      </c>
      <c r="N11" s="597">
        <f>L11+M11</f>
        <v>-20.406246996800007</v>
      </c>
      <c r="O11" s="576"/>
      <c r="P11" s="75">
        <f>N11-O11</f>
        <v>-20.406246996800007</v>
      </c>
      <c r="Q11" s="547">
        <f>O11/N11</f>
        <v>0</v>
      </c>
      <c r="R11" s="598">
        <f t="shared" si="2"/>
        <v>274.10579799999999</v>
      </c>
      <c r="S11" s="591">
        <f>G11+M11</f>
        <v>-0.23629999679999969</v>
      </c>
      <c r="T11" s="199">
        <f t="shared" ref="T11:T25" si="24">R11+S11</f>
        <v>273.86949800319996</v>
      </c>
      <c r="U11" s="591">
        <f>I11+O11</f>
        <v>294.23500000000001</v>
      </c>
      <c r="V11" s="196">
        <f t="shared" ref="V11:V38" si="25">T11-U11</f>
        <v>-20.365501996800049</v>
      </c>
      <c r="W11" s="317">
        <f t="shared" ref="W11:W26" si="26">U11/T11</f>
        <v>1.0743620671352094</v>
      </c>
      <c r="X11" s="828">
        <f t="shared" ref="X11:Y11" si="27">R11+R12</f>
        <v>304.547481</v>
      </c>
      <c r="Y11" s="830">
        <f t="shared" si="27"/>
        <v>-0.23629999679999969</v>
      </c>
      <c r="Z11" s="831">
        <f t="shared" ref="Z11" si="28">X11+Y11</f>
        <v>304.31118100319998</v>
      </c>
      <c r="AA11" s="832">
        <f t="shared" ref="AA11" si="29">U11+U12</f>
        <v>300.495</v>
      </c>
      <c r="AB11" s="834">
        <f t="shared" ref="AB11" si="30">Z11-AA11</f>
        <v>3.8161810031999721</v>
      </c>
      <c r="AC11" s="827">
        <f t="shared" ref="AC11" si="31">AA11/Z11</f>
        <v>0.98745960963176094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</row>
    <row r="12" spans="1:91" s="46" customFormat="1" ht="20.100000000000001" customHeight="1">
      <c r="A12" s="76"/>
      <c r="B12" s="844"/>
      <c r="C12" s="813"/>
      <c r="D12" s="194" t="s">
        <v>10</v>
      </c>
      <c r="E12" s="816"/>
      <c r="F12" s="592">
        <f t="shared" ref="F12" si="32">+E11*$D$50</f>
        <v>7.1858049999999993</v>
      </c>
      <c r="G12" s="526">
        <f>+Transa_LtpPep_Langocolorado!J43</f>
        <v>0</v>
      </c>
      <c r="H12" s="558">
        <f t="shared" ref="H12" si="33">F12+G12+J11</f>
        <v>7.2265499999999578</v>
      </c>
      <c r="I12" s="625">
        <v>6.26</v>
      </c>
      <c r="J12" s="560">
        <f t="shared" si="0"/>
        <v>0.96654999999995805</v>
      </c>
      <c r="K12" s="561">
        <f t="shared" si="9"/>
        <v>0.86625014702728642</v>
      </c>
      <c r="L12" s="558">
        <f t="shared" ref="L12" si="34">+E11*$E$50</f>
        <v>23.255877999999999</v>
      </c>
      <c r="M12" s="526">
        <f>+Transa_LtpPep_Langocolorado!K43</f>
        <v>0</v>
      </c>
      <c r="N12" s="563">
        <f t="shared" ref="N12" si="35">P11+L12+M12</f>
        <v>2.8496310031999919</v>
      </c>
      <c r="O12" s="559"/>
      <c r="P12" s="189">
        <f t="shared" si="1"/>
        <v>2.8496310031999919</v>
      </c>
      <c r="Q12" s="447">
        <f t="shared" ref="Q12:Q26" si="36">O12/N12</f>
        <v>0</v>
      </c>
      <c r="R12" s="197">
        <f t="shared" si="2"/>
        <v>30.441682999999998</v>
      </c>
      <c r="S12" s="455">
        <f t="shared" si="3"/>
        <v>0</v>
      </c>
      <c r="T12" s="198">
        <f>R12+S12+V11</f>
        <v>10.076181003199949</v>
      </c>
      <c r="U12" s="455">
        <f t="shared" ref="U12:U38" si="37">I12+O12</f>
        <v>6.26</v>
      </c>
      <c r="V12" s="198">
        <f t="shared" si="25"/>
        <v>3.816181003199949</v>
      </c>
      <c r="W12" s="318">
        <f t="shared" si="26"/>
        <v>0.62126712471838064</v>
      </c>
      <c r="X12" s="828"/>
      <c r="Y12" s="830"/>
      <c r="Z12" s="831"/>
      <c r="AA12" s="832"/>
      <c r="AB12" s="834"/>
      <c r="AC12" s="827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</row>
    <row r="13" spans="1:91" ht="20.100000000000001" customHeight="1">
      <c r="A13" s="76"/>
      <c r="B13" s="844"/>
      <c r="C13" s="813" t="s">
        <v>42</v>
      </c>
      <c r="D13" s="509" t="s">
        <v>35</v>
      </c>
      <c r="E13" s="815">
        <f>+Transa_LtpPep_Langocolorado!E44</f>
        <v>5.0000000000000001E-3</v>
      </c>
      <c r="F13" s="593">
        <f t="shared" ref="F13" si="38">+E13*$D$49</f>
        <v>4.95</v>
      </c>
      <c r="G13" s="594">
        <f>+Transa_LtpPep_Langocolorado!J44</f>
        <v>0</v>
      </c>
      <c r="H13" s="595">
        <f t="shared" ref="H13" si="39">F13+G13</f>
        <v>4.95</v>
      </c>
      <c r="I13" s="576"/>
      <c r="J13" s="562">
        <f t="shared" si="0"/>
        <v>4.95</v>
      </c>
      <c r="K13" s="564">
        <f t="shared" si="9"/>
        <v>0</v>
      </c>
      <c r="L13" s="595">
        <f t="shared" ref="L13" si="40">+E13*$E$49</f>
        <v>16.03</v>
      </c>
      <c r="M13" s="594">
        <f>+Transa_LtpPep_Langocolorado!K44</f>
        <v>0</v>
      </c>
      <c r="N13" s="597">
        <f t="shared" ref="N13" si="41">L13+M13</f>
        <v>16.03</v>
      </c>
      <c r="O13" s="576"/>
      <c r="P13" s="75">
        <f t="shared" si="1"/>
        <v>16.03</v>
      </c>
      <c r="Q13" s="547">
        <f t="shared" si="36"/>
        <v>0</v>
      </c>
      <c r="R13" s="598">
        <f t="shared" si="2"/>
        <v>20.98</v>
      </c>
      <c r="S13" s="591">
        <f t="shared" si="3"/>
        <v>0</v>
      </c>
      <c r="T13" s="199">
        <f t="shared" si="24"/>
        <v>20.98</v>
      </c>
      <c r="U13" s="591">
        <f t="shared" si="37"/>
        <v>0</v>
      </c>
      <c r="V13" s="196">
        <f t="shared" si="25"/>
        <v>20.98</v>
      </c>
      <c r="W13" s="317">
        <f t="shared" si="26"/>
        <v>0</v>
      </c>
      <c r="X13" s="828">
        <f t="shared" ref="X13:Y13" si="42">R13+R14</f>
        <v>23.310000000000002</v>
      </c>
      <c r="Y13" s="830">
        <f t="shared" si="42"/>
        <v>0</v>
      </c>
      <c r="Z13" s="831">
        <f t="shared" ref="Z13" si="43">X13+Y13</f>
        <v>23.310000000000002</v>
      </c>
      <c r="AA13" s="832">
        <f t="shared" ref="AA13" si="44">U13+U14</f>
        <v>0</v>
      </c>
      <c r="AB13" s="834">
        <f t="shared" ref="AB13" si="45">Z13-AA13</f>
        <v>23.310000000000002</v>
      </c>
      <c r="AC13" s="827">
        <f t="shared" ref="AC13" si="46">AA13/Z13</f>
        <v>0</v>
      </c>
    </row>
    <row r="14" spans="1:91" ht="20.100000000000001" customHeight="1">
      <c r="A14" s="76"/>
      <c r="B14" s="844"/>
      <c r="C14" s="813"/>
      <c r="D14" s="194" t="s">
        <v>10</v>
      </c>
      <c r="E14" s="848"/>
      <c r="F14" s="592">
        <f t="shared" ref="F14" si="47">+E13*$D$50</f>
        <v>0.55000000000000004</v>
      </c>
      <c r="G14" s="526">
        <f>+Transa_LtpPep_Langocolorado!J45</f>
        <v>0</v>
      </c>
      <c r="H14" s="558">
        <f t="shared" ref="H14" si="48">F14+G14+J13</f>
        <v>5.5</v>
      </c>
      <c r="I14" s="559"/>
      <c r="J14" s="560">
        <f t="shared" si="0"/>
        <v>5.5</v>
      </c>
      <c r="K14" s="561">
        <f t="shared" si="9"/>
        <v>0</v>
      </c>
      <c r="L14" s="558">
        <f t="shared" ref="L14" si="49">+E13*$E$50</f>
        <v>1.78</v>
      </c>
      <c r="M14" s="526">
        <f>+Transa_LtpPep_Langocolorado!K45</f>
        <v>0</v>
      </c>
      <c r="N14" s="563">
        <f t="shared" ref="N14" si="50">P13+L14+M14</f>
        <v>17.810000000000002</v>
      </c>
      <c r="O14" s="559"/>
      <c r="P14" s="189">
        <f t="shared" si="1"/>
        <v>17.810000000000002</v>
      </c>
      <c r="Q14" s="447">
        <f t="shared" si="36"/>
        <v>0</v>
      </c>
      <c r="R14" s="197">
        <f t="shared" si="2"/>
        <v>2.33</v>
      </c>
      <c r="S14" s="455">
        <f t="shared" si="3"/>
        <v>0</v>
      </c>
      <c r="T14" s="198">
        <f>R14+S14+V13</f>
        <v>23.310000000000002</v>
      </c>
      <c r="U14" s="455">
        <f t="shared" si="37"/>
        <v>0</v>
      </c>
      <c r="V14" s="198">
        <f t="shared" si="25"/>
        <v>23.310000000000002</v>
      </c>
      <c r="W14" s="318">
        <f t="shared" si="26"/>
        <v>0</v>
      </c>
      <c r="X14" s="828"/>
      <c r="Y14" s="830"/>
      <c r="Z14" s="831"/>
      <c r="AA14" s="832"/>
      <c r="AB14" s="834"/>
      <c r="AC14" s="827"/>
    </row>
    <row r="15" spans="1:91" ht="20.100000000000001" customHeight="1">
      <c r="A15" s="76"/>
      <c r="B15" s="844"/>
      <c r="C15" s="813" t="s">
        <v>43</v>
      </c>
      <c r="D15" s="509" t="s">
        <v>35</v>
      </c>
      <c r="E15" s="815">
        <f>+Transa_LtpPep_Langocolorado!E46</f>
        <v>5.5329960000000004E-2</v>
      </c>
      <c r="F15" s="593">
        <f t="shared" ref="F15" si="51">+E15*$D$49</f>
        <v>54.776660400000004</v>
      </c>
      <c r="G15" s="594">
        <f>+Transa_LtpPep_Langocolorado!J46</f>
        <v>112.53</v>
      </c>
      <c r="H15" s="595">
        <f t="shared" ref="H15" si="52">F15+G15</f>
        <v>167.3066604</v>
      </c>
      <c r="I15" s="599">
        <v>156.81799999999998</v>
      </c>
      <c r="J15" s="562">
        <f t="shared" si="0"/>
        <v>10.488660400000015</v>
      </c>
      <c r="K15" s="564">
        <f t="shared" si="9"/>
        <v>0.93730876956766984</v>
      </c>
      <c r="L15" s="595">
        <f t="shared" ref="L15" si="53">+E15*$E$49</f>
        <v>177.38785176000002</v>
      </c>
      <c r="M15" s="594">
        <f>+Transa_LtpPep_Langocolorado!K46</f>
        <v>364.39260000000002</v>
      </c>
      <c r="N15" s="597">
        <f t="shared" ref="N15" si="54">L15+M15</f>
        <v>541.78045176000001</v>
      </c>
      <c r="O15" s="576">
        <v>317.53000000000009</v>
      </c>
      <c r="P15" s="75">
        <f t="shared" si="1"/>
        <v>224.25045175999992</v>
      </c>
      <c r="Q15" s="547">
        <f t="shared" si="36"/>
        <v>0.58608611471397409</v>
      </c>
      <c r="R15" s="598">
        <f t="shared" si="2"/>
        <v>232.16451216000002</v>
      </c>
      <c r="S15" s="591">
        <f t="shared" si="3"/>
        <v>476.92259999999999</v>
      </c>
      <c r="T15" s="199">
        <f t="shared" si="24"/>
        <v>709.08711216000006</v>
      </c>
      <c r="U15" s="591">
        <f t="shared" si="37"/>
        <v>474.34800000000007</v>
      </c>
      <c r="V15" s="196">
        <f t="shared" si="25"/>
        <v>234.73911215999999</v>
      </c>
      <c r="W15" s="317">
        <f t="shared" si="26"/>
        <v>0.66895588971438968</v>
      </c>
      <c r="X15" s="828">
        <f t="shared" ref="X15:Y15" si="55">R15+R16</f>
        <v>257.94827352000004</v>
      </c>
      <c r="Y15" s="830">
        <f t="shared" si="55"/>
        <v>443.72800000000001</v>
      </c>
      <c r="Z15" s="831">
        <f t="shared" ref="Z15" si="56">X15+Y15</f>
        <v>701.67627352</v>
      </c>
      <c r="AA15" s="832">
        <f t="shared" ref="AA15" si="57">U15+U16</f>
        <v>648.54000000000008</v>
      </c>
      <c r="AB15" s="834">
        <f t="shared" ref="AB15" si="58">Z15-AA15</f>
        <v>53.136273519999918</v>
      </c>
      <c r="AC15" s="827">
        <f t="shared" ref="AC15" si="59">AA15/Z15</f>
        <v>0.92427238097500619</v>
      </c>
    </row>
    <row r="16" spans="1:91" ht="20.100000000000001" customHeight="1">
      <c r="A16" s="76"/>
      <c r="B16" s="844"/>
      <c r="C16" s="813"/>
      <c r="D16" s="194" t="s">
        <v>10</v>
      </c>
      <c r="E16" s="816"/>
      <c r="F16" s="592">
        <f t="shared" ref="F16" si="60">+E15*$D$50</f>
        <v>6.0862956000000006</v>
      </c>
      <c r="G16" s="526">
        <f>+Transa_LtpPep_Langocolorado!J47</f>
        <v>-3.63</v>
      </c>
      <c r="H16" s="558">
        <f>F16+G16+J15</f>
        <v>12.944956000000015</v>
      </c>
      <c r="I16" s="625">
        <v>12.773</v>
      </c>
      <c r="J16" s="560">
        <f t="shared" si="0"/>
        <v>0.17195600000001576</v>
      </c>
      <c r="K16" s="561">
        <f t="shared" si="9"/>
        <v>0.98671637045347893</v>
      </c>
      <c r="L16" s="558">
        <f t="shared" ref="L16" si="61">+E15*$E$50</f>
        <v>19.69746576</v>
      </c>
      <c r="M16" s="526">
        <f>+Transa_LtpPep_Langocolorado!K47</f>
        <v>-29.564599999999999</v>
      </c>
      <c r="N16" s="563">
        <f t="shared" ref="N16" si="62">P15+L16+M16</f>
        <v>214.38331751999993</v>
      </c>
      <c r="O16" s="559">
        <v>161.41900000000001</v>
      </c>
      <c r="P16" s="189">
        <f t="shared" si="1"/>
        <v>52.964317519999923</v>
      </c>
      <c r="Q16" s="447">
        <f>O16/N16</f>
        <v>0.75294571362783924</v>
      </c>
      <c r="R16" s="197">
        <f t="shared" si="2"/>
        <v>25.78376136</v>
      </c>
      <c r="S16" s="455">
        <f t="shared" si="3"/>
        <v>-33.194600000000001</v>
      </c>
      <c r="T16" s="198">
        <f>R16+S16+V15</f>
        <v>227.32827351999998</v>
      </c>
      <c r="U16" s="455">
        <f t="shared" si="37"/>
        <v>174.19200000000001</v>
      </c>
      <c r="V16" s="198">
        <f t="shared" si="25"/>
        <v>53.136273519999975</v>
      </c>
      <c r="W16" s="318">
        <f t="shared" si="26"/>
        <v>0.76625752398843106</v>
      </c>
      <c r="X16" s="828"/>
      <c r="Y16" s="830"/>
      <c r="Z16" s="831"/>
      <c r="AA16" s="832"/>
      <c r="AB16" s="834"/>
      <c r="AC16" s="827"/>
    </row>
    <row r="17" spans="1:91" ht="20.100000000000001" customHeight="1">
      <c r="A17" s="76"/>
      <c r="B17" s="844"/>
      <c r="C17" s="813" t="s">
        <v>44</v>
      </c>
      <c r="D17" s="509" t="s">
        <v>35</v>
      </c>
      <c r="E17" s="815">
        <f>+Transa_LtpPep_Langocolorado!E48</f>
        <v>5.16205E-2</v>
      </c>
      <c r="F17" s="593">
        <f t="shared" ref="F17" si="63">+E17*$D$49</f>
        <v>51.104295</v>
      </c>
      <c r="G17" s="594">
        <f>+Transa_LtpPep_Langocolorado!J48</f>
        <v>0</v>
      </c>
      <c r="H17" s="595">
        <f t="shared" ref="H17" si="64">F17+G17</f>
        <v>51.104295</v>
      </c>
      <c r="I17" s="576">
        <v>42.692000000000007</v>
      </c>
      <c r="J17" s="562">
        <f t="shared" si="0"/>
        <v>8.4122949999999932</v>
      </c>
      <c r="K17" s="564">
        <f t="shared" si="9"/>
        <v>0.83538966734596387</v>
      </c>
      <c r="L17" s="595">
        <f t="shared" ref="L17" si="65">+E17*$E$49</f>
        <v>165.49532300000001</v>
      </c>
      <c r="M17" s="594">
        <f>+Transa_LtpPep_Langocolorado!K48</f>
        <v>0</v>
      </c>
      <c r="N17" s="597">
        <f t="shared" ref="N17" si="66">L17+M17</f>
        <v>165.49532300000001</v>
      </c>
      <c r="O17" s="600">
        <v>157.78999999999996</v>
      </c>
      <c r="P17" s="75">
        <f t="shared" si="1"/>
        <v>7.7053230000000497</v>
      </c>
      <c r="Q17" s="547">
        <f t="shared" si="36"/>
        <v>0.95344084134631379</v>
      </c>
      <c r="R17" s="598">
        <f t="shared" si="2"/>
        <v>216.59961800000002</v>
      </c>
      <c r="S17" s="591">
        <f t="shared" si="3"/>
        <v>0</v>
      </c>
      <c r="T17" s="199">
        <f t="shared" si="24"/>
        <v>216.59961800000002</v>
      </c>
      <c r="U17" s="591">
        <f t="shared" si="37"/>
        <v>200.48199999999997</v>
      </c>
      <c r="V17" s="196">
        <f t="shared" si="25"/>
        <v>16.11761800000005</v>
      </c>
      <c r="W17" s="317">
        <f t="shared" si="26"/>
        <v>0.92558796664175069</v>
      </c>
      <c r="X17" s="828">
        <f t="shared" ref="X17" si="67">R17+R18</f>
        <v>240.65477100000001</v>
      </c>
      <c r="Y17" s="830">
        <f>S17+S18</f>
        <v>0</v>
      </c>
      <c r="Z17" s="831">
        <f t="shared" ref="Z17" si="68">X17+Y17</f>
        <v>240.65477100000001</v>
      </c>
      <c r="AA17" s="832">
        <f t="shared" ref="AA17" si="69">U17+U18</f>
        <v>231.47999999999996</v>
      </c>
      <c r="AB17" s="834">
        <f t="shared" ref="AB17" si="70">Z17-AA17</f>
        <v>9.1747710000000495</v>
      </c>
      <c r="AC17" s="827">
        <f t="shared" ref="AC17" si="71">AA17/Z17</f>
        <v>0.96187579842329385</v>
      </c>
    </row>
    <row r="18" spans="1:91" ht="20.100000000000001" customHeight="1">
      <c r="A18" s="76"/>
      <c r="B18" s="844"/>
      <c r="C18" s="813"/>
      <c r="D18" s="194" t="s">
        <v>10</v>
      </c>
      <c r="E18" s="848"/>
      <c r="F18" s="592">
        <f t="shared" ref="F18" si="72">+E17*$D$50</f>
        <v>5.6782550000000001</v>
      </c>
      <c r="G18" s="526">
        <f>+Transa_LtpPep_Langocolorado!J49</f>
        <v>0</v>
      </c>
      <c r="H18" s="558">
        <f t="shared" ref="H18" si="73">F18+G18+J17</f>
        <v>14.090549999999993</v>
      </c>
      <c r="I18" s="625">
        <v>9.911999999999999</v>
      </c>
      <c r="J18" s="560">
        <f t="shared" si="0"/>
        <v>4.1785499999999942</v>
      </c>
      <c r="K18" s="561">
        <f t="shared" si="9"/>
        <v>0.70345018469825549</v>
      </c>
      <c r="L18" s="558">
        <f t="shared" ref="L18" si="74">+E17*$E$50</f>
        <v>18.376898000000001</v>
      </c>
      <c r="M18" s="526">
        <f>+Transa_LtpPep_Langocolorado!K49</f>
        <v>0</v>
      </c>
      <c r="N18" s="563">
        <f t="shared" ref="N18" si="75">P17+L18+M18</f>
        <v>26.08222100000005</v>
      </c>
      <c r="O18" s="559">
        <v>21.085999999999999</v>
      </c>
      <c r="P18" s="189">
        <f t="shared" si="1"/>
        <v>4.9962210000000518</v>
      </c>
      <c r="Q18" s="447">
        <f t="shared" si="36"/>
        <v>0.80844342205366471</v>
      </c>
      <c r="R18" s="197">
        <f t="shared" si="2"/>
        <v>24.055153000000001</v>
      </c>
      <c r="S18" s="455">
        <f t="shared" si="3"/>
        <v>0</v>
      </c>
      <c r="T18" s="198">
        <f>R18+S18+V17</f>
        <v>40.172771000000054</v>
      </c>
      <c r="U18" s="455">
        <f t="shared" si="37"/>
        <v>30.997999999999998</v>
      </c>
      <c r="V18" s="198">
        <f t="shared" si="25"/>
        <v>9.1747710000000566</v>
      </c>
      <c r="W18" s="318">
        <f t="shared" si="26"/>
        <v>0.7716171732340783</v>
      </c>
      <c r="X18" s="828"/>
      <c r="Y18" s="830"/>
      <c r="Z18" s="831"/>
      <c r="AA18" s="832"/>
      <c r="AB18" s="834"/>
      <c r="AC18" s="827"/>
    </row>
    <row r="19" spans="1:91" ht="20.100000000000001" customHeight="1">
      <c r="A19" s="76"/>
      <c r="B19" s="844"/>
      <c r="C19" s="813" t="s">
        <v>45</v>
      </c>
      <c r="D19" s="519" t="s">
        <v>12</v>
      </c>
      <c r="E19" s="815">
        <f>+Transa_LtpPep_Langocolorado!E50</f>
        <v>0</v>
      </c>
      <c r="F19" s="593">
        <f t="shared" ref="F19" si="76">+E19*$D$49</f>
        <v>0</v>
      </c>
      <c r="G19" s="594">
        <f>+Transa_LtpPep_Langocolorado!J50</f>
        <v>0</v>
      </c>
      <c r="H19" s="595">
        <f t="shared" ref="H19" si="77">F19+G19</f>
        <v>0</v>
      </c>
      <c r="I19" s="576"/>
      <c r="J19" s="562">
        <f t="shared" si="0"/>
        <v>0</v>
      </c>
      <c r="K19" s="564">
        <v>0</v>
      </c>
      <c r="L19" s="595">
        <f t="shared" ref="L19" si="78">+E19*$E$49</f>
        <v>0</v>
      </c>
      <c r="M19" s="594">
        <f>+Transa_LtpPep_Langocolorado!K50</f>
        <v>0</v>
      </c>
      <c r="N19" s="601">
        <f t="shared" ref="N19" si="79">L19+M19</f>
        <v>0</v>
      </c>
      <c r="O19" s="576"/>
      <c r="P19" s="75">
        <f t="shared" si="1"/>
        <v>0</v>
      </c>
      <c r="Q19" s="547">
        <v>0</v>
      </c>
      <c r="R19" s="598">
        <f t="shared" si="2"/>
        <v>0</v>
      </c>
      <c r="S19" s="591">
        <f t="shared" si="3"/>
        <v>0</v>
      </c>
      <c r="T19" s="199">
        <f t="shared" si="24"/>
        <v>0</v>
      </c>
      <c r="U19" s="591">
        <f t="shared" si="37"/>
        <v>0</v>
      </c>
      <c r="V19" s="196">
        <f t="shared" si="25"/>
        <v>0</v>
      </c>
      <c r="W19" s="317">
        <v>0</v>
      </c>
      <c r="X19" s="828">
        <f t="shared" ref="X19:Y19" si="80">R19+R20</f>
        <v>0</v>
      </c>
      <c r="Y19" s="830">
        <f t="shared" si="80"/>
        <v>0</v>
      </c>
      <c r="Z19" s="831">
        <f t="shared" ref="Z19" si="81">X19+Y19</f>
        <v>0</v>
      </c>
      <c r="AA19" s="832">
        <f t="shared" ref="AA19" si="82">U19+U20</f>
        <v>0</v>
      </c>
      <c r="AB19" s="834">
        <f t="shared" ref="AB19" si="83">Z19-AA19</f>
        <v>0</v>
      </c>
      <c r="AC19" s="827">
        <v>0</v>
      </c>
    </row>
    <row r="20" spans="1:91" ht="20.100000000000001" customHeight="1">
      <c r="A20" s="76"/>
      <c r="B20" s="844"/>
      <c r="C20" s="813"/>
      <c r="D20" s="295" t="s">
        <v>10</v>
      </c>
      <c r="E20" s="816"/>
      <c r="F20" s="592">
        <f t="shared" ref="F20" si="84">+E19*$D$50</f>
        <v>0</v>
      </c>
      <c r="G20" s="526">
        <f>+Transa_LtpPep_Langocolorado!J51</f>
        <v>0</v>
      </c>
      <c r="H20" s="558">
        <f t="shared" ref="H20" si="85">F20+G20+J19</f>
        <v>0</v>
      </c>
      <c r="I20" s="559"/>
      <c r="J20" s="560">
        <f t="shared" si="0"/>
        <v>0</v>
      </c>
      <c r="K20" s="561">
        <v>0</v>
      </c>
      <c r="L20" s="558">
        <f t="shared" ref="L20" si="86">+E19*$E$50</f>
        <v>0</v>
      </c>
      <c r="M20" s="526">
        <f>+Transa_LtpPep_Langocolorado!K51</f>
        <v>0</v>
      </c>
      <c r="N20" s="565">
        <f t="shared" ref="N20" si="87">P19+L20+M20</f>
        <v>0</v>
      </c>
      <c r="O20" s="559"/>
      <c r="P20" s="189">
        <f t="shared" si="1"/>
        <v>0</v>
      </c>
      <c r="Q20" s="447">
        <v>0</v>
      </c>
      <c r="R20" s="197">
        <f t="shared" si="2"/>
        <v>0</v>
      </c>
      <c r="S20" s="455">
        <f t="shared" si="3"/>
        <v>0</v>
      </c>
      <c r="T20" s="198">
        <f>R20+S20+V19</f>
        <v>0</v>
      </c>
      <c r="U20" s="455">
        <f t="shared" si="37"/>
        <v>0</v>
      </c>
      <c r="V20" s="198">
        <f t="shared" si="25"/>
        <v>0</v>
      </c>
      <c r="W20" s="318">
        <v>0</v>
      </c>
      <c r="X20" s="828"/>
      <c r="Y20" s="830"/>
      <c r="Z20" s="831"/>
      <c r="AA20" s="832"/>
      <c r="AB20" s="834"/>
      <c r="AC20" s="827"/>
    </row>
    <row r="21" spans="1:91" ht="20.100000000000001" customHeight="1">
      <c r="A21" s="76"/>
      <c r="B21" s="844"/>
      <c r="C21" s="813" t="s">
        <v>46</v>
      </c>
      <c r="D21" s="519" t="s">
        <v>12</v>
      </c>
      <c r="E21" s="815">
        <f>+Transa_LtpPep_Langocolorado!E52</f>
        <v>3.2756E-3</v>
      </c>
      <c r="F21" s="593">
        <f t="shared" ref="F21" si="88">+E21*$D$49</f>
        <v>3.2428439999999998</v>
      </c>
      <c r="G21" s="594">
        <f>+Transa_LtpPep_Langocolorado!J52</f>
        <v>0</v>
      </c>
      <c r="H21" s="595">
        <f t="shared" ref="H21" si="89">F21+G21</f>
        <v>3.2428439999999998</v>
      </c>
      <c r="I21" s="576"/>
      <c r="J21" s="562">
        <f t="shared" si="0"/>
        <v>3.2428439999999998</v>
      </c>
      <c r="K21" s="564">
        <f t="shared" si="9"/>
        <v>0</v>
      </c>
      <c r="L21" s="595">
        <f t="shared" ref="L21" si="90">+E21*$E$49</f>
        <v>10.5015736</v>
      </c>
      <c r="M21" s="594">
        <f>+Transa_LtpPep_Langocolorado!K52</f>
        <v>0</v>
      </c>
      <c r="N21" s="601">
        <f t="shared" ref="N21" si="91">L21+M21</f>
        <v>10.5015736</v>
      </c>
      <c r="O21" s="576"/>
      <c r="P21" s="75">
        <f t="shared" si="1"/>
        <v>10.5015736</v>
      </c>
      <c r="Q21" s="547">
        <f t="shared" si="36"/>
        <v>0</v>
      </c>
      <c r="R21" s="598">
        <f t="shared" si="2"/>
        <v>13.7444176</v>
      </c>
      <c r="S21" s="591">
        <f t="shared" si="3"/>
        <v>0</v>
      </c>
      <c r="T21" s="199">
        <f t="shared" si="24"/>
        <v>13.7444176</v>
      </c>
      <c r="U21" s="591">
        <f t="shared" si="37"/>
        <v>0</v>
      </c>
      <c r="V21" s="196">
        <f t="shared" si="25"/>
        <v>13.7444176</v>
      </c>
      <c r="W21" s="317">
        <f t="shared" si="26"/>
        <v>0</v>
      </c>
      <c r="X21" s="828">
        <f t="shared" ref="X21:Y21" si="92">R21+R22</f>
        <v>15.2708472</v>
      </c>
      <c r="Y21" s="830">
        <f t="shared" si="92"/>
        <v>0</v>
      </c>
      <c r="Z21" s="831">
        <f t="shared" ref="Z21" si="93">X21+Y21</f>
        <v>15.2708472</v>
      </c>
      <c r="AA21" s="832">
        <f t="shared" ref="AA21" si="94">U21+U22</f>
        <v>5.327</v>
      </c>
      <c r="AB21" s="834">
        <f t="shared" ref="AB21" si="95">Z21-AA21</f>
        <v>9.9438472000000004</v>
      </c>
      <c r="AC21" s="827">
        <f t="shared" ref="AC21" si="96">AA21/Z21</f>
        <v>0.3488346082069369</v>
      </c>
    </row>
    <row r="22" spans="1:91" ht="20.100000000000001" customHeight="1">
      <c r="A22" s="76"/>
      <c r="B22" s="844"/>
      <c r="C22" s="813"/>
      <c r="D22" s="295" t="s">
        <v>10</v>
      </c>
      <c r="E22" s="848"/>
      <c r="F22" s="592">
        <f t="shared" ref="F22" si="97">+E21*$D$50</f>
        <v>0.36031600000000003</v>
      </c>
      <c r="G22" s="526">
        <f>+Transa_LtpPep_Langocolorado!J53</f>
        <v>0</v>
      </c>
      <c r="H22" s="558">
        <f t="shared" ref="H22" si="98">F22+G22+J21</f>
        <v>3.6031599999999999</v>
      </c>
      <c r="I22" s="625">
        <v>1.17</v>
      </c>
      <c r="J22" s="560">
        <f t="shared" si="0"/>
        <v>2.43316</v>
      </c>
      <c r="K22" s="561">
        <f t="shared" si="9"/>
        <v>0.32471497241310404</v>
      </c>
      <c r="L22" s="558">
        <f t="shared" ref="L22" si="99">+E21*$E$50</f>
        <v>1.1661136000000001</v>
      </c>
      <c r="M22" s="526">
        <f>+Transa_LtpPep_Langocolorado!K53</f>
        <v>0</v>
      </c>
      <c r="N22" s="565">
        <f t="shared" ref="N22" si="100">P21+L22+M22</f>
        <v>11.6676872</v>
      </c>
      <c r="O22" s="559">
        <v>4.157</v>
      </c>
      <c r="P22" s="189">
        <f t="shared" si="1"/>
        <v>7.5106871999999996</v>
      </c>
      <c r="Q22" s="447">
        <f t="shared" si="36"/>
        <v>0.35628312010284269</v>
      </c>
      <c r="R22" s="197">
        <f t="shared" si="2"/>
        <v>1.5264296000000002</v>
      </c>
      <c r="S22" s="455">
        <f t="shared" si="3"/>
        <v>0</v>
      </c>
      <c r="T22" s="198">
        <f>R22+S22+V21</f>
        <v>15.2708472</v>
      </c>
      <c r="U22" s="455">
        <f t="shared" si="37"/>
        <v>5.327</v>
      </c>
      <c r="V22" s="198">
        <f t="shared" si="25"/>
        <v>9.9438472000000004</v>
      </c>
      <c r="W22" s="318">
        <f t="shared" si="26"/>
        <v>0.3488346082069369</v>
      </c>
      <c r="X22" s="828"/>
      <c r="Y22" s="830"/>
      <c r="Z22" s="831"/>
      <c r="AA22" s="832"/>
      <c r="AB22" s="834"/>
      <c r="AC22" s="827"/>
    </row>
    <row r="23" spans="1:91" ht="20.100000000000001" customHeight="1">
      <c r="A23" s="76"/>
      <c r="B23" s="844"/>
      <c r="C23" s="846" t="s">
        <v>47</v>
      </c>
      <c r="D23" s="519" t="s">
        <v>12</v>
      </c>
      <c r="E23" s="815">
        <f>+Transa_LtpPep_Langocolorado!E54</f>
        <v>3.1930000000000001E-5</v>
      </c>
      <c r="F23" s="593">
        <f t="shared" ref="F23" si="101">+E23*$D$49</f>
        <v>3.1610699999999999E-2</v>
      </c>
      <c r="G23" s="594">
        <f>+Transa_LtpPep_Langocolorado!J54</f>
        <v>0</v>
      </c>
      <c r="H23" s="595">
        <f t="shared" ref="H23" si="102">F23+G23</f>
        <v>3.1610699999999999E-2</v>
      </c>
      <c r="I23" s="576"/>
      <c r="J23" s="562">
        <f t="shared" si="0"/>
        <v>3.1610699999999999E-2</v>
      </c>
      <c r="K23" s="564">
        <f t="shared" si="9"/>
        <v>0</v>
      </c>
      <c r="L23" s="595">
        <f t="shared" ref="L23" si="103">+E23*$E$49</f>
        <v>0.10236758</v>
      </c>
      <c r="M23" s="594">
        <f>+Transa_LtpPep_Langocolorado!K54</f>
        <v>0</v>
      </c>
      <c r="N23" s="601">
        <f t="shared" ref="N23" si="104">L23+M23</f>
        <v>0.10236758</v>
      </c>
      <c r="O23" s="576"/>
      <c r="P23" s="75">
        <f t="shared" si="1"/>
        <v>0.10236758</v>
      </c>
      <c r="Q23" s="547">
        <f t="shared" si="36"/>
        <v>0</v>
      </c>
      <c r="R23" s="598">
        <f t="shared" si="2"/>
        <v>0.13397828000000001</v>
      </c>
      <c r="S23" s="591">
        <f t="shared" si="3"/>
        <v>0</v>
      </c>
      <c r="T23" s="199">
        <f t="shared" si="24"/>
        <v>0.13397828000000001</v>
      </c>
      <c r="U23" s="591">
        <f t="shared" si="37"/>
        <v>0</v>
      </c>
      <c r="V23" s="196">
        <f t="shared" si="25"/>
        <v>0.13397828000000001</v>
      </c>
      <c r="W23" s="317">
        <f t="shared" si="26"/>
        <v>0</v>
      </c>
      <c r="X23" s="828">
        <f t="shared" ref="X23" si="105">R23+R24</f>
        <v>0.14885766</v>
      </c>
      <c r="Y23" s="830">
        <f>S23+S24</f>
        <v>0</v>
      </c>
      <c r="Z23" s="831">
        <f t="shared" ref="Z23" si="106">X23+Y23</f>
        <v>0.14885766</v>
      </c>
      <c r="AA23" s="832">
        <f t="shared" ref="AA23" si="107">U23+U24</f>
        <v>0</v>
      </c>
      <c r="AB23" s="834">
        <f t="shared" ref="AB23" si="108">Z23-AA23</f>
        <v>0.14885766</v>
      </c>
      <c r="AC23" s="827">
        <f t="shared" ref="AC23" si="109">AA23/Z23</f>
        <v>0</v>
      </c>
    </row>
    <row r="24" spans="1:91" s="45" customFormat="1" ht="20.100000000000001" customHeight="1">
      <c r="A24" s="76"/>
      <c r="B24" s="844"/>
      <c r="C24" s="847"/>
      <c r="D24" s="295" t="s">
        <v>10</v>
      </c>
      <c r="E24" s="816"/>
      <c r="F24" s="592">
        <f t="shared" ref="F24" si="110">+E23*$D$50</f>
        <v>3.5123000000000003E-3</v>
      </c>
      <c r="G24" s="526">
        <f>+Transa_LtpPep_Langocolorado!J55</f>
        <v>0</v>
      </c>
      <c r="H24" s="558">
        <f t="shared" ref="H24" si="111">F24+G24+J23</f>
        <v>3.5123000000000001E-2</v>
      </c>
      <c r="I24" s="559"/>
      <c r="J24" s="560">
        <f t="shared" si="0"/>
        <v>3.5123000000000001E-2</v>
      </c>
      <c r="K24" s="561">
        <f t="shared" si="9"/>
        <v>0</v>
      </c>
      <c r="L24" s="558">
        <f t="shared" ref="L24" si="112">+E23*$E$50</f>
        <v>1.136708E-2</v>
      </c>
      <c r="M24" s="526">
        <f>+Transa_LtpPep_Langocolorado!K55</f>
        <v>0</v>
      </c>
      <c r="N24" s="565">
        <f t="shared" ref="N24" si="113">P23+L24+M24</f>
        <v>0.11373466</v>
      </c>
      <c r="O24" s="559"/>
      <c r="P24" s="189">
        <f t="shared" si="1"/>
        <v>0.11373466</v>
      </c>
      <c r="Q24" s="447">
        <f t="shared" si="36"/>
        <v>0</v>
      </c>
      <c r="R24" s="197">
        <f t="shared" si="2"/>
        <v>1.4879380000000001E-2</v>
      </c>
      <c r="S24" s="455">
        <f t="shared" si="3"/>
        <v>0</v>
      </c>
      <c r="T24" s="198">
        <f>R24+S24+V23</f>
        <v>0.14885766</v>
      </c>
      <c r="U24" s="455">
        <f t="shared" si="37"/>
        <v>0</v>
      </c>
      <c r="V24" s="198">
        <f t="shared" si="25"/>
        <v>0.14885766</v>
      </c>
      <c r="W24" s="318">
        <f t="shared" si="26"/>
        <v>0</v>
      </c>
      <c r="X24" s="828"/>
      <c r="Y24" s="830"/>
      <c r="Z24" s="831"/>
      <c r="AA24" s="832"/>
      <c r="AB24" s="834"/>
      <c r="AC24" s="827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</row>
    <row r="25" spans="1:91" s="45" customFormat="1" ht="20.100000000000001" customHeight="1">
      <c r="A25" s="76"/>
      <c r="B25" s="844"/>
      <c r="C25" s="846" t="s">
        <v>48</v>
      </c>
      <c r="D25" s="519" t="s">
        <v>12</v>
      </c>
      <c r="E25" s="815">
        <f>+Transa_LtpPep_Langocolorado!E56</f>
        <v>8.25E-5</v>
      </c>
      <c r="F25" s="593">
        <f t="shared" ref="F25" si="114">+E25*$D$49</f>
        <v>8.1674999999999998E-2</v>
      </c>
      <c r="G25" s="594">
        <f>+Transa_LtpPep_Langocolorado!J56</f>
        <v>0</v>
      </c>
      <c r="H25" s="595">
        <f t="shared" ref="H25" si="115">F25+G25</f>
        <v>8.1674999999999998E-2</v>
      </c>
      <c r="I25" s="576"/>
      <c r="J25" s="562">
        <f t="shared" si="0"/>
        <v>8.1674999999999998E-2</v>
      </c>
      <c r="K25" s="596">
        <f t="shared" si="9"/>
        <v>0</v>
      </c>
      <c r="L25" s="595">
        <f t="shared" ref="L25" si="116">+E25*$E$49</f>
        <v>0.26449499999999998</v>
      </c>
      <c r="M25" s="594">
        <f>+Transa_LtpPep_Langocolorado!K56</f>
        <v>0</v>
      </c>
      <c r="N25" s="601">
        <f t="shared" ref="N25" si="117">L25+M25</f>
        <v>0.26449499999999998</v>
      </c>
      <c r="O25" s="576"/>
      <c r="P25" s="75">
        <f t="shared" si="1"/>
        <v>0.26449499999999998</v>
      </c>
      <c r="Q25" s="547">
        <f t="shared" si="36"/>
        <v>0</v>
      </c>
      <c r="R25" s="598">
        <f t="shared" si="2"/>
        <v>0.34616999999999998</v>
      </c>
      <c r="S25" s="591">
        <f t="shared" si="3"/>
        <v>0</v>
      </c>
      <c r="T25" s="199">
        <f t="shared" si="24"/>
        <v>0.34616999999999998</v>
      </c>
      <c r="U25" s="591">
        <f t="shared" si="37"/>
        <v>0</v>
      </c>
      <c r="V25" s="196">
        <f t="shared" si="25"/>
        <v>0.34616999999999998</v>
      </c>
      <c r="W25" s="317">
        <f t="shared" si="26"/>
        <v>0</v>
      </c>
      <c r="X25" s="828">
        <f t="shared" ref="X25:Y25" si="118">R25+R26</f>
        <v>0.38461499999999998</v>
      </c>
      <c r="Y25" s="830">
        <f t="shared" si="118"/>
        <v>0</v>
      </c>
      <c r="Z25" s="831">
        <f t="shared" ref="Z25" si="119">X25+Y25</f>
        <v>0.38461499999999998</v>
      </c>
      <c r="AA25" s="832">
        <f t="shared" ref="AA25" si="120">U25+U26</f>
        <v>0</v>
      </c>
      <c r="AB25" s="834">
        <f t="shared" ref="AB25" si="121">Z25-AA25</f>
        <v>0.38461499999999998</v>
      </c>
      <c r="AC25" s="827">
        <f t="shared" ref="AC25" si="122">AA25/Z25</f>
        <v>0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</row>
    <row r="26" spans="1:91" s="45" customFormat="1" ht="20.100000000000001" customHeight="1">
      <c r="A26" s="76"/>
      <c r="B26" s="844"/>
      <c r="C26" s="847"/>
      <c r="D26" s="295" t="s">
        <v>10</v>
      </c>
      <c r="E26" s="848"/>
      <c r="F26" s="592">
        <f t="shared" ref="F26" si="123">+E25*$D$50</f>
        <v>9.0749999999999997E-3</v>
      </c>
      <c r="G26" s="526">
        <f>+Transa_LtpPep_Langocolorado!J57</f>
        <v>0</v>
      </c>
      <c r="H26" s="558">
        <f t="shared" ref="H26" si="124">F26+G26+J25</f>
        <v>9.0749999999999997E-2</v>
      </c>
      <c r="I26" s="559"/>
      <c r="J26" s="560">
        <f t="shared" si="0"/>
        <v>9.0749999999999997E-2</v>
      </c>
      <c r="K26" s="561">
        <f t="shared" si="9"/>
        <v>0</v>
      </c>
      <c r="L26" s="558">
        <f t="shared" ref="L26" si="125">+E25*$E$50</f>
        <v>2.937E-2</v>
      </c>
      <c r="M26" s="526">
        <f>+Transa_LtpPep_Langocolorado!K57</f>
        <v>0</v>
      </c>
      <c r="N26" s="565">
        <f t="shared" ref="N26" si="126">P25+L26+M26</f>
        <v>0.29386499999999999</v>
      </c>
      <c r="O26" s="559"/>
      <c r="P26" s="189">
        <f t="shared" si="1"/>
        <v>0.29386499999999999</v>
      </c>
      <c r="Q26" s="447">
        <f t="shared" si="36"/>
        <v>0</v>
      </c>
      <c r="R26" s="197">
        <f t="shared" si="2"/>
        <v>3.8445E-2</v>
      </c>
      <c r="S26" s="455">
        <f t="shared" si="3"/>
        <v>0</v>
      </c>
      <c r="T26" s="198">
        <f>R26+S26+V25</f>
        <v>0.38461499999999998</v>
      </c>
      <c r="U26" s="455">
        <f t="shared" si="37"/>
        <v>0</v>
      </c>
      <c r="V26" s="198">
        <f t="shared" si="25"/>
        <v>0.38461499999999998</v>
      </c>
      <c r="W26" s="318">
        <f t="shared" si="26"/>
        <v>0</v>
      </c>
      <c r="X26" s="828"/>
      <c r="Y26" s="830"/>
      <c r="Z26" s="831"/>
      <c r="AA26" s="832"/>
      <c r="AB26" s="834"/>
      <c r="AC26" s="827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</row>
    <row r="27" spans="1:91" s="45" customFormat="1" ht="20.100000000000001" customHeight="1">
      <c r="A27" s="76"/>
      <c r="B27" s="844"/>
      <c r="C27" s="813" t="s">
        <v>50</v>
      </c>
      <c r="D27" s="519" t="s">
        <v>12</v>
      </c>
      <c r="E27" s="815">
        <f>+Transa_LtpPep_Langocolorado!E58</f>
        <v>0.15774487100000001</v>
      </c>
      <c r="F27" s="602">
        <f t="shared" ref="F27" si="127">+E27*$D$49</f>
        <v>156.16742229000002</v>
      </c>
      <c r="G27" s="603">
        <f>+Transa_LtpPep_Langocolorado!J58</f>
        <v>-169.41618099999999</v>
      </c>
      <c r="H27" s="66">
        <f>F27+G27</f>
        <v>-13.248758709999976</v>
      </c>
      <c r="I27" s="576"/>
      <c r="J27" s="66">
        <f t="shared" si="0"/>
        <v>-13.248758709999976</v>
      </c>
      <c r="K27" s="564">
        <v>0</v>
      </c>
      <c r="L27" s="66">
        <f t="shared" ref="L27" si="128">+E27*$E$49</f>
        <v>505.73005642600003</v>
      </c>
      <c r="M27" s="603">
        <f>+Transa_LtpPep_Langocolorado!K58</f>
        <v>-548.60039701999995</v>
      </c>
      <c r="N27" s="566">
        <f t="shared" ref="N27" si="129">L27+M27</f>
        <v>-42.870340593999913</v>
      </c>
      <c r="O27" s="567"/>
      <c r="P27" s="75">
        <f t="shared" si="1"/>
        <v>-42.870340593999913</v>
      </c>
      <c r="Q27" s="547">
        <v>0</v>
      </c>
      <c r="R27" s="195">
        <f t="shared" si="2"/>
        <v>661.89747871600002</v>
      </c>
      <c r="S27" s="454">
        <f t="shared" si="3"/>
        <v>-718.01657802</v>
      </c>
      <c r="T27" s="196">
        <f>R27+S27</f>
        <v>-56.119099303999974</v>
      </c>
      <c r="U27" s="454">
        <f t="shared" si="37"/>
        <v>0</v>
      </c>
      <c r="V27" s="196">
        <f t="shared" si="25"/>
        <v>-56.119099303999974</v>
      </c>
      <c r="W27" s="317">
        <v>0</v>
      </c>
      <c r="X27" s="869">
        <f>R27+R28</f>
        <v>735.40658860200006</v>
      </c>
      <c r="Y27" s="820">
        <f>S27+S28</f>
        <v>-718.01657802</v>
      </c>
      <c r="Z27" s="822">
        <f t="shared" ref="Z27" si="130">X27+Y27</f>
        <v>17.390010582000059</v>
      </c>
      <c r="AA27" s="824">
        <f>U27+U28</f>
        <v>0</v>
      </c>
      <c r="AB27" s="826">
        <f t="shared" ref="AB27" si="131">Z27-AA27</f>
        <v>17.390010582000059</v>
      </c>
      <c r="AC27" s="827">
        <v>0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</row>
    <row r="28" spans="1:91" s="45" customFormat="1" ht="20.100000000000001" customHeight="1">
      <c r="A28" s="76"/>
      <c r="B28" s="844"/>
      <c r="C28" s="814"/>
      <c r="D28" s="295" t="s">
        <v>10</v>
      </c>
      <c r="E28" s="816"/>
      <c r="F28" s="602">
        <f t="shared" ref="F28" si="132">+E27*$D$50</f>
        <v>17.351935810000001</v>
      </c>
      <c r="G28" s="526">
        <f>+Transa_LtpPep_Langocolorado!J59</f>
        <v>0</v>
      </c>
      <c r="H28" s="66">
        <f>F28+G28+J27</f>
        <v>4.1031771000000248</v>
      </c>
      <c r="I28" s="568"/>
      <c r="J28" s="66">
        <f>H28-I28</f>
        <v>4.1031771000000248</v>
      </c>
      <c r="K28" s="564">
        <v>0</v>
      </c>
      <c r="L28" s="66">
        <f t="shared" ref="L28" si="133">+E27*$E$50</f>
        <v>56.157174076000004</v>
      </c>
      <c r="M28" s="526">
        <f>+Transa_LtpPep_Langocolorado!K59</f>
        <v>0</v>
      </c>
      <c r="N28" s="566">
        <f>P27+L28+M28</f>
        <v>13.286833482000091</v>
      </c>
      <c r="O28" s="567"/>
      <c r="P28" s="189">
        <f t="shared" si="1"/>
        <v>13.286833482000091</v>
      </c>
      <c r="Q28" s="447">
        <v>0</v>
      </c>
      <c r="R28" s="195">
        <f t="shared" si="2"/>
        <v>73.509109886000005</v>
      </c>
      <c r="S28" s="454">
        <f t="shared" si="3"/>
        <v>0</v>
      </c>
      <c r="T28" s="196">
        <f>R28+S28+V27</f>
        <v>17.390010582000031</v>
      </c>
      <c r="U28" s="454">
        <f t="shared" si="37"/>
        <v>0</v>
      </c>
      <c r="V28" s="198">
        <f t="shared" si="25"/>
        <v>17.390010582000031</v>
      </c>
      <c r="W28" s="318">
        <v>0</v>
      </c>
      <c r="X28" s="869"/>
      <c r="Y28" s="820"/>
      <c r="Z28" s="822"/>
      <c r="AA28" s="824"/>
      <c r="AB28" s="826"/>
      <c r="AC28" s="827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</row>
    <row r="29" spans="1:91" s="45" customFormat="1" ht="20.100000000000001" customHeight="1">
      <c r="A29" s="76"/>
      <c r="B29" s="844"/>
      <c r="C29" s="846" t="s">
        <v>40</v>
      </c>
      <c r="D29" s="519" t="s">
        <v>12</v>
      </c>
      <c r="E29" s="815">
        <f>+Transa_LtpPep_Langocolorado!E60</f>
        <v>9.0399999999999998E-6</v>
      </c>
      <c r="F29" s="593">
        <f t="shared" ref="F29" si="134">+E29*$D$49</f>
        <v>8.9496000000000003E-3</v>
      </c>
      <c r="G29" s="594">
        <f>+Transa_LtpPep_Langocolorado!J60</f>
        <v>0</v>
      </c>
      <c r="H29" s="595">
        <f>F29+G29</f>
        <v>8.9496000000000003E-3</v>
      </c>
      <c r="I29" s="576"/>
      <c r="J29" s="562">
        <f t="shared" ref="J29:J32" si="135">H29-I29</f>
        <v>8.9496000000000003E-3</v>
      </c>
      <c r="K29" s="596">
        <f t="shared" ref="K29:K34" si="136">I29/H29</f>
        <v>0</v>
      </c>
      <c r="L29" s="595">
        <f t="shared" ref="L29" si="137">+E29*$E$49</f>
        <v>2.8982239999999999E-2</v>
      </c>
      <c r="M29" s="594">
        <f>+Transa_LtpPep_Langocolorado!K60</f>
        <v>0</v>
      </c>
      <c r="N29" s="601">
        <f t="shared" ref="N29" si="138">L29+M29</f>
        <v>2.8982239999999999E-2</v>
      </c>
      <c r="O29" s="576"/>
      <c r="P29" s="75">
        <f t="shared" ref="P29:P32" si="139">N29-O29</f>
        <v>2.8982239999999999E-2</v>
      </c>
      <c r="Q29" s="547">
        <f t="shared" ref="Q29:Q38" si="140">O29/N29</f>
        <v>0</v>
      </c>
      <c r="R29" s="598">
        <f t="shared" ref="R29:R32" si="141">+F29+L29</f>
        <v>3.7931840000000001E-2</v>
      </c>
      <c r="S29" s="591">
        <f t="shared" ref="S29:S32" si="142">G29+M29</f>
        <v>0</v>
      </c>
      <c r="T29" s="199">
        <f>R29+S29</f>
        <v>3.7931840000000001E-2</v>
      </c>
      <c r="U29" s="591">
        <f t="shared" ref="U29:U32" si="143">I29+O29</f>
        <v>0</v>
      </c>
      <c r="V29" s="196">
        <f t="shared" ref="V29:V32" si="144">T29-U29</f>
        <v>3.7931840000000001E-2</v>
      </c>
      <c r="W29" s="317">
        <f t="shared" ref="W29:W32" si="145">U29/T29</f>
        <v>0</v>
      </c>
      <c r="X29" s="828">
        <f>R29+R30</f>
        <v>4.2144479999999998E-2</v>
      </c>
      <c r="Y29" s="830">
        <f>S29+S30</f>
        <v>0</v>
      </c>
      <c r="Z29" s="831">
        <f t="shared" ref="Z29" si="146">X29+Y29</f>
        <v>4.2144479999999998E-2</v>
      </c>
      <c r="AA29" s="832">
        <f>U29+U30</f>
        <v>0</v>
      </c>
      <c r="AB29" s="834">
        <f t="shared" ref="AB29" si="147">Z29-AA29</f>
        <v>4.2144479999999998E-2</v>
      </c>
      <c r="AC29" s="827">
        <f t="shared" ref="AC29" si="148">AA29/Z29</f>
        <v>0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</row>
    <row r="30" spans="1:91" s="45" customFormat="1" ht="20.100000000000001" customHeight="1">
      <c r="A30" s="76"/>
      <c r="B30" s="844"/>
      <c r="C30" s="847"/>
      <c r="D30" s="295" t="s">
        <v>10</v>
      </c>
      <c r="E30" s="848"/>
      <c r="F30" s="592">
        <f t="shared" ref="F30" si="149">+E29*$D$50</f>
        <v>9.9439999999999988E-4</v>
      </c>
      <c r="G30" s="526">
        <f>+Transa_LtpPep_Langocolorado!J61</f>
        <v>0</v>
      </c>
      <c r="H30" s="558">
        <f>F30+G30+J29</f>
        <v>9.9439999999999997E-3</v>
      </c>
      <c r="I30" s="559"/>
      <c r="J30" s="560">
        <f t="shared" si="135"/>
        <v>9.9439999999999997E-3</v>
      </c>
      <c r="K30" s="561">
        <f t="shared" si="136"/>
        <v>0</v>
      </c>
      <c r="L30" s="558">
        <f t="shared" ref="L30" si="150">+E29*$E$50</f>
        <v>3.2182399999999998E-3</v>
      </c>
      <c r="M30" s="526">
        <f>+Transa_LtpPep_Langocolorado!K61</f>
        <v>0</v>
      </c>
      <c r="N30" s="565">
        <f>P29+L30+M30</f>
        <v>3.2200479999999997E-2</v>
      </c>
      <c r="O30" s="559"/>
      <c r="P30" s="189">
        <f t="shared" si="139"/>
        <v>3.2200479999999997E-2</v>
      </c>
      <c r="Q30" s="447">
        <f t="shared" si="140"/>
        <v>0</v>
      </c>
      <c r="R30" s="197">
        <f t="shared" si="141"/>
        <v>4.2126400000000001E-3</v>
      </c>
      <c r="S30" s="455">
        <f t="shared" si="142"/>
        <v>0</v>
      </c>
      <c r="T30" s="198">
        <f>R30+S30+V29</f>
        <v>4.2144479999999998E-2</v>
      </c>
      <c r="U30" s="455">
        <f t="shared" si="143"/>
        <v>0</v>
      </c>
      <c r="V30" s="198">
        <f t="shared" si="144"/>
        <v>4.2144479999999998E-2</v>
      </c>
      <c r="W30" s="318">
        <f t="shared" si="145"/>
        <v>0</v>
      </c>
      <c r="X30" s="829"/>
      <c r="Y30" s="819"/>
      <c r="Z30" s="821"/>
      <c r="AA30" s="833"/>
      <c r="AB30" s="825"/>
      <c r="AC30" s="827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</row>
    <row r="31" spans="1:91" s="45" customFormat="1" ht="20.100000000000001" customHeight="1">
      <c r="A31" s="76"/>
      <c r="B31" s="844"/>
      <c r="C31" s="813" t="s">
        <v>41</v>
      </c>
      <c r="D31" s="519" t="s">
        <v>12</v>
      </c>
      <c r="E31" s="815">
        <f>+Transa_LtpPep_Langocolorado!E62</f>
        <v>5.0000000000000001E-4</v>
      </c>
      <c r="F31" s="604">
        <f t="shared" ref="F31" si="151">+E31*$D$49</f>
        <v>0.495</v>
      </c>
      <c r="G31" s="594">
        <f>+Transa_LtpPep_Langocolorado!J62</f>
        <v>0</v>
      </c>
      <c r="H31" s="203">
        <f>F31+G31</f>
        <v>0.495</v>
      </c>
      <c r="I31" s="576"/>
      <c r="J31" s="203">
        <f t="shared" si="135"/>
        <v>0.495</v>
      </c>
      <c r="K31" s="596">
        <f t="shared" si="136"/>
        <v>0</v>
      </c>
      <c r="L31" s="203">
        <f t="shared" ref="L31" si="152">+E31*$E$49</f>
        <v>1.603</v>
      </c>
      <c r="M31" s="594">
        <f>+Transa_LtpPep_Langocolorado!K62</f>
        <v>0</v>
      </c>
      <c r="N31" s="569">
        <f t="shared" ref="N31" si="153">L31+M31</f>
        <v>1.603</v>
      </c>
      <c r="O31" s="576"/>
      <c r="P31" s="75">
        <f t="shared" si="139"/>
        <v>1.603</v>
      </c>
      <c r="Q31" s="547">
        <f>O31/N31</f>
        <v>0</v>
      </c>
      <c r="R31" s="598">
        <f t="shared" si="141"/>
        <v>2.0979999999999999</v>
      </c>
      <c r="S31" s="591">
        <f t="shared" si="142"/>
        <v>0</v>
      </c>
      <c r="T31" s="199">
        <f>R31+S31</f>
        <v>2.0979999999999999</v>
      </c>
      <c r="U31" s="591">
        <f t="shared" si="143"/>
        <v>0</v>
      </c>
      <c r="V31" s="196">
        <f t="shared" si="144"/>
        <v>2.0979999999999999</v>
      </c>
      <c r="W31" s="317">
        <f t="shared" si="145"/>
        <v>0</v>
      </c>
      <c r="X31" s="817">
        <f>R31+R32</f>
        <v>2.331</v>
      </c>
      <c r="Y31" s="819">
        <f>S31+S32</f>
        <v>0</v>
      </c>
      <c r="Z31" s="821">
        <f t="shared" ref="Z31" si="154">X31+Y31</f>
        <v>2.331</v>
      </c>
      <c r="AA31" s="823">
        <f>U31+U32</f>
        <v>0</v>
      </c>
      <c r="AB31" s="825">
        <f t="shared" ref="AB31" si="155">Z31-AA31</f>
        <v>2.331</v>
      </c>
      <c r="AC31" s="827">
        <f t="shared" ref="AC31:AC33" si="156">AA31/Z31</f>
        <v>0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</row>
    <row r="32" spans="1:91" s="45" customFormat="1" ht="20.100000000000001" customHeight="1">
      <c r="A32" s="76"/>
      <c r="B32" s="844"/>
      <c r="C32" s="814"/>
      <c r="D32" s="295" t="s">
        <v>10</v>
      </c>
      <c r="E32" s="816"/>
      <c r="F32" s="602">
        <f t="shared" ref="F32" si="157">+E31*$D$50</f>
        <v>5.5E-2</v>
      </c>
      <c r="G32" s="526">
        <f>+Transa_LtpPep_Langocolorado!J63</f>
        <v>0</v>
      </c>
      <c r="H32" s="66">
        <f>F32+G32+J31</f>
        <v>0.55000000000000004</v>
      </c>
      <c r="I32" s="568"/>
      <c r="J32" s="66">
        <f t="shared" si="135"/>
        <v>0.55000000000000004</v>
      </c>
      <c r="K32" s="564">
        <f t="shared" si="136"/>
        <v>0</v>
      </c>
      <c r="L32" s="66">
        <f t="shared" ref="L32" si="158">+E31*$E$50</f>
        <v>0.17799999999999999</v>
      </c>
      <c r="M32" s="526">
        <f>+Transa_LtpPep_Langocolorado!K63</f>
        <v>0</v>
      </c>
      <c r="N32" s="566">
        <f>P31+L32+M32</f>
        <v>1.7809999999999999</v>
      </c>
      <c r="O32" s="568"/>
      <c r="P32" s="189">
        <f t="shared" si="139"/>
        <v>1.7809999999999999</v>
      </c>
      <c r="Q32" s="447">
        <f t="shared" si="140"/>
        <v>0</v>
      </c>
      <c r="R32" s="195">
        <f t="shared" si="141"/>
        <v>0.23299999999999998</v>
      </c>
      <c r="S32" s="454">
        <f t="shared" si="142"/>
        <v>0</v>
      </c>
      <c r="T32" s="196">
        <f>R32+S32+V31</f>
        <v>2.331</v>
      </c>
      <c r="U32" s="454">
        <f t="shared" si="143"/>
        <v>0</v>
      </c>
      <c r="V32" s="198">
        <f t="shared" si="144"/>
        <v>2.331</v>
      </c>
      <c r="W32" s="318">
        <f t="shared" si="145"/>
        <v>0</v>
      </c>
      <c r="X32" s="818"/>
      <c r="Y32" s="820"/>
      <c r="Z32" s="822"/>
      <c r="AA32" s="824"/>
      <c r="AB32" s="826"/>
      <c r="AC32" s="827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</row>
    <row r="33" spans="1:91" s="45" customFormat="1" ht="20.100000000000001" customHeight="1">
      <c r="A33" s="76"/>
      <c r="B33" s="844"/>
      <c r="C33" s="894" t="s">
        <v>114</v>
      </c>
      <c r="D33" s="519" t="s">
        <v>12</v>
      </c>
      <c r="E33" s="815">
        <f>+Transa_LtpPep_Langocolorado!E64</f>
        <v>0</v>
      </c>
      <c r="F33" s="604">
        <f t="shared" ref="F33" si="159">+E33*$D$49</f>
        <v>0</v>
      </c>
      <c r="G33" s="594">
        <f>+Transa_LtpPep_Langocolorado!J64</f>
        <v>112.75</v>
      </c>
      <c r="H33" s="203">
        <f>F33+G33</f>
        <v>112.75</v>
      </c>
      <c r="I33" s="599">
        <v>101.297</v>
      </c>
      <c r="J33" s="203">
        <f t="shared" ref="J33" si="160">H33-I33</f>
        <v>11.453000000000003</v>
      </c>
      <c r="K33" s="596">
        <f t="shared" si="136"/>
        <v>0.8984212860310421</v>
      </c>
      <c r="L33" s="203">
        <f t="shared" ref="L33" si="161">+E33*$E$49</f>
        <v>0</v>
      </c>
      <c r="M33" s="594">
        <f>+Transa_LtpPep_Langocolorado!K64</f>
        <v>365.10499999999996</v>
      </c>
      <c r="N33" s="569">
        <f t="shared" ref="N33" si="162">L33+M33</f>
        <v>365.10499999999996</v>
      </c>
      <c r="O33" s="576">
        <v>327.77699999999999</v>
      </c>
      <c r="P33" s="75">
        <f t="shared" ref="P33:P34" si="163">N33-O33</f>
        <v>37.327999999999975</v>
      </c>
      <c r="Q33" s="547">
        <f>O33/N33</f>
        <v>0.89776091809205572</v>
      </c>
      <c r="R33" s="598">
        <f t="shared" ref="R33:R34" si="164">+F33+L33</f>
        <v>0</v>
      </c>
      <c r="S33" s="591">
        <f t="shared" ref="S33:S34" si="165">G33+M33</f>
        <v>477.85499999999996</v>
      </c>
      <c r="T33" s="199">
        <f>R33+S33</f>
        <v>477.85499999999996</v>
      </c>
      <c r="U33" s="605">
        <f t="shared" ref="U33:U34" si="166">I33+O33</f>
        <v>429.07399999999996</v>
      </c>
      <c r="V33" s="196">
        <f t="shared" ref="V33:V34" si="167">T33-U33</f>
        <v>48.781000000000006</v>
      </c>
      <c r="W33" s="317">
        <v>0</v>
      </c>
      <c r="X33" s="817">
        <f>R33+R34</f>
        <v>0</v>
      </c>
      <c r="Y33" s="819">
        <f>S33+S34</f>
        <v>477.85499999999996</v>
      </c>
      <c r="Z33" s="821">
        <f t="shared" ref="Z33" si="168">X33+Y33</f>
        <v>477.85499999999996</v>
      </c>
      <c r="AA33" s="897">
        <f>U33+U34</f>
        <v>474.64499999999998</v>
      </c>
      <c r="AB33" s="825">
        <f t="shared" ref="AB33" si="169">Z33-AA33</f>
        <v>3.2099999999999795</v>
      </c>
      <c r="AC33" s="827">
        <f t="shared" si="156"/>
        <v>0.99328248108735917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</row>
    <row r="34" spans="1:91" s="45" customFormat="1" ht="20.100000000000001" customHeight="1">
      <c r="A34" s="76"/>
      <c r="B34" s="844"/>
      <c r="C34" s="895"/>
      <c r="D34" s="295" t="s">
        <v>10</v>
      </c>
      <c r="E34" s="848"/>
      <c r="F34" s="606">
        <f t="shared" ref="F34" si="170">+E33*$D$50</f>
        <v>0</v>
      </c>
      <c r="G34" s="526">
        <f>+Transa_LtpPep_Langocolorado!J65</f>
        <v>0</v>
      </c>
      <c r="H34" s="69">
        <f>F34+G34+J33</f>
        <v>11.453000000000003</v>
      </c>
      <c r="I34" s="559">
        <v>10.581</v>
      </c>
      <c r="J34" s="69">
        <f>H34-I34</f>
        <v>0.87200000000000344</v>
      </c>
      <c r="K34" s="564">
        <f t="shared" si="136"/>
        <v>0.92386274338601215</v>
      </c>
      <c r="L34" s="69">
        <f t="shared" ref="L34" si="171">+E33*$E$50</f>
        <v>0</v>
      </c>
      <c r="M34" s="526">
        <f>+Transa_LtpPep_Langocolorado!K65</f>
        <v>0</v>
      </c>
      <c r="N34" s="570">
        <f>P33+L34+M34</f>
        <v>37.327999999999975</v>
      </c>
      <c r="O34" s="571">
        <v>34.99</v>
      </c>
      <c r="P34" s="189">
        <f t="shared" si="163"/>
        <v>2.3379999999999725</v>
      </c>
      <c r="Q34" s="447">
        <f t="shared" si="140"/>
        <v>0.93736605229318548</v>
      </c>
      <c r="R34" s="197">
        <f t="shared" si="164"/>
        <v>0</v>
      </c>
      <c r="S34" s="455">
        <f t="shared" si="165"/>
        <v>0</v>
      </c>
      <c r="T34" s="198">
        <f>R34+S34+V33</f>
        <v>48.781000000000006</v>
      </c>
      <c r="U34" s="543">
        <f t="shared" si="166"/>
        <v>45.570999999999998</v>
      </c>
      <c r="V34" s="198">
        <f t="shared" si="167"/>
        <v>3.210000000000008</v>
      </c>
      <c r="W34" s="318">
        <v>0</v>
      </c>
      <c r="X34" s="896"/>
      <c r="Y34" s="851"/>
      <c r="Z34" s="852"/>
      <c r="AA34" s="898"/>
      <c r="AB34" s="865"/>
      <c r="AC34" s="827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</row>
    <row r="35" spans="1:91" s="45" customFormat="1" ht="20.100000000000001" customHeight="1">
      <c r="A35" s="76"/>
      <c r="B35" s="844"/>
      <c r="C35" s="893" t="s">
        <v>230</v>
      </c>
      <c r="D35" s="519" t="s">
        <v>12</v>
      </c>
      <c r="E35" s="815">
        <f>+Transa_LtpPep_Langocolorado!E66</f>
        <v>0</v>
      </c>
      <c r="F35" s="593">
        <f t="shared" ref="F35" si="172">+E35*$D$49</f>
        <v>0</v>
      </c>
      <c r="G35" s="594">
        <f>+Transa_LtpPep_Langocolorado!J66</f>
        <v>0</v>
      </c>
      <c r="H35" s="595">
        <f>F35+G35</f>
        <v>0</v>
      </c>
      <c r="I35" s="576"/>
      <c r="J35" s="562">
        <f t="shared" si="0"/>
        <v>0</v>
      </c>
      <c r="K35" s="596">
        <v>0</v>
      </c>
      <c r="L35" s="595">
        <f t="shared" ref="L35" si="173">+E35*$E$49</f>
        <v>0</v>
      </c>
      <c r="M35" s="594">
        <f>+Transa_LtpPep_Langocolorado!K66</f>
        <v>0</v>
      </c>
      <c r="N35" s="601">
        <f t="shared" ref="N35" si="174">L35+M35</f>
        <v>0</v>
      </c>
      <c r="O35" s="576"/>
      <c r="P35" s="75">
        <f t="shared" si="1"/>
        <v>0</v>
      </c>
      <c r="Q35" s="547">
        <v>0</v>
      </c>
      <c r="R35" s="598">
        <f t="shared" si="2"/>
        <v>0</v>
      </c>
      <c r="S35" s="591">
        <f t="shared" si="3"/>
        <v>0</v>
      </c>
      <c r="T35" s="199">
        <f>R35+S35</f>
        <v>0</v>
      </c>
      <c r="U35" s="591">
        <f t="shared" si="37"/>
        <v>0</v>
      </c>
      <c r="V35" s="196">
        <f t="shared" si="25"/>
        <v>0</v>
      </c>
      <c r="W35" s="317">
        <v>0</v>
      </c>
      <c r="X35" s="828">
        <f>R35+R36</f>
        <v>0</v>
      </c>
      <c r="Y35" s="830">
        <f>S35+S36</f>
        <v>0</v>
      </c>
      <c r="Z35" s="831">
        <f t="shared" ref="Z35" si="175">X35+Y35</f>
        <v>0</v>
      </c>
      <c r="AA35" s="832">
        <f>U35+U36</f>
        <v>0</v>
      </c>
      <c r="AB35" s="834">
        <f t="shared" ref="AB35" si="176">Z35-AA35</f>
        <v>0</v>
      </c>
      <c r="AC35" s="827">
        <v>0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</row>
    <row r="36" spans="1:91" s="45" customFormat="1" ht="20.100000000000001" customHeight="1">
      <c r="A36" s="76"/>
      <c r="B36" s="844"/>
      <c r="C36" s="847"/>
      <c r="D36" s="295" t="s">
        <v>10</v>
      </c>
      <c r="E36" s="816"/>
      <c r="F36" s="592">
        <f t="shared" ref="F36" si="177">+E35*$D$50</f>
        <v>0</v>
      </c>
      <c r="G36" s="526">
        <f>+Transa_LtpPep_Langocolorado!J67</f>
        <v>0</v>
      </c>
      <c r="H36" s="558">
        <f>F36+G36+J35</f>
        <v>0</v>
      </c>
      <c r="I36" s="559"/>
      <c r="J36" s="560">
        <f t="shared" si="0"/>
        <v>0</v>
      </c>
      <c r="K36" s="561">
        <v>0</v>
      </c>
      <c r="L36" s="558">
        <f t="shared" ref="L36" si="178">+E35*$E$50</f>
        <v>0</v>
      </c>
      <c r="M36" s="526">
        <f>+Transa_LtpPep_Langocolorado!K67</f>
        <v>0</v>
      </c>
      <c r="N36" s="565">
        <f>P35+L36+M36</f>
        <v>0</v>
      </c>
      <c r="O36" s="559"/>
      <c r="P36" s="189">
        <f t="shared" si="1"/>
        <v>0</v>
      </c>
      <c r="Q36" s="447">
        <v>0</v>
      </c>
      <c r="R36" s="197">
        <f t="shared" si="2"/>
        <v>0</v>
      </c>
      <c r="S36" s="455">
        <f t="shared" si="3"/>
        <v>0</v>
      </c>
      <c r="T36" s="198">
        <f>R36+S36+V35</f>
        <v>0</v>
      </c>
      <c r="U36" s="455">
        <f t="shared" si="37"/>
        <v>0</v>
      </c>
      <c r="V36" s="198">
        <f t="shared" si="25"/>
        <v>0</v>
      </c>
      <c r="W36" s="318">
        <v>0</v>
      </c>
      <c r="X36" s="829"/>
      <c r="Y36" s="819"/>
      <c r="Z36" s="821"/>
      <c r="AA36" s="833"/>
      <c r="AB36" s="825"/>
      <c r="AC36" s="827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</row>
    <row r="37" spans="1:91" s="45" customFormat="1" ht="20.100000000000001" customHeight="1">
      <c r="A37" s="76"/>
      <c r="B37" s="844"/>
      <c r="C37" s="884" t="s">
        <v>116</v>
      </c>
      <c r="D37" s="519" t="s">
        <v>12</v>
      </c>
      <c r="E37" s="815">
        <f>+Transa_LtpPep_Langocolorado!E68</f>
        <v>0</v>
      </c>
      <c r="F37" s="604">
        <f t="shared" ref="F37" si="179">+E37*$D$49</f>
        <v>0</v>
      </c>
      <c r="G37" s="594">
        <f>+Transa_LtpPep_Langocolorado!J68</f>
        <v>95.189160000000015</v>
      </c>
      <c r="H37" s="203">
        <f>F37+G37</f>
        <v>95.189160000000015</v>
      </c>
      <c r="I37" s="576">
        <v>59.856999999999999</v>
      </c>
      <c r="J37" s="203">
        <f t="shared" si="0"/>
        <v>35.332160000000016</v>
      </c>
      <c r="K37" s="596">
        <f t="shared" si="9"/>
        <v>0.62882160111508489</v>
      </c>
      <c r="L37" s="203">
        <f t="shared" ref="L37" si="180">+E37*$E$49</f>
        <v>0</v>
      </c>
      <c r="M37" s="594">
        <f>+Transa_LtpPep_Langocolorado!K68</f>
        <v>308.23980720000003</v>
      </c>
      <c r="N37" s="569">
        <f t="shared" ref="N37" si="181">L37+M37</f>
        <v>308.23980720000003</v>
      </c>
      <c r="O37" s="576">
        <v>200.99899999999997</v>
      </c>
      <c r="P37" s="75">
        <f t="shared" si="1"/>
        <v>107.24080720000006</v>
      </c>
      <c r="Q37" s="547">
        <f>O37/N37</f>
        <v>0.65208644472575428</v>
      </c>
      <c r="R37" s="598">
        <f t="shared" si="2"/>
        <v>0</v>
      </c>
      <c r="S37" s="591">
        <f t="shared" si="3"/>
        <v>403.42896720000005</v>
      </c>
      <c r="T37" s="199">
        <f>R37+S37</f>
        <v>403.42896720000005</v>
      </c>
      <c r="U37" s="591">
        <f t="shared" si="37"/>
        <v>260.85599999999999</v>
      </c>
      <c r="V37" s="196">
        <f t="shared" si="25"/>
        <v>142.57296720000005</v>
      </c>
      <c r="W37" s="317">
        <f t="shared" ref="W37:W38" si="182">U37/T37</f>
        <v>0.64659709938647159</v>
      </c>
      <c r="X37" s="817">
        <f>R37+R38</f>
        <v>0</v>
      </c>
      <c r="Y37" s="819">
        <f>S37+S38</f>
        <v>348.42896720000005</v>
      </c>
      <c r="Z37" s="821">
        <f t="shared" ref="Z37" si="183">X37+Y37</f>
        <v>348.42896720000005</v>
      </c>
      <c r="AA37" s="823">
        <f>U37+U38</f>
        <v>338.39300000000003</v>
      </c>
      <c r="AB37" s="825">
        <f t="shared" ref="AB37" si="184">Z37-AA37</f>
        <v>10.035967200000016</v>
      </c>
      <c r="AC37" s="827">
        <f t="shared" ref="AC37" si="185">AA37/Z37</f>
        <v>0.97119651881802549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</row>
    <row r="38" spans="1:91" s="45" customFormat="1" ht="20.100000000000001" customHeight="1" thickBot="1">
      <c r="A38" s="76"/>
      <c r="B38" s="844"/>
      <c r="C38" s="885"/>
      <c r="D38" s="297" t="s">
        <v>10</v>
      </c>
      <c r="E38" s="835"/>
      <c r="F38" s="607">
        <f t="shared" ref="F38" si="186">+E37*$D$50</f>
        <v>0</v>
      </c>
      <c r="G38" s="528">
        <f>+Transa_LtpPep_Langocolorado!J69</f>
        <v>-12.97726297726298</v>
      </c>
      <c r="H38" s="572">
        <f>F38+G38+J37</f>
        <v>22.354897022737035</v>
      </c>
      <c r="I38" s="573">
        <v>21.34</v>
      </c>
      <c r="J38" s="572">
        <f t="shared" si="0"/>
        <v>1.0148970227370349</v>
      </c>
      <c r="K38" s="574">
        <f t="shared" si="9"/>
        <v>0.95460068450752478</v>
      </c>
      <c r="L38" s="572">
        <f t="shared" ref="L38" si="187">+E37*$E$50</f>
        <v>0</v>
      </c>
      <c r="M38" s="528">
        <f>+Transa_LtpPep_Langocolorado!K69</f>
        <v>-42.022737022737033</v>
      </c>
      <c r="N38" s="575">
        <f>P37+L38+M38</f>
        <v>65.21807017726303</v>
      </c>
      <c r="O38" s="573">
        <v>56.197000000000003</v>
      </c>
      <c r="P38" s="521">
        <f t="shared" si="1"/>
        <v>9.0210701772630273</v>
      </c>
      <c r="Q38" s="520">
        <f t="shared" si="140"/>
        <v>0.86167836379175722</v>
      </c>
      <c r="R38" s="522">
        <f t="shared" si="2"/>
        <v>0</v>
      </c>
      <c r="S38" s="523">
        <f t="shared" si="3"/>
        <v>-55.000000000000014</v>
      </c>
      <c r="T38" s="524">
        <f>R38+S38+V37</f>
        <v>87.572967200000036</v>
      </c>
      <c r="U38" s="523">
        <f t="shared" si="37"/>
        <v>77.537000000000006</v>
      </c>
      <c r="V38" s="524">
        <f t="shared" si="25"/>
        <v>10.03596720000003</v>
      </c>
      <c r="W38" s="525">
        <f t="shared" si="182"/>
        <v>0.88539879918560049</v>
      </c>
      <c r="X38" s="885"/>
      <c r="Y38" s="886"/>
      <c r="Z38" s="889"/>
      <c r="AA38" s="890"/>
      <c r="AB38" s="891"/>
      <c r="AC38" s="892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</row>
    <row r="39" spans="1:91" s="45" customFormat="1" ht="20.100000000000001" customHeight="1">
      <c r="A39" s="76"/>
      <c r="B39" s="844"/>
      <c r="C39" s="876" t="s">
        <v>180</v>
      </c>
      <c r="D39" s="296" t="s">
        <v>12</v>
      </c>
      <c r="E39" s="836">
        <f>SUM(E7:E38)</f>
        <v>0.99500019099999992</v>
      </c>
      <c r="F39" s="495">
        <f>+F7+F9+F11+F13+F15+F17+F19+F21+F23+F25+F27+F29+F31+F33+F35+F37</f>
        <v>985.05018908999989</v>
      </c>
      <c r="G39" s="387">
        <f>+G7+G9+G11+G13+G15+G17+G19+G21+G23+G25+G27+G29+G31+G33+G35+G37</f>
        <v>0</v>
      </c>
      <c r="H39" s="387">
        <f>+F39+G39</f>
        <v>985.05018908999989</v>
      </c>
      <c r="I39" s="387">
        <f>+I7+I9+I11+I13+I15+I17+I19+I21+I23+I25+I27+I29+I31+I33+I35+I37</f>
        <v>961.05700000000002</v>
      </c>
      <c r="J39" s="387">
        <f>H39-I39</f>
        <v>23.993189089999873</v>
      </c>
      <c r="K39" s="388">
        <f>I39/H39</f>
        <v>0.97564267348431755</v>
      </c>
      <c r="L39" s="495">
        <f>+L7+L9+L11+L13+L15+L17+L19+L21+L23+L25+L27+L29+L31+L33+L35+L37</f>
        <v>3189.9706123460001</v>
      </c>
      <c r="M39" s="387">
        <f>+M7+M9+M11+M13+M15+M17+M19+M21+M23+M25+M27+M29+M31+M33+M35+M37</f>
        <v>0</v>
      </c>
      <c r="N39" s="387">
        <f>+L39+M39</f>
        <v>3189.9706123460001</v>
      </c>
      <c r="O39" s="546">
        <f>+O7+O9+O11+O13+O15+O17+O19+O21+O23+O25+O27+O29+O31+O33+O35+O37</f>
        <v>2870.02</v>
      </c>
      <c r="P39" s="387">
        <f>N39-O39</f>
        <v>319.95061234600007</v>
      </c>
      <c r="Q39" s="501">
        <f>O39/N39</f>
        <v>0.89970107840250646</v>
      </c>
      <c r="R39" s="494">
        <f>+R7+R9+R11+R13+R15+R17+R19+R21+R23+R25+R27+R29+R31+R33+R35+R37</f>
        <v>4175.0208014359996</v>
      </c>
      <c r="S39" s="494">
        <f>+S7+S9+S11+S13+S15+S17+S19+S21+S23+S25+S33+S35+S37</f>
        <v>718.01657802000011</v>
      </c>
      <c r="T39" s="494">
        <f>+R39+S39</f>
        <v>4893.0373794560001</v>
      </c>
      <c r="U39" s="494">
        <f>+U7+U9+U11+U13+U15+U17+U19+U21+U23+U25+U27+U29+U31+U33+U35+U37</f>
        <v>3831.0770000000002</v>
      </c>
      <c r="V39" s="494">
        <f>T39-U39</f>
        <v>1061.9603794559998</v>
      </c>
      <c r="W39" s="500">
        <f>U39/T39</f>
        <v>0.78296499758723137</v>
      </c>
      <c r="X39" s="878">
        <f>SUM(X7:X38)</f>
        <v>4638.6908904419997</v>
      </c>
      <c r="Y39" s="838">
        <f>SUM(Y7:Y38)</f>
        <v>0</v>
      </c>
      <c r="Z39" s="838">
        <f>+X39+Y39</f>
        <v>4638.6908904419997</v>
      </c>
      <c r="AA39" s="840">
        <f>SUM(AA7:AA38)</f>
        <v>4504.0249999999996</v>
      </c>
      <c r="AB39" s="838">
        <f>SUM(AB7:AB38)</f>
        <v>134.66589044199952</v>
      </c>
      <c r="AC39" s="842">
        <f>AA39/Z39</f>
        <v>0.97096898809975063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</row>
    <row r="40" spans="1:91" s="45" customFormat="1" ht="20.100000000000001" customHeight="1" thickBot="1">
      <c r="A40" s="76"/>
      <c r="B40" s="845"/>
      <c r="C40" s="877"/>
      <c r="D40" s="297" t="s">
        <v>10</v>
      </c>
      <c r="E40" s="837"/>
      <c r="F40" s="609">
        <f>+F8+F10+F12+F14+F16+F18+F20+F22+F24+F26+F28+F30+F32+F34+F36+F38</f>
        <v>109.45002100999999</v>
      </c>
      <c r="G40" s="610">
        <f>+G8+G10+G12+G14+G16+G18+G20+G22+G24+G26+G28+G30+G32+G34+G36+G38</f>
        <v>0</v>
      </c>
      <c r="H40" s="611">
        <f>F40+G40+J39</f>
        <v>133.44321009999987</v>
      </c>
      <c r="I40" s="610">
        <f>+I8+I10+I12+I14+I16+I18+I20+I22+I24+I26+I28+I30+I32+I34+I36+I38</f>
        <v>112.69999999999999</v>
      </c>
      <c r="J40" s="610">
        <f>H40-I40</f>
        <v>20.743210099999885</v>
      </c>
      <c r="K40" s="612">
        <f>I40/H40</f>
        <v>0.84455402350966147</v>
      </c>
      <c r="L40" s="609">
        <f>+L8+L10+L12+L14+L16+L18+L20+L22+L24+L26+L28+L30+L32+L34+L36+L38</f>
        <v>354.22006799599995</v>
      </c>
      <c r="M40" s="610">
        <f>+M8+M10+M12+M14+M16+M18+M20+M22+M24+M26+M28+M30+M32+M34+M36+M38</f>
        <v>0</v>
      </c>
      <c r="N40" s="611">
        <f>L40+M40+P39</f>
        <v>674.17068034199997</v>
      </c>
      <c r="O40" s="610">
        <f>+O8+O10+O12+O14+O16+O18+O20+O22+O24+O26+O28+O30+O32+O34+O36+O38</f>
        <v>560.24800000000005</v>
      </c>
      <c r="P40" s="610">
        <f>N40-O40</f>
        <v>113.92268034199992</v>
      </c>
      <c r="Q40" s="613">
        <f>O40/N40</f>
        <v>0.83101804385173184</v>
      </c>
      <c r="R40" s="614">
        <f>+R8+R10+R12+R14+R16+R18+R20+R22+R24+R26+R28+R30+R32+R34+R36+R38</f>
        <v>463.67008900600007</v>
      </c>
      <c r="S40" s="614">
        <f>+S8+S10+S12+S14+S16+S18+S20+S22+S24+S26+S34+S36+S38</f>
        <v>0</v>
      </c>
      <c r="T40" s="615">
        <f>R40+S40+V39</f>
        <v>1525.630468462</v>
      </c>
      <c r="U40" s="614">
        <f>+U8+U10+U12+U14+U16+U18+U20+U22+U24+U26+U28+U30+U32+U34+U36+U38</f>
        <v>672.94800000000009</v>
      </c>
      <c r="V40" s="614">
        <f>T40-U40</f>
        <v>852.68246846199986</v>
      </c>
      <c r="W40" s="616">
        <f>U40/T40</f>
        <v>0.44109501868981699</v>
      </c>
      <c r="X40" s="879"/>
      <c r="Y40" s="839"/>
      <c r="Z40" s="839"/>
      <c r="AA40" s="841"/>
      <c r="AB40" s="839"/>
      <c r="AC40" s="843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</row>
    <row r="41" spans="1:91" s="1" customFormat="1" ht="21" customHeight="1">
      <c r="A41" s="76"/>
      <c r="B41" s="168" t="s">
        <v>101</v>
      </c>
      <c r="C41" s="13"/>
      <c r="D41" s="13"/>
      <c r="E41" s="13"/>
      <c r="F41" s="13"/>
      <c r="G41" s="414"/>
      <c r="H41" s="13"/>
      <c r="I41" s="626">
        <f>+I40-I34</f>
        <v>102.11899999999999</v>
      </c>
      <c r="J41" s="13"/>
      <c r="K41" s="13"/>
      <c r="X41" s="81"/>
    </row>
    <row r="42" spans="1:91" s="1" customFormat="1" ht="21" customHeight="1">
      <c r="A42" s="76"/>
      <c r="B42" s="168"/>
      <c r="C42" s="13"/>
      <c r="D42" s="13"/>
      <c r="E42" s="13"/>
      <c r="F42" s="13"/>
      <c r="G42" s="414"/>
      <c r="H42" s="13"/>
      <c r="I42" s="540"/>
      <c r="J42" s="13"/>
      <c r="K42" s="13"/>
      <c r="O42" s="542">
        <f>+O40-O34</f>
        <v>525.25800000000004</v>
      </c>
      <c r="X42" s="81"/>
    </row>
    <row r="43" spans="1:91" s="1" customFormat="1">
      <c r="A43" s="76"/>
      <c r="B43" s="168" t="s">
        <v>100</v>
      </c>
      <c r="O43" s="542"/>
      <c r="U43" s="608">
        <f>+U40-U34</f>
        <v>627.37700000000007</v>
      </c>
      <c r="X43" s="81"/>
    </row>
    <row r="44" spans="1:91" s="1" customFormat="1">
      <c r="A44" s="76"/>
      <c r="B44" s="776" t="s">
        <v>102</v>
      </c>
      <c r="C44" s="776"/>
      <c r="D44" s="776"/>
      <c r="E44" s="776"/>
      <c r="F44" s="776"/>
      <c r="G44" s="776"/>
      <c r="H44" s="776"/>
      <c r="I44" s="776"/>
      <c r="J44" s="776"/>
      <c r="K44" s="776"/>
      <c r="L44" s="776"/>
      <c r="M44" s="776"/>
      <c r="N44" s="776"/>
      <c r="O44" s="776"/>
      <c r="P44" s="776"/>
      <c r="Q44" s="776"/>
      <c r="R44" s="776"/>
      <c r="AA44" s="436">
        <f>+AA39-AA33</f>
        <v>4029.3799999999997</v>
      </c>
    </row>
    <row r="45" spans="1:91" s="1" customFormat="1">
      <c r="A45" s="76"/>
      <c r="I45" s="436">
        <f>+I39-I33+I40</f>
        <v>972.46</v>
      </c>
      <c r="O45" s="437">
        <f>+O39-O33+O40</f>
        <v>3102.491</v>
      </c>
    </row>
    <row r="46" spans="1:91" s="1" customFormat="1" ht="15" thickBot="1">
      <c r="A46" s="76"/>
      <c r="X46" s="341"/>
    </row>
    <row r="47" spans="1:91" s="1" customFormat="1" ht="15" thickBot="1">
      <c r="A47" s="76"/>
      <c r="C47" s="810" t="s">
        <v>184</v>
      </c>
      <c r="D47" s="811"/>
      <c r="E47" s="811"/>
      <c r="F47" s="812"/>
    </row>
    <row r="48" spans="1:91" s="1" customFormat="1" ht="20.100000000000001" customHeight="1">
      <c r="A48" s="76"/>
      <c r="C48" s="329" t="s">
        <v>185</v>
      </c>
      <c r="D48" s="324" t="s">
        <v>175</v>
      </c>
      <c r="E48" s="330" t="s">
        <v>177</v>
      </c>
      <c r="F48" s="331" t="s">
        <v>124</v>
      </c>
    </row>
    <row r="49" spans="1:6" s="1" customFormat="1">
      <c r="A49" s="76"/>
      <c r="C49" s="332" t="s">
        <v>125</v>
      </c>
      <c r="D49" s="389">
        <v>990</v>
      </c>
      <c r="E49" s="389">
        <v>3206</v>
      </c>
      <c r="F49" s="336">
        <v>4196</v>
      </c>
    </row>
    <row r="50" spans="1:6" s="1" customFormat="1">
      <c r="A50" s="76"/>
      <c r="C50" s="332" t="s">
        <v>126</v>
      </c>
      <c r="D50" s="389">
        <v>110</v>
      </c>
      <c r="E50" s="389">
        <v>356</v>
      </c>
      <c r="F50" s="336">
        <v>466</v>
      </c>
    </row>
    <row r="51" spans="1:6" s="1" customFormat="1" ht="15" thickBot="1">
      <c r="A51" s="76"/>
      <c r="C51" s="390" t="s">
        <v>186</v>
      </c>
      <c r="D51" s="391">
        <v>1100</v>
      </c>
      <c r="E51" s="391">
        <v>3562</v>
      </c>
      <c r="F51" s="392">
        <v>4662</v>
      </c>
    </row>
    <row r="52" spans="1:6" s="1" customFormat="1" ht="20.100000000000001" customHeight="1">
      <c r="A52" s="76"/>
    </row>
    <row r="53" spans="1:6" s="1" customFormat="1">
      <c r="A53" s="76"/>
    </row>
    <row r="54" spans="1:6" s="1" customFormat="1">
      <c r="A54" s="76"/>
    </row>
    <row r="55" spans="1:6" s="1" customFormat="1">
      <c r="A55" s="76"/>
    </row>
    <row r="56" spans="1:6" s="1" customFormat="1">
      <c r="A56" s="76"/>
    </row>
    <row r="57" spans="1:6" s="1" customFormat="1">
      <c r="A57" s="76"/>
    </row>
    <row r="58" spans="1:6" s="1" customFormat="1"/>
    <row r="59" spans="1:6" s="1" customFormat="1"/>
    <row r="60" spans="1:6" s="1" customFormat="1"/>
    <row r="61" spans="1:6" s="1" customFormat="1"/>
    <row r="62" spans="1:6" s="1" customFormat="1"/>
    <row r="63" spans="1:6" s="1" customFormat="1"/>
    <row r="64" spans="1:6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  <row r="5684" s="1" customFormat="1"/>
    <row r="5685" s="1" customFormat="1"/>
    <row r="5686" s="1" customFormat="1"/>
    <row r="5687" s="1" customFormat="1"/>
    <row r="5688" s="1" customFormat="1"/>
    <row r="5689" s="1" customFormat="1"/>
    <row r="5690" s="1" customFormat="1"/>
    <row r="5691" s="1" customFormat="1"/>
    <row r="5692" s="1" customFormat="1"/>
    <row r="5693" s="1" customFormat="1"/>
    <row r="5694" s="1" customFormat="1"/>
    <row r="5695" s="1" customFormat="1"/>
    <row r="5696" s="1" customFormat="1"/>
    <row r="5697" s="1" customFormat="1"/>
    <row r="5698" s="1" customFormat="1"/>
    <row r="5699" s="1" customFormat="1"/>
    <row r="5700" s="1" customFormat="1"/>
    <row r="5701" s="1" customFormat="1"/>
    <row r="5702" s="1" customFormat="1"/>
    <row r="5703" s="1" customFormat="1"/>
    <row r="5704" s="1" customFormat="1"/>
    <row r="5705" s="1" customFormat="1"/>
    <row r="5706" s="1" customFormat="1"/>
    <row r="5707" s="1" customFormat="1"/>
    <row r="5708" s="1" customFormat="1"/>
    <row r="5709" s="1" customFormat="1"/>
    <row r="5710" s="1" customFormat="1"/>
    <row r="5711" s="1" customFormat="1"/>
    <row r="5712" s="1" customFormat="1"/>
    <row r="5713" s="1" customFormat="1"/>
    <row r="5714" s="1" customFormat="1"/>
    <row r="5715" s="1" customFormat="1"/>
    <row r="5716" s="1" customFormat="1"/>
    <row r="5717" s="1" customFormat="1"/>
    <row r="5718" s="1" customFormat="1"/>
    <row r="5719" s="1" customFormat="1"/>
    <row r="5720" s="1" customFormat="1"/>
    <row r="5721" s="1" customFormat="1"/>
    <row r="5722" s="1" customFormat="1"/>
    <row r="5723" s="1" customFormat="1"/>
    <row r="5724" s="1" customFormat="1"/>
    <row r="5725" s="1" customFormat="1"/>
    <row r="5726" s="1" customFormat="1"/>
    <row r="5727" s="1" customFormat="1"/>
    <row r="5728" s="1" customFormat="1"/>
    <row r="5729" s="1" customFormat="1"/>
    <row r="5730" s="1" customFormat="1"/>
    <row r="5731" s="1" customFormat="1"/>
    <row r="5732" s="1" customFormat="1"/>
    <row r="5733" s="1" customFormat="1"/>
    <row r="5734" s="1" customFormat="1"/>
    <row r="5735" s="1" customFormat="1"/>
    <row r="5736" s="1" customFormat="1"/>
    <row r="5737" s="1" customFormat="1"/>
    <row r="5738" s="1" customFormat="1"/>
    <row r="5739" s="1" customFormat="1"/>
    <row r="5740" s="1" customFormat="1"/>
    <row r="5741" s="1" customFormat="1"/>
    <row r="5742" s="1" customFormat="1"/>
    <row r="5743" s="1" customFormat="1"/>
    <row r="5744" s="1" customFormat="1"/>
    <row r="5745" s="1" customFormat="1"/>
    <row r="5746" s="1" customFormat="1"/>
    <row r="5747" s="1" customFormat="1"/>
    <row r="5748" s="1" customFormat="1"/>
    <row r="5749" s="1" customFormat="1"/>
    <row r="5750" s="1" customFormat="1"/>
    <row r="5751" s="1" customFormat="1"/>
    <row r="5752" s="1" customFormat="1"/>
    <row r="5753" s="1" customFormat="1"/>
    <row r="5754" s="1" customFormat="1"/>
    <row r="5755" s="1" customFormat="1"/>
    <row r="5756" s="1" customFormat="1"/>
    <row r="5757" s="1" customFormat="1"/>
    <row r="5758" s="1" customFormat="1"/>
    <row r="5759" s="1" customFormat="1"/>
    <row r="5760" s="1" customFormat="1"/>
    <row r="5761" s="1" customFormat="1"/>
    <row r="5762" s="1" customFormat="1"/>
    <row r="5763" s="1" customFormat="1"/>
    <row r="5764" s="1" customFormat="1"/>
    <row r="5765" s="1" customFormat="1"/>
    <row r="5766" s="1" customFormat="1"/>
    <row r="5767" s="1" customFormat="1"/>
    <row r="5768" s="1" customFormat="1"/>
    <row r="5769" s="1" customFormat="1"/>
    <row r="5770" s="1" customFormat="1"/>
    <row r="5771" s="1" customFormat="1"/>
    <row r="5772" s="1" customFormat="1"/>
    <row r="5773" s="1" customFormat="1"/>
    <row r="5774" s="1" customFormat="1"/>
    <row r="5775" s="1" customFormat="1"/>
    <row r="5776" s="1" customFormat="1"/>
    <row r="5777" s="1" customFormat="1"/>
    <row r="5778" s="1" customFormat="1"/>
    <row r="5779" s="1" customFormat="1"/>
    <row r="5780" s="1" customFormat="1"/>
    <row r="5781" s="1" customFormat="1"/>
    <row r="5782" s="1" customFormat="1"/>
    <row r="5783" s="1" customFormat="1"/>
    <row r="5784" s="1" customFormat="1"/>
    <row r="5785" s="1" customFormat="1"/>
    <row r="5786" s="1" customFormat="1"/>
    <row r="5787" s="1" customFormat="1"/>
    <row r="5788" s="1" customFormat="1"/>
    <row r="5789" s="1" customFormat="1"/>
    <row r="5790" s="1" customFormat="1"/>
    <row r="5791" s="1" customFormat="1"/>
    <row r="5792" s="1" customFormat="1"/>
    <row r="5793" s="1" customFormat="1"/>
    <row r="5794" s="1" customFormat="1"/>
    <row r="5795" s="1" customFormat="1"/>
    <row r="5796" s="1" customFormat="1"/>
    <row r="5797" s="1" customFormat="1"/>
    <row r="5798" s="1" customFormat="1"/>
    <row r="5799" s="1" customFormat="1"/>
    <row r="5800" s="1" customFormat="1"/>
    <row r="5801" s="1" customFormat="1"/>
    <row r="5802" s="1" customFormat="1"/>
    <row r="5803" s="1" customFormat="1"/>
    <row r="5804" s="1" customFormat="1"/>
    <row r="5805" s="1" customFormat="1"/>
    <row r="5806" s="1" customFormat="1"/>
    <row r="5807" s="1" customFormat="1"/>
    <row r="5808" s="1" customFormat="1"/>
    <row r="5809" s="1" customFormat="1"/>
    <row r="5810" s="1" customFormat="1"/>
    <row r="5811" s="1" customFormat="1"/>
    <row r="5812" s="1" customFormat="1"/>
    <row r="5813" s="1" customFormat="1"/>
    <row r="5814" s="1" customFormat="1"/>
    <row r="5815" s="1" customFormat="1"/>
    <row r="5816" s="1" customFormat="1"/>
    <row r="5817" s="1" customFormat="1"/>
    <row r="5818" s="1" customFormat="1"/>
    <row r="5819" s="1" customFormat="1"/>
    <row r="5820" s="1" customFormat="1"/>
    <row r="5821" s="1" customFormat="1"/>
    <row r="5822" s="1" customFormat="1"/>
    <row r="5823" s="1" customFormat="1"/>
    <row r="5824" s="1" customFormat="1"/>
    <row r="5825" s="1" customFormat="1"/>
    <row r="5826" s="1" customFormat="1"/>
    <row r="5827" s="1" customFormat="1"/>
    <row r="5828" s="1" customFormat="1"/>
    <row r="5829" s="1" customFormat="1"/>
    <row r="5830" s="1" customFormat="1"/>
    <row r="5831" s="1" customFormat="1"/>
    <row r="5832" s="1" customFormat="1"/>
    <row r="5833" s="1" customFormat="1"/>
    <row r="5834" s="1" customFormat="1"/>
    <row r="5835" s="1" customFormat="1"/>
    <row r="5836" s="1" customFormat="1"/>
    <row r="5837" s="1" customFormat="1"/>
    <row r="5838" s="1" customFormat="1"/>
    <row r="5839" s="1" customFormat="1"/>
    <row r="5840" s="1" customFormat="1"/>
    <row r="5841" s="1" customFormat="1"/>
    <row r="5842" s="1" customFormat="1"/>
    <row r="5843" s="1" customFormat="1"/>
    <row r="5844" s="1" customFormat="1"/>
    <row r="5845" s="1" customFormat="1"/>
    <row r="5846" s="1" customFormat="1"/>
    <row r="5847" s="1" customFormat="1"/>
    <row r="5848" s="1" customFormat="1"/>
    <row r="5849" s="1" customFormat="1"/>
    <row r="5850" s="1" customFormat="1"/>
    <row r="5851" s="1" customFormat="1"/>
    <row r="5852" s="1" customFormat="1"/>
    <row r="5853" s="1" customFormat="1"/>
    <row r="5854" s="1" customFormat="1"/>
    <row r="5855" s="1" customFormat="1"/>
    <row r="5856" s="1" customFormat="1"/>
    <row r="5857" s="1" customFormat="1"/>
    <row r="5858" s="1" customFormat="1"/>
    <row r="5859" s="1" customFormat="1"/>
    <row r="5860" s="1" customFormat="1"/>
    <row r="5861" s="1" customFormat="1"/>
    <row r="5862" s="1" customFormat="1"/>
    <row r="5863" s="1" customFormat="1"/>
    <row r="5864" s="1" customFormat="1"/>
    <row r="5865" s="1" customFormat="1"/>
    <row r="5866" s="1" customFormat="1"/>
    <row r="5867" s="1" customFormat="1"/>
    <row r="5868" s="1" customFormat="1"/>
    <row r="5869" s="1" customFormat="1"/>
    <row r="5870" s="1" customFormat="1"/>
    <row r="5871" s="1" customFormat="1"/>
    <row r="5872" s="1" customFormat="1"/>
    <row r="5873" s="1" customFormat="1"/>
    <row r="5874" s="1" customFormat="1"/>
    <row r="5875" s="1" customFormat="1"/>
    <row r="5876" s="1" customFormat="1"/>
    <row r="5877" s="1" customFormat="1"/>
    <row r="5878" s="1" customFormat="1"/>
    <row r="5879" s="1" customFormat="1"/>
    <row r="5880" s="1" customFormat="1"/>
    <row r="5881" s="1" customFormat="1"/>
    <row r="5882" s="1" customFormat="1"/>
    <row r="5883" s="1" customFormat="1"/>
    <row r="5884" s="1" customFormat="1"/>
    <row r="5885" s="1" customFormat="1"/>
    <row r="5886" s="1" customFormat="1"/>
    <row r="5887" s="1" customFormat="1"/>
    <row r="5888" s="1" customFormat="1"/>
    <row r="5889" s="1" customFormat="1"/>
    <row r="5890" s="1" customFormat="1"/>
    <row r="5891" s="1" customFormat="1"/>
    <row r="5892" s="1" customFormat="1"/>
    <row r="5893" s="1" customFormat="1"/>
    <row r="5894" s="1" customFormat="1"/>
    <row r="5895" s="1" customFormat="1"/>
    <row r="5896" s="1" customFormat="1"/>
    <row r="5897" s="1" customFormat="1"/>
    <row r="5898" s="1" customFormat="1"/>
    <row r="5899" s="1" customFormat="1"/>
    <row r="5900" s="1" customFormat="1"/>
    <row r="5901" s="1" customFormat="1"/>
    <row r="5902" s="1" customFormat="1"/>
    <row r="5903" s="1" customFormat="1"/>
    <row r="5904" s="1" customFormat="1"/>
    <row r="5905" s="1" customFormat="1"/>
    <row r="5906" s="1" customFormat="1"/>
    <row r="5907" s="1" customFormat="1"/>
    <row r="5908" s="1" customFormat="1"/>
    <row r="5909" s="1" customFormat="1"/>
    <row r="5910" s="1" customFormat="1"/>
    <row r="5911" s="1" customFormat="1"/>
    <row r="5912" s="1" customFormat="1"/>
    <row r="5913" s="1" customFormat="1"/>
    <row r="5914" s="1" customFormat="1"/>
    <row r="5915" s="1" customFormat="1"/>
    <row r="5916" s="1" customFormat="1"/>
    <row r="5917" s="1" customFormat="1"/>
    <row r="5918" s="1" customFormat="1"/>
    <row r="5919" s="1" customFormat="1"/>
    <row r="5920" s="1" customFormat="1"/>
    <row r="5921" s="1" customFormat="1"/>
    <row r="5922" s="1" customFormat="1"/>
    <row r="5923" s="1" customFormat="1"/>
    <row r="5924" s="1" customFormat="1"/>
    <row r="5925" s="1" customFormat="1"/>
    <row r="5926" s="1" customFormat="1"/>
    <row r="5927" s="1" customFormat="1"/>
    <row r="5928" s="1" customFormat="1"/>
    <row r="5929" s="1" customFormat="1"/>
    <row r="5930" s="1" customFormat="1"/>
    <row r="5931" s="1" customFormat="1"/>
    <row r="5932" s="1" customFormat="1"/>
    <row r="5933" s="1" customFormat="1"/>
    <row r="5934" s="1" customFormat="1"/>
    <row r="5935" s="1" customFormat="1"/>
    <row r="5936" s="1" customFormat="1"/>
    <row r="5937" s="1" customFormat="1"/>
    <row r="5938" s="1" customFormat="1"/>
    <row r="5939" s="1" customFormat="1"/>
    <row r="5940" s="1" customFormat="1"/>
    <row r="5941" s="1" customFormat="1"/>
    <row r="5942" s="1" customFormat="1"/>
    <row r="5943" s="1" customFormat="1"/>
    <row r="5944" s="1" customFormat="1"/>
    <row r="5945" s="1" customFormat="1"/>
    <row r="5946" s="1" customFormat="1"/>
    <row r="5947" s="1" customFormat="1"/>
    <row r="5948" s="1" customFormat="1"/>
    <row r="5949" s="1" customFormat="1"/>
    <row r="5950" s="1" customFormat="1"/>
    <row r="5951" s="1" customFormat="1"/>
    <row r="5952" s="1" customFormat="1"/>
    <row r="5953" s="1" customFormat="1"/>
    <row r="5954" s="1" customFormat="1"/>
    <row r="5955" s="1" customFormat="1"/>
    <row r="5956" s="1" customFormat="1"/>
    <row r="5957" s="1" customFormat="1"/>
    <row r="5958" s="1" customFormat="1"/>
    <row r="5959" s="1" customFormat="1"/>
    <row r="5960" s="1" customFormat="1"/>
    <row r="5961" s="1" customFormat="1"/>
    <row r="5962" s="1" customFormat="1"/>
    <row r="5963" s="1" customFormat="1"/>
    <row r="5964" s="1" customFormat="1"/>
    <row r="5965" s="1" customFormat="1"/>
    <row r="5966" s="1" customFormat="1"/>
    <row r="5967" s="1" customFormat="1"/>
    <row r="5968" s="1" customFormat="1"/>
    <row r="5969" s="1" customFormat="1"/>
    <row r="5970" s="1" customFormat="1"/>
    <row r="5971" s="1" customFormat="1"/>
    <row r="5972" s="1" customFormat="1"/>
    <row r="5973" s="1" customFormat="1"/>
    <row r="5974" s="1" customFormat="1"/>
    <row r="5975" s="1" customFormat="1"/>
    <row r="5976" s="1" customFormat="1"/>
    <row r="5977" s="1" customFormat="1"/>
    <row r="5978" s="1" customFormat="1"/>
    <row r="5979" s="1" customFormat="1"/>
    <row r="5980" s="1" customFormat="1"/>
    <row r="5981" s="1" customFormat="1"/>
    <row r="5982" s="1" customFormat="1"/>
    <row r="5983" s="1" customFormat="1"/>
    <row r="5984" s="1" customFormat="1"/>
    <row r="5985" s="1" customFormat="1"/>
    <row r="5986" s="1" customFormat="1"/>
    <row r="5987" s="1" customFormat="1"/>
    <row r="5988" s="1" customFormat="1"/>
    <row r="5989" s="1" customFormat="1"/>
    <row r="5990" s="1" customFormat="1"/>
    <row r="5991" s="1" customFormat="1"/>
    <row r="5992" s="1" customFormat="1"/>
    <row r="5993" s="1" customFormat="1"/>
    <row r="5994" s="1" customFormat="1"/>
    <row r="5995" s="1" customFormat="1"/>
    <row r="5996" s="1" customFormat="1"/>
    <row r="5997" s="1" customFormat="1"/>
    <row r="5998" s="1" customFormat="1"/>
    <row r="5999" s="1" customFormat="1"/>
    <row r="6000" s="1" customFormat="1"/>
    <row r="6001" s="1" customFormat="1"/>
    <row r="6002" s="1" customFormat="1"/>
    <row r="6003" s="1" customFormat="1"/>
    <row r="6004" s="1" customFormat="1"/>
    <row r="6005" s="1" customFormat="1"/>
    <row r="6006" s="1" customFormat="1"/>
    <row r="6007" s="1" customFormat="1"/>
    <row r="6008" s="1" customFormat="1"/>
    <row r="6009" s="1" customFormat="1"/>
    <row r="6010" s="1" customFormat="1"/>
    <row r="6011" s="1" customFormat="1"/>
    <row r="6012" s="1" customFormat="1"/>
    <row r="6013" s="1" customFormat="1"/>
    <row r="6014" s="1" customFormat="1"/>
    <row r="6015" s="1" customFormat="1"/>
    <row r="6016" s="1" customFormat="1"/>
    <row r="6017" s="1" customFormat="1"/>
    <row r="6018" s="1" customFormat="1"/>
    <row r="6019" s="1" customFormat="1"/>
    <row r="6020" s="1" customFormat="1"/>
    <row r="6021" s="1" customFormat="1"/>
    <row r="6022" s="1" customFormat="1"/>
    <row r="6023" s="1" customFormat="1"/>
    <row r="6024" s="1" customFormat="1"/>
    <row r="6025" s="1" customFormat="1"/>
    <row r="6026" s="1" customFormat="1"/>
    <row r="6027" s="1" customFormat="1"/>
    <row r="6028" s="1" customFormat="1"/>
    <row r="6029" s="1" customFormat="1"/>
    <row r="6030" s="1" customFormat="1"/>
    <row r="6031" s="1" customFormat="1"/>
    <row r="6032" s="1" customFormat="1"/>
    <row r="6033" s="1" customFormat="1"/>
    <row r="6034" s="1" customFormat="1"/>
    <row r="6035" s="1" customFormat="1"/>
    <row r="6036" s="1" customFormat="1"/>
    <row r="6037" s="1" customFormat="1"/>
    <row r="6038" s="1" customFormat="1"/>
    <row r="6039" s="1" customFormat="1"/>
    <row r="6040" s="1" customFormat="1"/>
    <row r="6041" s="1" customFormat="1"/>
    <row r="6042" s="1" customFormat="1"/>
    <row r="6043" s="1" customFormat="1"/>
    <row r="6044" s="1" customFormat="1"/>
    <row r="6045" s="1" customFormat="1"/>
    <row r="6046" s="1" customFormat="1"/>
    <row r="6047" s="1" customFormat="1"/>
    <row r="6048" s="1" customFormat="1"/>
    <row r="6049" s="1" customFormat="1"/>
    <row r="6050" s="1" customFormat="1"/>
    <row r="6051" s="1" customFormat="1"/>
    <row r="6052" s="1" customFormat="1"/>
    <row r="6053" s="1" customFormat="1"/>
    <row r="6054" s="1" customFormat="1"/>
    <row r="6055" s="1" customFormat="1"/>
    <row r="6056" s="1" customFormat="1"/>
    <row r="6057" s="1" customFormat="1"/>
    <row r="6058" s="1" customFormat="1"/>
    <row r="6059" s="1" customFormat="1"/>
    <row r="6060" s="1" customFormat="1"/>
    <row r="6061" s="1" customFormat="1"/>
    <row r="6062" s="1" customFormat="1"/>
    <row r="6063" s="1" customFormat="1"/>
    <row r="6064" s="1" customFormat="1"/>
    <row r="6065" s="1" customFormat="1"/>
    <row r="6066" s="1" customFormat="1"/>
    <row r="6067" s="1" customFormat="1"/>
    <row r="6068" s="1" customFormat="1"/>
    <row r="6069" s="1" customFormat="1"/>
    <row r="6070" s="1" customFormat="1"/>
    <row r="6071" s="1" customFormat="1"/>
    <row r="6072" s="1" customFormat="1"/>
    <row r="6073" s="1" customFormat="1"/>
    <row r="6074" s="1" customFormat="1"/>
    <row r="6075" s="1" customFormat="1"/>
    <row r="6076" s="1" customFormat="1"/>
    <row r="6077" s="1" customFormat="1"/>
    <row r="6078" s="1" customFormat="1"/>
    <row r="6079" s="1" customFormat="1"/>
    <row r="6080" s="1" customFormat="1"/>
    <row r="6081" s="1" customFormat="1"/>
    <row r="6082" s="1" customFormat="1"/>
    <row r="6083" s="1" customFormat="1"/>
    <row r="6084" s="1" customFormat="1"/>
    <row r="6085" s="1" customFormat="1"/>
    <row r="6086" s="1" customFormat="1"/>
    <row r="6087" s="1" customFormat="1"/>
    <row r="6088" s="1" customFormat="1"/>
    <row r="6089" s="1" customFormat="1"/>
    <row r="6090" s="1" customFormat="1"/>
    <row r="6091" s="1" customFormat="1"/>
    <row r="6092" s="1" customFormat="1"/>
    <row r="6093" s="1" customFormat="1"/>
    <row r="6094" s="1" customFormat="1"/>
    <row r="6095" s="1" customFormat="1"/>
    <row r="6096" s="1" customFormat="1"/>
    <row r="6097" s="1" customFormat="1"/>
    <row r="6098" s="1" customFormat="1"/>
    <row r="6099" s="1" customFormat="1"/>
    <row r="6100" s="1" customFormat="1"/>
    <row r="6101" s="1" customFormat="1"/>
    <row r="6102" s="1" customFormat="1"/>
    <row r="6103" s="1" customFormat="1"/>
    <row r="6104" s="1" customFormat="1"/>
    <row r="6105" s="1" customFormat="1"/>
    <row r="6106" s="1" customFormat="1"/>
    <row r="6107" s="1" customFormat="1"/>
    <row r="6108" s="1" customFormat="1"/>
    <row r="6109" s="1" customFormat="1"/>
    <row r="6110" s="1" customFormat="1"/>
    <row r="6111" s="1" customFormat="1"/>
    <row r="6112" s="1" customFormat="1"/>
    <row r="6113" s="1" customFormat="1"/>
    <row r="6114" s="1" customFormat="1"/>
    <row r="6115" s="1" customFormat="1"/>
    <row r="6116" s="1" customFormat="1"/>
    <row r="6117" s="1" customFormat="1"/>
    <row r="6118" s="1" customFormat="1"/>
    <row r="6119" s="1" customFormat="1"/>
    <row r="6120" s="1" customFormat="1"/>
    <row r="6121" s="1" customFormat="1"/>
    <row r="6122" s="1" customFormat="1"/>
    <row r="6123" s="1" customFormat="1"/>
    <row r="6124" s="1" customFormat="1"/>
    <row r="6125" s="1" customFormat="1"/>
    <row r="6126" s="1" customFormat="1"/>
    <row r="6127" s="1" customFormat="1"/>
    <row r="6128" s="1" customFormat="1"/>
    <row r="6129" s="1" customFormat="1"/>
    <row r="6130" s="1" customFormat="1"/>
    <row r="6131" s="1" customFormat="1"/>
    <row r="6132" s="1" customFormat="1"/>
    <row r="6133" s="1" customFormat="1"/>
    <row r="6134" s="1" customFormat="1"/>
    <row r="6135" s="1" customFormat="1"/>
    <row r="6136" s="1" customFormat="1"/>
    <row r="6137" s="1" customFormat="1"/>
    <row r="6138" s="1" customFormat="1"/>
    <row r="6139" s="1" customFormat="1"/>
    <row r="6140" s="1" customFormat="1"/>
    <row r="6141" s="1" customFormat="1"/>
    <row r="6142" s="1" customFormat="1"/>
    <row r="6143" s="1" customFormat="1"/>
    <row r="6144" s="1" customFormat="1"/>
    <row r="6145" s="1" customFormat="1"/>
    <row r="6146" s="1" customFormat="1"/>
    <row r="6147" s="1" customFormat="1"/>
    <row r="6148" s="1" customFormat="1"/>
    <row r="6149" s="1" customFormat="1"/>
    <row r="6150" s="1" customFormat="1"/>
    <row r="6151" s="1" customFormat="1"/>
    <row r="6152" s="1" customFormat="1"/>
    <row r="6153" s="1" customFormat="1"/>
    <row r="6154" s="1" customFormat="1"/>
    <row r="6155" s="1" customFormat="1"/>
    <row r="6156" s="1" customFormat="1"/>
    <row r="6157" s="1" customFormat="1"/>
    <row r="6158" s="1" customFormat="1"/>
    <row r="6159" s="1" customFormat="1"/>
    <row r="6160" s="1" customFormat="1"/>
    <row r="6161" s="1" customFormat="1"/>
    <row r="6162" s="1" customFormat="1"/>
    <row r="6163" s="1" customFormat="1"/>
    <row r="6164" s="1" customFormat="1"/>
    <row r="6165" s="1" customFormat="1"/>
    <row r="6166" s="1" customFormat="1"/>
    <row r="6167" s="1" customFormat="1"/>
    <row r="6168" s="1" customFormat="1"/>
    <row r="6169" s="1" customFormat="1"/>
    <row r="6170" s="1" customFormat="1"/>
    <row r="6171" s="1" customFormat="1"/>
    <row r="6172" s="1" customFormat="1"/>
    <row r="6173" s="1" customFormat="1"/>
    <row r="6174" s="1" customFormat="1"/>
    <row r="6175" s="1" customFormat="1"/>
    <row r="6176" s="1" customFormat="1"/>
    <row r="6177" s="1" customFormat="1"/>
    <row r="6178" s="1" customFormat="1"/>
    <row r="6179" s="1" customFormat="1"/>
    <row r="6180" s="1" customFormat="1"/>
    <row r="6181" s="1" customFormat="1"/>
    <row r="6182" s="1" customFormat="1"/>
    <row r="6183" s="1" customFormat="1"/>
    <row r="6184" s="1" customFormat="1"/>
    <row r="6185" s="1" customFormat="1"/>
    <row r="6186" s="1" customFormat="1"/>
    <row r="6187" s="1" customFormat="1"/>
    <row r="6188" s="1" customFormat="1"/>
    <row r="6189" s="1" customFormat="1"/>
    <row r="6190" s="1" customFormat="1"/>
    <row r="6191" s="1" customFormat="1"/>
    <row r="6192" s="1" customFormat="1"/>
    <row r="6193" s="1" customFormat="1"/>
    <row r="6194" s="1" customFormat="1"/>
    <row r="6195" s="1" customFormat="1"/>
    <row r="6196" s="1" customFormat="1"/>
    <row r="6197" s="1" customFormat="1"/>
    <row r="6198" s="1" customFormat="1"/>
    <row r="6199" s="1" customFormat="1"/>
    <row r="6200" s="1" customFormat="1"/>
    <row r="6201" s="1" customFormat="1"/>
    <row r="6202" s="1" customFormat="1"/>
    <row r="6203" s="1" customFormat="1"/>
    <row r="6204" s="1" customFormat="1"/>
    <row r="6205" s="1" customFormat="1"/>
    <row r="6206" s="1" customFormat="1"/>
    <row r="6207" s="1" customFormat="1"/>
    <row r="6208" s="1" customFormat="1"/>
    <row r="6209" s="1" customFormat="1"/>
    <row r="6210" s="1" customFormat="1"/>
    <row r="6211" s="1" customFormat="1"/>
    <row r="6212" s="1" customFormat="1"/>
    <row r="6213" s="1" customFormat="1"/>
    <row r="6214" s="1" customFormat="1"/>
    <row r="6215" s="1" customFormat="1"/>
    <row r="6216" s="1" customFormat="1"/>
    <row r="6217" s="1" customFormat="1"/>
    <row r="6218" s="1" customFormat="1"/>
    <row r="6219" s="1" customFormat="1"/>
    <row r="6220" s="1" customFormat="1"/>
    <row r="6221" s="1" customFormat="1"/>
    <row r="6222" s="1" customFormat="1"/>
    <row r="6223" s="1" customFormat="1"/>
    <row r="6224" s="1" customFormat="1"/>
    <row r="6225" s="1" customFormat="1"/>
    <row r="6226" s="1" customFormat="1"/>
    <row r="6227" s="1" customFormat="1"/>
    <row r="6228" s="1" customFormat="1"/>
    <row r="6229" s="1" customFormat="1"/>
    <row r="6230" s="1" customFormat="1"/>
    <row r="6231" s="1" customFormat="1"/>
    <row r="6232" s="1" customFormat="1"/>
    <row r="6233" s="1" customFormat="1"/>
    <row r="6234" s="1" customFormat="1"/>
    <row r="6235" s="1" customFormat="1"/>
    <row r="6236" s="1" customFormat="1"/>
    <row r="6237" s="1" customFormat="1"/>
    <row r="6238" s="1" customFormat="1"/>
    <row r="6239" s="1" customFormat="1"/>
    <row r="6240" s="1" customFormat="1"/>
    <row r="6241" s="1" customFormat="1"/>
    <row r="6242" s="1" customFormat="1"/>
    <row r="6243" s="1" customFormat="1"/>
    <row r="6244" s="1" customFormat="1"/>
    <row r="6245" s="1" customFormat="1"/>
    <row r="6246" s="1" customFormat="1"/>
    <row r="6247" s="1" customFormat="1"/>
    <row r="6248" s="1" customFormat="1"/>
    <row r="6249" s="1" customFormat="1"/>
    <row r="6250" s="1" customFormat="1"/>
    <row r="6251" s="1" customFormat="1"/>
    <row r="6252" s="1" customFormat="1"/>
    <row r="6253" s="1" customFormat="1"/>
    <row r="6254" s="1" customFormat="1"/>
    <row r="6255" s="1" customFormat="1"/>
    <row r="6256" s="1" customFormat="1"/>
    <row r="6257" s="1" customFormat="1"/>
    <row r="6258" s="1" customFormat="1"/>
    <row r="6259" s="1" customFormat="1"/>
    <row r="6260" s="1" customFormat="1"/>
    <row r="6261" s="1" customFormat="1"/>
    <row r="6262" s="1" customFormat="1"/>
    <row r="6263" s="1" customFormat="1"/>
    <row r="6264" s="1" customFormat="1"/>
    <row r="6265" s="1" customFormat="1"/>
    <row r="6266" s="1" customFormat="1"/>
    <row r="6267" s="1" customFormat="1"/>
    <row r="6268" s="1" customFormat="1"/>
    <row r="6269" s="1" customFormat="1"/>
    <row r="6270" s="1" customFormat="1"/>
    <row r="6271" s="1" customFormat="1"/>
    <row r="6272" s="1" customFormat="1"/>
    <row r="6273" s="1" customFormat="1"/>
    <row r="6274" s="1" customFormat="1"/>
    <row r="6275" s="1" customFormat="1"/>
    <row r="6276" s="1" customFormat="1"/>
    <row r="6277" s="1" customFormat="1"/>
    <row r="6278" s="1" customFormat="1"/>
    <row r="6279" s="1" customFormat="1"/>
    <row r="6280" s="1" customFormat="1"/>
    <row r="6281" s="1" customFormat="1"/>
    <row r="6282" s="1" customFormat="1"/>
    <row r="6283" s="1" customFormat="1"/>
    <row r="6284" s="1" customFormat="1"/>
    <row r="6285" s="1" customFormat="1"/>
    <row r="6286" s="1" customFormat="1"/>
    <row r="6287" s="1" customFormat="1"/>
    <row r="6288" s="1" customFormat="1"/>
    <row r="6289" s="1" customFormat="1"/>
    <row r="6290" s="1" customFormat="1"/>
    <row r="6291" s="1" customFormat="1"/>
    <row r="6292" s="1" customFormat="1"/>
    <row r="6293" s="1" customFormat="1"/>
    <row r="6294" s="1" customFormat="1"/>
    <row r="6295" s="1" customFormat="1"/>
    <row r="6296" s="1" customFormat="1"/>
    <row r="6297" s="1" customFormat="1"/>
    <row r="6298" s="1" customFormat="1"/>
    <row r="6299" s="1" customFormat="1"/>
    <row r="6300" s="1" customFormat="1"/>
    <row r="6301" s="1" customFormat="1"/>
    <row r="6302" s="1" customFormat="1"/>
    <row r="6303" s="1" customFormat="1"/>
    <row r="6304" s="1" customFormat="1"/>
    <row r="6305" s="1" customFormat="1"/>
    <row r="6306" s="1" customFormat="1"/>
    <row r="6307" s="1" customFormat="1"/>
    <row r="6308" s="1" customFormat="1"/>
    <row r="6309" s="1" customFormat="1"/>
    <row r="6310" s="1" customFormat="1"/>
    <row r="6311" s="1" customFormat="1"/>
    <row r="6312" s="1" customFormat="1"/>
    <row r="6313" s="1" customFormat="1"/>
    <row r="6314" s="1" customFormat="1"/>
    <row r="6315" s="1" customFormat="1"/>
    <row r="6316" s="1" customFormat="1"/>
    <row r="6317" s="1" customFormat="1"/>
    <row r="6318" s="1" customFormat="1"/>
    <row r="6319" s="1" customFormat="1"/>
    <row r="6320" s="1" customFormat="1"/>
    <row r="6321" s="1" customFormat="1"/>
    <row r="6322" s="1" customFormat="1"/>
    <row r="6323" s="1" customFormat="1"/>
    <row r="6324" s="1" customFormat="1"/>
    <row r="6325" s="1" customFormat="1"/>
    <row r="6326" s="1" customFormat="1"/>
    <row r="6327" s="1" customFormat="1"/>
    <row r="6328" s="1" customFormat="1"/>
    <row r="6329" s="1" customFormat="1"/>
    <row r="6330" s="1" customFormat="1"/>
    <row r="6331" s="1" customFormat="1"/>
    <row r="6332" s="1" customFormat="1"/>
    <row r="6333" s="1" customFormat="1"/>
    <row r="6334" s="1" customFormat="1"/>
    <row r="6335" s="1" customFormat="1"/>
    <row r="6336" s="1" customFormat="1"/>
    <row r="6337" s="1" customFormat="1"/>
    <row r="6338" s="1" customFormat="1"/>
    <row r="6339" s="1" customFormat="1"/>
    <row r="6340" s="1" customFormat="1"/>
    <row r="6341" s="1" customFormat="1"/>
    <row r="6342" s="1" customFormat="1"/>
    <row r="6343" s="1" customFormat="1"/>
    <row r="6344" s="1" customFormat="1"/>
    <row r="6345" s="1" customFormat="1"/>
    <row r="6346" s="1" customFormat="1"/>
    <row r="6347" s="1" customFormat="1"/>
    <row r="6348" s="1" customFormat="1"/>
    <row r="6349" s="1" customFormat="1"/>
    <row r="6350" s="1" customFormat="1"/>
    <row r="6351" s="1" customFormat="1"/>
    <row r="6352" s="1" customFormat="1"/>
    <row r="6353" s="1" customFormat="1"/>
    <row r="6354" s="1" customFormat="1"/>
    <row r="6355" s="1" customFormat="1"/>
    <row r="6356" s="1" customFormat="1"/>
    <row r="6357" s="1" customFormat="1"/>
    <row r="6358" s="1" customFormat="1"/>
    <row r="6359" s="1" customFormat="1"/>
    <row r="6360" s="1" customFormat="1"/>
    <row r="6361" s="1" customFormat="1"/>
    <row r="6362" s="1" customFormat="1"/>
    <row r="6363" s="1" customFormat="1"/>
    <row r="6364" s="1" customFormat="1"/>
    <row r="6365" s="1" customFormat="1"/>
    <row r="6366" s="1" customFormat="1"/>
    <row r="6367" s="1" customFormat="1"/>
    <row r="6368" s="1" customFormat="1"/>
    <row r="6369" s="1" customFormat="1"/>
    <row r="6370" s="1" customFormat="1"/>
    <row r="6371" s="1" customFormat="1"/>
    <row r="6372" s="1" customFormat="1"/>
    <row r="6373" s="1" customFormat="1"/>
    <row r="6374" s="1" customFormat="1"/>
    <row r="6375" s="1" customFormat="1"/>
    <row r="6376" s="1" customFormat="1"/>
    <row r="6377" s="1" customFormat="1"/>
    <row r="6378" s="1" customFormat="1"/>
    <row r="6379" s="1" customFormat="1"/>
    <row r="6380" s="1" customFormat="1"/>
    <row r="6381" s="1" customFormat="1"/>
    <row r="6382" s="1" customFormat="1"/>
    <row r="6383" s="1" customFormat="1"/>
    <row r="6384" s="1" customFormat="1"/>
    <row r="6385" s="1" customFormat="1"/>
    <row r="6386" s="1" customFormat="1"/>
    <row r="6387" s="1" customFormat="1"/>
    <row r="6388" s="1" customFormat="1"/>
    <row r="6389" s="1" customFormat="1"/>
    <row r="6390" s="1" customFormat="1"/>
    <row r="6391" s="1" customFormat="1"/>
    <row r="6392" s="1" customFormat="1"/>
    <row r="6393" s="1" customFormat="1"/>
    <row r="6394" s="1" customFormat="1"/>
    <row r="6395" s="1" customFormat="1"/>
    <row r="6396" s="1" customFormat="1"/>
    <row r="6397" s="1" customFormat="1"/>
    <row r="6398" s="1" customFormat="1"/>
    <row r="6399" s="1" customFormat="1"/>
    <row r="6400" s="1" customFormat="1"/>
    <row r="6401" s="1" customFormat="1"/>
    <row r="6402" s="1" customFormat="1"/>
    <row r="6403" s="1" customFormat="1"/>
    <row r="6404" s="1" customFormat="1"/>
    <row r="6405" s="1" customFormat="1"/>
    <row r="6406" s="1" customFormat="1"/>
    <row r="6407" s="1" customFormat="1"/>
    <row r="6408" s="1" customFormat="1"/>
    <row r="6409" s="1" customFormat="1"/>
    <row r="6410" s="1" customFormat="1"/>
    <row r="6411" s="1" customFormat="1"/>
    <row r="6412" s="1" customFormat="1"/>
    <row r="6413" s="1" customFormat="1"/>
    <row r="6414" s="1" customFormat="1"/>
    <row r="6415" s="1" customFormat="1"/>
    <row r="6416" s="1" customFormat="1"/>
    <row r="6417" s="1" customFormat="1"/>
    <row r="6418" s="1" customFormat="1"/>
    <row r="6419" s="1" customFormat="1"/>
    <row r="6420" s="1" customFormat="1"/>
    <row r="6421" s="1" customFormat="1"/>
    <row r="6422" s="1" customFormat="1"/>
    <row r="6423" s="1" customFormat="1"/>
    <row r="6424" s="1" customFormat="1"/>
    <row r="6425" s="1" customFormat="1"/>
    <row r="6426" s="1" customFormat="1"/>
    <row r="6427" s="1" customFormat="1"/>
    <row r="6428" s="1" customFormat="1"/>
    <row r="6429" s="1" customFormat="1"/>
    <row r="6430" s="1" customFormat="1"/>
    <row r="6431" s="1" customFormat="1"/>
    <row r="6432" s="1" customFormat="1"/>
    <row r="6433" s="1" customFormat="1"/>
    <row r="6434" s="1" customFormat="1"/>
    <row r="6435" s="1" customFormat="1"/>
    <row r="6436" s="1" customFormat="1"/>
    <row r="6437" s="1" customFormat="1"/>
    <row r="6438" s="1" customFormat="1"/>
    <row r="6439" s="1" customFormat="1"/>
    <row r="6440" s="1" customFormat="1"/>
    <row r="6441" s="1" customFormat="1"/>
    <row r="6442" s="1" customFormat="1"/>
    <row r="6443" s="1" customFormat="1"/>
    <row r="6444" s="1" customFormat="1"/>
    <row r="6445" s="1" customFormat="1"/>
    <row r="6446" s="1" customFormat="1"/>
    <row r="6447" s="1" customFormat="1"/>
    <row r="6448" s="1" customFormat="1"/>
    <row r="6449" s="1" customFormat="1"/>
    <row r="6450" s="1" customFormat="1"/>
    <row r="6451" s="1" customFormat="1"/>
    <row r="6452" s="1" customFormat="1"/>
    <row r="6453" s="1" customFormat="1"/>
    <row r="6454" s="1" customFormat="1"/>
    <row r="6455" s="1" customFormat="1"/>
    <row r="6456" s="1" customFormat="1"/>
    <row r="6457" s="1" customFormat="1"/>
    <row r="6458" s="1" customFormat="1"/>
    <row r="6459" s="1" customFormat="1"/>
    <row r="6460" s="1" customFormat="1"/>
    <row r="6461" s="1" customFormat="1"/>
    <row r="6462" s="1" customFormat="1"/>
    <row r="6463" s="1" customFormat="1"/>
    <row r="6464" s="1" customFormat="1"/>
    <row r="6465" s="1" customFormat="1"/>
    <row r="6466" s="1" customFormat="1"/>
    <row r="6467" s="1" customFormat="1"/>
    <row r="6468" s="1" customFormat="1"/>
    <row r="6469" s="1" customFormat="1"/>
    <row r="6470" s="1" customFormat="1"/>
    <row r="6471" s="1" customFormat="1"/>
    <row r="6472" s="1" customFormat="1"/>
    <row r="6473" s="1" customFormat="1"/>
    <row r="6474" s="1" customFormat="1"/>
    <row r="6475" s="1" customFormat="1"/>
    <row r="6476" s="1" customFormat="1"/>
    <row r="6477" s="1" customFormat="1"/>
    <row r="6478" s="1" customFormat="1"/>
    <row r="6479" s="1" customFormat="1"/>
    <row r="6480" s="1" customFormat="1"/>
    <row r="6481" s="1" customFormat="1"/>
    <row r="6482" s="1" customFormat="1"/>
    <row r="6483" s="1" customFormat="1"/>
    <row r="6484" s="1" customFormat="1"/>
    <row r="6485" s="1" customFormat="1"/>
    <row r="6486" s="1" customFormat="1"/>
    <row r="6487" s="1" customFormat="1"/>
    <row r="6488" s="1" customFormat="1"/>
    <row r="6489" s="1" customFormat="1"/>
    <row r="6490" s="1" customFormat="1"/>
    <row r="6491" s="1" customFormat="1"/>
    <row r="6492" s="1" customFormat="1"/>
    <row r="6493" s="1" customFormat="1"/>
    <row r="6494" s="1" customFormat="1"/>
    <row r="6495" s="1" customFormat="1"/>
    <row r="6496" s="1" customFormat="1"/>
    <row r="6497" s="1" customFormat="1"/>
    <row r="6498" s="1" customFormat="1"/>
    <row r="6499" s="1" customFormat="1"/>
    <row r="6500" s="1" customFormat="1"/>
    <row r="6501" s="1" customFormat="1"/>
    <row r="6502" s="1" customFormat="1"/>
    <row r="6503" s="1" customFormat="1"/>
    <row r="6504" s="1" customFormat="1"/>
    <row r="6505" s="1" customFormat="1"/>
    <row r="6506" s="1" customFormat="1"/>
    <row r="6507" s="1" customFormat="1"/>
    <row r="6508" s="1" customFormat="1"/>
    <row r="6509" s="1" customFormat="1"/>
    <row r="6510" s="1" customFormat="1"/>
    <row r="6511" s="1" customFormat="1"/>
    <row r="6512" s="1" customFormat="1"/>
    <row r="6513" s="1" customFormat="1"/>
    <row r="6514" s="1" customFormat="1"/>
    <row r="6515" s="1" customFormat="1"/>
    <row r="6516" s="1" customFormat="1"/>
    <row r="6517" s="1" customFormat="1"/>
    <row r="6518" s="1" customFormat="1"/>
    <row r="6519" s="1" customFormat="1"/>
    <row r="6520" s="1" customFormat="1"/>
    <row r="6521" s="1" customFormat="1"/>
    <row r="6522" s="1" customFormat="1"/>
    <row r="6523" s="1" customFormat="1"/>
    <row r="6524" s="1" customFormat="1"/>
    <row r="6525" s="1" customFormat="1"/>
    <row r="6526" s="1" customFormat="1"/>
    <row r="6527" s="1" customFormat="1"/>
    <row r="6528" s="1" customFormat="1"/>
    <row r="6529" s="1" customFormat="1"/>
    <row r="6530" s="1" customFormat="1"/>
    <row r="6531" s="1" customFormat="1"/>
    <row r="6532" s="1" customFormat="1"/>
    <row r="6533" s="1" customFormat="1"/>
    <row r="6534" s="1" customFormat="1"/>
    <row r="6535" s="1" customFormat="1"/>
    <row r="6536" s="1" customFormat="1"/>
    <row r="6537" s="1" customFormat="1"/>
    <row r="6538" s="1" customFormat="1"/>
    <row r="6539" s="1" customFormat="1"/>
    <row r="6540" s="1" customFormat="1"/>
    <row r="6541" s="1" customFormat="1"/>
    <row r="6542" s="1" customFormat="1"/>
    <row r="6543" s="1" customFormat="1"/>
    <row r="6544" s="1" customFormat="1"/>
    <row r="6545" s="1" customFormat="1"/>
    <row r="6546" s="1" customFormat="1"/>
    <row r="6547" s="1" customFormat="1"/>
    <row r="6548" s="1" customFormat="1"/>
    <row r="6549" s="1" customFormat="1"/>
    <row r="6550" s="1" customFormat="1"/>
    <row r="6551" s="1" customFormat="1"/>
    <row r="6552" s="1" customFormat="1"/>
    <row r="6553" s="1" customFormat="1"/>
    <row r="6554" s="1" customFormat="1"/>
    <row r="6555" s="1" customFormat="1"/>
    <row r="6556" s="1" customFormat="1"/>
    <row r="6557" s="1" customFormat="1"/>
    <row r="6558" s="1" customFormat="1"/>
    <row r="6559" s="1" customFormat="1"/>
    <row r="6560" s="1" customFormat="1"/>
    <row r="6561" s="1" customFormat="1"/>
    <row r="6562" s="1" customFormat="1"/>
    <row r="6563" s="1" customFormat="1"/>
    <row r="6564" s="1" customFormat="1"/>
    <row r="6565" s="1" customFormat="1"/>
    <row r="6566" s="1" customFormat="1"/>
    <row r="6567" s="1" customFormat="1"/>
    <row r="6568" s="1" customFormat="1"/>
    <row r="6569" s="1" customFormat="1"/>
    <row r="6570" s="1" customFormat="1"/>
    <row r="6571" s="1" customFormat="1"/>
    <row r="6572" s="1" customFormat="1"/>
    <row r="6573" s="1" customFormat="1"/>
    <row r="6574" s="1" customFormat="1"/>
    <row r="6575" s="1" customFormat="1"/>
    <row r="6576" s="1" customFormat="1"/>
    <row r="6577" s="1" customFormat="1"/>
    <row r="6578" s="1" customFormat="1"/>
    <row r="6579" s="1" customFormat="1"/>
    <row r="6580" s="1" customFormat="1"/>
    <row r="6581" s="1" customFormat="1"/>
    <row r="6582" s="1" customFormat="1"/>
    <row r="6583" s="1" customFormat="1"/>
    <row r="6584" s="1" customFormat="1"/>
    <row r="6585" s="1" customFormat="1"/>
    <row r="6586" s="1" customFormat="1"/>
    <row r="6587" s="1" customFormat="1"/>
    <row r="6588" s="1" customFormat="1"/>
    <row r="6589" s="1" customFormat="1"/>
    <row r="6590" s="1" customFormat="1"/>
    <row r="6591" s="1" customFormat="1"/>
    <row r="6592" s="1" customFormat="1"/>
    <row r="6593" s="1" customFormat="1"/>
    <row r="6594" s="1" customFormat="1"/>
    <row r="6595" s="1" customFormat="1"/>
    <row r="6596" s="1" customFormat="1"/>
    <row r="6597" s="1" customFormat="1"/>
    <row r="6598" s="1" customFormat="1"/>
    <row r="6599" s="1" customFormat="1"/>
    <row r="6600" s="1" customFormat="1"/>
    <row r="6601" s="1" customFormat="1"/>
    <row r="6602" s="1" customFormat="1"/>
    <row r="6603" s="1" customFormat="1"/>
    <row r="6604" s="1" customFormat="1"/>
    <row r="6605" s="1" customFormat="1"/>
    <row r="6606" s="1" customFormat="1"/>
    <row r="6607" s="1" customFormat="1"/>
    <row r="6608" s="1" customFormat="1"/>
    <row r="6609" s="1" customFormat="1"/>
    <row r="6610" s="1" customFormat="1"/>
    <row r="6611" s="1" customFormat="1"/>
    <row r="6612" s="1" customFormat="1"/>
    <row r="6613" s="1" customFormat="1"/>
    <row r="6614" s="1" customFormat="1"/>
    <row r="6615" s="1" customFormat="1"/>
    <row r="6616" s="1" customFormat="1"/>
    <row r="6617" s="1" customFormat="1"/>
    <row r="6618" s="1" customFormat="1"/>
    <row r="6619" s="1" customFormat="1"/>
    <row r="6620" s="1" customFormat="1"/>
    <row r="6621" s="1" customFormat="1"/>
    <row r="6622" s="1" customFormat="1"/>
    <row r="6623" s="1" customFormat="1"/>
    <row r="6624" s="1" customFormat="1"/>
    <row r="6625" s="1" customFormat="1"/>
    <row r="6626" s="1" customFormat="1"/>
    <row r="6627" s="1" customFormat="1"/>
    <row r="6628" s="1" customFormat="1"/>
    <row r="6629" s="1" customFormat="1"/>
    <row r="6630" s="1" customFormat="1"/>
    <row r="6631" s="1" customFormat="1"/>
    <row r="6632" s="1" customFormat="1"/>
    <row r="6633" s="1" customFormat="1"/>
    <row r="6634" s="1" customFormat="1"/>
    <row r="6635" s="1" customFormat="1"/>
    <row r="6636" s="1" customFormat="1"/>
    <row r="6637" s="1" customFormat="1"/>
    <row r="6638" s="1" customFormat="1"/>
    <row r="6639" s="1" customFormat="1"/>
    <row r="6640" s="1" customFormat="1"/>
    <row r="6641" s="1" customFormat="1"/>
    <row r="6642" s="1" customFormat="1"/>
    <row r="6643" s="1" customFormat="1"/>
    <row r="6644" s="1" customFormat="1"/>
    <row r="6645" s="1" customFormat="1"/>
    <row r="6646" s="1" customFormat="1"/>
    <row r="6647" s="1" customFormat="1"/>
    <row r="6648" s="1" customFormat="1"/>
    <row r="6649" s="1" customFormat="1"/>
    <row r="6650" s="1" customFormat="1"/>
    <row r="6651" s="1" customFormat="1"/>
    <row r="6652" s="1" customFormat="1"/>
    <row r="6653" s="1" customFormat="1"/>
    <row r="6654" s="1" customFormat="1"/>
    <row r="6655" s="1" customFormat="1"/>
    <row r="6656" s="1" customFormat="1"/>
    <row r="6657" s="1" customFormat="1"/>
    <row r="6658" s="1" customFormat="1"/>
    <row r="6659" s="1" customFormat="1"/>
    <row r="6660" s="1" customFormat="1"/>
    <row r="6661" s="1" customFormat="1"/>
    <row r="6662" s="1" customFormat="1"/>
    <row r="6663" s="1" customFormat="1"/>
    <row r="6664" s="1" customFormat="1"/>
    <row r="6665" s="1" customFormat="1"/>
    <row r="6666" s="1" customFormat="1"/>
    <row r="6667" s="1" customFormat="1"/>
    <row r="6668" s="1" customFormat="1"/>
    <row r="6669" s="1" customFormat="1"/>
    <row r="6670" s="1" customFormat="1"/>
    <row r="6671" s="1" customFormat="1"/>
    <row r="6672" s="1" customFormat="1"/>
    <row r="6673" s="1" customFormat="1"/>
    <row r="6674" s="1" customFormat="1"/>
    <row r="6675" s="1" customFormat="1"/>
    <row r="6676" s="1" customFormat="1"/>
    <row r="6677" s="1" customFormat="1"/>
    <row r="6678" s="1" customFormat="1"/>
    <row r="6679" s="1" customFormat="1"/>
    <row r="6680" s="1" customFormat="1"/>
    <row r="6681" s="1" customFormat="1"/>
    <row r="6682" s="1" customFormat="1"/>
    <row r="6683" s="1" customFormat="1"/>
    <row r="6684" s="1" customFormat="1"/>
    <row r="6685" s="1" customFormat="1"/>
    <row r="6686" s="1" customFormat="1"/>
    <row r="6687" s="1" customFormat="1"/>
    <row r="6688" s="1" customFormat="1"/>
    <row r="6689" s="1" customFormat="1"/>
    <row r="6690" s="1" customFormat="1"/>
    <row r="6691" s="1" customFormat="1"/>
    <row r="6692" s="1" customFormat="1"/>
    <row r="6693" s="1" customFormat="1"/>
    <row r="6694" s="1" customFormat="1"/>
    <row r="6695" s="1" customFormat="1"/>
    <row r="6696" s="1" customFormat="1"/>
    <row r="6697" s="1" customFormat="1"/>
    <row r="6698" s="1" customFormat="1"/>
    <row r="6699" s="1" customFormat="1"/>
    <row r="6700" s="1" customFormat="1"/>
    <row r="6701" s="1" customFormat="1"/>
    <row r="6702" s="1" customFormat="1"/>
    <row r="6703" s="1" customFormat="1"/>
    <row r="6704" s="1" customFormat="1"/>
    <row r="6705" s="1" customFormat="1"/>
    <row r="6706" s="1" customFormat="1"/>
    <row r="6707" s="1" customFormat="1"/>
    <row r="6708" s="1" customFormat="1"/>
    <row r="6709" s="1" customFormat="1"/>
    <row r="6710" s="1" customFormat="1"/>
    <row r="6711" s="1" customFormat="1"/>
    <row r="6712" s="1" customFormat="1"/>
    <row r="6713" s="1" customFormat="1"/>
    <row r="6714" s="1" customFormat="1"/>
    <row r="6715" s="1" customFormat="1"/>
    <row r="6716" s="1" customFormat="1"/>
    <row r="6717" s="1" customFormat="1"/>
    <row r="6718" s="1" customFormat="1"/>
    <row r="6719" s="1" customFormat="1"/>
    <row r="6720" s="1" customFormat="1"/>
    <row r="6721" s="1" customFormat="1"/>
    <row r="6722" s="1" customFormat="1"/>
    <row r="6723" s="1" customFormat="1"/>
    <row r="6724" s="1" customFormat="1"/>
    <row r="6725" s="1" customFormat="1"/>
    <row r="6726" s="1" customFormat="1"/>
    <row r="6727" s="1" customFormat="1"/>
    <row r="6728" s="1" customFormat="1"/>
    <row r="6729" s="1" customFormat="1"/>
    <row r="6730" s="1" customFormat="1"/>
    <row r="6731" s="1" customFormat="1"/>
    <row r="6732" s="1" customFormat="1"/>
    <row r="6733" s="1" customFormat="1"/>
    <row r="6734" s="1" customFormat="1"/>
    <row r="6735" s="1" customFormat="1"/>
    <row r="6736" s="1" customFormat="1"/>
    <row r="6737" s="1" customFormat="1"/>
    <row r="6738" s="1" customFormat="1"/>
    <row r="6739" s="1" customFormat="1"/>
    <row r="6740" s="1" customFormat="1"/>
    <row r="6741" s="1" customFormat="1"/>
    <row r="6742" s="1" customFormat="1"/>
    <row r="6743" s="1" customFormat="1"/>
    <row r="6744" s="1" customFormat="1"/>
    <row r="6745" s="1" customFormat="1"/>
    <row r="6746" s="1" customFormat="1"/>
    <row r="6747" s="1" customFormat="1"/>
    <row r="6748" s="1" customFormat="1"/>
    <row r="6749" s="1" customFormat="1"/>
    <row r="6750" s="1" customFormat="1"/>
    <row r="6751" s="1" customFormat="1"/>
    <row r="6752" s="1" customFormat="1"/>
    <row r="6753" s="1" customFormat="1"/>
    <row r="6754" s="1" customFormat="1"/>
    <row r="6755" s="1" customFormat="1"/>
    <row r="6756" s="1" customFormat="1"/>
    <row r="6757" s="1" customFormat="1"/>
    <row r="6758" s="1" customFormat="1"/>
    <row r="6759" s="1" customFormat="1"/>
    <row r="6760" s="1" customFormat="1"/>
    <row r="6761" s="1" customFormat="1"/>
    <row r="6762" s="1" customFormat="1"/>
    <row r="6763" s="1" customFormat="1"/>
    <row r="6764" s="1" customFormat="1"/>
    <row r="6765" s="1" customFormat="1"/>
    <row r="6766" s="1" customFormat="1"/>
    <row r="6767" s="1" customFormat="1"/>
    <row r="6768" s="1" customFormat="1"/>
    <row r="6769" s="1" customFormat="1"/>
    <row r="6770" s="1" customFormat="1"/>
    <row r="6771" s="1" customFormat="1"/>
    <row r="6772" s="1" customFormat="1"/>
    <row r="6773" s="1" customFormat="1"/>
    <row r="6774" s="1" customFormat="1"/>
    <row r="6775" s="1" customFormat="1"/>
    <row r="6776" s="1" customFormat="1"/>
    <row r="6777" s="1" customFormat="1"/>
    <row r="6778" s="1" customFormat="1"/>
    <row r="6779" s="1" customFormat="1"/>
    <row r="6780" s="1" customFormat="1"/>
    <row r="6781" s="1" customFormat="1"/>
    <row r="6782" s="1" customFormat="1"/>
    <row r="6783" s="1" customFormat="1"/>
    <row r="6784" s="1" customFormat="1"/>
    <row r="6785" s="1" customFormat="1"/>
    <row r="6786" s="1" customFormat="1"/>
    <row r="6787" s="1" customFormat="1"/>
    <row r="6788" s="1" customFormat="1"/>
    <row r="6789" s="1" customFormat="1"/>
    <row r="6790" s="1" customFormat="1"/>
    <row r="6791" s="1" customFormat="1"/>
    <row r="6792" s="1" customFormat="1"/>
    <row r="6793" s="1" customFormat="1"/>
    <row r="6794" s="1" customFormat="1"/>
    <row r="6795" s="1" customFormat="1"/>
    <row r="6796" s="1" customFormat="1"/>
    <row r="6797" s="1" customFormat="1"/>
    <row r="6798" s="1" customFormat="1"/>
    <row r="6799" s="1" customFormat="1"/>
    <row r="6800" s="1" customFormat="1"/>
    <row r="6801" s="1" customFormat="1"/>
    <row r="6802" s="1" customFormat="1"/>
    <row r="6803" s="1" customFormat="1"/>
    <row r="6804" s="1" customFormat="1"/>
    <row r="6805" s="1" customFormat="1"/>
    <row r="6806" s="1" customFormat="1"/>
    <row r="6807" s="1" customFormat="1"/>
    <row r="6808" s="1" customFormat="1"/>
    <row r="6809" s="1" customFormat="1"/>
    <row r="6810" s="1" customFormat="1"/>
    <row r="6811" s="1" customFormat="1"/>
    <row r="6812" s="1" customFormat="1"/>
    <row r="6813" s="1" customFormat="1"/>
    <row r="6814" s="1" customFormat="1"/>
    <row r="6815" s="1" customFormat="1"/>
    <row r="6816" s="1" customFormat="1"/>
    <row r="6817" s="1" customFormat="1"/>
    <row r="6818" s="1" customFormat="1"/>
    <row r="6819" s="1" customFormat="1"/>
    <row r="6820" s="1" customFormat="1"/>
    <row r="6821" s="1" customFormat="1"/>
    <row r="6822" s="1" customFormat="1"/>
    <row r="6823" s="1" customFormat="1"/>
    <row r="6824" s="1" customFormat="1"/>
    <row r="6825" s="1" customFormat="1"/>
    <row r="6826" s="1" customFormat="1"/>
    <row r="6827" s="1" customFormat="1"/>
    <row r="6828" s="1" customFormat="1"/>
    <row r="6829" s="1" customFormat="1"/>
    <row r="6830" s="1" customFormat="1"/>
    <row r="6831" s="1" customFormat="1"/>
    <row r="6832" s="1" customFormat="1"/>
    <row r="6833" s="1" customFormat="1"/>
    <row r="6834" s="1" customFormat="1"/>
    <row r="6835" s="1" customFormat="1"/>
    <row r="6836" s="1" customFormat="1"/>
    <row r="6837" s="1" customFormat="1"/>
    <row r="6838" s="1" customFormat="1"/>
    <row r="6839" s="1" customFormat="1"/>
    <row r="6840" s="1" customFormat="1"/>
    <row r="6841" s="1" customFormat="1"/>
    <row r="6842" s="1" customFormat="1"/>
    <row r="6843" s="1" customFormat="1"/>
    <row r="6844" s="1" customFormat="1"/>
    <row r="6845" s="1" customFormat="1"/>
    <row r="6846" s="1" customFormat="1"/>
    <row r="6847" s="1" customFormat="1"/>
    <row r="6848" s="1" customFormat="1"/>
    <row r="6849" s="1" customFormat="1"/>
    <row r="6850" s="1" customFormat="1"/>
    <row r="6851" s="1" customFormat="1"/>
    <row r="6852" s="1" customFormat="1"/>
    <row r="6853" s="1" customFormat="1"/>
    <row r="6854" s="1" customFormat="1"/>
    <row r="6855" s="1" customFormat="1"/>
    <row r="6856" s="1" customFormat="1"/>
    <row r="6857" s="1" customFormat="1"/>
    <row r="6858" s="1" customFormat="1"/>
    <row r="6859" s="1" customFormat="1"/>
    <row r="6860" s="1" customFormat="1"/>
    <row r="6861" s="1" customFormat="1"/>
    <row r="6862" s="1" customFormat="1"/>
    <row r="6863" s="1" customFormat="1"/>
    <row r="6864" s="1" customFormat="1"/>
    <row r="6865" s="1" customFormat="1"/>
    <row r="6866" s="1" customFormat="1"/>
    <row r="6867" s="1" customFormat="1"/>
    <row r="6868" s="1" customFormat="1"/>
    <row r="6869" s="1" customFormat="1"/>
    <row r="6870" s="1" customFormat="1"/>
    <row r="6871" s="1" customFormat="1"/>
    <row r="6872" s="1" customFormat="1"/>
    <row r="6873" s="1" customFormat="1"/>
    <row r="6874" s="1" customFormat="1"/>
    <row r="6875" s="1" customFormat="1"/>
    <row r="6876" s="1" customFormat="1"/>
    <row r="6877" s="1" customFormat="1"/>
    <row r="6878" s="1" customFormat="1"/>
    <row r="6879" s="1" customFormat="1"/>
    <row r="6880" s="1" customFormat="1"/>
    <row r="6881" s="1" customFormat="1"/>
    <row r="6882" s="1" customFormat="1"/>
    <row r="6883" s="1" customFormat="1"/>
    <row r="6884" s="1" customFormat="1"/>
    <row r="6885" s="1" customFormat="1"/>
    <row r="6886" s="1" customFormat="1"/>
    <row r="6887" s="1" customFormat="1"/>
    <row r="6888" s="1" customFormat="1"/>
    <row r="6889" s="1" customFormat="1"/>
    <row r="6890" s="1" customFormat="1"/>
    <row r="6891" s="1" customFormat="1"/>
    <row r="6892" s="1" customFormat="1"/>
    <row r="6893" s="1" customFormat="1"/>
    <row r="6894" s="1" customFormat="1"/>
    <row r="6895" s="1" customFormat="1"/>
    <row r="6896" s="1" customFormat="1"/>
    <row r="6897" s="1" customFormat="1"/>
    <row r="6898" s="1" customFormat="1"/>
    <row r="6899" s="1" customFormat="1"/>
    <row r="6900" s="1" customFormat="1"/>
    <row r="6901" s="1" customFormat="1"/>
    <row r="6902" s="1" customFormat="1"/>
    <row r="6903" s="1" customFormat="1"/>
    <row r="6904" s="1" customFormat="1"/>
    <row r="6905" s="1" customFormat="1"/>
    <row r="6906" s="1" customFormat="1"/>
    <row r="6907" s="1" customFormat="1"/>
    <row r="6908" s="1" customFormat="1"/>
    <row r="6909" s="1" customFormat="1"/>
    <row r="6910" s="1" customFormat="1"/>
    <row r="6911" s="1" customFormat="1"/>
    <row r="6912" s="1" customFormat="1"/>
    <row r="6913" s="1" customFormat="1"/>
    <row r="6914" s="1" customFormat="1"/>
    <row r="6915" s="1" customFormat="1"/>
    <row r="6916" s="1" customFormat="1"/>
    <row r="6917" s="1" customFormat="1"/>
    <row r="6918" s="1" customFormat="1"/>
    <row r="6919" s="1" customFormat="1"/>
    <row r="6920" s="1" customFormat="1"/>
    <row r="6921" s="1" customFormat="1"/>
    <row r="6922" s="1" customFormat="1"/>
    <row r="6923" s="1" customFormat="1"/>
    <row r="6924" s="1" customFormat="1"/>
    <row r="6925" s="1" customFormat="1"/>
    <row r="6926" s="1" customFormat="1"/>
    <row r="6927" s="1" customFormat="1"/>
    <row r="6928" s="1" customFormat="1"/>
    <row r="6929" s="1" customFormat="1"/>
    <row r="6930" s="1" customFormat="1"/>
    <row r="6931" s="1" customFormat="1"/>
    <row r="6932" s="1" customFormat="1"/>
    <row r="6933" s="1" customFormat="1"/>
    <row r="6934" s="1" customFormat="1"/>
    <row r="6935" s="1" customFormat="1"/>
    <row r="6936" s="1" customFormat="1"/>
    <row r="6937" s="1" customFormat="1"/>
    <row r="6938" s="1" customFormat="1"/>
    <row r="6939" s="1" customFormat="1"/>
    <row r="6940" s="1" customFormat="1"/>
    <row r="6941" s="1" customFormat="1"/>
    <row r="6942" s="1" customFormat="1"/>
    <row r="6943" s="1" customFormat="1"/>
    <row r="6944" s="1" customFormat="1"/>
    <row r="6945" s="1" customFormat="1"/>
    <row r="6946" s="1" customFormat="1"/>
    <row r="6947" s="1" customFormat="1"/>
    <row r="6948" s="1" customFormat="1"/>
    <row r="6949" s="1" customFormat="1"/>
    <row r="6950" s="1" customFormat="1"/>
    <row r="6951" s="1" customFormat="1"/>
    <row r="6952" s="1" customFormat="1"/>
    <row r="6953" s="1" customFormat="1"/>
    <row r="6954" s="1" customFormat="1"/>
    <row r="6955" s="1" customFormat="1"/>
    <row r="6956" s="1" customFormat="1"/>
    <row r="6957" s="1" customFormat="1"/>
    <row r="6958" s="1" customFormat="1"/>
    <row r="6959" s="1" customFormat="1"/>
    <row r="6960" s="1" customFormat="1"/>
    <row r="6961" s="1" customFormat="1"/>
    <row r="6962" s="1" customFormat="1"/>
    <row r="6963" s="1" customFormat="1"/>
    <row r="6964" s="1" customFormat="1"/>
    <row r="6965" s="1" customFormat="1"/>
    <row r="6966" s="1" customFormat="1"/>
    <row r="6967" s="1" customFormat="1"/>
    <row r="6968" s="1" customFormat="1"/>
    <row r="6969" s="1" customFormat="1"/>
    <row r="6970" s="1" customFormat="1"/>
    <row r="6971" s="1" customFormat="1"/>
    <row r="6972" s="1" customFormat="1"/>
    <row r="6973" s="1" customFormat="1"/>
    <row r="6974" s="1" customFormat="1"/>
    <row r="6975" s="1" customFormat="1"/>
    <row r="6976" s="1" customFormat="1"/>
    <row r="6977" s="1" customFormat="1"/>
    <row r="6978" s="1" customFormat="1"/>
    <row r="6979" s="1" customFormat="1"/>
    <row r="6980" s="1" customFormat="1"/>
    <row r="6981" s="1" customFormat="1"/>
    <row r="6982" s="1" customFormat="1"/>
    <row r="6983" s="1" customFormat="1"/>
    <row r="6984" s="1" customFormat="1"/>
    <row r="6985" s="1" customFormat="1"/>
    <row r="6986" s="1" customFormat="1"/>
    <row r="6987" s="1" customFormat="1"/>
    <row r="6988" s="1" customFormat="1"/>
    <row r="6989" s="1" customFormat="1"/>
    <row r="6990" s="1" customFormat="1"/>
    <row r="6991" s="1" customFormat="1"/>
    <row r="6992" s="1" customFormat="1"/>
    <row r="6993" s="1" customFormat="1"/>
    <row r="6994" s="1" customFormat="1"/>
    <row r="6995" s="1" customFormat="1"/>
    <row r="6996" s="1" customFormat="1"/>
    <row r="6997" s="1" customFormat="1"/>
    <row r="6998" s="1" customFormat="1"/>
    <row r="6999" s="1" customFormat="1"/>
    <row r="7000" s="1" customFormat="1"/>
    <row r="7001" s="1" customFormat="1"/>
    <row r="7002" s="1" customFormat="1"/>
    <row r="7003" s="1" customFormat="1"/>
    <row r="7004" s="1" customFormat="1"/>
    <row r="7005" s="1" customFormat="1"/>
    <row r="7006" s="1" customFormat="1"/>
    <row r="7007" s="1" customFormat="1"/>
    <row r="7008" s="1" customFormat="1"/>
    <row r="7009" s="1" customFormat="1"/>
    <row r="7010" s="1" customFormat="1"/>
    <row r="7011" s="1" customFormat="1"/>
    <row r="7012" s="1" customFormat="1"/>
    <row r="7013" s="1" customFormat="1"/>
    <row r="7014" s="1" customFormat="1"/>
    <row r="7015" s="1" customFormat="1"/>
    <row r="7016" s="1" customFormat="1"/>
    <row r="7017" s="1" customFormat="1"/>
    <row r="7018" s="1" customFormat="1"/>
    <row r="7019" s="1" customFormat="1"/>
    <row r="7020" s="1" customFormat="1"/>
    <row r="7021" s="1" customFormat="1"/>
    <row r="7022" s="1" customFormat="1"/>
    <row r="7023" s="1" customFormat="1"/>
    <row r="7024" s="1" customFormat="1"/>
    <row r="7025" s="1" customFormat="1"/>
    <row r="7026" s="1" customFormat="1"/>
    <row r="7027" s="1" customFormat="1"/>
    <row r="7028" s="1" customFormat="1"/>
    <row r="7029" s="1" customFormat="1"/>
    <row r="7030" s="1" customFormat="1"/>
    <row r="7031" s="1" customFormat="1"/>
    <row r="7032" s="1" customFormat="1"/>
    <row r="7033" s="1" customFormat="1"/>
    <row r="7034" s="1" customFormat="1"/>
    <row r="7035" s="1" customFormat="1"/>
    <row r="7036" s="1" customFormat="1"/>
    <row r="7037" s="1" customFormat="1"/>
    <row r="7038" s="1" customFormat="1"/>
    <row r="7039" s="1" customFormat="1"/>
    <row r="7040" s="1" customFormat="1"/>
    <row r="7041" s="1" customFormat="1"/>
    <row r="7042" s="1" customFormat="1"/>
    <row r="7043" s="1" customFormat="1"/>
    <row r="7044" s="1" customFormat="1"/>
    <row r="7045" s="1" customFormat="1"/>
    <row r="7046" s="1" customFormat="1"/>
    <row r="7047" s="1" customFormat="1"/>
    <row r="7048" s="1" customFormat="1"/>
    <row r="7049" s="1" customFormat="1"/>
    <row r="7050" s="1" customFormat="1"/>
    <row r="7051" s="1" customFormat="1"/>
    <row r="7052" s="1" customFormat="1"/>
    <row r="7053" s="1" customFormat="1"/>
    <row r="7054" s="1" customFormat="1"/>
    <row r="7055" s="1" customFormat="1"/>
    <row r="7056" s="1" customFormat="1"/>
    <row r="7057" s="1" customFormat="1"/>
    <row r="7058" s="1" customFormat="1"/>
    <row r="7059" s="1" customFormat="1"/>
    <row r="7060" s="1" customFormat="1"/>
    <row r="7061" s="1" customFormat="1"/>
    <row r="7062" s="1" customFormat="1"/>
    <row r="7063" s="1" customFormat="1"/>
    <row r="7064" s="1" customFormat="1"/>
    <row r="7065" s="1" customFormat="1"/>
    <row r="7066" s="1" customFormat="1"/>
    <row r="7067" s="1" customFormat="1"/>
    <row r="7068" s="1" customFormat="1"/>
    <row r="7069" s="1" customFormat="1"/>
    <row r="7070" s="1" customFormat="1"/>
    <row r="7071" s="1" customFormat="1"/>
    <row r="7072" s="1" customFormat="1"/>
    <row r="7073" s="1" customFormat="1"/>
    <row r="7074" s="1" customFormat="1"/>
    <row r="7075" s="1" customFormat="1"/>
    <row r="7076" s="1" customFormat="1"/>
    <row r="7077" s="1" customFormat="1"/>
    <row r="7078" s="1" customFormat="1"/>
    <row r="7079" s="1" customFormat="1"/>
    <row r="7080" s="1" customFormat="1"/>
    <row r="7081" s="1" customFormat="1"/>
    <row r="7082" s="1" customFormat="1"/>
    <row r="7083" s="1" customFormat="1"/>
    <row r="7084" s="1" customFormat="1"/>
    <row r="7085" s="1" customFormat="1"/>
    <row r="7086" s="1" customFormat="1"/>
    <row r="7087" s="1" customFormat="1"/>
    <row r="7088" s="1" customFormat="1"/>
    <row r="7089" s="1" customFormat="1"/>
    <row r="7090" s="1" customFormat="1"/>
    <row r="7091" s="1" customFormat="1"/>
    <row r="7092" s="1" customFormat="1"/>
    <row r="7093" s="1" customFormat="1"/>
    <row r="7094" s="1" customFormat="1"/>
    <row r="7095" s="1" customFormat="1"/>
    <row r="7096" s="1" customFormat="1"/>
    <row r="7097" s="1" customFormat="1"/>
    <row r="7098" s="1" customFormat="1"/>
    <row r="7099" s="1" customFormat="1"/>
    <row r="7100" s="1" customFormat="1"/>
    <row r="7101" s="1" customFormat="1"/>
    <row r="7102" s="1" customFormat="1"/>
    <row r="7103" s="1" customFormat="1"/>
    <row r="7104" s="1" customFormat="1"/>
    <row r="7105" s="1" customFormat="1"/>
    <row r="7106" s="1" customFormat="1"/>
    <row r="7107" s="1" customFormat="1"/>
    <row r="7108" s="1" customFormat="1"/>
    <row r="7109" s="1" customFormat="1"/>
    <row r="7110" s="1" customFormat="1"/>
    <row r="7111" s="1" customFormat="1"/>
    <row r="7112" s="1" customFormat="1"/>
    <row r="7113" s="1" customFormat="1"/>
    <row r="7114" s="1" customFormat="1"/>
    <row r="7115" s="1" customFormat="1"/>
    <row r="7116" s="1" customFormat="1"/>
    <row r="7117" s="1" customFormat="1"/>
    <row r="7118" s="1" customFormat="1"/>
    <row r="7119" s="1" customFormat="1"/>
    <row r="7120" s="1" customFormat="1"/>
    <row r="7121" s="1" customFormat="1"/>
    <row r="7122" s="1" customFormat="1"/>
    <row r="7123" s="1" customFormat="1"/>
    <row r="7124" s="1" customFormat="1"/>
    <row r="7125" s="1" customFormat="1"/>
    <row r="7126" s="1" customFormat="1"/>
    <row r="7127" s="1" customFormat="1"/>
    <row r="7128" s="1" customFormat="1"/>
    <row r="7129" s="1" customFormat="1"/>
    <row r="7130" s="1" customFormat="1"/>
    <row r="7131" s="1" customFormat="1"/>
    <row r="7132" s="1" customFormat="1"/>
    <row r="7133" s="1" customFormat="1"/>
    <row r="7134" s="1" customFormat="1"/>
    <row r="7135" s="1" customFormat="1"/>
    <row r="7136" s="1" customFormat="1"/>
    <row r="7137" s="1" customFormat="1"/>
    <row r="7138" s="1" customFormat="1"/>
    <row r="7139" s="1" customFormat="1"/>
    <row r="7140" s="1" customFormat="1"/>
    <row r="7141" s="1" customFormat="1"/>
    <row r="7142" s="1" customFormat="1"/>
    <row r="7143" s="1" customFormat="1"/>
    <row r="7144" s="1" customFormat="1"/>
    <row r="7145" s="1" customFormat="1"/>
    <row r="7146" s="1" customFormat="1"/>
    <row r="7147" s="1" customFormat="1"/>
    <row r="7148" s="1" customFormat="1"/>
    <row r="7149" s="1" customFormat="1"/>
    <row r="7150" s="1" customFormat="1"/>
    <row r="7151" s="1" customFormat="1"/>
    <row r="7152" s="1" customFormat="1"/>
    <row r="7153" s="1" customFormat="1"/>
    <row r="7154" s="1" customFormat="1"/>
    <row r="7155" s="1" customFormat="1"/>
    <row r="7156" s="1" customFormat="1"/>
    <row r="7157" s="1" customFormat="1"/>
    <row r="7158" s="1" customFormat="1"/>
    <row r="7159" s="1" customFormat="1"/>
    <row r="7160" s="1" customFormat="1"/>
    <row r="7161" s="1" customFormat="1"/>
    <row r="7162" s="1" customFormat="1"/>
    <row r="7163" s="1" customFormat="1"/>
    <row r="7164" s="1" customFormat="1"/>
    <row r="7165" s="1" customFormat="1"/>
    <row r="7166" s="1" customFormat="1"/>
    <row r="7167" s="1" customFormat="1"/>
    <row r="7168" s="1" customFormat="1"/>
    <row r="7169" s="1" customFormat="1"/>
    <row r="7170" s="1" customFormat="1"/>
    <row r="7171" s="1" customFormat="1"/>
    <row r="7172" s="1" customFormat="1"/>
    <row r="7173" s="1" customFormat="1"/>
    <row r="7174" s="1" customFormat="1"/>
    <row r="7175" s="1" customFormat="1"/>
    <row r="7176" s="1" customFormat="1"/>
    <row r="7177" s="1" customFormat="1"/>
    <row r="7178" s="1" customFormat="1"/>
    <row r="7179" s="1" customFormat="1"/>
    <row r="7180" s="1" customFormat="1"/>
    <row r="7181" s="1" customFormat="1"/>
    <row r="7182" s="1" customFormat="1"/>
    <row r="7183" s="1" customFormat="1"/>
    <row r="7184" s="1" customFormat="1"/>
    <row r="7185" s="1" customFormat="1"/>
    <row r="7186" s="1" customFormat="1"/>
    <row r="7187" s="1" customFormat="1"/>
    <row r="7188" s="1" customFormat="1"/>
    <row r="7189" s="1" customFormat="1"/>
    <row r="7190" s="1" customFormat="1"/>
    <row r="7191" s="1" customFormat="1"/>
    <row r="7192" s="1" customFormat="1"/>
    <row r="7193" s="1" customFormat="1"/>
    <row r="7194" s="1" customFormat="1"/>
    <row r="7195" s="1" customFormat="1"/>
    <row r="7196" s="1" customFormat="1"/>
    <row r="7197" s="1" customFormat="1"/>
    <row r="7198" s="1" customFormat="1"/>
    <row r="7199" s="1" customFormat="1"/>
    <row r="7200" s="1" customFormat="1"/>
    <row r="7201" s="1" customFormat="1"/>
    <row r="7202" s="1" customFormat="1"/>
    <row r="7203" s="1" customFormat="1"/>
    <row r="7204" s="1" customFormat="1"/>
    <row r="7205" s="1" customFormat="1"/>
    <row r="7206" s="1" customFormat="1"/>
    <row r="7207" s="1" customFormat="1"/>
    <row r="7208" s="1" customFormat="1"/>
    <row r="7209" s="1" customFormat="1"/>
    <row r="7210" s="1" customFormat="1"/>
    <row r="7211" s="1" customFormat="1"/>
    <row r="7212" s="1" customFormat="1"/>
    <row r="7213" s="1" customFormat="1"/>
    <row r="7214" s="1" customFormat="1"/>
    <row r="7215" s="1" customFormat="1"/>
    <row r="7216" s="1" customFormat="1"/>
    <row r="7217" s="1" customFormat="1"/>
    <row r="7218" s="1" customFormat="1"/>
    <row r="7219" s="1" customFormat="1"/>
    <row r="7220" s="1" customFormat="1"/>
    <row r="7221" s="1" customFormat="1"/>
    <row r="7222" s="1" customFormat="1"/>
    <row r="7223" s="1" customFormat="1"/>
    <row r="7224" s="1" customFormat="1"/>
    <row r="7225" s="1" customFormat="1"/>
    <row r="7226" s="1" customFormat="1"/>
    <row r="7227" s="1" customFormat="1"/>
    <row r="7228" s="1" customFormat="1"/>
    <row r="7229" s="1" customFormat="1"/>
    <row r="7230" s="1" customFormat="1"/>
    <row r="7231" s="1" customFormat="1"/>
    <row r="7232" s="1" customFormat="1"/>
    <row r="7233" s="1" customFormat="1"/>
    <row r="7234" s="1" customFormat="1"/>
    <row r="7235" s="1" customFormat="1"/>
    <row r="7236" s="1" customFormat="1"/>
    <row r="7237" s="1" customFormat="1"/>
    <row r="7238" s="1" customFormat="1"/>
    <row r="7239" s="1" customFormat="1"/>
    <row r="7240" s="1" customFormat="1"/>
    <row r="7241" s="1" customFormat="1"/>
    <row r="7242" s="1" customFormat="1"/>
    <row r="7243" s="1" customFormat="1"/>
    <row r="7244" s="1" customFormat="1"/>
    <row r="7245" s="1" customFormat="1"/>
    <row r="7246" s="1" customFormat="1"/>
    <row r="7247" s="1" customFormat="1"/>
    <row r="7248" s="1" customFormat="1"/>
    <row r="7249" s="1" customFormat="1"/>
    <row r="7250" s="1" customFormat="1"/>
    <row r="7251" s="1" customFormat="1"/>
    <row r="7252" s="1" customFormat="1"/>
    <row r="7253" s="1" customFormat="1"/>
    <row r="7254" s="1" customFormat="1"/>
    <row r="7255" s="1" customFormat="1"/>
    <row r="7256" s="1" customFormat="1"/>
    <row r="7257" s="1" customFormat="1"/>
    <row r="7258" s="1" customFormat="1"/>
    <row r="7259" s="1" customFormat="1"/>
    <row r="7260" s="1" customFormat="1"/>
    <row r="7261" s="1" customFormat="1"/>
    <row r="7262" s="1" customFormat="1"/>
    <row r="7263" s="1" customFormat="1"/>
    <row r="7264" s="1" customFormat="1"/>
    <row r="7265" s="1" customFormat="1"/>
    <row r="7266" s="1" customFormat="1"/>
    <row r="7267" s="1" customFormat="1"/>
    <row r="7268" s="1" customFormat="1"/>
    <row r="7269" s="1" customFormat="1"/>
    <row r="7270" s="1" customFormat="1"/>
    <row r="7271" s="1" customFormat="1"/>
    <row r="7272" s="1" customFormat="1"/>
    <row r="7273" s="1" customFormat="1"/>
    <row r="7274" s="1" customFormat="1"/>
    <row r="7275" s="1" customFormat="1"/>
    <row r="7276" s="1" customFormat="1"/>
    <row r="7277" s="1" customFormat="1"/>
    <row r="7278" s="1" customFormat="1"/>
    <row r="7279" s="1" customFormat="1"/>
    <row r="7280" s="1" customFormat="1"/>
    <row r="7281" s="1" customFormat="1"/>
    <row r="7282" s="1" customFormat="1"/>
    <row r="7283" s="1" customFormat="1"/>
    <row r="7284" s="1" customFormat="1"/>
    <row r="7285" s="1" customFormat="1"/>
    <row r="7286" s="1" customFormat="1"/>
    <row r="7287" s="1" customFormat="1"/>
    <row r="7288" s="1" customFormat="1"/>
    <row r="7289" s="1" customFormat="1"/>
    <row r="7290" s="1" customFormat="1"/>
    <row r="7291" s="1" customFormat="1"/>
    <row r="7292" s="1" customFormat="1"/>
    <row r="7293" s="1" customFormat="1"/>
    <row r="7294" s="1" customFormat="1"/>
    <row r="7295" s="1" customFormat="1"/>
    <row r="7296" s="1" customFormat="1"/>
    <row r="7297" s="1" customFormat="1"/>
    <row r="7298" s="1" customFormat="1"/>
    <row r="7299" s="1" customFormat="1"/>
    <row r="7300" s="1" customFormat="1"/>
    <row r="7301" s="1" customFormat="1"/>
    <row r="7302" s="1" customFormat="1"/>
    <row r="7303" s="1" customFormat="1"/>
    <row r="7304" s="1" customFormat="1"/>
    <row r="7305" s="1" customFormat="1"/>
    <row r="7306" s="1" customFormat="1"/>
    <row r="7307" s="1" customFormat="1"/>
    <row r="7308" s="1" customFormat="1"/>
    <row r="7309" s="1" customFormat="1"/>
    <row r="7310" s="1" customFormat="1"/>
    <row r="7311" s="1" customFormat="1"/>
    <row r="7312" s="1" customFormat="1"/>
    <row r="7313" s="1" customFormat="1"/>
    <row r="7314" s="1" customFormat="1"/>
    <row r="7315" s="1" customFormat="1"/>
    <row r="7316" s="1" customFormat="1"/>
    <row r="7317" s="1" customFormat="1"/>
    <row r="7318" s="1" customFormat="1"/>
    <row r="7319" s="1" customFormat="1"/>
    <row r="7320" s="1" customFormat="1"/>
    <row r="7321" s="1" customFormat="1"/>
    <row r="7322" s="1" customFormat="1"/>
    <row r="7323" s="1" customFormat="1"/>
    <row r="7324" s="1" customFormat="1"/>
    <row r="7325" s="1" customFormat="1"/>
    <row r="7326" s="1" customFormat="1"/>
    <row r="7327" s="1" customFormat="1"/>
    <row r="7328" s="1" customFormat="1"/>
    <row r="7329" s="1" customFormat="1"/>
    <row r="7330" s="1" customFormat="1"/>
    <row r="7331" s="1" customFormat="1"/>
    <row r="7332" s="1" customFormat="1"/>
    <row r="7333" s="1" customFormat="1"/>
    <row r="7334" s="1" customFormat="1"/>
    <row r="7335" s="1" customFormat="1"/>
    <row r="7336" s="1" customFormat="1"/>
    <row r="7337" s="1" customFormat="1"/>
    <row r="7338" s="1" customFormat="1"/>
    <row r="7339" s="1" customFormat="1"/>
    <row r="7340" s="1" customFormat="1"/>
    <row r="7341" s="1" customFormat="1"/>
    <row r="7342" s="1" customFormat="1"/>
    <row r="7343" s="1" customFormat="1"/>
    <row r="7344" s="1" customFormat="1"/>
    <row r="7345" s="1" customFormat="1"/>
    <row r="7346" s="1" customFormat="1"/>
    <row r="7347" s="1" customFormat="1"/>
    <row r="7348" s="1" customFormat="1"/>
    <row r="7349" s="1" customFormat="1"/>
    <row r="7350" s="1" customFormat="1"/>
    <row r="7351" s="1" customFormat="1"/>
    <row r="7352" s="1" customFormat="1"/>
    <row r="7353" s="1" customFormat="1"/>
    <row r="7354" s="1" customFormat="1"/>
    <row r="7355" s="1" customFormat="1"/>
    <row r="7356" s="1" customFormat="1"/>
    <row r="7357" s="1" customFormat="1"/>
    <row r="7358" s="1" customFormat="1"/>
    <row r="7359" s="1" customFormat="1"/>
    <row r="7360" s="1" customFormat="1"/>
    <row r="7361" s="1" customFormat="1"/>
    <row r="7362" s="1" customFormat="1"/>
    <row r="7363" s="1" customFormat="1"/>
    <row r="7364" s="1" customFormat="1"/>
    <row r="7365" s="1" customFormat="1"/>
    <row r="7366" s="1" customFormat="1"/>
    <row r="7367" s="1" customFormat="1"/>
    <row r="7368" s="1" customFormat="1"/>
    <row r="7369" s="1" customFormat="1"/>
    <row r="7370" s="1" customFormat="1"/>
    <row r="7371" s="1" customFormat="1"/>
    <row r="7372" s="1" customFormat="1"/>
    <row r="7373" s="1" customFormat="1"/>
    <row r="7374" s="1" customFormat="1"/>
    <row r="7375" s="1" customFormat="1"/>
    <row r="7376" s="1" customFormat="1"/>
    <row r="7377" s="1" customFormat="1"/>
    <row r="7378" s="1" customFormat="1"/>
    <row r="7379" s="1" customFormat="1"/>
    <row r="7380" s="1" customFormat="1"/>
    <row r="7381" s="1" customFormat="1"/>
    <row r="7382" s="1" customFormat="1"/>
    <row r="7383" s="1" customFormat="1"/>
    <row r="7384" s="1" customFormat="1"/>
    <row r="7385" s="1" customFormat="1"/>
    <row r="7386" s="1" customFormat="1"/>
    <row r="7387" s="1" customFormat="1"/>
    <row r="7388" s="1" customFormat="1"/>
    <row r="7389" s="1" customFormat="1"/>
    <row r="7390" s="1" customFormat="1"/>
    <row r="7391" s="1" customFormat="1"/>
    <row r="7392" s="1" customFormat="1"/>
    <row r="7393" s="1" customFormat="1"/>
    <row r="7394" s="1" customFormat="1"/>
    <row r="7395" s="1" customFormat="1"/>
    <row r="7396" s="1" customFormat="1"/>
    <row r="7397" s="1" customFormat="1"/>
    <row r="7398" s="1" customFormat="1"/>
    <row r="7399" s="1" customFormat="1"/>
    <row r="7400" s="1" customFormat="1"/>
    <row r="7401" s="1" customFormat="1"/>
    <row r="7402" s="1" customFormat="1"/>
    <row r="7403" s="1" customFormat="1"/>
    <row r="7404" s="1" customFormat="1"/>
    <row r="7405" s="1" customFormat="1"/>
    <row r="7406" s="1" customFormat="1"/>
    <row r="7407" s="1" customFormat="1"/>
    <row r="7408" s="1" customFormat="1"/>
    <row r="7409" s="1" customFormat="1"/>
    <row r="7410" s="1" customFormat="1"/>
    <row r="7411" s="1" customFormat="1"/>
    <row r="7412" s="1" customFormat="1"/>
    <row r="7413" s="1" customFormat="1"/>
    <row r="7414" s="1" customFormat="1"/>
    <row r="7415" s="1" customFormat="1"/>
    <row r="7416" s="1" customFormat="1"/>
    <row r="7417" s="1" customFormat="1"/>
    <row r="7418" s="1" customFormat="1"/>
    <row r="7419" s="1" customFormat="1"/>
    <row r="7420" s="1" customFormat="1"/>
    <row r="7421" s="1" customFormat="1"/>
    <row r="7422" s="1" customFormat="1"/>
    <row r="7423" s="1" customFormat="1"/>
    <row r="7424" s="1" customFormat="1"/>
    <row r="7425" s="1" customFormat="1"/>
    <row r="7426" s="1" customFormat="1"/>
    <row r="7427" s="1" customFormat="1"/>
    <row r="7428" s="1" customFormat="1"/>
    <row r="7429" s="1" customFormat="1"/>
    <row r="7430" s="1" customFormat="1"/>
    <row r="7431" s="1" customFormat="1"/>
    <row r="7432" s="1" customFormat="1"/>
    <row r="7433" s="1" customFormat="1"/>
    <row r="7434" s="1" customFormat="1"/>
    <row r="7435" s="1" customFormat="1"/>
    <row r="7436" s="1" customFormat="1"/>
    <row r="7437" s="1" customFormat="1"/>
    <row r="7438" s="1" customFormat="1"/>
    <row r="7439" s="1" customFormat="1"/>
    <row r="7440" s="1" customFormat="1"/>
    <row r="7441" s="1" customFormat="1"/>
    <row r="7442" s="1" customFormat="1"/>
    <row r="7443" s="1" customFormat="1"/>
    <row r="7444" s="1" customFormat="1"/>
    <row r="7445" s="1" customFormat="1"/>
    <row r="7446" s="1" customFormat="1"/>
    <row r="7447" s="1" customFormat="1"/>
    <row r="7448" s="1" customFormat="1"/>
    <row r="7449" s="1" customFormat="1"/>
    <row r="7450" s="1" customFormat="1"/>
    <row r="7451" s="1" customFormat="1"/>
    <row r="7452" s="1" customFormat="1"/>
    <row r="7453" s="1" customFormat="1"/>
    <row r="7454" s="1" customFormat="1"/>
    <row r="7455" s="1" customFormat="1"/>
    <row r="7456" s="1" customFormat="1"/>
    <row r="7457" s="1" customFormat="1"/>
    <row r="7458" s="1" customFormat="1"/>
    <row r="7459" s="1" customFormat="1"/>
    <row r="7460" s="1" customFormat="1"/>
    <row r="7461" s="1" customFormat="1"/>
    <row r="7462" s="1" customFormat="1"/>
    <row r="7463" s="1" customFormat="1"/>
    <row r="7464" s="1" customFormat="1"/>
    <row r="7465" s="1" customFormat="1"/>
    <row r="7466" s="1" customFormat="1"/>
    <row r="7467" s="1" customFormat="1"/>
    <row r="7468" s="1" customFormat="1"/>
    <row r="7469" s="1" customFormat="1"/>
    <row r="7470" s="1" customFormat="1"/>
    <row r="7471" s="1" customFormat="1"/>
    <row r="7472" s="1" customFormat="1"/>
    <row r="7473" s="1" customFormat="1"/>
    <row r="7474" s="1" customFormat="1"/>
    <row r="7475" s="1" customFormat="1"/>
    <row r="7476" s="1" customFormat="1"/>
    <row r="7477" s="1" customFormat="1"/>
    <row r="7478" s="1" customFormat="1"/>
    <row r="7479" s="1" customFormat="1"/>
    <row r="7480" s="1" customFormat="1"/>
    <row r="7481" s="1" customFormat="1"/>
    <row r="7482" s="1" customFormat="1"/>
    <row r="7483" s="1" customFormat="1"/>
    <row r="7484" s="1" customFormat="1"/>
    <row r="7485" s="1" customFormat="1"/>
    <row r="7486" s="1" customFormat="1"/>
    <row r="7487" s="1" customFormat="1"/>
    <row r="7488" s="1" customFormat="1"/>
    <row r="7489" s="1" customFormat="1"/>
    <row r="7490" s="1" customFormat="1"/>
    <row r="7491" s="1" customFormat="1"/>
    <row r="7492" s="1" customFormat="1"/>
    <row r="7493" s="1" customFormat="1"/>
    <row r="7494" s="1" customFormat="1"/>
    <row r="7495" s="1" customFormat="1"/>
    <row r="7496" s="1" customFormat="1"/>
    <row r="7497" s="1" customFormat="1"/>
    <row r="7498" s="1" customFormat="1"/>
    <row r="7499" s="1" customFormat="1"/>
    <row r="7500" s="1" customFormat="1"/>
    <row r="7501" s="1" customFormat="1"/>
    <row r="7502" s="1" customFormat="1"/>
    <row r="7503" s="1" customFormat="1"/>
    <row r="7504" s="1" customFormat="1"/>
    <row r="7505" s="1" customFormat="1"/>
    <row r="7506" s="1" customFormat="1"/>
    <row r="7507" s="1" customFormat="1"/>
    <row r="7508" s="1" customFormat="1"/>
    <row r="7509" s="1" customFormat="1"/>
    <row r="7510" s="1" customFormat="1"/>
    <row r="7511" s="1" customFormat="1"/>
    <row r="7512" s="1" customFormat="1"/>
    <row r="7513" s="1" customFormat="1"/>
    <row r="7514" s="1" customFormat="1"/>
    <row r="7515" s="1" customFormat="1"/>
    <row r="7516" s="1" customFormat="1"/>
    <row r="7517" s="1" customFormat="1"/>
    <row r="7518" s="1" customFormat="1"/>
    <row r="7519" s="1" customFormat="1"/>
    <row r="7520" s="1" customFormat="1"/>
    <row r="7521" s="1" customFormat="1"/>
    <row r="7522" s="1" customFormat="1"/>
    <row r="7523" s="1" customFormat="1"/>
    <row r="7524" s="1" customFormat="1"/>
    <row r="7525" s="1" customFormat="1"/>
    <row r="7526" s="1" customFormat="1"/>
    <row r="7527" s="1" customFormat="1"/>
    <row r="7528" s="1" customFormat="1"/>
    <row r="7529" s="1" customFormat="1"/>
    <row r="7530" s="1" customFormat="1"/>
    <row r="7531" s="1" customFormat="1"/>
    <row r="7532" s="1" customFormat="1"/>
    <row r="7533" s="1" customFormat="1"/>
    <row r="7534" s="1" customFormat="1"/>
    <row r="7535" s="1" customFormat="1"/>
    <row r="7536" s="1" customFormat="1"/>
    <row r="7537" s="1" customFormat="1"/>
    <row r="7538" s="1" customFormat="1"/>
    <row r="7539" s="1" customFormat="1"/>
    <row r="7540" s="1" customFormat="1"/>
    <row r="7541" s="1" customFormat="1"/>
    <row r="7542" s="1" customFormat="1"/>
    <row r="7543" s="1" customFormat="1"/>
    <row r="7544" s="1" customFormat="1"/>
    <row r="7545" s="1" customFormat="1"/>
    <row r="7546" s="1" customFormat="1"/>
    <row r="7547" s="1" customFormat="1"/>
    <row r="7548" s="1" customFormat="1"/>
    <row r="7549" s="1" customFormat="1"/>
    <row r="7550" s="1" customFormat="1"/>
    <row r="7551" s="1" customFormat="1"/>
    <row r="7552" s="1" customFormat="1"/>
    <row r="7553" s="1" customFormat="1"/>
    <row r="7554" s="1" customFormat="1"/>
    <row r="7555" s="1" customFormat="1"/>
    <row r="7556" s="1" customFormat="1"/>
    <row r="7557" s="1" customFormat="1"/>
    <row r="7558" s="1" customFormat="1"/>
    <row r="7559" s="1" customFormat="1"/>
    <row r="7560" s="1" customFormat="1"/>
    <row r="7561" s="1" customFormat="1"/>
    <row r="7562" s="1" customFormat="1"/>
    <row r="7563" s="1" customFormat="1"/>
    <row r="7564" s="1" customFormat="1"/>
    <row r="7565" s="1" customFormat="1"/>
    <row r="7566" s="1" customFormat="1"/>
    <row r="7567" s="1" customFormat="1"/>
    <row r="7568" s="1" customFormat="1"/>
    <row r="7569" s="1" customFormat="1"/>
    <row r="7570" s="1" customFormat="1"/>
    <row r="7571" s="1" customFormat="1"/>
    <row r="7572" s="1" customFormat="1"/>
    <row r="7573" s="1" customFormat="1"/>
    <row r="7574" s="1" customFormat="1"/>
    <row r="7575" s="1" customFormat="1"/>
    <row r="7576" s="1" customFormat="1"/>
    <row r="7577" s="1" customFormat="1"/>
    <row r="7578" s="1" customFormat="1"/>
    <row r="7579" s="1" customFormat="1"/>
    <row r="7580" s="1" customFormat="1"/>
    <row r="7581" s="1" customFormat="1"/>
    <row r="7582" s="1" customFormat="1"/>
    <row r="7583" s="1" customFormat="1"/>
    <row r="7584" s="1" customFormat="1"/>
    <row r="7585" s="1" customFormat="1"/>
    <row r="7586" s="1" customFormat="1"/>
    <row r="7587" s="1" customFormat="1"/>
    <row r="7588" s="1" customFormat="1"/>
    <row r="7589" s="1" customFormat="1"/>
    <row r="7590" s="1" customFormat="1"/>
    <row r="7591" s="1" customFormat="1"/>
    <row r="7592" s="1" customFormat="1"/>
    <row r="7593" s="1" customFormat="1"/>
    <row r="7594" s="1" customFormat="1"/>
    <row r="7595" s="1" customFormat="1"/>
    <row r="7596" s="1" customFormat="1"/>
    <row r="7597" s="1" customFormat="1"/>
    <row r="7598" s="1" customFormat="1"/>
    <row r="7599" s="1" customFormat="1"/>
    <row r="7600" s="1" customFormat="1"/>
    <row r="7601" s="1" customFormat="1"/>
    <row r="7602" s="1" customFormat="1"/>
    <row r="7603" s="1" customFormat="1"/>
    <row r="7604" s="1" customFormat="1"/>
    <row r="7605" s="1" customFormat="1"/>
    <row r="7606" s="1" customFormat="1"/>
    <row r="7607" s="1" customFormat="1"/>
    <row r="7608" s="1" customFormat="1"/>
    <row r="7609" s="1" customFormat="1"/>
    <row r="7610" s="1" customFormat="1"/>
    <row r="7611" s="1" customFormat="1"/>
    <row r="7612" s="1" customFormat="1"/>
    <row r="7613" s="1" customFormat="1"/>
    <row r="7614" s="1" customFormat="1"/>
    <row r="7615" s="1" customFormat="1"/>
    <row r="7616" s="1" customFormat="1"/>
    <row r="7617" s="1" customFormat="1"/>
    <row r="7618" s="1" customFormat="1"/>
    <row r="7619" s="1" customFormat="1"/>
    <row r="7620" s="1" customFormat="1"/>
    <row r="7621" s="1" customFormat="1"/>
    <row r="7622" s="1" customFormat="1"/>
    <row r="7623" s="1" customFormat="1"/>
    <row r="7624" s="1" customFormat="1"/>
    <row r="7625" s="1" customFormat="1"/>
    <row r="7626" s="1" customFormat="1"/>
    <row r="7627" s="1" customFormat="1"/>
    <row r="7628" s="1" customFormat="1"/>
    <row r="7629" s="1" customFormat="1"/>
    <row r="7630" s="1" customFormat="1"/>
    <row r="7631" s="1" customFormat="1"/>
    <row r="7632" s="1" customFormat="1"/>
    <row r="7633" s="1" customFormat="1"/>
    <row r="7634" s="1" customFormat="1"/>
    <row r="7635" s="1" customFormat="1"/>
    <row r="7636" s="1" customFormat="1"/>
    <row r="7637" s="1" customFormat="1"/>
    <row r="7638" s="1" customFormat="1"/>
    <row r="7639" s="1" customFormat="1"/>
    <row r="7640" s="1" customFormat="1"/>
    <row r="7641" s="1" customFormat="1"/>
    <row r="7642" s="1" customFormat="1"/>
    <row r="7643" s="1" customFormat="1"/>
    <row r="7644" s="1" customFormat="1"/>
    <row r="7645" s="1" customFormat="1"/>
    <row r="7646" s="1" customFormat="1"/>
    <row r="7647" s="1" customFormat="1"/>
    <row r="7648" s="1" customFormat="1"/>
    <row r="7649" s="1" customFormat="1"/>
    <row r="7650" s="1" customFormat="1"/>
    <row r="7651" s="1" customFormat="1"/>
    <row r="7652" s="1" customFormat="1"/>
    <row r="7653" s="1" customFormat="1"/>
    <row r="7654" s="1" customFormat="1"/>
    <row r="7655" s="1" customFormat="1"/>
    <row r="7656" s="1" customFormat="1"/>
    <row r="7657" s="1" customFormat="1"/>
    <row r="7658" s="1" customFormat="1"/>
    <row r="7659" s="1" customFormat="1"/>
    <row r="7660" s="1" customFormat="1"/>
    <row r="7661" s="1" customFormat="1"/>
    <row r="7662" s="1" customFormat="1"/>
    <row r="7663" s="1" customFormat="1"/>
    <row r="7664" s="1" customFormat="1"/>
    <row r="7665" s="1" customFormat="1"/>
    <row r="7666" s="1" customFormat="1"/>
    <row r="7667" s="1" customFormat="1"/>
    <row r="7668" s="1" customFormat="1"/>
    <row r="7669" s="1" customFormat="1"/>
    <row r="7670" s="1" customFormat="1"/>
    <row r="7671" s="1" customFormat="1"/>
    <row r="7672" s="1" customFormat="1"/>
    <row r="7673" s="1" customFormat="1"/>
    <row r="7674" s="1" customFormat="1"/>
    <row r="7675" s="1" customFormat="1"/>
    <row r="7676" s="1" customFormat="1"/>
    <row r="7677" s="1" customFormat="1"/>
    <row r="7678" s="1" customFormat="1"/>
    <row r="7679" s="1" customFormat="1"/>
    <row r="7680" s="1" customFormat="1"/>
    <row r="7681" s="1" customFormat="1"/>
    <row r="7682" s="1" customFormat="1"/>
    <row r="7683" s="1" customFormat="1"/>
    <row r="7684" s="1" customFormat="1"/>
    <row r="7685" s="1" customFormat="1"/>
    <row r="7686" s="1" customFormat="1"/>
    <row r="7687" s="1" customFormat="1"/>
    <row r="7688" s="1" customFormat="1"/>
    <row r="7689" s="1" customFormat="1"/>
    <row r="7690" s="1" customFormat="1"/>
    <row r="7691" s="1" customFormat="1"/>
    <row r="7692" s="1" customFormat="1"/>
    <row r="7693" s="1" customFormat="1"/>
    <row r="7694" s="1" customFormat="1"/>
    <row r="7695" s="1" customFormat="1"/>
    <row r="7696" s="1" customFormat="1"/>
    <row r="7697" s="1" customFormat="1"/>
    <row r="7698" s="1" customFormat="1"/>
    <row r="7699" s="1" customFormat="1"/>
    <row r="7700" s="1" customFormat="1"/>
    <row r="7701" s="1" customFormat="1"/>
    <row r="7702" s="1" customFormat="1"/>
    <row r="7703" s="1" customFormat="1"/>
    <row r="7704" s="1" customFormat="1"/>
    <row r="7705" s="1" customFormat="1"/>
    <row r="7706" s="1" customFormat="1"/>
    <row r="7707" s="1" customFormat="1"/>
    <row r="7708" s="1" customFormat="1"/>
    <row r="7709" s="1" customFormat="1"/>
    <row r="7710" s="1" customFormat="1"/>
    <row r="7711" s="1" customFormat="1"/>
    <row r="7712" s="1" customFormat="1"/>
    <row r="7713" s="1" customFormat="1"/>
    <row r="7714" s="1" customFormat="1"/>
    <row r="7715" s="1" customFormat="1"/>
    <row r="7716" s="1" customFormat="1"/>
    <row r="7717" s="1" customFormat="1"/>
    <row r="7718" s="1" customFormat="1"/>
    <row r="7719" s="1" customFormat="1"/>
    <row r="7720" s="1" customFormat="1"/>
    <row r="7721" s="1" customFormat="1"/>
    <row r="7722" s="1" customFormat="1"/>
    <row r="7723" s="1" customFormat="1"/>
    <row r="7724" s="1" customFormat="1"/>
    <row r="7725" s="1" customFormat="1"/>
    <row r="7726" s="1" customFormat="1"/>
    <row r="7727" s="1" customFormat="1"/>
    <row r="7728" s="1" customFormat="1"/>
    <row r="7729" s="1" customFormat="1"/>
    <row r="7730" s="1" customFormat="1"/>
    <row r="7731" s="1" customFormat="1"/>
    <row r="7732" s="1" customFormat="1"/>
    <row r="7733" s="1" customFormat="1"/>
    <row r="7734" s="1" customFormat="1"/>
    <row r="7735" s="1" customFormat="1"/>
    <row r="7736" s="1" customFormat="1"/>
    <row r="7737" s="1" customFormat="1"/>
    <row r="7738" s="1" customFormat="1"/>
    <row r="7739" s="1" customFormat="1"/>
    <row r="7740" s="1" customFormat="1"/>
    <row r="7741" s="1" customFormat="1"/>
    <row r="7742" s="1" customFormat="1"/>
    <row r="7743" s="1" customFormat="1"/>
    <row r="7744" s="1" customFormat="1"/>
    <row r="7745" s="1" customFormat="1"/>
    <row r="7746" s="1" customFormat="1"/>
    <row r="7747" s="1" customFormat="1"/>
    <row r="7748" s="1" customFormat="1"/>
    <row r="7749" s="1" customFormat="1"/>
    <row r="7750" s="1" customFormat="1"/>
    <row r="7751" s="1" customFormat="1"/>
    <row r="7752" s="1" customFormat="1"/>
    <row r="7753" s="1" customFormat="1"/>
    <row r="7754" s="1" customFormat="1"/>
    <row r="7755" s="1" customFormat="1"/>
    <row r="7756" s="1" customFormat="1"/>
    <row r="7757" s="1" customFormat="1"/>
    <row r="7758" s="1" customFormat="1"/>
    <row r="7759" s="1" customFormat="1"/>
    <row r="7760" s="1" customFormat="1"/>
    <row r="7761" s="1" customFormat="1"/>
    <row r="7762" s="1" customFormat="1"/>
    <row r="7763" s="1" customFormat="1"/>
    <row r="7764" s="1" customFormat="1"/>
    <row r="7765" s="1" customFormat="1"/>
    <row r="7766" s="1" customFormat="1"/>
    <row r="7767" s="1" customFormat="1"/>
    <row r="7768" s="1" customFormat="1"/>
    <row r="7769" s="1" customFormat="1"/>
    <row r="7770" s="1" customFormat="1"/>
    <row r="7771" s="1" customFormat="1"/>
    <row r="7772" s="1" customFormat="1"/>
    <row r="7773" s="1" customFormat="1"/>
    <row r="7774" s="1" customFormat="1"/>
    <row r="7775" s="1" customFormat="1"/>
    <row r="7776" s="1" customFormat="1"/>
    <row r="7777" s="1" customFormat="1"/>
    <row r="7778" s="1" customFormat="1"/>
    <row r="7779" s="1" customFormat="1"/>
    <row r="7780" s="1" customFormat="1"/>
    <row r="7781" s="1" customFormat="1"/>
    <row r="7782" s="1" customFormat="1"/>
    <row r="7783" s="1" customFormat="1"/>
    <row r="7784" s="1" customFormat="1"/>
    <row r="7785" s="1" customFormat="1"/>
    <row r="7786" s="1" customFormat="1"/>
    <row r="7787" s="1" customFormat="1"/>
    <row r="7788" s="1" customFormat="1"/>
    <row r="7789" s="1" customFormat="1"/>
    <row r="7790" s="1" customFormat="1"/>
    <row r="7791" s="1" customFormat="1"/>
    <row r="7792" s="1" customFormat="1"/>
    <row r="7793" s="1" customFormat="1"/>
    <row r="7794" s="1" customFormat="1"/>
    <row r="7795" s="1" customFormat="1"/>
    <row r="7796" s="1" customFormat="1"/>
    <row r="7797" s="1" customFormat="1"/>
    <row r="7798" s="1" customFormat="1"/>
    <row r="7799" s="1" customFormat="1"/>
    <row r="7800" s="1" customFormat="1"/>
    <row r="7801" s="1" customFormat="1"/>
    <row r="7802" s="1" customFormat="1"/>
    <row r="7803" s="1" customFormat="1"/>
    <row r="7804" s="1" customFormat="1"/>
    <row r="7805" s="1" customFormat="1"/>
    <row r="7806" s="1" customFormat="1"/>
    <row r="7807" s="1" customFormat="1"/>
    <row r="7808" s="1" customFormat="1"/>
    <row r="7809" s="1" customFormat="1"/>
    <row r="7810" s="1" customFormat="1"/>
    <row r="7811" s="1" customFormat="1"/>
    <row r="7812" s="1" customFormat="1"/>
    <row r="7813" s="1" customFormat="1"/>
    <row r="7814" s="1" customFormat="1"/>
    <row r="7815" s="1" customFormat="1"/>
    <row r="7816" s="1" customFormat="1"/>
    <row r="7817" s="1" customFormat="1"/>
    <row r="7818" s="1" customFormat="1"/>
    <row r="7819" s="1" customFormat="1"/>
    <row r="7820" s="1" customFormat="1"/>
    <row r="7821" s="1" customFormat="1"/>
    <row r="7822" s="1" customFormat="1"/>
    <row r="7823" s="1" customFormat="1"/>
    <row r="7824" s="1" customFormat="1"/>
    <row r="7825" s="1" customFormat="1"/>
    <row r="7826" s="1" customFormat="1"/>
    <row r="7827" s="1" customFormat="1"/>
    <row r="7828" s="1" customFormat="1"/>
    <row r="7829" s="1" customFormat="1"/>
    <row r="7830" s="1" customFormat="1"/>
    <row r="7831" s="1" customFormat="1"/>
    <row r="7832" s="1" customFormat="1"/>
    <row r="7833" s="1" customFormat="1"/>
    <row r="7834" s="1" customFormat="1"/>
    <row r="7835" s="1" customFormat="1"/>
    <row r="7836" s="1" customFormat="1"/>
    <row r="7837" s="1" customFormat="1"/>
    <row r="7838" s="1" customFormat="1"/>
    <row r="7839" s="1" customFormat="1"/>
    <row r="7840" s="1" customFormat="1"/>
    <row r="7841" s="1" customFormat="1"/>
    <row r="7842" s="1" customFormat="1"/>
    <row r="7843" s="1" customFormat="1"/>
    <row r="7844" s="1" customFormat="1"/>
    <row r="7845" s="1" customFormat="1"/>
    <row r="7846" s="1" customFormat="1"/>
    <row r="7847" s="1" customFormat="1"/>
    <row r="7848" s="1" customFormat="1"/>
    <row r="7849" s="1" customFormat="1"/>
    <row r="7850" s="1" customFormat="1"/>
    <row r="7851" s="1" customFormat="1"/>
    <row r="7852" s="1" customFormat="1"/>
    <row r="7853" s="1" customFormat="1"/>
    <row r="7854" s="1" customFormat="1"/>
    <row r="7855" s="1" customFormat="1"/>
    <row r="7856" s="1" customFormat="1"/>
    <row r="7857" s="1" customFormat="1"/>
    <row r="7858" s="1" customFormat="1"/>
    <row r="7859" s="1" customFormat="1"/>
    <row r="7860" s="1" customFormat="1"/>
    <row r="7861" s="1" customFormat="1"/>
    <row r="7862" s="1" customFormat="1"/>
    <row r="7863" s="1" customFormat="1"/>
    <row r="7864" s="1" customFormat="1"/>
    <row r="7865" s="1" customFormat="1"/>
    <row r="7866" s="1" customFormat="1"/>
    <row r="7867" s="1" customFormat="1"/>
    <row r="7868" s="1" customFormat="1"/>
    <row r="7869" s="1" customFormat="1"/>
    <row r="7870" s="1" customFormat="1"/>
    <row r="7871" s="1" customFormat="1"/>
    <row r="7872" s="1" customFormat="1"/>
    <row r="7873" s="1" customFormat="1"/>
    <row r="7874" s="1" customFormat="1"/>
    <row r="7875" s="1" customFormat="1"/>
    <row r="7876" s="1" customFormat="1"/>
    <row r="7877" s="1" customFormat="1"/>
    <row r="7878" s="1" customFormat="1"/>
    <row r="7879" s="1" customFormat="1"/>
    <row r="7880" s="1" customFormat="1"/>
    <row r="7881" s="1" customFormat="1"/>
    <row r="7882" s="1" customFormat="1"/>
    <row r="7883" s="1" customFormat="1"/>
    <row r="7884" s="1" customFormat="1"/>
    <row r="7885" s="1" customFormat="1"/>
    <row r="7886" s="1" customFormat="1"/>
    <row r="7887" s="1" customFormat="1"/>
    <row r="7888" s="1" customFormat="1"/>
    <row r="7889" s="1" customFormat="1"/>
    <row r="7890" s="1" customFormat="1"/>
    <row r="7891" s="1" customFormat="1"/>
    <row r="7892" s="1" customFormat="1"/>
    <row r="7893" s="1" customFormat="1"/>
    <row r="7894" s="1" customFormat="1"/>
    <row r="7895" s="1" customFormat="1"/>
    <row r="7896" s="1" customFormat="1"/>
    <row r="7897" s="1" customFormat="1"/>
    <row r="7898" s="1" customFormat="1"/>
    <row r="7899" s="1" customFormat="1"/>
    <row r="7900" s="1" customFormat="1"/>
    <row r="7901" s="1" customFormat="1"/>
    <row r="7902" s="1" customFormat="1"/>
    <row r="7903" s="1" customFormat="1"/>
    <row r="7904" s="1" customFormat="1"/>
    <row r="7905" s="1" customFormat="1"/>
    <row r="7906" s="1" customFormat="1"/>
    <row r="7907" s="1" customFormat="1"/>
    <row r="7908" s="1" customFormat="1"/>
    <row r="7909" s="1" customFormat="1"/>
    <row r="7910" s="1" customFormat="1"/>
    <row r="7911" s="1" customFormat="1"/>
    <row r="7912" s="1" customFormat="1"/>
    <row r="7913" s="1" customFormat="1"/>
    <row r="7914" s="1" customFormat="1"/>
    <row r="7915" s="1" customFormat="1"/>
    <row r="7916" s="1" customFormat="1"/>
    <row r="7917" s="1" customFormat="1"/>
    <row r="7918" s="1" customFormat="1"/>
    <row r="7919" s="1" customFormat="1"/>
    <row r="7920" s="1" customFormat="1"/>
    <row r="7921" s="1" customFormat="1"/>
    <row r="7922" s="1" customFormat="1"/>
    <row r="7923" s="1" customFormat="1"/>
    <row r="7924" s="1" customFormat="1"/>
    <row r="7925" s="1" customFormat="1"/>
    <row r="7926" s="1" customFormat="1"/>
    <row r="7927" s="1" customFormat="1"/>
    <row r="7928" s="1" customFormat="1"/>
    <row r="7929" s="1" customFormat="1"/>
    <row r="7930" s="1" customFormat="1"/>
    <row r="7931" s="1" customFormat="1"/>
    <row r="7932" s="1" customFormat="1"/>
    <row r="7933" s="1" customFormat="1"/>
    <row r="7934" s="1" customFormat="1"/>
    <row r="7935" s="1" customFormat="1"/>
    <row r="7936" s="1" customFormat="1"/>
    <row r="7937" s="1" customFormat="1"/>
    <row r="7938" s="1" customFormat="1"/>
    <row r="7939" s="1" customFormat="1"/>
    <row r="7940" s="1" customFormat="1"/>
    <row r="7941" s="1" customFormat="1"/>
    <row r="7942" s="1" customFormat="1"/>
    <row r="7943" s="1" customFormat="1"/>
    <row r="7944" s="1" customFormat="1"/>
    <row r="7945" s="1" customFormat="1"/>
    <row r="7946" s="1" customFormat="1"/>
    <row r="7947" s="1" customFormat="1"/>
    <row r="7948" s="1" customFormat="1"/>
    <row r="7949" s="1" customFormat="1"/>
    <row r="7950" s="1" customFormat="1"/>
    <row r="7951" s="1" customFormat="1"/>
    <row r="7952" s="1" customFormat="1"/>
    <row r="7953" s="1" customFormat="1"/>
    <row r="7954" s="1" customFormat="1"/>
    <row r="7955" s="1" customFormat="1"/>
    <row r="7956" s="1" customFormat="1"/>
    <row r="7957" s="1" customFormat="1"/>
    <row r="7958" s="1" customFormat="1"/>
    <row r="7959" s="1" customFormat="1"/>
    <row r="7960" s="1" customFormat="1"/>
    <row r="7961" s="1" customFormat="1"/>
    <row r="7962" s="1" customFormat="1"/>
    <row r="7963" s="1" customFormat="1"/>
    <row r="7964" s="1" customFormat="1"/>
    <row r="7965" s="1" customFormat="1"/>
    <row r="7966" s="1" customFormat="1"/>
    <row r="7967" s="1" customFormat="1"/>
    <row r="7968" s="1" customFormat="1"/>
    <row r="7969" s="1" customFormat="1"/>
    <row r="7970" s="1" customFormat="1"/>
    <row r="7971" s="1" customFormat="1"/>
    <row r="7972" s="1" customFormat="1"/>
    <row r="7973" s="1" customFormat="1"/>
    <row r="7974" s="1" customFormat="1"/>
    <row r="7975" s="1" customFormat="1"/>
    <row r="7976" s="1" customFormat="1"/>
    <row r="7977" s="1" customFormat="1"/>
    <row r="7978" s="1" customFormat="1"/>
    <row r="7979" s="1" customFormat="1"/>
    <row r="7980" s="1" customFormat="1"/>
    <row r="7981" s="1" customFormat="1"/>
    <row r="7982" s="1" customFormat="1"/>
    <row r="7983" s="1" customFormat="1"/>
    <row r="7984" s="1" customFormat="1"/>
    <row r="7985" s="1" customFormat="1"/>
    <row r="7986" s="1" customFormat="1"/>
    <row r="7987" s="1" customFormat="1"/>
    <row r="7988" s="1" customFormat="1"/>
    <row r="7989" s="1" customFormat="1"/>
    <row r="7990" s="1" customFormat="1"/>
    <row r="7991" s="1" customFormat="1"/>
    <row r="7992" s="1" customFormat="1"/>
    <row r="7993" s="1" customFormat="1"/>
    <row r="7994" s="1" customFormat="1"/>
    <row r="7995" s="1" customFormat="1"/>
    <row r="7996" s="1" customFormat="1"/>
    <row r="7997" s="1" customFormat="1"/>
    <row r="7998" s="1" customFormat="1"/>
    <row r="7999" s="1" customFormat="1"/>
    <row r="8000" s="1" customFormat="1"/>
    <row r="8001" s="1" customFormat="1"/>
    <row r="8002" s="1" customFormat="1"/>
    <row r="8003" s="1" customFormat="1"/>
    <row r="8004" s="1" customFormat="1"/>
    <row r="8005" s="1" customFormat="1"/>
    <row r="8006" s="1" customFormat="1"/>
    <row r="8007" s="1" customFormat="1"/>
    <row r="8008" s="1" customFormat="1"/>
    <row r="8009" s="1" customFormat="1"/>
    <row r="8010" s="1" customFormat="1"/>
    <row r="8011" s="1" customFormat="1"/>
    <row r="8012" s="1" customFormat="1"/>
    <row r="8013" s="1" customFormat="1"/>
    <row r="8014" s="1" customFormat="1"/>
    <row r="8015" s="1" customFormat="1"/>
    <row r="8016" s="1" customFormat="1"/>
    <row r="8017" s="1" customFormat="1"/>
    <row r="8018" s="1" customFormat="1"/>
    <row r="8019" s="1" customFormat="1"/>
    <row r="8020" s="1" customFormat="1"/>
    <row r="8021" s="1" customFormat="1"/>
    <row r="8022" s="1" customFormat="1"/>
    <row r="8023" s="1" customFormat="1"/>
    <row r="8024" s="1" customFormat="1"/>
    <row r="8025" s="1" customFormat="1"/>
    <row r="8026" s="1" customFormat="1"/>
    <row r="8027" s="1" customFormat="1"/>
    <row r="8028" s="1" customFormat="1"/>
    <row r="8029" s="1" customFormat="1"/>
    <row r="8030" s="1" customFormat="1"/>
    <row r="8031" s="1" customFormat="1"/>
    <row r="8032" s="1" customFormat="1"/>
    <row r="8033" s="1" customFormat="1"/>
    <row r="8034" s="1" customFormat="1"/>
    <row r="8035" s="1" customFormat="1"/>
    <row r="8036" s="1" customFormat="1"/>
    <row r="8037" s="1" customFormat="1"/>
    <row r="8038" s="1" customFormat="1"/>
    <row r="8039" s="1" customFormat="1"/>
    <row r="8040" s="1" customFormat="1"/>
    <row r="8041" s="1" customFormat="1"/>
    <row r="8042" s="1" customFormat="1"/>
    <row r="8043" s="1" customFormat="1"/>
    <row r="8044" s="1" customFormat="1"/>
    <row r="8045" s="1" customFormat="1"/>
    <row r="8046" s="1" customFormat="1"/>
    <row r="8047" s="1" customFormat="1"/>
    <row r="8048" s="1" customFormat="1"/>
    <row r="8049" s="1" customFormat="1"/>
    <row r="8050" s="1" customFormat="1"/>
    <row r="8051" s="1" customFormat="1"/>
    <row r="8052" s="1" customFormat="1"/>
    <row r="8053" s="1" customFormat="1"/>
    <row r="8054" s="1" customFormat="1"/>
    <row r="8055" s="1" customFormat="1"/>
    <row r="8056" s="1" customFormat="1"/>
    <row r="8057" s="1" customFormat="1"/>
    <row r="8058" s="1" customFormat="1"/>
    <row r="8059" s="1" customFormat="1"/>
    <row r="8060" s="1" customFormat="1"/>
    <row r="8061" s="1" customFormat="1"/>
    <row r="8062" s="1" customFormat="1"/>
    <row r="8063" s="1" customFormat="1"/>
    <row r="8064" s="1" customFormat="1"/>
    <row r="8065" s="1" customFormat="1"/>
    <row r="8066" s="1" customFormat="1"/>
    <row r="8067" s="1" customFormat="1"/>
    <row r="8068" s="1" customFormat="1"/>
    <row r="8069" s="1" customFormat="1"/>
    <row r="8070" s="1" customFormat="1"/>
    <row r="8071" s="1" customFormat="1"/>
    <row r="8072" s="1" customFormat="1"/>
    <row r="8073" s="1" customFormat="1"/>
    <row r="8074" s="1" customFormat="1"/>
    <row r="8075" s="1" customFormat="1"/>
    <row r="8076" s="1" customFormat="1"/>
    <row r="8077" s="1" customFormat="1"/>
    <row r="8078" s="1" customFormat="1"/>
    <row r="8079" s="1" customFormat="1"/>
    <row r="8080" s="1" customFormat="1"/>
    <row r="8081" s="1" customFormat="1"/>
    <row r="8082" s="1" customFormat="1"/>
    <row r="8083" s="1" customFormat="1"/>
    <row r="8084" s="1" customFormat="1"/>
    <row r="8085" s="1" customFormat="1"/>
    <row r="8086" s="1" customFormat="1"/>
    <row r="8087" s="1" customFormat="1"/>
    <row r="8088" s="1" customFormat="1"/>
    <row r="8089" s="1" customFormat="1"/>
    <row r="8090" s="1" customFormat="1"/>
    <row r="8091" s="1" customFormat="1"/>
    <row r="8092" s="1" customFormat="1"/>
    <row r="8093" s="1" customFormat="1"/>
    <row r="8094" s="1" customFormat="1"/>
    <row r="8095" s="1" customFormat="1"/>
    <row r="8096" s="1" customFormat="1"/>
    <row r="8097" s="1" customFormat="1"/>
    <row r="8098" s="1" customFormat="1"/>
    <row r="8099" s="1" customFormat="1"/>
    <row r="8100" s="1" customFormat="1"/>
    <row r="8101" s="1" customFormat="1"/>
    <row r="8102" s="1" customFormat="1"/>
    <row r="8103" s="1" customFormat="1"/>
    <row r="8104" s="1" customFormat="1"/>
    <row r="8105" s="1" customFormat="1"/>
    <row r="8106" s="1" customFormat="1"/>
    <row r="8107" s="1" customFormat="1"/>
    <row r="8108" s="1" customFormat="1"/>
    <row r="8109" s="1" customFormat="1"/>
    <row r="8110" s="1" customFormat="1"/>
    <row r="8111" s="1" customFormat="1"/>
    <row r="8112" s="1" customFormat="1"/>
    <row r="8113" s="1" customFormat="1"/>
    <row r="8114" s="1" customFormat="1"/>
    <row r="8115" s="1" customFormat="1"/>
    <row r="8116" s="1" customFormat="1"/>
    <row r="8117" s="1" customFormat="1"/>
    <row r="8118" s="1" customFormat="1"/>
    <row r="8119" s="1" customFormat="1"/>
    <row r="8120" s="1" customFormat="1"/>
    <row r="8121" s="1" customFormat="1"/>
    <row r="8122" s="1" customFormat="1"/>
    <row r="8123" s="1" customFormat="1"/>
    <row r="8124" s="1" customFormat="1"/>
    <row r="8125" s="1" customFormat="1"/>
    <row r="8126" s="1" customFormat="1"/>
    <row r="8127" s="1" customFormat="1"/>
    <row r="8128" s="1" customFormat="1"/>
    <row r="8129" s="1" customFormat="1"/>
    <row r="8130" s="1" customFormat="1"/>
    <row r="8131" s="1" customFormat="1"/>
    <row r="8132" s="1" customFormat="1"/>
    <row r="8133" s="1" customFormat="1"/>
    <row r="8134" s="1" customFormat="1"/>
    <row r="8135" s="1" customFormat="1"/>
    <row r="8136" s="1" customFormat="1"/>
    <row r="8137" s="1" customFormat="1"/>
    <row r="8138" s="1" customFormat="1"/>
    <row r="8139" s="1" customFormat="1"/>
    <row r="8140" s="1" customFormat="1"/>
    <row r="8141" s="1" customFormat="1"/>
    <row r="8142" s="1" customFormat="1"/>
    <row r="8143" s="1" customFormat="1"/>
    <row r="8144" s="1" customFormat="1"/>
    <row r="8145" s="1" customFormat="1"/>
    <row r="8146" s="1" customFormat="1"/>
    <row r="8147" s="1" customFormat="1"/>
    <row r="8148" s="1" customFormat="1"/>
    <row r="8149" s="1" customFormat="1"/>
    <row r="8150" s="1" customFormat="1"/>
    <row r="8151" s="1" customFormat="1"/>
    <row r="8152" s="1" customFormat="1"/>
    <row r="8153" s="1" customFormat="1"/>
    <row r="8154" s="1" customFormat="1"/>
    <row r="8155" s="1" customFormat="1"/>
    <row r="8156" s="1" customFormat="1"/>
    <row r="8157" s="1" customFormat="1"/>
    <row r="8158" s="1" customFormat="1"/>
    <row r="8159" s="1" customFormat="1"/>
    <row r="8160" s="1" customFormat="1"/>
    <row r="8161" s="1" customFormat="1"/>
    <row r="8162" s="1" customFormat="1"/>
    <row r="8163" s="1" customFormat="1"/>
    <row r="8164" s="1" customFormat="1"/>
    <row r="8165" s="1" customFormat="1"/>
    <row r="8166" s="1" customFormat="1"/>
    <row r="8167" s="1" customFormat="1"/>
    <row r="8168" s="1" customFormat="1"/>
    <row r="8169" s="1" customFormat="1"/>
    <row r="8170" s="1" customFormat="1"/>
    <row r="8171" s="1" customFormat="1"/>
    <row r="8172" s="1" customFormat="1"/>
    <row r="8173" s="1" customFormat="1"/>
    <row r="8174" s="1" customFormat="1"/>
    <row r="8175" s="1" customFormat="1"/>
    <row r="8176" s="1" customFormat="1"/>
    <row r="8177" s="1" customFormat="1"/>
    <row r="8178" s="1" customFormat="1"/>
    <row r="8179" s="1" customFormat="1"/>
    <row r="8180" s="1" customFormat="1"/>
    <row r="8181" s="1" customFormat="1"/>
    <row r="8182" s="1" customFormat="1"/>
    <row r="8183" s="1" customFormat="1"/>
    <row r="8184" s="1" customFormat="1"/>
    <row r="8185" s="1" customFormat="1"/>
    <row r="8186" s="1" customFormat="1"/>
    <row r="8187" s="1" customFormat="1"/>
    <row r="8188" s="1" customFormat="1"/>
    <row r="8189" s="1" customFormat="1"/>
    <row r="8190" s="1" customFormat="1"/>
    <row r="8191" s="1" customFormat="1"/>
    <row r="8192" s="1" customFormat="1"/>
    <row r="8193" s="1" customFormat="1"/>
    <row r="8194" s="1" customFormat="1"/>
    <row r="8195" s="1" customFormat="1"/>
    <row r="8196" s="1" customFormat="1"/>
    <row r="8197" s="1" customFormat="1"/>
    <row r="8198" s="1" customFormat="1"/>
    <row r="8199" s="1" customFormat="1"/>
    <row r="8200" s="1" customFormat="1"/>
    <row r="8201" s="1" customFormat="1"/>
    <row r="8202" s="1" customFormat="1"/>
    <row r="8203" s="1" customFormat="1"/>
    <row r="8204" s="1" customFormat="1"/>
    <row r="8205" s="1" customFormat="1"/>
    <row r="8206" s="1" customFormat="1"/>
    <row r="8207" s="1" customFormat="1"/>
    <row r="8208" s="1" customFormat="1"/>
    <row r="8209" s="1" customFormat="1"/>
    <row r="8210" s="1" customFormat="1"/>
    <row r="8211" s="1" customFormat="1"/>
    <row r="8212" s="1" customFormat="1"/>
    <row r="8213" s="1" customFormat="1"/>
    <row r="8214" s="1" customFormat="1"/>
    <row r="8215" s="1" customFormat="1"/>
    <row r="8216" s="1" customFormat="1"/>
    <row r="8217" s="1" customFormat="1"/>
    <row r="8218" s="1" customFormat="1"/>
    <row r="8219" s="1" customFormat="1"/>
    <row r="8220" s="1" customFormat="1"/>
    <row r="8221" s="1" customFormat="1"/>
    <row r="8222" s="1" customFormat="1"/>
    <row r="8223" s="1" customFormat="1"/>
    <row r="8224" s="1" customFormat="1"/>
    <row r="8225" s="1" customFormat="1"/>
    <row r="8226" s="1" customFormat="1"/>
    <row r="8227" s="1" customFormat="1"/>
    <row r="8228" s="1" customFormat="1"/>
    <row r="8229" s="1" customFormat="1"/>
    <row r="8230" s="1" customFormat="1"/>
    <row r="8231" s="1" customFormat="1"/>
    <row r="8232" s="1" customFormat="1"/>
    <row r="8233" s="1" customFormat="1"/>
    <row r="8234" s="1" customFormat="1"/>
    <row r="8235" s="1" customFormat="1"/>
    <row r="8236" s="1" customFormat="1"/>
    <row r="8237" s="1" customFormat="1"/>
    <row r="8238" s="1" customFormat="1"/>
    <row r="8239" s="1" customFormat="1"/>
    <row r="8240" s="1" customFormat="1"/>
    <row r="8241" s="1" customFormat="1"/>
    <row r="8242" s="1" customFormat="1"/>
    <row r="8243" s="1" customFormat="1"/>
    <row r="8244" s="1" customFormat="1"/>
    <row r="8245" s="1" customFormat="1"/>
    <row r="8246" s="1" customFormat="1"/>
    <row r="8247" s="1" customFormat="1"/>
    <row r="8248" s="1" customFormat="1"/>
    <row r="8249" s="1" customFormat="1"/>
    <row r="8250" s="1" customFormat="1"/>
    <row r="8251" s="1" customFormat="1"/>
    <row r="8252" s="1" customFormat="1"/>
    <row r="8253" s="1" customFormat="1"/>
    <row r="8254" s="1" customFormat="1"/>
    <row r="8255" s="1" customFormat="1"/>
    <row r="8256" s="1" customFormat="1"/>
    <row r="8257" s="1" customFormat="1"/>
    <row r="8258" s="1" customFormat="1"/>
    <row r="8259" s="1" customFormat="1"/>
    <row r="8260" s="1" customFormat="1"/>
    <row r="8261" s="1" customFormat="1"/>
    <row r="8262" s="1" customFormat="1"/>
    <row r="8263" s="1" customFormat="1"/>
    <row r="8264" s="1" customFormat="1"/>
    <row r="8265" s="1" customFormat="1"/>
    <row r="8266" s="1" customFormat="1"/>
    <row r="8267" s="1" customFormat="1"/>
    <row r="8268" s="1" customFormat="1"/>
    <row r="8269" s="1" customFormat="1"/>
    <row r="8270" s="1" customFormat="1"/>
    <row r="8271" s="1" customFormat="1"/>
    <row r="8272" s="1" customFormat="1"/>
    <row r="8273" s="1" customFormat="1"/>
    <row r="8274" s="1" customFormat="1"/>
    <row r="8275" s="1" customFormat="1"/>
    <row r="8276" s="1" customFormat="1"/>
    <row r="8277" s="1" customFormat="1"/>
    <row r="8278" s="1" customFormat="1"/>
    <row r="8279" s="1" customFormat="1"/>
    <row r="8280" s="1" customFormat="1"/>
    <row r="8281" s="1" customFormat="1"/>
    <row r="8282" s="1" customFormat="1"/>
    <row r="8283" s="1" customFormat="1"/>
    <row r="8284" s="1" customFormat="1"/>
    <row r="8285" s="1" customFormat="1"/>
    <row r="8286" s="1" customFormat="1"/>
    <row r="8287" s="1" customFormat="1"/>
    <row r="8288" s="1" customFormat="1"/>
    <row r="8289" s="1" customFormat="1"/>
    <row r="8290" s="1" customFormat="1"/>
    <row r="8291" s="1" customFormat="1"/>
    <row r="8292" s="1" customFormat="1"/>
    <row r="8293" s="1" customFormat="1"/>
    <row r="8294" s="1" customFormat="1"/>
    <row r="8295" s="1" customFormat="1"/>
    <row r="8296" s="1" customFormat="1"/>
    <row r="8297" s="1" customFormat="1"/>
    <row r="8298" s="1" customFormat="1"/>
    <row r="8299" s="1" customFormat="1"/>
    <row r="8300" s="1" customFormat="1"/>
    <row r="8301" s="1" customFormat="1"/>
    <row r="8302" s="1" customFormat="1"/>
    <row r="8303" s="1" customFormat="1"/>
    <row r="8304" s="1" customFormat="1"/>
    <row r="8305" s="1" customFormat="1"/>
    <row r="8306" s="1" customFormat="1"/>
    <row r="8307" s="1" customFormat="1"/>
    <row r="8308" s="1" customFormat="1"/>
    <row r="8309" s="1" customFormat="1"/>
    <row r="8310" s="1" customFormat="1"/>
    <row r="8311" s="1" customFormat="1"/>
    <row r="8312" s="1" customFormat="1"/>
    <row r="8313" s="1" customFormat="1"/>
    <row r="8314" s="1" customFormat="1"/>
    <row r="8315" s="1" customFormat="1"/>
    <row r="8316" s="1" customFormat="1"/>
    <row r="8317" s="1" customFormat="1"/>
    <row r="8318" s="1" customFormat="1"/>
    <row r="8319" s="1" customFormat="1"/>
    <row r="8320" s="1" customFormat="1"/>
    <row r="8321" s="1" customFormat="1"/>
    <row r="8322" s="1" customFormat="1"/>
    <row r="8323" s="1" customFormat="1"/>
    <row r="8324" s="1" customFormat="1"/>
    <row r="8325" s="1" customFormat="1"/>
    <row r="8326" s="1" customFormat="1"/>
    <row r="8327" s="1" customFormat="1"/>
    <row r="8328" s="1" customFormat="1"/>
    <row r="8329" s="1" customFormat="1"/>
    <row r="8330" s="1" customFormat="1"/>
    <row r="8331" s="1" customFormat="1"/>
    <row r="8332" s="1" customFormat="1"/>
    <row r="8333" s="1" customFormat="1"/>
    <row r="8334" s="1" customFormat="1"/>
    <row r="8335" s="1" customFormat="1"/>
    <row r="8336" s="1" customFormat="1"/>
    <row r="8337" s="1" customFormat="1"/>
    <row r="8338" s="1" customFormat="1"/>
    <row r="8339" s="1" customFormat="1"/>
    <row r="8340" s="1" customFormat="1"/>
    <row r="8341" s="1" customFormat="1"/>
    <row r="8342" s="1" customFormat="1"/>
    <row r="8343" s="1" customFormat="1"/>
    <row r="8344" s="1" customFormat="1"/>
    <row r="8345" s="1" customFormat="1"/>
    <row r="8346" s="1" customFormat="1"/>
    <row r="8347" s="1" customFormat="1"/>
    <row r="8348" s="1" customFormat="1"/>
    <row r="8349" s="1" customFormat="1"/>
    <row r="8350" s="1" customFormat="1"/>
    <row r="8351" s="1" customFormat="1"/>
    <row r="8352" s="1" customFormat="1"/>
    <row r="8353" s="1" customFormat="1"/>
    <row r="8354" s="1" customFormat="1"/>
    <row r="8355" s="1" customFormat="1"/>
    <row r="8356" s="1" customFormat="1"/>
    <row r="8357" s="1" customFormat="1"/>
    <row r="8358" s="1" customFormat="1"/>
    <row r="8359" s="1" customFormat="1"/>
    <row r="8360" s="1" customFormat="1"/>
    <row r="8361" s="1" customFormat="1"/>
    <row r="8362" s="1" customFormat="1"/>
    <row r="8363" s="1" customFormat="1"/>
    <row r="8364" s="1" customFormat="1"/>
    <row r="8365" s="1" customFormat="1"/>
    <row r="8366" s="1" customFormat="1"/>
    <row r="8367" s="1" customFormat="1"/>
    <row r="8368" s="1" customFormat="1"/>
    <row r="8369" s="1" customFormat="1"/>
    <row r="8370" s="1" customFormat="1"/>
    <row r="8371" s="1" customFormat="1"/>
    <row r="8372" s="1" customFormat="1"/>
    <row r="8373" s="1" customFormat="1"/>
    <row r="8374" s="1" customFormat="1"/>
    <row r="8375" s="1" customFormat="1"/>
    <row r="8376" s="1" customFormat="1"/>
    <row r="8377" s="1" customFormat="1"/>
    <row r="8378" s="1" customFormat="1"/>
    <row r="8379" s="1" customFormat="1"/>
    <row r="8380" s="1" customFormat="1"/>
    <row r="8381" s="1" customFormat="1"/>
    <row r="8382" s="1" customFormat="1"/>
    <row r="8383" s="1" customFormat="1"/>
    <row r="8384" s="1" customFormat="1"/>
    <row r="8385" s="1" customFormat="1"/>
    <row r="8386" s="1" customFormat="1"/>
    <row r="8387" s="1" customFormat="1"/>
    <row r="8388" s="1" customFormat="1"/>
    <row r="8389" s="1" customFormat="1"/>
    <row r="8390" s="1" customFormat="1"/>
    <row r="8391" s="1" customFormat="1"/>
    <row r="8392" s="1" customFormat="1"/>
    <row r="8393" s="1" customFormat="1"/>
    <row r="8394" s="1" customFormat="1"/>
    <row r="8395" s="1" customFormat="1"/>
    <row r="8396" s="1" customFormat="1"/>
    <row r="8397" s="1" customFormat="1"/>
    <row r="8398" s="1" customFormat="1"/>
    <row r="8399" s="1" customFormat="1"/>
    <row r="8400" s="1" customFormat="1"/>
    <row r="8401" s="1" customFormat="1"/>
    <row r="8402" s="1" customFormat="1"/>
    <row r="8403" s="1" customFormat="1"/>
    <row r="8404" s="1" customFormat="1"/>
    <row r="8405" s="1" customFormat="1"/>
    <row r="8406" s="1" customFormat="1"/>
    <row r="8407" s="1" customFormat="1"/>
    <row r="8408" s="1" customFormat="1"/>
    <row r="8409" s="1" customFormat="1"/>
    <row r="8410" s="1" customFormat="1"/>
    <row r="8411" s="1" customFormat="1"/>
    <row r="8412" s="1" customFormat="1"/>
    <row r="8413" s="1" customFormat="1"/>
    <row r="8414" s="1" customFormat="1"/>
    <row r="8415" s="1" customFormat="1"/>
    <row r="8416" s="1" customFormat="1"/>
    <row r="8417" s="1" customFormat="1"/>
    <row r="8418" s="1" customFormat="1"/>
    <row r="8419" s="1" customFormat="1"/>
    <row r="8420" s="1" customFormat="1"/>
    <row r="8421" s="1" customFormat="1"/>
    <row r="8422" s="1" customFormat="1"/>
    <row r="8423" s="1" customFormat="1"/>
    <row r="8424" s="1" customFormat="1"/>
    <row r="8425" s="1" customFormat="1"/>
    <row r="8426" s="1" customFormat="1"/>
    <row r="8427" s="1" customFormat="1"/>
    <row r="8428" s="1" customFormat="1"/>
    <row r="8429" s="1" customFormat="1"/>
    <row r="8430" s="1" customFormat="1"/>
    <row r="8431" s="1" customFormat="1"/>
    <row r="8432" s="1" customFormat="1"/>
    <row r="8433" s="1" customFormat="1"/>
    <row r="8434" s="1" customFormat="1"/>
    <row r="8435" s="1" customFormat="1"/>
    <row r="8436" s="1" customFormat="1"/>
    <row r="8437" s="1" customFormat="1"/>
    <row r="8438" s="1" customFormat="1"/>
    <row r="8439" s="1" customFormat="1"/>
    <row r="8440" s="1" customFormat="1"/>
    <row r="8441" s="1" customFormat="1"/>
    <row r="8442" s="1" customFormat="1"/>
    <row r="8443" s="1" customFormat="1"/>
    <row r="8444" s="1" customFormat="1"/>
    <row r="8445" s="1" customFormat="1"/>
    <row r="8446" s="1" customFormat="1"/>
    <row r="8447" s="1" customFormat="1"/>
    <row r="8448" s="1" customFormat="1"/>
    <row r="8449" s="1" customFormat="1"/>
    <row r="8450" s="1" customFormat="1"/>
    <row r="8451" s="1" customFormat="1"/>
    <row r="8452" s="1" customFormat="1"/>
    <row r="8453" s="1" customFormat="1"/>
    <row r="8454" s="1" customFormat="1"/>
    <row r="8455" s="1" customFormat="1"/>
    <row r="8456" s="1" customFormat="1"/>
    <row r="8457" s="1" customFormat="1"/>
    <row r="8458" s="1" customFormat="1"/>
    <row r="8459" s="1" customFormat="1"/>
    <row r="8460" s="1" customFormat="1"/>
    <row r="8461" s="1" customFormat="1"/>
    <row r="8462" s="1" customFormat="1"/>
    <row r="8463" s="1" customFormat="1"/>
    <row r="8464" s="1" customFormat="1"/>
    <row r="8465" s="1" customFormat="1"/>
    <row r="8466" s="1" customFormat="1"/>
    <row r="8467" s="1" customFormat="1"/>
    <row r="8468" s="1" customFormat="1"/>
    <row r="8469" s="1" customFormat="1"/>
    <row r="8470" s="1" customFormat="1"/>
    <row r="8471" s="1" customFormat="1"/>
    <row r="8472" s="1" customFormat="1"/>
    <row r="8473" s="1" customFormat="1"/>
    <row r="8474" s="1" customFormat="1"/>
    <row r="8475" s="1" customFormat="1"/>
    <row r="8476" s="1" customFormat="1"/>
    <row r="8477" s="1" customFormat="1"/>
    <row r="8478" s="1" customFormat="1"/>
    <row r="8479" s="1" customFormat="1"/>
    <row r="8480" s="1" customFormat="1"/>
    <row r="8481" s="1" customFormat="1"/>
    <row r="8482" s="1" customFormat="1"/>
    <row r="8483" s="1" customFormat="1"/>
    <row r="8484" s="1" customFormat="1"/>
    <row r="8485" s="1" customFormat="1"/>
    <row r="8486" s="1" customFormat="1"/>
    <row r="8487" s="1" customFormat="1"/>
    <row r="8488" s="1" customFormat="1"/>
    <row r="8489" s="1" customFormat="1"/>
    <row r="8490" s="1" customFormat="1"/>
    <row r="8491" s="1" customFormat="1"/>
    <row r="8492" s="1" customFormat="1"/>
    <row r="8493" s="1" customFormat="1"/>
    <row r="8494" s="1" customFormat="1"/>
    <row r="8495" s="1" customFormat="1"/>
    <row r="8496" s="1" customFormat="1"/>
    <row r="8497" s="1" customFormat="1"/>
    <row r="8498" s="1" customFormat="1"/>
    <row r="8499" s="1" customFormat="1"/>
    <row r="8500" s="1" customFormat="1"/>
    <row r="8501" s="1" customFormat="1"/>
    <row r="8502" s="1" customFormat="1"/>
    <row r="8503" s="1" customFormat="1"/>
    <row r="8504" s="1" customFormat="1"/>
    <row r="8505" s="1" customFormat="1"/>
    <row r="8506" s="1" customFormat="1"/>
    <row r="8507" s="1" customFormat="1"/>
    <row r="8508" s="1" customFormat="1"/>
    <row r="8509" s="1" customFormat="1"/>
    <row r="8510" s="1" customFormat="1"/>
    <row r="8511" s="1" customFormat="1"/>
    <row r="8512" s="1" customFormat="1"/>
    <row r="8513" s="1" customFormat="1"/>
    <row r="8514" s="1" customFormat="1"/>
    <row r="8515" s="1" customFormat="1"/>
    <row r="8516" s="1" customFormat="1"/>
    <row r="8517" s="1" customFormat="1"/>
    <row r="8518" s="1" customFormat="1"/>
    <row r="8519" s="1" customFormat="1"/>
    <row r="8520" s="1" customFormat="1"/>
    <row r="8521" s="1" customFormat="1"/>
    <row r="8522" s="1" customFormat="1"/>
    <row r="8523" s="1" customFormat="1"/>
    <row r="8524" s="1" customFormat="1"/>
    <row r="8525" s="1" customFormat="1"/>
    <row r="8526" s="1" customFormat="1"/>
    <row r="8527" s="1" customFormat="1"/>
    <row r="8528" s="1" customFormat="1"/>
    <row r="8529" s="1" customFormat="1"/>
    <row r="8530" s="1" customFormat="1"/>
    <row r="8531" s="1" customFormat="1"/>
    <row r="8532" s="1" customFormat="1"/>
    <row r="8533" s="1" customFormat="1"/>
    <row r="8534" s="1" customFormat="1"/>
    <row r="8535" s="1" customFormat="1"/>
    <row r="8536" s="1" customFormat="1"/>
    <row r="8537" s="1" customFormat="1"/>
    <row r="8538" s="1" customFormat="1"/>
    <row r="8539" s="1" customFormat="1"/>
    <row r="8540" s="1" customFormat="1"/>
    <row r="8541" s="1" customFormat="1"/>
    <row r="8542" s="1" customFormat="1"/>
    <row r="8543" s="1" customFormat="1"/>
    <row r="8544" s="1" customFormat="1"/>
    <row r="8545" s="1" customFormat="1"/>
    <row r="8546" s="1" customFormat="1"/>
    <row r="8547" s="1" customFormat="1"/>
    <row r="8548" s="1" customFormat="1"/>
    <row r="8549" s="1" customFormat="1"/>
    <row r="8550" s="1" customFormat="1"/>
    <row r="8551" s="1" customFormat="1"/>
    <row r="8552" s="1" customFormat="1"/>
    <row r="8553" s="1" customFormat="1"/>
    <row r="8554" s="1" customFormat="1"/>
    <row r="8555" s="1" customFormat="1"/>
    <row r="8556" s="1" customFormat="1"/>
    <row r="8557" s="1" customFormat="1"/>
    <row r="8558" s="1" customFormat="1"/>
    <row r="8559" s="1" customFormat="1"/>
    <row r="8560" s="1" customFormat="1"/>
    <row r="8561" s="1" customFormat="1"/>
    <row r="8562" s="1" customFormat="1"/>
    <row r="8563" s="1" customFormat="1"/>
    <row r="8564" s="1" customFormat="1"/>
    <row r="8565" s="1" customFormat="1"/>
    <row r="8566" s="1" customFormat="1"/>
    <row r="8567" s="1" customFormat="1"/>
    <row r="8568" s="1" customFormat="1"/>
    <row r="8569" s="1" customFormat="1"/>
    <row r="8570" s="1" customFormat="1"/>
    <row r="8571" s="1" customFormat="1"/>
    <row r="8572" s="1" customFormat="1"/>
    <row r="8573" s="1" customFormat="1"/>
    <row r="8574" s="1" customFormat="1"/>
    <row r="8575" s="1" customFormat="1"/>
    <row r="8576" s="1" customFormat="1"/>
    <row r="8577" s="1" customFormat="1"/>
    <row r="8578" s="1" customFormat="1"/>
    <row r="8579" s="1" customFormat="1"/>
    <row r="8580" s="1" customFormat="1"/>
    <row r="8581" s="1" customFormat="1"/>
    <row r="8582" s="1" customFormat="1"/>
    <row r="8583" s="1" customFormat="1"/>
    <row r="8584" s="1" customFormat="1"/>
    <row r="8585" s="1" customFormat="1"/>
    <row r="8586" s="1" customFormat="1"/>
    <row r="8587" s="1" customFormat="1"/>
    <row r="8588" s="1" customFormat="1"/>
    <row r="8589" s="1" customFormat="1"/>
    <row r="8590" s="1" customFormat="1"/>
    <row r="8591" s="1" customFormat="1"/>
    <row r="8592" s="1" customFormat="1"/>
    <row r="8593" s="1" customFormat="1"/>
    <row r="8594" s="1" customFormat="1"/>
    <row r="8595" s="1" customFormat="1"/>
    <row r="8596" s="1" customFormat="1"/>
    <row r="8597" s="1" customFormat="1"/>
    <row r="8598" s="1" customFormat="1"/>
    <row r="8599" s="1" customFormat="1"/>
    <row r="8600" s="1" customFormat="1"/>
    <row r="8601" s="1" customFormat="1"/>
    <row r="8602" s="1" customFormat="1"/>
    <row r="8603" s="1" customFormat="1"/>
    <row r="8604" s="1" customFormat="1"/>
    <row r="8605" s="1" customFormat="1"/>
    <row r="8606" s="1" customFormat="1"/>
    <row r="8607" s="1" customFormat="1"/>
    <row r="8608" s="1" customFormat="1"/>
    <row r="8609" s="1" customFormat="1"/>
    <row r="8610" s="1" customFormat="1"/>
    <row r="8611" s="1" customFormat="1"/>
    <row r="8612" s="1" customFormat="1"/>
    <row r="8613" s="1" customFormat="1"/>
    <row r="8614" s="1" customFormat="1"/>
    <row r="8615" s="1" customFormat="1"/>
    <row r="8616" s="1" customFormat="1"/>
    <row r="8617" s="1" customFormat="1"/>
    <row r="8618" s="1" customFormat="1"/>
    <row r="8619" s="1" customFormat="1"/>
    <row r="8620" s="1" customFormat="1"/>
    <row r="8621" s="1" customFormat="1"/>
    <row r="8622" s="1" customFormat="1"/>
    <row r="8623" s="1" customFormat="1"/>
    <row r="8624" s="1" customFormat="1"/>
    <row r="8625" s="1" customFormat="1"/>
    <row r="8626" s="1" customFormat="1"/>
    <row r="8627" s="1" customFormat="1"/>
    <row r="8628" s="1" customFormat="1"/>
    <row r="8629" s="1" customFormat="1"/>
    <row r="8630" s="1" customFormat="1"/>
    <row r="8631" s="1" customFormat="1"/>
    <row r="8632" s="1" customFormat="1"/>
    <row r="8633" s="1" customFormat="1"/>
    <row r="8634" s="1" customFormat="1"/>
    <row r="8635" s="1" customFormat="1"/>
    <row r="8636" s="1" customFormat="1"/>
    <row r="8637" s="1" customFormat="1"/>
    <row r="8638" s="1" customFormat="1"/>
    <row r="8639" s="1" customFormat="1"/>
    <row r="8640" s="1" customFormat="1"/>
    <row r="8641" s="1" customFormat="1"/>
    <row r="8642" s="1" customFormat="1"/>
    <row r="8643" s="1" customFormat="1"/>
    <row r="8644" s="1" customFormat="1"/>
    <row r="8645" s="1" customFormat="1"/>
    <row r="8646" s="1" customFormat="1"/>
    <row r="8647" s="1" customFormat="1"/>
    <row r="8648" s="1" customFormat="1"/>
    <row r="8649" s="1" customFormat="1"/>
    <row r="8650" s="1" customFormat="1"/>
    <row r="8651" s="1" customFormat="1"/>
    <row r="8652" s="1" customFormat="1"/>
    <row r="8653" s="1" customFormat="1"/>
    <row r="8654" s="1" customFormat="1"/>
    <row r="8655" s="1" customFormat="1"/>
    <row r="8656" s="1" customFormat="1"/>
    <row r="8657" s="1" customFormat="1"/>
    <row r="8658" s="1" customFormat="1"/>
    <row r="8659" s="1" customFormat="1"/>
    <row r="8660" s="1" customFormat="1"/>
    <row r="8661" s="1" customFormat="1"/>
    <row r="8662" s="1" customFormat="1"/>
    <row r="8663" s="1" customFormat="1"/>
    <row r="8664" s="1" customFormat="1"/>
    <row r="8665" s="1" customFormat="1"/>
    <row r="8666" s="1" customFormat="1"/>
    <row r="8667" s="1" customFormat="1"/>
    <row r="8668" s="1" customFormat="1"/>
    <row r="8669" s="1" customFormat="1"/>
    <row r="8670" s="1" customFormat="1"/>
    <row r="8671" s="1" customFormat="1"/>
    <row r="8672" s="1" customFormat="1"/>
    <row r="8673" s="1" customFormat="1"/>
    <row r="8674" s="1" customFormat="1"/>
    <row r="8675" s="1" customFormat="1"/>
    <row r="8676" s="1" customFormat="1"/>
    <row r="8677" s="1" customFormat="1"/>
    <row r="8678" s="1" customFormat="1"/>
    <row r="8679" s="1" customFormat="1"/>
    <row r="8680" s="1" customFormat="1"/>
    <row r="8681" s="1" customFormat="1"/>
    <row r="8682" s="1" customFormat="1"/>
    <row r="8683" s="1" customFormat="1"/>
    <row r="8684" s="1" customFormat="1"/>
    <row r="8685" s="1" customFormat="1"/>
    <row r="8686" s="1" customFormat="1"/>
    <row r="8687" s="1" customFormat="1"/>
    <row r="8688" s="1" customFormat="1"/>
    <row r="8689" s="1" customFormat="1"/>
    <row r="8690" s="1" customFormat="1"/>
    <row r="8691" s="1" customFormat="1"/>
    <row r="8692" s="1" customFormat="1"/>
    <row r="8693" s="1" customFormat="1"/>
    <row r="8694" s="1" customFormat="1"/>
    <row r="8695" s="1" customFormat="1"/>
    <row r="8696" s="1" customFormat="1"/>
    <row r="8697" s="1" customFormat="1"/>
    <row r="8698" s="1" customFormat="1"/>
    <row r="8699" s="1" customFormat="1"/>
    <row r="8700" s="1" customFormat="1"/>
    <row r="8701" s="1" customFormat="1"/>
    <row r="8702" s="1" customFormat="1"/>
    <row r="8703" s="1" customFormat="1"/>
    <row r="8704" s="1" customFormat="1"/>
    <row r="8705" s="1" customFormat="1"/>
    <row r="8706" s="1" customFormat="1"/>
    <row r="8707" s="1" customFormat="1"/>
    <row r="8708" s="1" customFormat="1"/>
    <row r="8709" s="1" customFormat="1"/>
    <row r="8710" s="1" customFormat="1"/>
    <row r="8711" s="1" customFormat="1"/>
    <row r="8712" s="1" customFormat="1"/>
    <row r="8713" s="1" customFormat="1"/>
    <row r="8714" s="1" customFormat="1"/>
    <row r="8715" s="1" customFormat="1"/>
    <row r="8716" s="1" customFormat="1"/>
    <row r="8717" s="1" customFormat="1"/>
    <row r="8718" s="1" customFormat="1"/>
    <row r="8719" s="1" customFormat="1"/>
    <row r="8720" s="1" customFormat="1"/>
    <row r="8721" s="1" customFormat="1"/>
    <row r="8722" s="1" customFormat="1"/>
    <row r="8723" s="1" customFormat="1"/>
    <row r="8724" s="1" customFormat="1"/>
    <row r="8725" s="1" customFormat="1"/>
    <row r="8726" s="1" customFormat="1"/>
    <row r="8727" s="1" customFormat="1"/>
    <row r="8728" s="1" customFormat="1"/>
    <row r="8729" s="1" customFormat="1"/>
    <row r="8730" s="1" customFormat="1"/>
    <row r="8731" s="1" customFormat="1"/>
    <row r="8732" s="1" customFormat="1"/>
    <row r="8733" s="1" customFormat="1"/>
    <row r="8734" s="1" customFormat="1"/>
    <row r="8735" s="1" customFormat="1"/>
    <row r="8736" s="1" customFormat="1"/>
    <row r="8737" s="1" customFormat="1"/>
    <row r="8738" s="1" customFormat="1"/>
    <row r="8739" s="1" customFormat="1"/>
    <row r="8740" s="1" customFormat="1"/>
    <row r="8741" s="1" customFormat="1"/>
    <row r="8742" s="1" customFormat="1"/>
    <row r="8743" s="1" customFormat="1"/>
    <row r="8744" s="1" customFormat="1"/>
    <row r="8745" s="1" customFormat="1"/>
    <row r="8746" s="1" customFormat="1"/>
    <row r="8747" s="1" customFormat="1"/>
    <row r="8748" s="1" customFormat="1"/>
    <row r="8749" s="1" customFormat="1"/>
    <row r="8750" s="1" customFormat="1"/>
    <row r="8751" s="1" customFormat="1"/>
    <row r="8752" s="1" customFormat="1"/>
    <row r="8753" s="1" customFormat="1"/>
    <row r="8754" s="1" customFormat="1"/>
    <row r="8755" s="1" customFormat="1"/>
    <row r="8756" s="1" customFormat="1"/>
    <row r="8757" s="1" customFormat="1"/>
    <row r="8758" s="1" customFormat="1"/>
    <row r="8759" s="1" customFormat="1"/>
    <row r="8760" s="1" customFormat="1"/>
    <row r="8761" s="1" customFormat="1"/>
    <row r="8762" s="1" customFormat="1"/>
    <row r="8763" s="1" customFormat="1"/>
    <row r="8764" s="1" customFormat="1"/>
    <row r="8765" s="1" customFormat="1"/>
    <row r="8766" s="1" customFormat="1"/>
    <row r="8767" s="1" customFormat="1"/>
    <row r="8768" s="1" customFormat="1"/>
    <row r="8769" s="1" customFormat="1"/>
    <row r="8770" s="1" customFormat="1"/>
    <row r="8771" s="1" customFormat="1"/>
    <row r="8772" s="1" customFormat="1"/>
    <row r="8773" s="1" customFormat="1"/>
    <row r="8774" s="1" customFormat="1"/>
    <row r="8775" s="1" customFormat="1"/>
    <row r="8776" s="1" customFormat="1"/>
    <row r="8777" s="1" customFormat="1"/>
    <row r="8778" s="1" customFormat="1"/>
    <row r="8779" s="1" customFormat="1"/>
    <row r="8780" s="1" customFormat="1"/>
    <row r="8781" s="1" customFormat="1"/>
    <row r="8782" s="1" customFormat="1"/>
    <row r="8783" s="1" customFormat="1"/>
    <row r="8784" s="1" customFormat="1"/>
    <row r="8785" s="1" customFormat="1"/>
    <row r="8786" s="1" customFormat="1"/>
    <row r="8787" s="1" customFormat="1"/>
    <row r="8788" s="1" customFormat="1"/>
    <row r="8789" s="1" customFormat="1"/>
    <row r="8790" s="1" customFormat="1"/>
    <row r="8791" s="1" customFormat="1"/>
    <row r="8792" s="1" customFormat="1"/>
    <row r="8793" s="1" customFormat="1"/>
    <row r="8794" s="1" customFormat="1"/>
    <row r="8795" s="1" customFormat="1"/>
    <row r="8796" s="1" customFormat="1"/>
    <row r="8797" s="1" customFormat="1"/>
    <row r="8798" s="1" customFormat="1"/>
    <row r="8799" s="1" customFormat="1"/>
    <row r="8800" s="1" customFormat="1"/>
    <row r="8801" s="1" customFormat="1"/>
    <row r="8802" s="1" customFormat="1"/>
    <row r="8803" s="1" customFormat="1"/>
    <row r="8804" s="1" customFormat="1"/>
    <row r="8805" s="1" customFormat="1"/>
    <row r="8806" s="1" customFormat="1"/>
    <row r="8807" s="1" customFormat="1"/>
    <row r="8808" s="1" customFormat="1"/>
    <row r="8809" s="1" customFormat="1"/>
    <row r="8810" s="1" customFormat="1"/>
    <row r="8811" s="1" customFormat="1"/>
    <row r="8812" s="1" customFormat="1"/>
    <row r="8813" s="1" customFormat="1"/>
    <row r="8814" s="1" customFormat="1"/>
    <row r="8815" s="1" customFormat="1"/>
    <row r="8816" s="1" customFormat="1"/>
    <row r="8817" s="1" customFormat="1"/>
    <row r="8818" s="1" customFormat="1"/>
    <row r="8819" s="1" customFormat="1"/>
    <row r="8820" s="1" customFormat="1"/>
    <row r="8821" s="1" customFormat="1"/>
    <row r="8822" s="1" customFormat="1"/>
    <row r="8823" s="1" customFormat="1"/>
    <row r="8824" s="1" customFormat="1"/>
    <row r="8825" s="1" customFormat="1"/>
    <row r="8826" s="1" customFormat="1"/>
    <row r="8827" s="1" customFormat="1"/>
    <row r="8828" s="1" customFormat="1"/>
    <row r="8829" s="1" customFormat="1"/>
    <row r="8830" s="1" customFormat="1"/>
    <row r="8831" s="1" customFormat="1"/>
    <row r="8832" s="1" customFormat="1"/>
    <row r="8833" s="1" customFormat="1"/>
    <row r="8834" s="1" customFormat="1"/>
    <row r="8835" s="1" customFormat="1"/>
    <row r="8836" s="1" customFormat="1"/>
    <row r="8837" s="1" customFormat="1"/>
    <row r="8838" s="1" customFormat="1"/>
    <row r="8839" s="1" customFormat="1"/>
    <row r="8840" s="1" customFormat="1"/>
    <row r="8841" s="1" customFormat="1"/>
    <row r="8842" s="1" customFormat="1"/>
    <row r="8843" s="1" customFormat="1"/>
    <row r="8844" s="1" customFormat="1"/>
    <row r="8845" s="1" customFormat="1"/>
    <row r="8846" s="1" customFormat="1"/>
    <row r="8847" s="1" customFormat="1"/>
    <row r="8848" s="1" customFormat="1"/>
    <row r="8849" s="1" customFormat="1"/>
    <row r="8850" s="1" customFormat="1"/>
    <row r="8851" s="1" customFormat="1"/>
    <row r="8852" s="1" customFormat="1"/>
    <row r="8853" s="1" customFormat="1"/>
    <row r="8854" s="1" customFormat="1"/>
    <row r="8855" s="1" customFormat="1"/>
    <row r="8856" s="1" customFormat="1"/>
    <row r="8857" s="1" customFormat="1"/>
    <row r="8858" s="1" customFormat="1"/>
    <row r="8859" s="1" customFormat="1"/>
    <row r="8860" s="1" customFormat="1"/>
    <row r="8861" s="1" customFormat="1"/>
    <row r="8862" s="1" customFormat="1"/>
    <row r="8863" s="1" customFormat="1"/>
    <row r="8864" s="1" customFormat="1"/>
    <row r="8865" s="1" customFormat="1"/>
    <row r="8866" s="1" customFormat="1"/>
    <row r="8867" s="1" customFormat="1"/>
    <row r="8868" s="1" customFormat="1"/>
    <row r="8869" s="1" customFormat="1"/>
    <row r="8870" s="1" customFormat="1"/>
    <row r="8871" s="1" customFormat="1"/>
    <row r="8872" s="1" customFormat="1"/>
    <row r="8873" s="1" customFormat="1"/>
    <row r="8874" s="1" customFormat="1"/>
    <row r="8875" s="1" customFormat="1"/>
    <row r="8876" s="1" customFormat="1"/>
    <row r="8877" s="1" customFormat="1"/>
    <row r="8878" s="1" customFormat="1"/>
    <row r="8879" s="1" customFormat="1"/>
    <row r="8880" s="1" customFormat="1"/>
    <row r="8881" s="1" customFormat="1"/>
    <row r="8882" s="1" customFormat="1"/>
    <row r="8883" s="1" customFormat="1"/>
    <row r="8884" s="1" customFormat="1"/>
    <row r="8885" s="1" customFormat="1"/>
    <row r="8886" s="1" customFormat="1"/>
    <row r="8887" s="1" customFormat="1"/>
    <row r="8888" s="1" customFormat="1"/>
    <row r="8889" s="1" customFormat="1"/>
    <row r="8890" s="1" customFormat="1"/>
    <row r="8891" s="1" customFormat="1"/>
    <row r="8892" s="1" customFormat="1"/>
    <row r="8893" s="1" customFormat="1"/>
    <row r="8894" s="1" customFormat="1"/>
    <row r="8895" s="1" customFormat="1"/>
    <row r="8896" s="1" customFormat="1"/>
    <row r="8897" s="1" customFormat="1"/>
    <row r="8898" s="1" customFormat="1"/>
    <row r="8899" s="1" customFormat="1"/>
    <row r="8900" s="1" customFormat="1"/>
    <row r="8901" s="1" customFormat="1"/>
    <row r="8902" s="1" customFormat="1"/>
    <row r="8903" s="1" customFormat="1"/>
    <row r="8904" s="1" customFormat="1"/>
    <row r="8905" s="1" customFormat="1"/>
    <row r="8906" s="1" customFormat="1"/>
    <row r="8907" s="1" customFormat="1"/>
    <row r="8908" s="1" customFormat="1"/>
    <row r="8909" s="1" customFormat="1"/>
    <row r="8910" s="1" customFormat="1"/>
    <row r="8911" s="1" customFormat="1"/>
    <row r="8912" s="1" customFormat="1"/>
    <row r="8913" s="1" customFormat="1"/>
    <row r="8914" s="1" customFormat="1"/>
    <row r="8915" s="1" customFormat="1"/>
    <row r="8916" s="1" customFormat="1"/>
    <row r="8917" s="1" customFormat="1"/>
    <row r="8918" s="1" customFormat="1"/>
    <row r="8919" s="1" customFormat="1"/>
    <row r="8920" s="1" customFormat="1"/>
    <row r="8921" s="1" customFormat="1"/>
    <row r="8922" s="1" customFormat="1"/>
    <row r="8923" s="1" customFormat="1"/>
    <row r="8924" s="1" customFormat="1"/>
    <row r="8925" s="1" customFormat="1"/>
    <row r="8926" s="1" customFormat="1"/>
    <row r="8927" s="1" customFormat="1"/>
    <row r="8928" s="1" customFormat="1"/>
    <row r="8929" s="1" customFormat="1"/>
    <row r="8930" s="1" customFormat="1"/>
    <row r="8931" s="1" customFormat="1"/>
    <row r="8932" s="1" customFormat="1"/>
    <row r="8933" s="1" customFormat="1"/>
    <row r="8934" s="1" customFormat="1"/>
    <row r="8935" s="1" customFormat="1"/>
    <row r="8936" s="1" customFormat="1"/>
    <row r="8937" s="1" customFormat="1"/>
    <row r="8938" s="1" customFormat="1"/>
    <row r="8939" s="1" customFormat="1"/>
    <row r="8940" s="1" customFormat="1"/>
    <row r="8941" s="1" customFormat="1"/>
    <row r="8942" s="1" customFormat="1"/>
    <row r="8943" s="1" customFormat="1"/>
    <row r="8944" s="1" customFormat="1"/>
    <row r="8945" s="1" customFormat="1"/>
    <row r="8946" s="1" customFormat="1"/>
    <row r="8947" s="1" customFormat="1"/>
    <row r="8948" s="1" customFormat="1"/>
    <row r="8949" s="1" customFormat="1"/>
    <row r="8950" s="1" customFormat="1"/>
    <row r="8951" s="1" customFormat="1"/>
    <row r="8952" s="1" customFormat="1"/>
    <row r="8953" s="1" customFormat="1"/>
    <row r="8954" s="1" customFormat="1"/>
    <row r="8955" s="1" customFormat="1"/>
    <row r="8956" s="1" customFormat="1"/>
    <row r="8957" s="1" customFormat="1"/>
    <row r="8958" s="1" customFormat="1"/>
    <row r="8959" s="1" customFormat="1"/>
    <row r="8960" s="1" customFormat="1"/>
    <row r="8961" s="1" customFormat="1"/>
    <row r="8962" s="1" customFormat="1"/>
    <row r="8963" s="1" customFormat="1"/>
    <row r="8964" s="1" customFormat="1"/>
    <row r="8965" s="1" customFormat="1"/>
    <row r="8966" s="1" customFormat="1"/>
    <row r="8967" s="1" customFormat="1"/>
    <row r="8968" s="1" customFormat="1"/>
    <row r="8969" s="1" customFormat="1"/>
    <row r="8970" s="1" customFormat="1"/>
    <row r="8971" s="1" customFormat="1"/>
    <row r="8972" s="1" customFormat="1"/>
    <row r="8973" s="1" customFormat="1"/>
    <row r="8974" s="1" customFormat="1"/>
    <row r="8975" s="1" customFormat="1"/>
    <row r="8976" s="1" customFormat="1"/>
    <row r="8977" s="1" customFormat="1"/>
    <row r="8978" s="1" customFormat="1"/>
    <row r="8979" s="1" customFormat="1"/>
    <row r="8980" s="1" customFormat="1"/>
    <row r="8981" s="1" customFormat="1"/>
    <row r="8982" s="1" customFormat="1"/>
    <row r="8983" s="1" customFormat="1"/>
    <row r="8984" s="1" customFormat="1"/>
    <row r="8985" s="1" customFormat="1"/>
    <row r="8986" s="1" customFormat="1"/>
    <row r="8987" s="1" customFormat="1"/>
    <row r="8988" s="1" customFormat="1"/>
    <row r="8989" s="1" customFormat="1"/>
    <row r="8990" s="1" customFormat="1"/>
    <row r="8991" s="1" customFormat="1"/>
    <row r="8992" s="1" customFormat="1"/>
    <row r="8993" s="1" customFormat="1"/>
    <row r="8994" s="1" customFormat="1"/>
    <row r="8995" s="1" customFormat="1"/>
    <row r="8996" s="1" customFormat="1"/>
    <row r="8997" s="1" customFormat="1"/>
    <row r="8998" s="1" customFormat="1"/>
    <row r="8999" s="1" customFormat="1"/>
    <row r="9000" s="1" customFormat="1"/>
    <row r="9001" s="1" customFormat="1"/>
    <row r="9002" s="1" customFormat="1"/>
    <row r="9003" s="1" customFormat="1"/>
    <row r="9004" s="1" customFormat="1"/>
    <row r="9005" s="1" customFormat="1"/>
    <row r="9006" s="1" customFormat="1"/>
    <row r="9007" s="1" customFormat="1"/>
    <row r="9008" s="1" customFormat="1"/>
    <row r="9009" s="1" customFormat="1"/>
    <row r="9010" s="1" customFormat="1"/>
    <row r="9011" s="1" customFormat="1"/>
    <row r="9012" s="1" customFormat="1"/>
    <row r="9013" s="1" customFormat="1"/>
    <row r="9014" s="1" customFormat="1"/>
    <row r="9015" s="1" customFormat="1"/>
    <row r="9016" s="1" customFormat="1"/>
    <row r="9017" s="1" customFormat="1"/>
    <row r="9018" s="1" customFormat="1"/>
    <row r="9019" s="1" customFormat="1"/>
    <row r="9020" s="1" customFormat="1"/>
    <row r="9021" s="1" customFormat="1"/>
    <row r="9022" s="1" customFormat="1"/>
    <row r="9023" s="1" customFormat="1"/>
    <row r="9024" s="1" customFormat="1"/>
    <row r="9025" s="1" customFormat="1"/>
    <row r="9026" s="1" customFormat="1"/>
    <row r="9027" s="1" customFormat="1"/>
    <row r="9028" s="1" customFormat="1"/>
    <row r="9029" s="1" customFormat="1"/>
    <row r="9030" s="1" customFormat="1"/>
    <row r="9031" s="1" customFormat="1"/>
    <row r="9032" s="1" customFormat="1"/>
    <row r="9033" s="1" customFormat="1"/>
    <row r="9034" s="1" customFormat="1"/>
    <row r="9035" s="1" customFormat="1"/>
    <row r="9036" s="1" customFormat="1"/>
    <row r="9037" s="1" customFormat="1"/>
    <row r="9038" s="1" customFormat="1"/>
    <row r="9039" s="1" customFormat="1"/>
    <row r="9040" s="1" customFormat="1"/>
    <row r="9041" s="1" customFormat="1"/>
    <row r="9042" s="1" customFormat="1"/>
    <row r="9043" s="1" customFormat="1"/>
    <row r="9044" s="1" customFormat="1"/>
    <row r="9045" s="1" customFormat="1"/>
    <row r="9046" s="1" customFormat="1"/>
    <row r="9047" s="1" customFormat="1"/>
    <row r="9048" s="1" customFormat="1"/>
    <row r="9049" s="1" customFormat="1"/>
    <row r="9050" s="1" customFormat="1"/>
    <row r="9051" s="1" customFormat="1"/>
    <row r="9052" s="1" customFormat="1"/>
    <row r="9053" s="1" customFormat="1"/>
    <row r="9054" s="1" customFormat="1"/>
    <row r="9055" s="1" customFormat="1"/>
    <row r="9056" s="1" customFormat="1"/>
    <row r="9057" s="1" customFormat="1"/>
    <row r="9058" s="1" customFormat="1"/>
    <row r="9059" s="1" customFormat="1"/>
    <row r="9060" s="1" customFormat="1"/>
    <row r="9061" s="1" customFormat="1"/>
    <row r="9062" s="1" customFormat="1"/>
    <row r="9063" s="1" customFormat="1"/>
    <row r="9064" s="1" customFormat="1"/>
    <row r="9065" s="1" customFormat="1"/>
    <row r="9066" s="1" customFormat="1"/>
    <row r="9067" s="1" customFormat="1"/>
    <row r="9068" s="1" customFormat="1"/>
    <row r="9069" s="1" customFormat="1"/>
    <row r="9070" s="1" customFormat="1"/>
    <row r="9071" s="1" customFormat="1"/>
    <row r="9072" s="1" customFormat="1"/>
    <row r="9073" s="1" customFormat="1"/>
    <row r="9074" s="1" customFormat="1"/>
    <row r="9075" s="1" customFormat="1"/>
    <row r="9076" s="1" customFormat="1"/>
    <row r="9077" s="1" customFormat="1"/>
    <row r="9078" s="1" customFormat="1"/>
    <row r="9079" s="1" customFormat="1"/>
    <row r="9080" s="1" customFormat="1"/>
    <row r="9081" s="1" customFormat="1"/>
    <row r="9082" s="1" customFormat="1"/>
    <row r="9083" s="1" customFormat="1"/>
    <row r="9084" s="1" customFormat="1"/>
    <row r="9085" s="1" customFormat="1"/>
    <row r="9086" s="1" customFormat="1"/>
    <row r="9087" s="1" customFormat="1"/>
    <row r="9088" s="1" customFormat="1"/>
    <row r="9089" s="1" customFormat="1"/>
    <row r="9090" s="1" customFormat="1"/>
    <row r="9091" s="1" customFormat="1"/>
    <row r="9092" s="1" customFormat="1"/>
    <row r="9093" s="1" customFormat="1"/>
    <row r="9094" s="1" customFormat="1"/>
    <row r="9095" s="1" customFormat="1"/>
    <row r="9096" s="1" customFormat="1"/>
    <row r="9097" s="1" customFormat="1"/>
    <row r="9098" s="1" customFormat="1"/>
    <row r="9099" s="1" customFormat="1"/>
    <row r="9100" s="1" customFormat="1"/>
    <row r="9101" s="1" customFormat="1"/>
    <row r="9102" s="1" customFormat="1"/>
    <row r="9103" s="1" customFormat="1"/>
    <row r="9104" s="1" customFormat="1"/>
    <row r="9105" s="1" customFormat="1"/>
    <row r="9106" s="1" customFormat="1"/>
    <row r="9107" s="1" customFormat="1"/>
    <row r="9108" s="1" customFormat="1"/>
    <row r="9109" s="1" customFormat="1"/>
    <row r="9110" s="1" customFormat="1"/>
    <row r="9111" s="1" customFormat="1"/>
    <row r="9112" s="1" customFormat="1"/>
    <row r="9113" s="1" customFormat="1"/>
    <row r="9114" s="1" customFormat="1"/>
    <row r="9115" s="1" customFormat="1"/>
    <row r="9116" s="1" customFormat="1"/>
    <row r="9117" s="1" customFormat="1"/>
    <row r="9118" s="1" customFormat="1"/>
    <row r="9119" s="1" customFormat="1"/>
    <row r="9120" s="1" customFormat="1"/>
    <row r="9121" s="1" customFormat="1"/>
    <row r="9122" s="1" customFormat="1"/>
    <row r="9123" s="1" customFormat="1"/>
    <row r="9124" s="1" customFormat="1"/>
    <row r="9125" s="1" customFormat="1"/>
    <row r="9126" s="1" customFormat="1"/>
    <row r="9127" s="1" customFormat="1"/>
    <row r="9128" s="1" customFormat="1"/>
    <row r="9129" s="1" customFormat="1"/>
    <row r="9130" s="1" customFormat="1"/>
    <row r="9131" s="1" customFormat="1"/>
    <row r="9132" s="1" customFormat="1"/>
    <row r="9133" s="1" customFormat="1"/>
    <row r="9134" s="1" customFormat="1"/>
    <row r="9135" s="1" customFormat="1"/>
    <row r="9136" s="1" customFormat="1"/>
    <row r="9137" s="1" customFormat="1"/>
    <row r="9138" s="1" customFormat="1"/>
    <row r="9139" s="1" customFormat="1"/>
    <row r="9140" s="1" customFormat="1"/>
    <row r="9141" s="1" customFormat="1"/>
    <row r="9142" s="1" customFormat="1"/>
    <row r="9143" s="1" customFormat="1"/>
    <row r="9144" s="1" customFormat="1"/>
    <row r="9145" s="1" customFormat="1"/>
    <row r="9146" s="1" customFormat="1"/>
    <row r="9147" s="1" customFormat="1"/>
    <row r="9148" s="1" customFormat="1"/>
    <row r="9149" s="1" customFormat="1"/>
    <row r="9150" s="1" customFormat="1"/>
    <row r="9151" s="1" customFormat="1"/>
    <row r="9152" s="1" customFormat="1"/>
    <row r="9153" s="1" customFormat="1"/>
    <row r="9154" s="1" customFormat="1"/>
    <row r="9155" s="1" customFormat="1"/>
    <row r="9156" s="1" customFormat="1"/>
    <row r="9157" s="1" customFormat="1"/>
    <row r="9158" s="1" customFormat="1"/>
    <row r="9159" s="1" customFormat="1"/>
    <row r="9160" s="1" customFormat="1"/>
    <row r="9161" s="1" customFormat="1"/>
    <row r="9162" s="1" customFormat="1"/>
    <row r="9163" s="1" customFormat="1"/>
    <row r="9164" s="1" customFormat="1"/>
    <row r="9165" s="1" customFormat="1"/>
    <row r="9166" s="1" customFormat="1"/>
    <row r="9167" s="1" customFormat="1"/>
    <row r="9168" s="1" customFormat="1"/>
    <row r="9169" s="1" customFormat="1"/>
    <row r="9170" s="1" customFormat="1"/>
    <row r="9171" s="1" customFormat="1"/>
    <row r="9172" s="1" customFormat="1"/>
    <row r="9173" s="1" customFormat="1"/>
    <row r="9174" s="1" customFormat="1"/>
    <row r="9175" s="1" customFormat="1"/>
    <row r="9176" s="1" customFormat="1"/>
    <row r="9177" s="1" customFormat="1"/>
    <row r="9178" s="1" customFormat="1"/>
    <row r="9179" s="1" customFormat="1"/>
    <row r="9180" s="1" customFormat="1"/>
    <row r="9181" s="1" customFormat="1"/>
    <row r="9182" s="1" customFormat="1"/>
    <row r="9183" s="1" customFormat="1"/>
    <row r="9184" s="1" customFormat="1"/>
    <row r="9185" s="1" customFormat="1"/>
    <row r="9186" s="1" customFormat="1"/>
    <row r="9187" s="1" customFormat="1"/>
    <row r="9188" s="1" customFormat="1"/>
    <row r="9189" s="1" customFormat="1"/>
    <row r="9190" s="1" customFormat="1"/>
    <row r="9191" s="1" customFormat="1"/>
    <row r="9192" s="1" customFormat="1"/>
    <row r="9193" s="1" customFormat="1"/>
    <row r="9194" s="1" customFormat="1"/>
    <row r="9195" s="1" customFormat="1"/>
    <row r="9196" s="1" customFormat="1"/>
    <row r="9197" s="1" customFormat="1"/>
    <row r="9198" s="1" customFormat="1"/>
    <row r="9199" s="1" customFormat="1"/>
    <row r="9200" s="1" customFormat="1"/>
    <row r="9201" s="1" customFormat="1"/>
    <row r="9202" s="1" customFormat="1"/>
    <row r="9203" s="1" customFormat="1"/>
    <row r="9204" s="1" customFormat="1"/>
    <row r="9205" s="1" customFormat="1"/>
    <row r="9206" s="1" customFormat="1"/>
    <row r="9207" s="1" customFormat="1"/>
    <row r="9208" s="1" customFormat="1"/>
    <row r="9209" s="1" customFormat="1"/>
    <row r="9210" s="1" customFormat="1"/>
    <row r="9211" s="1" customFormat="1"/>
    <row r="9212" s="1" customFormat="1"/>
    <row r="9213" s="1" customFormat="1"/>
    <row r="9214" s="1" customFormat="1"/>
    <row r="9215" s="1" customFormat="1"/>
    <row r="9216" s="1" customFormat="1"/>
    <row r="9217" s="1" customFormat="1"/>
    <row r="9218" s="1" customFormat="1"/>
    <row r="9219" s="1" customFormat="1"/>
    <row r="9220" s="1" customFormat="1"/>
    <row r="9221" s="1" customFormat="1"/>
    <row r="9222" s="1" customFormat="1"/>
    <row r="9223" s="1" customFormat="1"/>
    <row r="9224" s="1" customFormat="1"/>
    <row r="9225" s="1" customFormat="1"/>
    <row r="9226" s="1" customFormat="1"/>
    <row r="9227" s="1" customFormat="1"/>
    <row r="9228" s="1" customFormat="1"/>
    <row r="9229" s="1" customFormat="1"/>
    <row r="9230" s="1" customFormat="1"/>
    <row r="9231" s="1" customFormat="1"/>
    <row r="9232" s="1" customFormat="1"/>
    <row r="9233" s="1" customFormat="1"/>
    <row r="9234" s="1" customFormat="1"/>
    <row r="9235" s="1" customFormat="1"/>
    <row r="9236" s="1" customFormat="1"/>
    <row r="9237" s="1" customFormat="1"/>
    <row r="9238" s="1" customFormat="1"/>
    <row r="9239" s="1" customFormat="1"/>
    <row r="9240" s="1" customFormat="1"/>
    <row r="9241" s="1" customFormat="1"/>
    <row r="9242" s="1" customFormat="1"/>
    <row r="9243" s="1" customFormat="1"/>
    <row r="9244" s="1" customFormat="1"/>
    <row r="9245" s="1" customFormat="1"/>
    <row r="9246" s="1" customFormat="1"/>
    <row r="9247" s="1" customFormat="1"/>
    <row r="9248" s="1" customFormat="1"/>
    <row r="9249" s="1" customFormat="1"/>
    <row r="9250" s="1" customFormat="1"/>
    <row r="9251" s="1" customFormat="1"/>
    <row r="9252" s="1" customFormat="1"/>
    <row r="9253" s="1" customFormat="1"/>
    <row r="9254" s="1" customFormat="1"/>
    <row r="9255" s="1" customFormat="1"/>
    <row r="9256" s="1" customFormat="1"/>
    <row r="9257" s="1" customFormat="1"/>
    <row r="9258" s="1" customFormat="1"/>
    <row r="9259" s="1" customFormat="1"/>
    <row r="9260" s="1" customFormat="1"/>
    <row r="9261" s="1" customFormat="1"/>
    <row r="9262" s="1" customFormat="1"/>
    <row r="9263" s="1" customFormat="1"/>
    <row r="9264" s="1" customFormat="1"/>
    <row r="9265" s="1" customFormat="1"/>
    <row r="9266" s="1" customFormat="1"/>
    <row r="9267" s="1" customFormat="1"/>
    <row r="9268" s="1" customFormat="1"/>
    <row r="9269" s="1" customFormat="1"/>
    <row r="9270" s="1" customFormat="1"/>
    <row r="9271" s="1" customFormat="1"/>
    <row r="9272" s="1" customFormat="1"/>
    <row r="9273" s="1" customFormat="1"/>
    <row r="9274" s="1" customFormat="1"/>
    <row r="9275" s="1" customFormat="1"/>
    <row r="9276" s="1" customFormat="1"/>
    <row r="9277" s="1" customFormat="1"/>
    <row r="9278" s="1" customFormat="1"/>
    <row r="9279" s="1" customFormat="1"/>
    <row r="9280" s="1" customFormat="1"/>
    <row r="9281" s="1" customFormat="1"/>
    <row r="9282" s="1" customFormat="1"/>
    <row r="9283" s="1" customFormat="1"/>
    <row r="9284" s="1" customFormat="1"/>
    <row r="9285" s="1" customFormat="1"/>
    <row r="9286" s="1" customFormat="1"/>
    <row r="9287" s="1" customFormat="1"/>
    <row r="9288" s="1" customFormat="1"/>
    <row r="9289" s="1" customFormat="1"/>
    <row r="9290" s="1" customFormat="1"/>
    <row r="9291" s="1" customFormat="1"/>
    <row r="9292" s="1" customFormat="1"/>
    <row r="9293" s="1" customFormat="1"/>
    <row r="9294" s="1" customFormat="1"/>
    <row r="9295" s="1" customFormat="1"/>
    <row r="9296" s="1" customFormat="1"/>
    <row r="9297" s="1" customFormat="1"/>
    <row r="9298" s="1" customFormat="1"/>
    <row r="9299" s="1" customFormat="1"/>
    <row r="9300" s="1" customFormat="1"/>
    <row r="9301" s="1" customFormat="1"/>
    <row r="9302" s="1" customFormat="1"/>
    <row r="9303" s="1" customFormat="1"/>
    <row r="9304" s="1" customFormat="1"/>
    <row r="9305" s="1" customFormat="1"/>
    <row r="9306" s="1" customFormat="1"/>
    <row r="9307" s="1" customFormat="1"/>
    <row r="9308" s="1" customFormat="1"/>
    <row r="9309" s="1" customFormat="1"/>
    <row r="9310" s="1" customFormat="1"/>
    <row r="9311" s="1" customFormat="1"/>
    <row r="9312" s="1" customFormat="1"/>
    <row r="9313" s="1" customFormat="1"/>
    <row r="9314" s="1" customFormat="1"/>
    <row r="9315" s="1" customFormat="1"/>
    <row r="9316" s="1" customFormat="1"/>
    <row r="9317" s="1" customFormat="1"/>
    <row r="9318" s="1" customFormat="1"/>
    <row r="9319" s="1" customFormat="1"/>
    <row r="9320" s="1" customFormat="1"/>
    <row r="9321" s="1" customFormat="1"/>
    <row r="9322" s="1" customFormat="1"/>
    <row r="9323" s="1" customFormat="1"/>
    <row r="9324" s="1" customFormat="1"/>
    <row r="9325" s="1" customFormat="1"/>
    <row r="9326" s="1" customFormat="1"/>
    <row r="9327" s="1" customFormat="1"/>
    <row r="9328" s="1" customFormat="1"/>
    <row r="9329" s="1" customFormat="1"/>
    <row r="9330" s="1" customFormat="1"/>
    <row r="9331" s="1" customFormat="1"/>
    <row r="9332" s="1" customFormat="1"/>
    <row r="9333" s="1" customFormat="1"/>
    <row r="9334" s="1" customFormat="1"/>
    <row r="9335" s="1" customFormat="1"/>
    <row r="9336" s="1" customFormat="1"/>
    <row r="9337" s="1" customFormat="1"/>
    <row r="9338" s="1" customFormat="1"/>
    <row r="9339" s="1" customFormat="1"/>
    <row r="9340" s="1" customFormat="1"/>
    <row r="9341" s="1" customFormat="1"/>
    <row r="9342" s="1" customFormat="1"/>
    <row r="9343" s="1" customFormat="1"/>
    <row r="9344" s="1" customFormat="1"/>
    <row r="9345" s="1" customFormat="1"/>
    <row r="9346" s="1" customFormat="1"/>
    <row r="9347" s="1" customFormat="1"/>
    <row r="9348" s="1" customFormat="1"/>
    <row r="9349" s="1" customFormat="1"/>
    <row r="9350" s="1" customFormat="1"/>
    <row r="9351" s="1" customFormat="1"/>
    <row r="9352" s="1" customFormat="1"/>
    <row r="9353" s="1" customFormat="1"/>
    <row r="9354" s="1" customFormat="1"/>
    <row r="9355" s="1" customFormat="1"/>
    <row r="9356" s="1" customFormat="1"/>
    <row r="9357" s="1" customFormat="1"/>
    <row r="9358" s="1" customFormat="1"/>
    <row r="9359" s="1" customFormat="1"/>
    <row r="9360" s="1" customFormat="1"/>
    <row r="9361" s="1" customFormat="1"/>
    <row r="9362" s="1" customFormat="1"/>
    <row r="9363" s="1" customFormat="1"/>
    <row r="9364" s="1" customFormat="1"/>
    <row r="9365" s="1" customFormat="1"/>
    <row r="9366" s="1" customFormat="1"/>
    <row r="9367" s="1" customFormat="1"/>
    <row r="9368" s="1" customFormat="1"/>
    <row r="9369" s="1" customFormat="1"/>
    <row r="9370" s="1" customFormat="1"/>
    <row r="9371" s="1" customFormat="1"/>
    <row r="9372" s="1" customFormat="1"/>
    <row r="9373" s="1" customFormat="1"/>
    <row r="9374" s="1" customFormat="1"/>
    <row r="9375" s="1" customFormat="1"/>
    <row r="9376" s="1" customFormat="1"/>
    <row r="9377" s="1" customFormat="1"/>
    <row r="9378" s="1" customFormat="1"/>
    <row r="9379" s="1" customFormat="1"/>
    <row r="9380" s="1" customFormat="1"/>
    <row r="9381" s="1" customFormat="1"/>
    <row r="9382" s="1" customFormat="1"/>
    <row r="9383" s="1" customFormat="1"/>
    <row r="9384" s="1" customFormat="1"/>
    <row r="9385" s="1" customFormat="1"/>
    <row r="9386" s="1" customFormat="1"/>
    <row r="9387" s="1" customFormat="1"/>
    <row r="9388" s="1" customFormat="1"/>
    <row r="9389" s="1" customFormat="1"/>
    <row r="9390" s="1" customFormat="1"/>
    <row r="9391" s="1" customFormat="1"/>
    <row r="9392" s="1" customFormat="1"/>
    <row r="9393" s="1" customFormat="1"/>
    <row r="9394" s="1" customFormat="1"/>
    <row r="9395" s="1" customFormat="1"/>
    <row r="9396" s="1" customFormat="1"/>
    <row r="9397" s="1" customFormat="1"/>
    <row r="9398" s="1" customFormat="1"/>
    <row r="9399" s="1" customFormat="1"/>
    <row r="9400" s="1" customFormat="1"/>
    <row r="9401" s="1" customFormat="1"/>
    <row r="9402" s="1" customFormat="1"/>
    <row r="9403" s="1" customFormat="1"/>
    <row r="9404" s="1" customFormat="1"/>
    <row r="9405" s="1" customFormat="1"/>
    <row r="9406" s="1" customFormat="1"/>
    <row r="9407" s="1" customFormat="1"/>
    <row r="9408" s="1" customFormat="1"/>
    <row r="9409" s="1" customFormat="1"/>
    <row r="9410" s="1" customFormat="1"/>
    <row r="9411" s="1" customFormat="1"/>
    <row r="9412" s="1" customFormat="1"/>
    <row r="9413" s="1" customFormat="1"/>
    <row r="9414" s="1" customFormat="1"/>
    <row r="9415" s="1" customFormat="1"/>
    <row r="9416" s="1" customFormat="1"/>
    <row r="9417" s="1" customFormat="1"/>
    <row r="9418" s="1" customFormat="1"/>
    <row r="9419" s="1" customFormat="1"/>
    <row r="9420" s="1" customFormat="1"/>
    <row r="9421" s="1" customFormat="1"/>
    <row r="9422" s="1" customFormat="1"/>
    <row r="9423" s="1" customFormat="1"/>
    <row r="9424" s="1" customFormat="1"/>
    <row r="9425" s="1" customFormat="1"/>
    <row r="9426" s="1" customFormat="1"/>
    <row r="9427" s="1" customFormat="1"/>
    <row r="9428" s="1" customFormat="1"/>
    <row r="9429" s="1" customFormat="1"/>
    <row r="9430" s="1" customFormat="1"/>
    <row r="9431" s="1" customFormat="1"/>
    <row r="9432" s="1" customFormat="1"/>
    <row r="9433" s="1" customFormat="1"/>
    <row r="9434" s="1" customFormat="1"/>
    <row r="9435" s="1" customFormat="1"/>
    <row r="9436" s="1" customFormat="1"/>
    <row r="9437" s="1" customFormat="1"/>
    <row r="9438" s="1" customFormat="1"/>
    <row r="9439" s="1" customFormat="1"/>
    <row r="9440" s="1" customFormat="1"/>
    <row r="9441" s="1" customFormat="1"/>
    <row r="9442" s="1" customFormat="1"/>
    <row r="9443" s="1" customFormat="1"/>
    <row r="9444" s="1" customFormat="1"/>
    <row r="9445" s="1" customFormat="1"/>
    <row r="9446" s="1" customFormat="1"/>
    <row r="9447" s="1" customFormat="1"/>
    <row r="9448" s="1" customFormat="1"/>
    <row r="9449" s="1" customFormat="1"/>
    <row r="9450" s="1" customFormat="1"/>
    <row r="9451" s="1" customFormat="1"/>
    <row r="9452" s="1" customFormat="1"/>
    <row r="9453" s="1" customFormat="1"/>
    <row r="9454" s="1" customFormat="1"/>
    <row r="9455" s="1" customFormat="1"/>
    <row r="9456" s="1" customFormat="1"/>
    <row r="9457" s="1" customFormat="1"/>
    <row r="9458" s="1" customFormat="1"/>
    <row r="9459" s="1" customFormat="1"/>
    <row r="9460" s="1" customFormat="1"/>
    <row r="9461" s="1" customFormat="1"/>
    <row r="9462" s="1" customFormat="1"/>
    <row r="9463" s="1" customFormat="1"/>
    <row r="9464" s="1" customFormat="1"/>
    <row r="9465" s="1" customFormat="1"/>
    <row r="9466" s="1" customFormat="1"/>
    <row r="9467" s="1" customFormat="1"/>
    <row r="9468" s="1" customFormat="1"/>
    <row r="9469" s="1" customFormat="1"/>
    <row r="9470" s="1" customFormat="1"/>
    <row r="9471" s="1" customFormat="1"/>
    <row r="9472" s="1" customFormat="1"/>
    <row r="9473" s="1" customFormat="1"/>
    <row r="9474" s="1" customFormat="1"/>
    <row r="9475" s="1" customFormat="1"/>
    <row r="9476" s="1" customFormat="1"/>
    <row r="9477" s="1" customFormat="1"/>
    <row r="9478" s="1" customFormat="1"/>
    <row r="9479" s="1" customFormat="1"/>
    <row r="9480" s="1" customFormat="1"/>
    <row r="9481" s="1" customFormat="1"/>
    <row r="9482" s="1" customFormat="1"/>
    <row r="9483" s="1" customFormat="1"/>
    <row r="9484" s="1" customFormat="1"/>
    <row r="9485" s="1" customFormat="1"/>
    <row r="9486" s="1" customFormat="1"/>
    <row r="9487" s="1" customFormat="1"/>
    <row r="9488" s="1" customFormat="1"/>
    <row r="9489" s="1" customFormat="1"/>
    <row r="9490" s="1" customFormat="1"/>
    <row r="9491" s="1" customFormat="1"/>
    <row r="9492" s="1" customFormat="1"/>
    <row r="9493" s="1" customFormat="1"/>
    <row r="9494" s="1" customFormat="1"/>
    <row r="9495" s="1" customFormat="1"/>
    <row r="9496" s="1" customFormat="1"/>
    <row r="9497" s="1" customFormat="1"/>
    <row r="9498" s="1" customFormat="1"/>
    <row r="9499" s="1" customFormat="1"/>
    <row r="9500" s="1" customFormat="1"/>
    <row r="9501" s="1" customFormat="1"/>
    <row r="9502" s="1" customFormat="1"/>
    <row r="9503" s="1" customFormat="1"/>
    <row r="9504" s="1" customFormat="1"/>
    <row r="9505" s="1" customFormat="1"/>
    <row r="9506" s="1" customFormat="1"/>
    <row r="9507" s="1" customFormat="1"/>
    <row r="9508" s="1" customFormat="1"/>
    <row r="9509" s="1" customFormat="1"/>
    <row r="9510" s="1" customFormat="1"/>
    <row r="9511" s="1" customFormat="1"/>
    <row r="9512" s="1" customFormat="1"/>
    <row r="9513" s="1" customFormat="1"/>
    <row r="9514" s="1" customFormat="1"/>
    <row r="9515" s="1" customFormat="1"/>
    <row r="9516" s="1" customFormat="1"/>
    <row r="9517" s="1" customFormat="1"/>
    <row r="9518" s="1" customFormat="1"/>
    <row r="9519" s="1" customFormat="1"/>
    <row r="9520" s="1" customFormat="1"/>
    <row r="9521" s="1" customFormat="1"/>
    <row r="9522" s="1" customFormat="1"/>
    <row r="9523" s="1" customFormat="1"/>
    <row r="9524" s="1" customFormat="1"/>
    <row r="9525" s="1" customFormat="1"/>
    <row r="9526" s="1" customFormat="1"/>
    <row r="9527" s="1" customFormat="1"/>
    <row r="9528" s="1" customFormat="1"/>
    <row r="9529" s="1" customFormat="1"/>
    <row r="9530" s="1" customFormat="1"/>
    <row r="9531" s="1" customFormat="1"/>
    <row r="9532" s="1" customFormat="1"/>
    <row r="9533" s="1" customFormat="1"/>
    <row r="9534" s="1" customFormat="1"/>
    <row r="9535" s="1" customFormat="1"/>
    <row r="9536" s="1" customFormat="1"/>
    <row r="9537" s="1" customFormat="1"/>
    <row r="9538" s="1" customFormat="1"/>
    <row r="9539" s="1" customFormat="1"/>
    <row r="9540" s="1" customFormat="1"/>
    <row r="9541" s="1" customFormat="1"/>
    <row r="9542" s="1" customFormat="1"/>
    <row r="9543" s="1" customFormat="1"/>
    <row r="9544" s="1" customFormat="1"/>
    <row r="9545" s="1" customFormat="1"/>
    <row r="9546" s="1" customFormat="1"/>
    <row r="9547" s="1" customFormat="1"/>
    <row r="9548" s="1" customFormat="1"/>
    <row r="9549" s="1" customFormat="1"/>
    <row r="9550" s="1" customFormat="1"/>
    <row r="9551" s="1" customFormat="1"/>
    <row r="9552" s="1" customFormat="1"/>
    <row r="9553" s="1" customFormat="1"/>
    <row r="9554" s="1" customFormat="1"/>
    <row r="9555" s="1" customFormat="1"/>
    <row r="9556" s="1" customFormat="1"/>
    <row r="9557" s="1" customFormat="1"/>
    <row r="9558" s="1" customFormat="1"/>
    <row r="9559" s="1" customFormat="1"/>
    <row r="9560" s="1" customFormat="1"/>
    <row r="9561" s="1" customFormat="1"/>
    <row r="9562" s="1" customFormat="1"/>
    <row r="9563" s="1" customFormat="1"/>
    <row r="9564" s="1" customFormat="1"/>
    <row r="9565" s="1" customFormat="1"/>
    <row r="9566" s="1" customFormat="1"/>
    <row r="9567" s="1" customFormat="1"/>
    <row r="9568" s="1" customFormat="1"/>
    <row r="9569" s="1" customFormat="1"/>
    <row r="9570" s="1" customFormat="1"/>
    <row r="9571" s="1" customFormat="1"/>
    <row r="9572" s="1" customFormat="1"/>
    <row r="9573" s="1" customFormat="1"/>
    <row r="9574" s="1" customFormat="1"/>
    <row r="9575" s="1" customFormat="1"/>
    <row r="9576" s="1" customFormat="1"/>
    <row r="9577" s="1" customFormat="1"/>
    <row r="9578" s="1" customFormat="1"/>
    <row r="9579" s="1" customFormat="1"/>
    <row r="9580" s="1" customFormat="1"/>
    <row r="9581" s="1" customFormat="1"/>
    <row r="9582" s="1" customFormat="1"/>
    <row r="9583" s="1" customFormat="1"/>
    <row r="9584" s="1" customFormat="1"/>
    <row r="9585" s="1" customFormat="1"/>
    <row r="9586" s="1" customFormat="1"/>
    <row r="9587" s="1" customFormat="1"/>
    <row r="9588" s="1" customFormat="1"/>
    <row r="9589" s="1" customFormat="1"/>
    <row r="9590" s="1" customFormat="1"/>
    <row r="9591" s="1" customFormat="1"/>
    <row r="9592" s="1" customFormat="1"/>
    <row r="9593" s="1" customFormat="1"/>
    <row r="9594" s="1" customFormat="1"/>
    <row r="9595" s="1" customFormat="1"/>
    <row r="9596" s="1" customFormat="1"/>
    <row r="9597" s="1" customFormat="1"/>
    <row r="9598" s="1" customFormat="1"/>
    <row r="9599" s="1" customFormat="1"/>
    <row r="9600" s="1" customFormat="1"/>
    <row r="9601" s="1" customFormat="1"/>
    <row r="9602" s="1" customFormat="1"/>
    <row r="9603" s="1" customFormat="1"/>
    <row r="9604" s="1" customFormat="1"/>
    <row r="9605" s="1" customFormat="1"/>
    <row r="9606" s="1" customFormat="1"/>
    <row r="9607" s="1" customFormat="1"/>
    <row r="9608" s="1" customFormat="1"/>
    <row r="9609" s="1" customFormat="1"/>
    <row r="9610" s="1" customFormat="1"/>
    <row r="9611" s="1" customFormat="1"/>
    <row r="9612" s="1" customFormat="1"/>
    <row r="9613" s="1" customFormat="1"/>
    <row r="9614" s="1" customFormat="1"/>
    <row r="9615" s="1" customFormat="1"/>
    <row r="9616" s="1" customFormat="1"/>
    <row r="9617" s="1" customFormat="1"/>
    <row r="9618" s="1" customFormat="1"/>
    <row r="9619" s="1" customFormat="1"/>
    <row r="9620" s="1" customFormat="1"/>
    <row r="9621" s="1" customFormat="1"/>
    <row r="9622" s="1" customFormat="1"/>
    <row r="9623" s="1" customFormat="1"/>
    <row r="9624" s="1" customFormat="1"/>
    <row r="9625" s="1" customFormat="1"/>
    <row r="9626" s="1" customFormat="1"/>
    <row r="9627" s="1" customFormat="1"/>
    <row r="9628" s="1" customFormat="1"/>
    <row r="9629" s="1" customFormat="1"/>
    <row r="9630" s="1" customFormat="1"/>
    <row r="9631" s="1" customFormat="1"/>
    <row r="9632" s="1" customFormat="1"/>
    <row r="9633" s="1" customFormat="1"/>
    <row r="9634" s="1" customFormat="1"/>
    <row r="9635" s="1" customFormat="1"/>
    <row r="9636" s="1" customFormat="1"/>
    <row r="9637" s="1" customFormat="1"/>
    <row r="9638" s="1" customFormat="1"/>
    <row r="9639" s="1" customFormat="1"/>
    <row r="9640" s="1" customFormat="1"/>
    <row r="9641" s="1" customFormat="1"/>
    <row r="9642" s="1" customFormat="1"/>
    <row r="9643" s="1" customFormat="1"/>
    <row r="9644" s="1" customFormat="1"/>
    <row r="9645" s="1" customFormat="1"/>
    <row r="9646" s="1" customFormat="1"/>
    <row r="9647" s="1" customFormat="1"/>
    <row r="9648" s="1" customFormat="1"/>
    <row r="9649" s="1" customFormat="1"/>
    <row r="9650" s="1" customFormat="1"/>
    <row r="9651" s="1" customFormat="1"/>
    <row r="9652" s="1" customFormat="1"/>
    <row r="9653" s="1" customFormat="1"/>
    <row r="9654" s="1" customFormat="1"/>
    <row r="9655" s="1" customFormat="1"/>
    <row r="9656" s="1" customFormat="1"/>
    <row r="9657" s="1" customFormat="1"/>
    <row r="9658" s="1" customFormat="1"/>
    <row r="9659" s="1" customFormat="1"/>
    <row r="9660" s="1" customFormat="1"/>
    <row r="9661" s="1" customFormat="1"/>
    <row r="9662" s="1" customFormat="1"/>
    <row r="9663" s="1" customFormat="1"/>
    <row r="9664" s="1" customFormat="1"/>
    <row r="9665" s="1" customFormat="1"/>
    <row r="9666" s="1" customFormat="1"/>
    <row r="9667" s="1" customFormat="1"/>
    <row r="9668" s="1" customFormat="1"/>
    <row r="9669" s="1" customFormat="1"/>
    <row r="9670" s="1" customFormat="1"/>
    <row r="9671" s="1" customFormat="1"/>
    <row r="9672" s="1" customFormat="1"/>
    <row r="9673" s="1" customFormat="1"/>
    <row r="9674" s="1" customFormat="1"/>
    <row r="9675" s="1" customFormat="1"/>
    <row r="9676" s="1" customFormat="1"/>
    <row r="9677" s="1" customFormat="1"/>
    <row r="9678" s="1" customFormat="1"/>
    <row r="9679" s="1" customFormat="1"/>
    <row r="9680" s="1" customFormat="1"/>
    <row r="9681" s="1" customFormat="1"/>
    <row r="9682" s="1" customFormat="1"/>
    <row r="9683" s="1" customFormat="1"/>
    <row r="9684" s="1" customFormat="1"/>
    <row r="9685" s="1" customFormat="1"/>
    <row r="9686" s="1" customFormat="1"/>
    <row r="9687" s="1" customFormat="1"/>
    <row r="9688" s="1" customFormat="1"/>
    <row r="9689" s="1" customFormat="1"/>
    <row r="9690" s="1" customFormat="1"/>
    <row r="9691" s="1" customFormat="1"/>
    <row r="9692" s="1" customFormat="1"/>
    <row r="9693" s="1" customFormat="1"/>
    <row r="9694" s="1" customFormat="1"/>
    <row r="9695" s="1" customFormat="1"/>
    <row r="9696" s="1" customFormat="1"/>
    <row r="9697" s="1" customFormat="1"/>
    <row r="9698" s="1" customFormat="1"/>
    <row r="9699" s="1" customFormat="1"/>
    <row r="9700" s="1" customFormat="1"/>
    <row r="9701" s="1" customFormat="1"/>
    <row r="9702" s="1" customFormat="1"/>
    <row r="9703" s="1" customFormat="1"/>
    <row r="9704" s="1" customFormat="1"/>
    <row r="9705" s="1" customFormat="1"/>
    <row r="9706" s="1" customFormat="1"/>
    <row r="9707" s="1" customFormat="1"/>
    <row r="9708" s="1" customFormat="1"/>
    <row r="9709" s="1" customFormat="1"/>
    <row r="9710" s="1" customFormat="1"/>
    <row r="9711" s="1" customFormat="1"/>
    <row r="9712" s="1" customFormat="1"/>
    <row r="9713" s="1" customFormat="1"/>
    <row r="9714" s="1" customFormat="1"/>
    <row r="9715" s="1" customFormat="1"/>
    <row r="9716" s="1" customFormat="1"/>
    <row r="9717" s="1" customFormat="1"/>
    <row r="9718" s="1" customFormat="1"/>
    <row r="9719" s="1" customFormat="1"/>
    <row r="9720" s="1" customFormat="1"/>
    <row r="9721" s="1" customFormat="1"/>
    <row r="9722" s="1" customFormat="1"/>
    <row r="9723" s="1" customFormat="1"/>
    <row r="9724" s="1" customFormat="1"/>
    <row r="9725" s="1" customFormat="1"/>
    <row r="9726" s="1" customFormat="1"/>
    <row r="9727" s="1" customFormat="1"/>
    <row r="9728" s="1" customFormat="1"/>
    <row r="9729" s="1" customFormat="1"/>
    <row r="9730" s="1" customFormat="1"/>
    <row r="9731" s="1" customFormat="1"/>
    <row r="9732" s="1" customFormat="1"/>
    <row r="9733" s="1" customFormat="1"/>
    <row r="9734" s="1" customFormat="1"/>
    <row r="9735" s="1" customFormat="1"/>
    <row r="9736" s="1" customFormat="1"/>
    <row r="9737" s="1" customFormat="1"/>
    <row r="9738" s="1" customFormat="1"/>
    <row r="9739" s="1" customFormat="1"/>
    <row r="9740" s="1" customFormat="1"/>
    <row r="9741" s="1" customFormat="1"/>
    <row r="9742" s="1" customFormat="1"/>
    <row r="9743" s="1" customFormat="1"/>
    <row r="9744" s="1" customFormat="1"/>
    <row r="9745" s="1" customFormat="1"/>
    <row r="9746" s="1" customFormat="1"/>
    <row r="9747" s="1" customFormat="1"/>
    <row r="9748" s="1" customFormat="1"/>
    <row r="9749" s="1" customFormat="1"/>
    <row r="9750" s="1" customFormat="1"/>
    <row r="9751" s="1" customFormat="1"/>
    <row r="9752" s="1" customFormat="1"/>
    <row r="9753" s="1" customFormat="1"/>
    <row r="9754" s="1" customFormat="1"/>
    <row r="9755" s="1" customFormat="1"/>
    <row r="9756" s="1" customFormat="1"/>
    <row r="9757" s="1" customFormat="1"/>
    <row r="9758" s="1" customFormat="1"/>
    <row r="9759" s="1" customFormat="1"/>
    <row r="9760" s="1" customFormat="1"/>
    <row r="9761" s="1" customFormat="1"/>
    <row r="9762" s="1" customFormat="1"/>
    <row r="9763" s="1" customFormat="1"/>
    <row r="9764" s="1" customFormat="1"/>
    <row r="9765" s="1" customFormat="1"/>
    <row r="9766" s="1" customFormat="1"/>
    <row r="9767" s="1" customFormat="1"/>
    <row r="9768" s="1" customFormat="1"/>
    <row r="9769" s="1" customFormat="1"/>
    <row r="9770" s="1" customFormat="1"/>
    <row r="9771" s="1" customFormat="1"/>
    <row r="9772" s="1" customFormat="1"/>
    <row r="9773" s="1" customFormat="1"/>
    <row r="9774" s="1" customFormat="1"/>
    <row r="9775" s="1" customFormat="1"/>
    <row r="9776" s="1" customFormat="1"/>
    <row r="9777" s="1" customFormat="1"/>
    <row r="9778" s="1" customFormat="1"/>
    <row r="9779" s="1" customFormat="1"/>
    <row r="9780" s="1" customFormat="1"/>
    <row r="9781" s="1" customFormat="1"/>
    <row r="9782" s="1" customFormat="1"/>
    <row r="9783" s="1" customFormat="1"/>
    <row r="9784" s="1" customFormat="1"/>
    <row r="9785" s="1" customFormat="1"/>
    <row r="9786" s="1" customFormat="1"/>
    <row r="9787" s="1" customFormat="1"/>
    <row r="9788" s="1" customFormat="1"/>
    <row r="9789" s="1" customFormat="1"/>
    <row r="9790" s="1" customFormat="1"/>
    <row r="9791" s="1" customFormat="1"/>
    <row r="9792" s="1" customFormat="1"/>
    <row r="9793" s="1" customFormat="1"/>
    <row r="9794" s="1" customFormat="1"/>
    <row r="9795" s="1" customFormat="1"/>
    <row r="9796" s="1" customFormat="1"/>
    <row r="9797" s="1" customFormat="1"/>
    <row r="9798" s="1" customFormat="1"/>
    <row r="9799" s="1" customFormat="1"/>
    <row r="9800" s="1" customFormat="1"/>
    <row r="9801" s="1" customFormat="1"/>
    <row r="9802" s="1" customFormat="1"/>
    <row r="9803" s="1" customFormat="1"/>
    <row r="9804" s="1" customFormat="1"/>
    <row r="9805" s="1" customFormat="1"/>
    <row r="9806" s="1" customFormat="1"/>
    <row r="9807" s="1" customFormat="1"/>
    <row r="9808" s="1" customFormat="1"/>
    <row r="9809" s="1" customFormat="1"/>
    <row r="9810" s="1" customFormat="1"/>
    <row r="9811" s="1" customFormat="1"/>
    <row r="9812" s="1" customFormat="1"/>
    <row r="9813" s="1" customFormat="1"/>
    <row r="9814" s="1" customFormat="1"/>
    <row r="9815" s="1" customFormat="1"/>
    <row r="9816" s="1" customFormat="1"/>
    <row r="9817" s="1" customFormat="1"/>
    <row r="9818" s="1" customFormat="1"/>
    <row r="9819" s="1" customFormat="1"/>
    <row r="9820" s="1" customFormat="1"/>
    <row r="9821" s="1" customFormat="1"/>
    <row r="9822" s="1" customFormat="1"/>
    <row r="9823" s="1" customFormat="1"/>
    <row r="9824" s="1" customFormat="1"/>
    <row r="9825" s="1" customFormat="1"/>
    <row r="9826" s="1" customFormat="1"/>
    <row r="9827" s="1" customFormat="1"/>
    <row r="9828" s="1" customFormat="1"/>
    <row r="9829" s="1" customFormat="1"/>
    <row r="9830" s="1" customFormat="1"/>
    <row r="9831" s="1" customFormat="1"/>
    <row r="9832" s="1" customFormat="1"/>
    <row r="9833" s="1" customFormat="1"/>
    <row r="9834" s="1" customFormat="1"/>
    <row r="9835" s="1" customFormat="1"/>
    <row r="9836" s="1" customFormat="1"/>
    <row r="9837" s="1" customFormat="1"/>
    <row r="9838" s="1" customFormat="1"/>
    <row r="9839" s="1" customFormat="1"/>
    <row r="9840" s="1" customFormat="1"/>
    <row r="9841" s="1" customFormat="1"/>
    <row r="9842" s="1" customFormat="1"/>
    <row r="9843" s="1" customFormat="1"/>
    <row r="9844" s="1" customFormat="1"/>
    <row r="9845" s="1" customFormat="1"/>
    <row r="9846" s="1" customFormat="1"/>
    <row r="9847" s="1" customFormat="1"/>
    <row r="9848" s="1" customFormat="1"/>
    <row r="9849" s="1" customFormat="1"/>
    <row r="9850" s="1" customFormat="1"/>
    <row r="9851" s="1" customFormat="1"/>
    <row r="9852" s="1" customFormat="1"/>
    <row r="9853" s="1" customFormat="1"/>
    <row r="9854" s="1" customFormat="1"/>
    <row r="9855" s="1" customFormat="1"/>
    <row r="9856" s="1" customFormat="1"/>
    <row r="9857" s="1" customFormat="1"/>
    <row r="9858" s="1" customFormat="1"/>
    <row r="9859" s="1" customFormat="1"/>
    <row r="9860" s="1" customFormat="1"/>
    <row r="9861" s="1" customFormat="1"/>
    <row r="9862" s="1" customFormat="1"/>
    <row r="9863" s="1" customFormat="1"/>
    <row r="9864" s="1" customFormat="1"/>
    <row r="9865" s="1" customFormat="1"/>
    <row r="9866" s="1" customFormat="1"/>
    <row r="9867" s="1" customFormat="1"/>
    <row r="9868" s="1" customFormat="1"/>
    <row r="9869" s="1" customFormat="1"/>
    <row r="9870" s="1" customFormat="1"/>
    <row r="9871" s="1" customFormat="1"/>
    <row r="9872" s="1" customFormat="1"/>
    <row r="9873" s="1" customFormat="1"/>
    <row r="9874" s="1" customFormat="1"/>
    <row r="9875" s="1" customFormat="1"/>
    <row r="9876" s="1" customFormat="1"/>
    <row r="9877" s="1" customFormat="1"/>
    <row r="9878" s="1" customFormat="1"/>
    <row r="9879" s="1" customFormat="1"/>
    <row r="9880" s="1" customFormat="1"/>
    <row r="9881" s="1" customFormat="1"/>
    <row r="9882" s="1" customFormat="1"/>
    <row r="9883" s="1" customFormat="1"/>
    <row r="9884" s="1" customFormat="1"/>
    <row r="9885" s="1" customFormat="1"/>
    <row r="9886" s="1" customFormat="1"/>
    <row r="9887" s="1" customFormat="1"/>
    <row r="9888" s="1" customFormat="1"/>
    <row r="9889" s="1" customFormat="1"/>
    <row r="9890" s="1" customFormat="1"/>
    <row r="9891" s="1" customFormat="1"/>
    <row r="9892" s="1" customFormat="1"/>
    <row r="9893" s="1" customFormat="1"/>
    <row r="9894" s="1" customFormat="1"/>
    <row r="9895" s="1" customFormat="1"/>
    <row r="9896" s="1" customFormat="1"/>
    <row r="9897" s="1" customFormat="1"/>
    <row r="9898" s="1" customFormat="1"/>
    <row r="9899" s="1" customFormat="1"/>
    <row r="9900" s="1" customFormat="1"/>
    <row r="9901" s="1" customFormat="1"/>
    <row r="9902" s="1" customFormat="1"/>
    <row r="9903" s="1" customFormat="1"/>
    <row r="9904" s="1" customFormat="1"/>
    <row r="9905" s="1" customFormat="1"/>
    <row r="9906" s="1" customFormat="1"/>
    <row r="9907" s="1" customFormat="1"/>
    <row r="9908" s="1" customFormat="1"/>
    <row r="9909" s="1" customFormat="1"/>
    <row r="9910" s="1" customFormat="1"/>
    <row r="9911" s="1" customFormat="1"/>
    <row r="9912" s="1" customFormat="1"/>
    <row r="9913" s="1" customFormat="1"/>
    <row r="9914" s="1" customFormat="1"/>
    <row r="9915" s="1" customFormat="1"/>
    <row r="9916" s="1" customFormat="1"/>
    <row r="9917" s="1" customFormat="1"/>
    <row r="9918" s="1" customFormat="1"/>
    <row r="9919" s="1" customFormat="1"/>
    <row r="9920" s="1" customFormat="1"/>
    <row r="9921" s="1" customFormat="1"/>
    <row r="9922" s="1" customFormat="1"/>
    <row r="9923" s="1" customFormat="1"/>
    <row r="9924" s="1" customFormat="1"/>
    <row r="9925" s="1" customFormat="1"/>
    <row r="9926" s="1" customFormat="1"/>
    <row r="9927" s="1" customFormat="1"/>
    <row r="9928" s="1" customFormat="1"/>
    <row r="9929" s="1" customFormat="1"/>
    <row r="9930" s="1" customFormat="1"/>
    <row r="9931" s="1" customFormat="1"/>
    <row r="9932" s="1" customFormat="1"/>
    <row r="9933" s="1" customFormat="1"/>
    <row r="9934" s="1" customFormat="1"/>
    <row r="9935" s="1" customFormat="1"/>
    <row r="9936" s="1" customFormat="1"/>
    <row r="9937" s="1" customFormat="1"/>
    <row r="9938" s="1" customFormat="1"/>
    <row r="9939" s="1" customFormat="1"/>
    <row r="9940" s="1" customFormat="1"/>
    <row r="9941" s="1" customFormat="1"/>
    <row r="9942" s="1" customFormat="1"/>
    <row r="9943" s="1" customFormat="1"/>
    <row r="9944" s="1" customFormat="1"/>
    <row r="9945" s="1" customFormat="1"/>
    <row r="9946" s="1" customFormat="1"/>
    <row r="9947" s="1" customFormat="1"/>
    <row r="9948" s="1" customFormat="1"/>
    <row r="9949" s="1" customFormat="1"/>
    <row r="9950" s="1" customFormat="1"/>
    <row r="9951" s="1" customFormat="1"/>
    <row r="9952" s="1" customFormat="1"/>
    <row r="9953" s="1" customFormat="1"/>
    <row r="9954" s="1" customFormat="1"/>
    <row r="9955" s="1" customFormat="1"/>
    <row r="9956" s="1" customFormat="1"/>
    <row r="9957" s="1" customFormat="1"/>
    <row r="9958" s="1" customFormat="1"/>
    <row r="9959" s="1" customFormat="1"/>
    <row r="9960" s="1" customFormat="1"/>
    <row r="9961" s="1" customFormat="1"/>
    <row r="9962" s="1" customFormat="1"/>
    <row r="9963" s="1" customFormat="1"/>
    <row r="9964" s="1" customFormat="1"/>
    <row r="9965" s="1" customFormat="1"/>
    <row r="9966" s="1" customFormat="1"/>
    <row r="9967" s="1" customFormat="1"/>
    <row r="9968" s="1" customFormat="1"/>
    <row r="9969" s="1" customFormat="1"/>
    <row r="9970" s="1" customFormat="1"/>
    <row r="9971" s="1" customFormat="1"/>
    <row r="9972" s="1" customFormat="1"/>
    <row r="9973" s="1" customFormat="1"/>
    <row r="9974" s="1" customFormat="1"/>
    <row r="9975" s="1" customFormat="1"/>
    <row r="9976" s="1" customFormat="1"/>
    <row r="9977" s="1" customFormat="1"/>
    <row r="9978" s="1" customFormat="1"/>
    <row r="9979" s="1" customFormat="1"/>
    <row r="9980" s="1" customFormat="1"/>
    <row r="9981" s="1" customFormat="1"/>
    <row r="9982" s="1" customFormat="1"/>
    <row r="9983" s="1" customFormat="1"/>
    <row r="9984" s="1" customFormat="1"/>
    <row r="9985" s="1" customFormat="1"/>
    <row r="9986" s="1" customFormat="1"/>
    <row r="9987" s="1" customFormat="1"/>
    <row r="9988" s="1" customFormat="1"/>
    <row r="9989" s="1" customFormat="1"/>
    <row r="9990" s="1" customFormat="1"/>
    <row r="9991" s="1" customFormat="1"/>
    <row r="9992" s="1" customFormat="1"/>
    <row r="9993" s="1" customFormat="1"/>
    <row r="9994" s="1" customFormat="1"/>
    <row r="9995" s="1" customFormat="1"/>
    <row r="9996" s="1" customFormat="1"/>
    <row r="9997" s="1" customFormat="1"/>
    <row r="9998" s="1" customFormat="1"/>
    <row r="9999" s="1" customFormat="1"/>
    <row r="10000" s="1" customFormat="1"/>
    <row r="10001" s="1" customFormat="1"/>
    <row r="10002" s="1" customFormat="1"/>
    <row r="10003" s="1" customFormat="1"/>
    <row r="10004" s="1" customFormat="1"/>
    <row r="10005" s="1" customFormat="1"/>
    <row r="10006" s="1" customFormat="1"/>
    <row r="10007" s="1" customFormat="1"/>
    <row r="10008" s="1" customFormat="1"/>
    <row r="10009" s="1" customFormat="1"/>
    <row r="10010" s="1" customFormat="1"/>
    <row r="10011" s="1" customFormat="1"/>
    <row r="10012" s="1" customFormat="1"/>
    <row r="10013" s="1" customFormat="1"/>
    <row r="10014" s="1" customFormat="1"/>
    <row r="10015" s="1" customFormat="1"/>
    <row r="10016" s="1" customFormat="1"/>
    <row r="10017" s="1" customFormat="1"/>
    <row r="10018" s="1" customFormat="1"/>
    <row r="10019" s="1" customFormat="1"/>
    <row r="10020" s="1" customFormat="1"/>
    <row r="10021" s="1" customFormat="1"/>
    <row r="10022" s="1" customFormat="1"/>
    <row r="10023" s="1" customFormat="1"/>
    <row r="10024" s="1" customFormat="1"/>
    <row r="10025" s="1" customFormat="1"/>
    <row r="10026" s="1" customFormat="1"/>
    <row r="10027" s="1" customFormat="1"/>
    <row r="10028" s="1" customFormat="1"/>
    <row r="10029" s="1" customFormat="1"/>
    <row r="10030" s="1" customFormat="1"/>
    <row r="10031" s="1" customFormat="1"/>
    <row r="10032" s="1" customFormat="1"/>
    <row r="10033" s="1" customFormat="1"/>
    <row r="10034" s="1" customFormat="1"/>
    <row r="10035" s="1" customFormat="1"/>
    <row r="10036" s="1" customFormat="1"/>
    <row r="10037" s="1" customFormat="1"/>
    <row r="10038" s="1" customFormat="1"/>
    <row r="10039" s="1" customFormat="1"/>
    <row r="10040" s="1" customFormat="1"/>
    <row r="10041" s="1" customFormat="1"/>
    <row r="10042" s="1" customFormat="1"/>
    <row r="10043" s="1" customFormat="1"/>
    <row r="10044" s="1" customFormat="1"/>
    <row r="10045" s="1" customFormat="1"/>
    <row r="10046" s="1" customFormat="1"/>
    <row r="10047" s="1" customFormat="1"/>
    <row r="10048" s="1" customFormat="1"/>
    <row r="10049" s="1" customFormat="1"/>
    <row r="10050" s="1" customFormat="1"/>
    <row r="10051" s="1" customFormat="1"/>
    <row r="10052" s="1" customFormat="1"/>
    <row r="10053" s="1" customFormat="1"/>
    <row r="10054" s="1" customFormat="1"/>
    <row r="10055" s="1" customFormat="1"/>
    <row r="10056" s="1" customFormat="1"/>
    <row r="10057" s="1" customFormat="1"/>
    <row r="10058" s="1" customFormat="1"/>
    <row r="10059" s="1" customFormat="1"/>
    <row r="10060" s="1" customFormat="1"/>
    <row r="10061" s="1" customFormat="1"/>
    <row r="10062" s="1" customFormat="1"/>
    <row r="10063" s="1" customFormat="1"/>
    <row r="10064" s="1" customFormat="1"/>
    <row r="10065" s="1" customFormat="1"/>
    <row r="10066" s="1" customFormat="1"/>
    <row r="10067" s="1" customFormat="1"/>
    <row r="10068" s="1" customFormat="1"/>
    <row r="10069" s="1" customFormat="1"/>
    <row r="10070" s="1" customFormat="1"/>
    <row r="10071" s="1" customFormat="1"/>
    <row r="10072" s="1" customFormat="1"/>
    <row r="10073" s="1" customFormat="1"/>
    <row r="10074" s="1" customFormat="1"/>
    <row r="10075" s="1" customFormat="1"/>
    <row r="10076" s="1" customFormat="1"/>
    <row r="10077" s="1" customFormat="1"/>
    <row r="10078" s="1" customFormat="1"/>
    <row r="10079" s="1" customFormat="1"/>
    <row r="10080" s="1" customFormat="1"/>
    <row r="10081" s="1" customFormat="1"/>
    <row r="10082" s="1" customFormat="1"/>
    <row r="10083" s="1" customFormat="1"/>
    <row r="10084" s="1" customFormat="1"/>
    <row r="10085" s="1" customFormat="1"/>
    <row r="10086" s="1" customFormat="1"/>
    <row r="10087" s="1" customFormat="1"/>
    <row r="10088" s="1" customFormat="1"/>
    <row r="10089" s="1" customFormat="1"/>
    <row r="10090" s="1" customFormat="1"/>
    <row r="10091" s="1" customFormat="1"/>
    <row r="10092" s="1" customFormat="1"/>
    <row r="10093" s="1" customFormat="1"/>
    <row r="10094" s="1" customFormat="1"/>
    <row r="10095" s="1" customFormat="1"/>
    <row r="10096" s="1" customFormat="1"/>
    <row r="10097" s="1" customFormat="1"/>
    <row r="10098" s="1" customFormat="1"/>
    <row r="10099" s="1" customFormat="1"/>
    <row r="10100" s="1" customFormat="1"/>
    <row r="10101" s="1" customFormat="1"/>
    <row r="10102" s="1" customFormat="1"/>
    <row r="10103" s="1" customFormat="1"/>
    <row r="10104" s="1" customFormat="1"/>
    <row r="10105" s="1" customFormat="1"/>
    <row r="10106" s="1" customFormat="1"/>
    <row r="10107" s="1" customFormat="1"/>
    <row r="10108" s="1" customFormat="1"/>
    <row r="10109" s="1" customFormat="1"/>
    <row r="10110" s="1" customFormat="1"/>
    <row r="10111" s="1" customFormat="1"/>
    <row r="10112" s="1" customFormat="1"/>
    <row r="10113" s="1" customFormat="1"/>
    <row r="10114" s="1" customFormat="1"/>
    <row r="10115" s="1" customFormat="1"/>
    <row r="10116" s="1" customFormat="1"/>
    <row r="10117" s="1" customFormat="1"/>
    <row r="10118" s="1" customFormat="1"/>
    <row r="10119" s="1" customFormat="1"/>
    <row r="10120" s="1" customFormat="1"/>
    <row r="10121" s="1" customFormat="1"/>
    <row r="10122" s="1" customFormat="1"/>
    <row r="10123" s="1" customFormat="1"/>
    <row r="10124" s="1" customFormat="1"/>
    <row r="10125" s="1" customFormat="1"/>
    <row r="10126" s="1" customFormat="1"/>
    <row r="10127" s="1" customFormat="1"/>
    <row r="10128" s="1" customFormat="1"/>
    <row r="10129" s="1" customFormat="1"/>
    <row r="10130" s="1" customFormat="1"/>
    <row r="10131" s="1" customFormat="1"/>
    <row r="10132" s="1" customFormat="1"/>
    <row r="10133" s="1" customFormat="1"/>
    <row r="10134" s="1" customFormat="1"/>
    <row r="10135" s="1" customFormat="1"/>
    <row r="10136" s="1" customFormat="1"/>
    <row r="10137" s="1" customFormat="1"/>
    <row r="10138" s="1" customFormat="1"/>
    <row r="10139" s="1" customFormat="1"/>
    <row r="10140" s="1" customFormat="1"/>
    <row r="10141" s="1" customFormat="1"/>
    <row r="10142" s="1" customFormat="1"/>
    <row r="10143" s="1" customFormat="1"/>
    <row r="10144" s="1" customFormat="1"/>
    <row r="10145" s="1" customFormat="1"/>
    <row r="10146" s="1" customFormat="1"/>
    <row r="10147" s="1" customFormat="1"/>
    <row r="10148" s="1" customFormat="1"/>
    <row r="10149" s="1" customFormat="1"/>
    <row r="10150" s="1" customFormat="1"/>
    <row r="10151" s="1" customFormat="1"/>
    <row r="10152" s="1" customFormat="1"/>
    <row r="10153" s="1" customFormat="1"/>
    <row r="10154" s="1" customFormat="1"/>
    <row r="10155" s="1" customFormat="1"/>
    <row r="10156" s="1" customFormat="1"/>
    <row r="10157" s="1" customFormat="1"/>
    <row r="10158" s="1" customFormat="1"/>
    <row r="10159" s="1" customFormat="1"/>
    <row r="10160" s="1" customFormat="1"/>
    <row r="10161" s="1" customFormat="1"/>
    <row r="10162" s="1" customFormat="1"/>
    <row r="10163" s="1" customFormat="1"/>
    <row r="10164" s="1" customFormat="1"/>
    <row r="10165" s="1" customFormat="1"/>
    <row r="10166" s="1" customFormat="1"/>
    <row r="10167" s="1" customFormat="1"/>
    <row r="10168" s="1" customFormat="1"/>
    <row r="10169" s="1" customFormat="1"/>
    <row r="10170" s="1" customFormat="1"/>
    <row r="10171" s="1" customFormat="1"/>
    <row r="10172" s="1" customFormat="1"/>
    <row r="10173" s="1" customFormat="1"/>
    <row r="10174" s="1" customFormat="1"/>
    <row r="10175" s="1" customFormat="1"/>
    <row r="10176" s="1" customFormat="1"/>
    <row r="10177" s="1" customFormat="1"/>
    <row r="10178" s="1" customFormat="1"/>
    <row r="10179" s="1" customFormat="1"/>
    <row r="10180" s="1" customFormat="1"/>
    <row r="10181" s="1" customFormat="1"/>
    <row r="10182" s="1" customFormat="1"/>
    <row r="10183" s="1" customFormat="1"/>
    <row r="10184" s="1" customFormat="1"/>
    <row r="10185" s="1" customFormat="1"/>
    <row r="10186" s="1" customFormat="1"/>
    <row r="10187" s="1" customFormat="1"/>
    <row r="10188" s="1" customFormat="1"/>
    <row r="10189" s="1" customFormat="1"/>
    <row r="10190" s="1" customFormat="1"/>
    <row r="10191" s="1" customFormat="1"/>
    <row r="10192" s="1" customFormat="1"/>
    <row r="10193" s="1" customFormat="1"/>
    <row r="10194" s="1" customFormat="1"/>
    <row r="10195" s="1" customFormat="1"/>
    <row r="10196" s="1" customFormat="1"/>
    <row r="10197" s="1" customFormat="1"/>
    <row r="10198" s="1" customFormat="1"/>
    <row r="10199" s="1" customFormat="1"/>
    <row r="10200" s="1" customFormat="1"/>
    <row r="10201" s="1" customFormat="1"/>
    <row r="10202" s="1" customFormat="1"/>
    <row r="10203" s="1" customFormat="1"/>
    <row r="10204" s="1" customFormat="1"/>
    <row r="10205" s="1" customFormat="1"/>
    <row r="10206" s="1" customFormat="1"/>
    <row r="10207" s="1" customFormat="1"/>
    <row r="10208" s="1" customFormat="1"/>
    <row r="10209" s="1" customFormat="1"/>
    <row r="10210" s="1" customFormat="1"/>
    <row r="10211" s="1" customFormat="1"/>
    <row r="10212" s="1" customFormat="1"/>
    <row r="10213" s="1" customFormat="1"/>
    <row r="10214" s="1" customFormat="1"/>
    <row r="10215" s="1" customFormat="1"/>
    <row r="10216" s="1" customFormat="1"/>
    <row r="10217" s="1" customFormat="1"/>
    <row r="10218" s="1" customFormat="1"/>
    <row r="10219" s="1" customFormat="1"/>
    <row r="10220" s="1" customFormat="1"/>
    <row r="10221" s="1" customFormat="1"/>
    <row r="10222" s="1" customFormat="1"/>
    <row r="10223" s="1" customFormat="1"/>
    <row r="10224" s="1" customFormat="1"/>
    <row r="10225" s="1" customFormat="1"/>
    <row r="10226" s="1" customFormat="1"/>
    <row r="10227" s="1" customFormat="1"/>
    <row r="10228" s="1" customFormat="1"/>
    <row r="10229" s="1" customFormat="1"/>
    <row r="10230" s="1" customFormat="1"/>
    <row r="10231" s="1" customFormat="1"/>
    <row r="10232" s="1" customFormat="1"/>
    <row r="10233" s="1" customFormat="1"/>
    <row r="10234" s="1" customFormat="1"/>
    <row r="10235" s="1" customFormat="1"/>
    <row r="10236" s="1" customFormat="1"/>
    <row r="10237" s="1" customFormat="1"/>
    <row r="10238" s="1" customFormat="1"/>
    <row r="10239" s="1" customFormat="1"/>
    <row r="10240" s="1" customFormat="1"/>
    <row r="10241" s="1" customFormat="1"/>
    <row r="10242" s="1" customFormat="1"/>
    <row r="10243" s="1" customFormat="1"/>
    <row r="10244" s="1" customFormat="1"/>
    <row r="10245" s="1" customFormat="1"/>
    <row r="10246" s="1" customFormat="1"/>
    <row r="10247" s="1" customFormat="1"/>
    <row r="10248" s="1" customFormat="1"/>
    <row r="10249" s="1" customFormat="1"/>
    <row r="10250" s="1" customFormat="1"/>
    <row r="10251" s="1" customFormat="1"/>
    <row r="10252" s="1" customFormat="1"/>
    <row r="10253" s="1" customFormat="1"/>
    <row r="10254" s="1" customFormat="1"/>
    <row r="10255" s="1" customFormat="1"/>
    <row r="10256" s="1" customFormat="1"/>
    <row r="10257" s="1" customFormat="1"/>
    <row r="10258" s="1" customFormat="1"/>
    <row r="10259" s="1" customFormat="1"/>
    <row r="10260" s="1" customFormat="1"/>
    <row r="10261" s="1" customFormat="1"/>
    <row r="10262" s="1" customFormat="1"/>
    <row r="10263" s="1" customFormat="1"/>
    <row r="10264" s="1" customFormat="1"/>
    <row r="10265" s="1" customFormat="1"/>
    <row r="10266" s="1" customFormat="1"/>
    <row r="10267" s="1" customFormat="1"/>
    <row r="10268" s="1" customFormat="1"/>
    <row r="10269" s="1" customFormat="1"/>
    <row r="10270" s="1" customFormat="1"/>
    <row r="10271" s="1" customFormat="1"/>
    <row r="10272" s="1" customFormat="1"/>
    <row r="10273" s="1" customFormat="1"/>
    <row r="10274" s="1" customFormat="1"/>
    <row r="10275" s="1" customFormat="1"/>
    <row r="10276" s="1" customFormat="1"/>
    <row r="10277" s="1" customFormat="1"/>
    <row r="10278" s="1" customFormat="1"/>
    <row r="10279" s="1" customFormat="1"/>
    <row r="10280" s="1" customFormat="1"/>
    <row r="10281" s="1" customFormat="1"/>
    <row r="10282" s="1" customFormat="1"/>
    <row r="10283" s="1" customFormat="1"/>
    <row r="10284" s="1" customFormat="1"/>
    <row r="10285" s="1" customFormat="1"/>
    <row r="10286" s="1" customFormat="1"/>
    <row r="10287" s="1" customFormat="1"/>
    <row r="10288" s="1" customFormat="1"/>
    <row r="10289" s="1" customFormat="1"/>
    <row r="10290" s="1" customFormat="1"/>
    <row r="10291" s="1" customFormat="1"/>
    <row r="10292" s="1" customFormat="1"/>
    <row r="10293" s="1" customFormat="1"/>
    <row r="10294" s="1" customFormat="1"/>
    <row r="10295" s="1" customFormat="1"/>
    <row r="10296" s="1" customFormat="1"/>
    <row r="10297" s="1" customFormat="1"/>
    <row r="10298" s="1" customFormat="1"/>
    <row r="10299" s="1" customFormat="1"/>
    <row r="10300" s="1" customFormat="1"/>
    <row r="10301" s="1" customFormat="1"/>
    <row r="10302" s="1" customFormat="1"/>
    <row r="10303" s="1" customFormat="1"/>
    <row r="10304" s="1" customFormat="1"/>
    <row r="10305" s="1" customFormat="1"/>
    <row r="10306" s="1" customFormat="1"/>
    <row r="10307" s="1" customFormat="1"/>
    <row r="10308" s="1" customFormat="1"/>
    <row r="10309" s="1" customFormat="1"/>
    <row r="10310" s="1" customFormat="1"/>
    <row r="10311" s="1" customFormat="1"/>
    <row r="10312" s="1" customFormat="1"/>
    <row r="10313" s="1" customFormat="1"/>
    <row r="10314" s="1" customFormat="1"/>
    <row r="10315" s="1" customFormat="1"/>
    <row r="10316" s="1" customFormat="1"/>
    <row r="10317" s="1" customFormat="1"/>
    <row r="10318" s="1" customFormat="1"/>
    <row r="10319" s="1" customFormat="1"/>
    <row r="10320" s="1" customFormat="1"/>
    <row r="10321" s="1" customFormat="1"/>
    <row r="10322" s="1" customFormat="1"/>
    <row r="10323" s="1" customFormat="1"/>
    <row r="10324" s="1" customFormat="1"/>
    <row r="10325" s="1" customFormat="1"/>
    <row r="10326" s="1" customFormat="1"/>
    <row r="10327" s="1" customFormat="1"/>
    <row r="10328" s="1" customFormat="1"/>
    <row r="10329" s="1" customFormat="1"/>
    <row r="10330" s="1" customFormat="1"/>
    <row r="10331" s="1" customFormat="1"/>
    <row r="10332" s="1" customFormat="1"/>
    <row r="10333" s="1" customFormat="1"/>
    <row r="10334" s="1" customFormat="1"/>
    <row r="10335" s="1" customFormat="1"/>
    <row r="10336" s="1" customFormat="1"/>
    <row r="10337" s="1" customFormat="1"/>
    <row r="10338" s="1" customFormat="1"/>
    <row r="10339" s="1" customFormat="1"/>
    <row r="10340" s="1" customFormat="1"/>
    <row r="10341" s="1" customFormat="1"/>
    <row r="10342" s="1" customFormat="1"/>
    <row r="10343" s="1" customFormat="1"/>
    <row r="10344" s="1" customFormat="1"/>
    <row r="10345" s="1" customFormat="1"/>
    <row r="10346" s="1" customFormat="1"/>
    <row r="10347" s="1" customFormat="1"/>
    <row r="10348" s="1" customFormat="1"/>
    <row r="10349" s="1" customFormat="1"/>
    <row r="10350" s="1" customFormat="1"/>
    <row r="10351" s="1" customFormat="1"/>
    <row r="10352" s="1" customFormat="1"/>
    <row r="10353" s="1" customFormat="1"/>
    <row r="10354" s="1" customFormat="1"/>
    <row r="10355" s="1" customFormat="1"/>
    <row r="10356" s="1" customFormat="1"/>
    <row r="10357" s="1" customFormat="1"/>
    <row r="10358" s="1" customFormat="1"/>
    <row r="10359" s="1" customFormat="1"/>
    <row r="10360" s="1" customFormat="1"/>
    <row r="10361" s="1" customFormat="1"/>
    <row r="10362" s="1" customFormat="1"/>
    <row r="10363" s="1" customFormat="1"/>
    <row r="10364" s="1" customFormat="1"/>
    <row r="10365" s="1" customFormat="1"/>
    <row r="10366" s="1" customFormat="1"/>
    <row r="10367" s="1" customFormat="1"/>
    <row r="10368" s="1" customFormat="1"/>
    <row r="10369" s="1" customFormat="1"/>
    <row r="10370" s="1" customFormat="1"/>
    <row r="10371" s="1" customFormat="1"/>
    <row r="10372" s="1" customFormat="1"/>
    <row r="10373" s="1" customFormat="1"/>
    <row r="10374" s="1" customFormat="1"/>
    <row r="10375" s="1" customFormat="1"/>
    <row r="10376" s="1" customFormat="1"/>
    <row r="10377" s="1" customFormat="1"/>
    <row r="10378" s="1" customFormat="1"/>
    <row r="10379" s="1" customFormat="1"/>
    <row r="10380" s="1" customFormat="1"/>
    <row r="10381" s="1" customFormat="1"/>
    <row r="10382" s="1" customFormat="1"/>
    <row r="10383" s="1" customFormat="1"/>
    <row r="10384" s="1" customFormat="1"/>
    <row r="10385" s="1" customFormat="1"/>
    <row r="10386" s="1" customFormat="1"/>
    <row r="10387" s="1" customFormat="1"/>
    <row r="10388" s="1" customFormat="1"/>
    <row r="10389" s="1" customFormat="1"/>
    <row r="10390" s="1" customFormat="1"/>
    <row r="10391" s="1" customFormat="1"/>
    <row r="10392" s="1" customFormat="1"/>
    <row r="10393" s="1" customFormat="1"/>
    <row r="10394" s="1" customFormat="1"/>
    <row r="10395" s="1" customFormat="1"/>
    <row r="10396" s="1" customFormat="1"/>
    <row r="10397" s="1" customFormat="1"/>
    <row r="10398" s="1" customFormat="1"/>
    <row r="10399" s="1" customFormat="1"/>
    <row r="10400" s="1" customFormat="1"/>
    <row r="10401" s="1" customFormat="1"/>
    <row r="10402" s="1" customFormat="1"/>
    <row r="10403" s="1" customFormat="1"/>
    <row r="10404" s="1" customFormat="1"/>
    <row r="10405" s="1" customFormat="1"/>
    <row r="10406" s="1" customFormat="1"/>
    <row r="10407" s="1" customFormat="1"/>
    <row r="10408" s="1" customFormat="1"/>
    <row r="10409" s="1" customFormat="1"/>
    <row r="10410" s="1" customFormat="1"/>
    <row r="10411" s="1" customFormat="1"/>
    <row r="10412" s="1" customFormat="1"/>
    <row r="10413" s="1" customFormat="1"/>
    <row r="10414" s="1" customFormat="1"/>
    <row r="10415" s="1" customFormat="1"/>
    <row r="10416" s="1" customFormat="1"/>
    <row r="10417" s="1" customFormat="1"/>
    <row r="10418" s="1" customFormat="1"/>
    <row r="10419" s="1" customFormat="1"/>
    <row r="10420" s="1" customFormat="1"/>
    <row r="10421" s="1" customFormat="1"/>
    <row r="10422" s="1" customFormat="1"/>
    <row r="10423" s="1" customFormat="1"/>
    <row r="10424" s="1" customFormat="1"/>
    <row r="10425" s="1" customFormat="1"/>
    <row r="10426" s="1" customFormat="1"/>
    <row r="10427" s="1" customFormat="1"/>
    <row r="10428" s="1" customFormat="1"/>
    <row r="10429" s="1" customFormat="1"/>
    <row r="10430" s="1" customFormat="1"/>
    <row r="10431" s="1" customFormat="1"/>
    <row r="10432" s="1" customFormat="1"/>
    <row r="10433" s="1" customFormat="1"/>
    <row r="10434" s="1" customFormat="1"/>
    <row r="10435" s="1" customFormat="1"/>
    <row r="10436" s="1" customFormat="1"/>
    <row r="10437" s="1" customFormat="1"/>
    <row r="10438" s="1" customFormat="1"/>
    <row r="10439" s="1" customFormat="1"/>
    <row r="10440" s="1" customFormat="1"/>
    <row r="10441" s="1" customFormat="1"/>
    <row r="10442" s="1" customFormat="1"/>
    <row r="10443" s="1" customFormat="1"/>
    <row r="10444" s="1" customFormat="1"/>
    <row r="10445" s="1" customFormat="1"/>
    <row r="10446" s="1" customFormat="1"/>
    <row r="10447" s="1" customFormat="1"/>
    <row r="10448" s="1" customFormat="1"/>
    <row r="10449" s="1" customFormat="1"/>
    <row r="10450" s="1" customFormat="1"/>
    <row r="10451" s="1" customFormat="1"/>
    <row r="10452" s="1" customFormat="1"/>
    <row r="10453" s="1" customFormat="1"/>
    <row r="10454" s="1" customFormat="1"/>
    <row r="10455" s="1" customFormat="1"/>
    <row r="10456" s="1" customFormat="1"/>
    <row r="10457" s="1" customFormat="1"/>
    <row r="10458" s="1" customFormat="1"/>
    <row r="10459" s="1" customFormat="1"/>
    <row r="10460" s="1" customFormat="1"/>
    <row r="10461" s="1" customFormat="1"/>
    <row r="10462" s="1" customFormat="1"/>
    <row r="10463" s="1" customFormat="1"/>
    <row r="10464" s="1" customFormat="1"/>
    <row r="10465" s="1" customFormat="1"/>
    <row r="10466" s="1" customFormat="1"/>
    <row r="10467" s="1" customFormat="1"/>
    <row r="10468" s="1" customFormat="1"/>
    <row r="10469" s="1" customFormat="1"/>
    <row r="10470" s="1" customFormat="1"/>
    <row r="10471" s="1" customFormat="1"/>
    <row r="10472" s="1" customFormat="1"/>
    <row r="10473" s="1" customFormat="1"/>
    <row r="10474" s="1" customFormat="1"/>
    <row r="10475" s="1" customFormat="1"/>
    <row r="10476" s="1" customFormat="1"/>
    <row r="10477" s="1" customFormat="1"/>
    <row r="10478" s="1" customFormat="1"/>
    <row r="10479" s="1" customFormat="1"/>
    <row r="10480" s="1" customFormat="1"/>
    <row r="10481" s="1" customFormat="1"/>
    <row r="10482" s="1" customFormat="1"/>
    <row r="10483" s="1" customFormat="1"/>
    <row r="10484" s="1" customFormat="1"/>
    <row r="10485" s="1" customFormat="1"/>
    <row r="10486" s="1" customFormat="1"/>
    <row r="10487" s="1" customFormat="1"/>
    <row r="10488" s="1" customFormat="1"/>
    <row r="10489" s="1" customFormat="1"/>
    <row r="10490" s="1" customFormat="1"/>
    <row r="10491" s="1" customFormat="1"/>
    <row r="10492" s="1" customFormat="1"/>
    <row r="10493" s="1" customFormat="1"/>
    <row r="10494" s="1" customFormat="1"/>
    <row r="10495" s="1" customFormat="1"/>
    <row r="10496" s="1" customFormat="1"/>
    <row r="10497" s="1" customFormat="1"/>
    <row r="10498" s="1" customFormat="1"/>
    <row r="10499" s="1" customFormat="1"/>
    <row r="10500" s="1" customFormat="1"/>
    <row r="10501" s="1" customFormat="1"/>
    <row r="10502" s="1" customFormat="1"/>
    <row r="10503" s="1" customFormat="1"/>
    <row r="10504" s="1" customFormat="1"/>
    <row r="10505" s="1" customFormat="1"/>
    <row r="10506" s="1" customFormat="1"/>
    <row r="10507" s="1" customFormat="1"/>
    <row r="10508" s="1" customFormat="1"/>
    <row r="10509" s="1" customFormat="1"/>
    <row r="10510" s="1" customFormat="1"/>
    <row r="10511" s="1" customFormat="1"/>
    <row r="10512" s="1" customFormat="1"/>
    <row r="10513" s="1" customFormat="1"/>
    <row r="10514" s="1" customFormat="1"/>
    <row r="10515" s="1" customFormat="1"/>
    <row r="10516" s="1" customFormat="1"/>
    <row r="10517" s="1" customFormat="1"/>
    <row r="10518" s="1" customFormat="1"/>
    <row r="10519" s="1" customFormat="1"/>
    <row r="10520" s="1" customFormat="1"/>
    <row r="10521" s="1" customFormat="1"/>
    <row r="10522" s="1" customFormat="1"/>
    <row r="10523" s="1" customFormat="1"/>
    <row r="10524" s="1" customFormat="1"/>
    <row r="10525" s="1" customFormat="1"/>
    <row r="10526" s="1" customFormat="1"/>
    <row r="10527" s="1" customFormat="1"/>
    <row r="10528" s="1" customFormat="1"/>
    <row r="10529" s="1" customFormat="1"/>
    <row r="10530" s="1" customFormat="1"/>
    <row r="10531" s="1" customFormat="1"/>
    <row r="10532" s="1" customFormat="1"/>
    <row r="10533" s="1" customFormat="1"/>
    <row r="10534" s="1" customFormat="1"/>
    <row r="10535" s="1" customFormat="1"/>
    <row r="10536" s="1" customFormat="1"/>
    <row r="10537" s="1" customFormat="1"/>
    <row r="10538" s="1" customFormat="1"/>
    <row r="10539" s="1" customFormat="1"/>
    <row r="10540" s="1" customFormat="1"/>
    <row r="10541" s="1" customFormat="1"/>
    <row r="10542" s="1" customFormat="1"/>
    <row r="10543" s="1" customFormat="1"/>
    <row r="10544" s="1" customFormat="1"/>
    <row r="10545" s="1" customFormat="1"/>
    <row r="10546" s="1" customFormat="1"/>
    <row r="10547" s="1" customFormat="1"/>
    <row r="10548" s="1" customFormat="1"/>
    <row r="10549" s="1" customFormat="1"/>
    <row r="10550" s="1" customFormat="1"/>
    <row r="10551" s="1" customFormat="1"/>
    <row r="10552" s="1" customFormat="1"/>
    <row r="10553" s="1" customFormat="1"/>
    <row r="10554" s="1" customFormat="1"/>
    <row r="10555" s="1" customFormat="1"/>
    <row r="10556" s="1" customFormat="1"/>
    <row r="10557" s="1" customFormat="1"/>
    <row r="10558" s="1" customFormat="1"/>
    <row r="10559" s="1" customFormat="1"/>
    <row r="10560" s="1" customFormat="1"/>
    <row r="10561" s="1" customFormat="1"/>
    <row r="10562" s="1" customFormat="1"/>
    <row r="10563" s="1" customFormat="1"/>
    <row r="10564" s="1" customFormat="1"/>
    <row r="10565" s="1" customFormat="1"/>
    <row r="10566" s="1" customFormat="1"/>
    <row r="10567" s="1" customFormat="1"/>
    <row r="10568" s="1" customFormat="1"/>
    <row r="10569" s="1" customFormat="1"/>
    <row r="10570" s="1" customFormat="1"/>
    <row r="10571" s="1" customFormat="1"/>
    <row r="10572" s="1" customFormat="1"/>
    <row r="10573" s="1" customFormat="1"/>
    <row r="10574" s="1" customFormat="1"/>
    <row r="10575" s="1" customFormat="1"/>
    <row r="10576" s="1" customFormat="1"/>
    <row r="10577" s="1" customFormat="1"/>
    <row r="10578" s="1" customFormat="1"/>
    <row r="10579" s="1" customFormat="1"/>
    <row r="10580" s="1" customFormat="1"/>
    <row r="10581" s="1" customFormat="1"/>
    <row r="10582" s="1" customFormat="1"/>
    <row r="10583" s="1" customFormat="1"/>
    <row r="10584" s="1" customFormat="1"/>
    <row r="10585" s="1" customFormat="1"/>
    <row r="10586" s="1" customFormat="1"/>
    <row r="10587" s="1" customFormat="1"/>
    <row r="10588" s="1" customFormat="1"/>
    <row r="10589" s="1" customFormat="1"/>
    <row r="10590" s="1" customFormat="1"/>
    <row r="10591" s="1" customFormat="1"/>
    <row r="10592" s="1" customFormat="1"/>
    <row r="10593" s="1" customFormat="1"/>
    <row r="10594" s="1" customFormat="1"/>
    <row r="10595" s="1" customFormat="1"/>
    <row r="10596" s="1" customFormat="1"/>
    <row r="10597" s="1" customFormat="1"/>
    <row r="10598" s="1" customFormat="1"/>
    <row r="10599" s="1" customFormat="1"/>
    <row r="10600" s="1" customFormat="1"/>
    <row r="10601" s="1" customFormat="1"/>
    <row r="10602" s="1" customFormat="1"/>
    <row r="10603" s="1" customFormat="1"/>
    <row r="10604" s="1" customFormat="1"/>
    <row r="10605" s="1" customFormat="1"/>
    <row r="10606" s="1" customFormat="1"/>
    <row r="10607" s="1" customFormat="1"/>
    <row r="10608" s="1" customFormat="1"/>
    <row r="10609" s="1" customFormat="1"/>
    <row r="10610" s="1" customFormat="1"/>
    <row r="10611" s="1" customFormat="1"/>
    <row r="10612" s="1" customFormat="1"/>
    <row r="10613" s="1" customFormat="1"/>
    <row r="10614" s="1" customFormat="1"/>
    <row r="10615" s="1" customFormat="1"/>
    <row r="10616" s="1" customFormat="1"/>
    <row r="10617" s="1" customFormat="1"/>
    <row r="10618" s="1" customFormat="1"/>
    <row r="10619" s="1" customFormat="1"/>
    <row r="10620" s="1" customFormat="1"/>
    <row r="10621" s="1" customFormat="1"/>
    <row r="10622" s="1" customFormat="1"/>
    <row r="10623" s="1" customFormat="1"/>
    <row r="10624" s="1" customFormat="1"/>
    <row r="10625" s="1" customFormat="1"/>
    <row r="10626" s="1" customFormat="1"/>
    <row r="10627" s="1" customFormat="1"/>
    <row r="10628" s="1" customFormat="1"/>
    <row r="10629" s="1" customFormat="1"/>
    <row r="10630" s="1" customFormat="1"/>
    <row r="10631" s="1" customFormat="1"/>
    <row r="10632" s="1" customFormat="1"/>
    <row r="10633" s="1" customFormat="1"/>
    <row r="10634" s="1" customFormat="1"/>
    <row r="10635" s="1" customFormat="1"/>
    <row r="10636" s="1" customFormat="1"/>
    <row r="10637" s="1" customFormat="1"/>
    <row r="10638" s="1" customFormat="1"/>
    <row r="10639" s="1" customFormat="1"/>
    <row r="10640" s="1" customFormat="1"/>
    <row r="10641" s="1" customFormat="1"/>
    <row r="10642" s="1" customFormat="1"/>
    <row r="10643" s="1" customFormat="1"/>
    <row r="10644" s="1" customFormat="1"/>
    <row r="10645" s="1" customFormat="1"/>
    <row r="10646" s="1" customFormat="1"/>
    <row r="10647" s="1" customFormat="1"/>
    <row r="10648" s="1" customFormat="1"/>
    <row r="10649" s="1" customFormat="1"/>
    <row r="10650" s="1" customFormat="1"/>
    <row r="10651" s="1" customFormat="1"/>
    <row r="10652" s="1" customFormat="1"/>
    <row r="10653" s="1" customFormat="1"/>
    <row r="10654" s="1" customFormat="1"/>
    <row r="10655" s="1" customFormat="1"/>
    <row r="10656" s="1" customFormat="1"/>
    <row r="10657" s="1" customFormat="1"/>
    <row r="10658" s="1" customFormat="1"/>
    <row r="10659" s="1" customFormat="1"/>
    <row r="10660" s="1" customFormat="1"/>
    <row r="10661" s="1" customFormat="1"/>
    <row r="10662" s="1" customFormat="1"/>
    <row r="10663" s="1" customFormat="1"/>
    <row r="10664" s="1" customFormat="1"/>
    <row r="10665" s="1" customFormat="1"/>
    <row r="10666" s="1" customFormat="1"/>
    <row r="10667" s="1" customFormat="1"/>
    <row r="10668" s="1" customFormat="1"/>
    <row r="10669" s="1" customFormat="1"/>
    <row r="10670" s="1" customFormat="1"/>
    <row r="10671" s="1" customFormat="1"/>
    <row r="10672" s="1" customFormat="1"/>
    <row r="10673" s="1" customFormat="1"/>
    <row r="10674" s="1" customFormat="1"/>
    <row r="10675" s="1" customFormat="1"/>
    <row r="10676" s="1" customFormat="1"/>
    <row r="10677" s="1" customFormat="1"/>
    <row r="10678" s="1" customFormat="1"/>
    <row r="10679" s="1" customFormat="1"/>
    <row r="10680" s="1" customFormat="1"/>
    <row r="10681" s="1" customFormat="1"/>
    <row r="10682" s="1" customFormat="1"/>
    <row r="10683" s="1" customFormat="1"/>
    <row r="10684" s="1" customFormat="1"/>
    <row r="10685" s="1" customFormat="1"/>
    <row r="10686" s="1" customFormat="1"/>
    <row r="10687" s="1" customFormat="1"/>
    <row r="10688" s="1" customFormat="1"/>
    <row r="10689" s="1" customFormat="1"/>
    <row r="10690" s="1" customFormat="1"/>
    <row r="10691" s="1" customFormat="1"/>
    <row r="10692" s="1" customFormat="1"/>
    <row r="10693" s="1" customFormat="1"/>
    <row r="10694" s="1" customFormat="1"/>
    <row r="10695" s="1" customFormat="1"/>
    <row r="10696" s="1" customFormat="1"/>
    <row r="10697" s="1" customFormat="1"/>
    <row r="10698" s="1" customFormat="1"/>
    <row r="10699" s="1" customFormat="1"/>
    <row r="10700" s="1" customFormat="1"/>
    <row r="10701" s="1" customFormat="1"/>
    <row r="10702" s="1" customFormat="1"/>
    <row r="10703" s="1" customFormat="1"/>
    <row r="10704" s="1" customFormat="1"/>
    <row r="10705" s="1" customFormat="1"/>
    <row r="10706" s="1" customFormat="1"/>
    <row r="10707" s="1" customFormat="1"/>
    <row r="10708" s="1" customFormat="1"/>
    <row r="10709" s="1" customFormat="1"/>
    <row r="10710" s="1" customFormat="1"/>
    <row r="10711" s="1" customFormat="1"/>
    <row r="10712" s="1" customFormat="1"/>
    <row r="10713" s="1" customFormat="1"/>
    <row r="10714" s="1" customFormat="1"/>
    <row r="10715" s="1" customFormat="1"/>
    <row r="10716" s="1" customFormat="1"/>
    <row r="10717" s="1" customFormat="1"/>
    <row r="10718" s="1" customFormat="1"/>
    <row r="10719" s="1" customFormat="1"/>
    <row r="10720" s="1" customFormat="1"/>
    <row r="10721" s="1" customFormat="1"/>
    <row r="10722" s="1" customFormat="1"/>
    <row r="10723" s="1" customFormat="1"/>
    <row r="10724" s="1" customFormat="1"/>
    <row r="10725" s="1" customFormat="1"/>
    <row r="10726" s="1" customFormat="1"/>
    <row r="10727" s="1" customFormat="1"/>
    <row r="10728" s="1" customFormat="1"/>
    <row r="10729" s="1" customFormat="1"/>
    <row r="10730" s="1" customFormat="1"/>
    <row r="10731" s="1" customFormat="1"/>
    <row r="10732" s="1" customFormat="1"/>
    <row r="10733" s="1" customFormat="1"/>
    <row r="10734" s="1" customFormat="1"/>
    <row r="10735" s="1" customFormat="1"/>
    <row r="10736" s="1" customFormat="1"/>
    <row r="10737" s="1" customFormat="1"/>
    <row r="10738" s="1" customFormat="1"/>
    <row r="10739" s="1" customFormat="1"/>
    <row r="10740" s="1" customFormat="1"/>
    <row r="10741" s="1" customFormat="1"/>
    <row r="10742" s="1" customFormat="1"/>
    <row r="10743" s="1" customFormat="1"/>
    <row r="10744" s="1" customFormat="1"/>
    <row r="10745" s="1" customFormat="1"/>
    <row r="10746" s="1" customFormat="1"/>
    <row r="10747" s="1" customFormat="1"/>
    <row r="10748" s="1" customFormat="1"/>
    <row r="10749" s="1" customFormat="1"/>
    <row r="10750" s="1" customFormat="1"/>
    <row r="10751" s="1" customFormat="1"/>
    <row r="10752" s="1" customFormat="1"/>
    <row r="10753" s="1" customFormat="1"/>
    <row r="10754" s="1" customFormat="1"/>
    <row r="10755" s="1" customFormat="1"/>
    <row r="10756" s="1" customFormat="1"/>
    <row r="10757" s="1" customFormat="1"/>
    <row r="10758" s="1" customFormat="1"/>
    <row r="10759" s="1" customFormat="1"/>
    <row r="10760" s="1" customFormat="1"/>
    <row r="10761" s="1" customFormat="1"/>
    <row r="10762" s="1" customFormat="1"/>
    <row r="10763" s="1" customFormat="1"/>
    <row r="10764" s="1" customFormat="1"/>
    <row r="10765" s="1" customFormat="1"/>
    <row r="10766" s="1" customFormat="1"/>
    <row r="10767" s="1" customFormat="1"/>
    <row r="10768" s="1" customFormat="1"/>
    <row r="10769" s="1" customFormat="1"/>
    <row r="10770" s="1" customFormat="1"/>
    <row r="10771" s="1" customFormat="1"/>
    <row r="10772" s="1" customFormat="1"/>
    <row r="10773" s="1" customFormat="1"/>
    <row r="10774" s="1" customFormat="1"/>
    <row r="10775" s="1" customFormat="1"/>
    <row r="10776" s="1" customFormat="1"/>
    <row r="10777" s="1" customFormat="1"/>
    <row r="10778" s="1" customFormat="1"/>
    <row r="10779" s="1" customFormat="1"/>
    <row r="10780" s="1" customFormat="1"/>
    <row r="10781" s="1" customFormat="1"/>
    <row r="10782" s="1" customFormat="1"/>
    <row r="10783" s="1" customFormat="1"/>
    <row r="10784" s="1" customFormat="1"/>
    <row r="10785" s="1" customFormat="1"/>
    <row r="10786" s="1" customFormat="1"/>
    <row r="10787" s="1" customFormat="1"/>
    <row r="10788" s="1" customFormat="1"/>
    <row r="10789" s="1" customFormat="1"/>
    <row r="10790" s="1" customFormat="1"/>
    <row r="10791" s="1" customFormat="1"/>
    <row r="10792" s="1" customFormat="1"/>
    <row r="10793" s="1" customFormat="1"/>
    <row r="10794" s="1" customFormat="1"/>
    <row r="10795" s="1" customFormat="1"/>
    <row r="10796" s="1" customFormat="1"/>
    <row r="10797" s="1" customFormat="1"/>
    <row r="10798" s="1" customFormat="1"/>
    <row r="10799" s="1" customFormat="1"/>
    <row r="10800" s="1" customFormat="1"/>
    <row r="10801" s="1" customFormat="1"/>
    <row r="10802" s="1" customFormat="1"/>
    <row r="10803" s="1" customFormat="1"/>
    <row r="10804" s="1" customFormat="1"/>
    <row r="10805" s="1" customFormat="1"/>
    <row r="10806" s="1" customFormat="1"/>
    <row r="10807" s="1" customFormat="1"/>
    <row r="10808" s="1" customFormat="1"/>
    <row r="10809" s="1" customFormat="1"/>
    <row r="10810" s="1" customFormat="1"/>
    <row r="10811" s="1" customFormat="1"/>
    <row r="10812" s="1" customFormat="1"/>
    <row r="10813" s="1" customFormat="1"/>
    <row r="10814" s="1" customFormat="1"/>
    <row r="10815" s="1" customFormat="1"/>
    <row r="10816" s="1" customFormat="1"/>
    <row r="10817" s="1" customFormat="1"/>
    <row r="10818" s="1" customFormat="1"/>
    <row r="10819" s="1" customFormat="1"/>
    <row r="10820" s="1" customFormat="1"/>
    <row r="10821" s="1" customFormat="1"/>
    <row r="10822" s="1" customFormat="1"/>
    <row r="10823" s="1" customFormat="1"/>
    <row r="10824" s="1" customFormat="1"/>
    <row r="10825" s="1" customFormat="1"/>
    <row r="10826" s="1" customFormat="1"/>
    <row r="10827" s="1" customFormat="1"/>
    <row r="10828" s="1" customFormat="1"/>
    <row r="10829" s="1" customFormat="1"/>
    <row r="10830" s="1" customFormat="1"/>
    <row r="10831" s="1" customFormat="1"/>
    <row r="10832" s="1" customFormat="1"/>
    <row r="10833" s="1" customFormat="1"/>
    <row r="10834" s="1" customFormat="1"/>
    <row r="10835" s="1" customFormat="1"/>
    <row r="10836" s="1" customFormat="1"/>
    <row r="10837" s="1" customFormat="1"/>
    <row r="10838" s="1" customFormat="1"/>
    <row r="10839" s="1" customFormat="1"/>
    <row r="10840" s="1" customFormat="1"/>
    <row r="10841" s="1" customFormat="1"/>
    <row r="10842" s="1" customFormat="1"/>
    <row r="10843" s="1" customFormat="1"/>
    <row r="10844" s="1" customFormat="1"/>
    <row r="10845" s="1" customFormat="1"/>
    <row r="10846" s="1" customFormat="1"/>
    <row r="10847" s="1" customFormat="1"/>
    <row r="10848" s="1" customFormat="1"/>
    <row r="10849" s="1" customFormat="1"/>
    <row r="10850" s="1" customFormat="1"/>
    <row r="10851" s="1" customFormat="1"/>
    <row r="10852" s="1" customFormat="1"/>
    <row r="10853" s="1" customFormat="1"/>
    <row r="10854" s="1" customFormat="1"/>
    <row r="10855" s="1" customFormat="1"/>
    <row r="10856" s="1" customFormat="1"/>
    <row r="10857" s="1" customFormat="1"/>
    <row r="10858" s="1" customFormat="1"/>
    <row r="10859" s="1" customFormat="1"/>
    <row r="10860" s="1" customFormat="1"/>
    <row r="10861" s="1" customFormat="1"/>
    <row r="10862" s="1" customFormat="1"/>
    <row r="10863" s="1" customFormat="1"/>
    <row r="10864" s="1" customFormat="1"/>
    <row r="10865" s="1" customFormat="1"/>
    <row r="10866" s="1" customFormat="1"/>
    <row r="10867" s="1" customFormat="1"/>
    <row r="10868" s="1" customFormat="1"/>
    <row r="10869" s="1" customFormat="1"/>
    <row r="10870" s="1" customFormat="1"/>
    <row r="10871" s="1" customFormat="1"/>
    <row r="10872" s="1" customFormat="1"/>
    <row r="10873" s="1" customFormat="1"/>
    <row r="10874" s="1" customFormat="1"/>
    <row r="10875" s="1" customFormat="1"/>
    <row r="10876" s="1" customFormat="1"/>
    <row r="10877" s="1" customFormat="1"/>
    <row r="10878" s="1" customFormat="1"/>
    <row r="10879" s="1" customFormat="1"/>
    <row r="10880" s="1" customFormat="1"/>
    <row r="10881" s="1" customFormat="1"/>
    <row r="10882" s="1" customFormat="1"/>
    <row r="10883" s="1" customFormat="1"/>
    <row r="10884" s="1" customFormat="1"/>
    <row r="10885" s="1" customFormat="1"/>
    <row r="10886" s="1" customFormat="1"/>
    <row r="10887" s="1" customFormat="1"/>
    <row r="10888" s="1" customFormat="1"/>
    <row r="10889" s="1" customFormat="1"/>
    <row r="10890" s="1" customFormat="1"/>
    <row r="10891" s="1" customFormat="1"/>
    <row r="10892" s="1" customFormat="1"/>
    <row r="10893" s="1" customFormat="1"/>
    <row r="10894" s="1" customFormat="1"/>
    <row r="10895" s="1" customFormat="1"/>
    <row r="10896" s="1" customFormat="1"/>
    <row r="10897" s="1" customFormat="1"/>
    <row r="10898" s="1" customFormat="1"/>
    <row r="10899" s="1" customFormat="1"/>
    <row r="10900" s="1" customFormat="1"/>
    <row r="10901" s="1" customFormat="1"/>
    <row r="10902" s="1" customFormat="1"/>
    <row r="10903" s="1" customFormat="1"/>
    <row r="10904" s="1" customFormat="1"/>
    <row r="10905" s="1" customFormat="1"/>
    <row r="10906" s="1" customFormat="1"/>
    <row r="10907" s="1" customFormat="1"/>
    <row r="10908" s="1" customFormat="1"/>
    <row r="10909" s="1" customFormat="1"/>
    <row r="10910" s="1" customFormat="1"/>
    <row r="10911" s="1" customFormat="1"/>
    <row r="10912" s="1" customFormat="1"/>
    <row r="10913" s="1" customFormat="1"/>
    <row r="10914" s="1" customFormat="1"/>
    <row r="10915" s="1" customFormat="1"/>
    <row r="10916" s="1" customFormat="1"/>
    <row r="10917" s="1" customFormat="1"/>
    <row r="10918" s="1" customFormat="1"/>
    <row r="10919" s="1" customFormat="1"/>
    <row r="10920" s="1" customFormat="1"/>
    <row r="10921" s="1" customFormat="1"/>
    <row r="10922" s="1" customFormat="1"/>
    <row r="10923" s="1" customFormat="1"/>
    <row r="10924" s="1" customFormat="1"/>
    <row r="10925" s="1" customFormat="1"/>
    <row r="10926" s="1" customFormat="1"/>
    <row r="10927" s="1" customFormat="1"/>
    <row r="10928" s="1" customFormat="1"/>
    <row r="10929" s="1" customFormat="1"/>
    <row r="10930" s="1" customFormat="1"/>
    <row r="10931" s="1" customFormat="1"/>
    <row r="10932" s="1" customFormat="1"/>
    <row r="10933" s="1" customFormat="1"/>
    <row r="10934" s="1" customFormat="1"/>
    <row r="10935" s="1" customFormat="1"/>
    <row r="10936" s="1" customFormat="1"/>
    <row r="10937" s="1" customFormat="1"/>
    <row r="10938" s="1" customFormat="1"/>
    <row r="10939" s="1" customFormat="1"/>
    <row r="10940" s="1" customFormat="1"/>
    <row r="10941" s="1" customFormat="1"/>
    <row r="10942" s="1" customFormat="1"/>
    <row r="10943" s="1" customFormat="1"/>
    <row r="10944" s="1" customFormat="1"/>
    <row r="10945" s="1" customFormat="1"/>
    <row r="10946" s="1" customFormat="1"/>
    <row r="10947" s="1" customFormat="1"/>
    <row r="10948" s="1" customFormat="1"/>
    <row r="10949" s="1" customFormat="1"/>
    <row r="10950" s="1" customFormat="1"/>
    <row r="10951" s="1" customFormat="1"/>
    <row r="10952" s="1" customFormat="1"/>
    <row r="10953" s="1" customFormat="1"/>
    <row r="10954" s="1" customFormat="1"/>
    <row r="10955" s="1" customFormat="1"/>
    <row r="10956" s="1" customFormat="1"/>
    <row r="10957" s="1" customFormat="1"/>
    <row r="10958" s="1" customFormat="1"/>
    <row r="10959" s="1" customFormat="1"/>
    <row r="10960" s="1" customFormat="1"/>
    <row r="10961" s="1" customFormat="1"/>
    <row r="10962" s="1" customFormat="1"/>
    <row r="10963" s="1" customFormat="1"/>
    <row r="10964" s="1" customFormat="1"/>
    <row r="10965" s="1" customFormat="1"/>
    <row r="10966" s="1" customFormat="1"/>
    <row r="10967" s="1" customFormat="1"/>
    <row r="10968" s="1" customFormat="1"/>
    <row r="10969" s="1" customFormat="1"/>
    <row r="10970" s="1" customFormat="1"/>
    <row r="10971" s="1" customFormat="1"/>
    <row r="10972" s="1" customFormat="1"/>
    <row r="10973" s="1" customFormat="1"/>
    <row r="10974" s="1" customFormat="1"/>
    <row r="10975" s="1" customFormat="1"/>
    <row r="10976" s="1" customFormat="1"/>
    <row r="10977" s="1" customFormat="1"/>
    <row r="10978" s="1" customFormat="1"/>
    <row r="10979" s="1" customFormat="1"/>
    <row r="10980" s="1" customFormat="1"/>
    <row r="10981" s="1" customFormat="1"/>
    <row r="10982" s="1" customFormat="1"/>
    <row r="10983" s="1" customFormat="1"/>
    <row r="10984" s="1" customFormat="1"/>
    <row r="10985" s="1" customFormat="1"/>
    <row r="10986" s="1" customFormat="1"/>
    <row r="10987" s="1" customFormat="1"/>
    <row r="10988" s="1" customFormat="1"/>
    <row r="10989" s="1" customFormat="1"/>
    <row r="10990" s="1" customFormat="1"/>
    <row r="10991" s="1" customFormat="1"/>
    <row r="10992" s="1" customFormat="1"/>
    <row r="10993" s="1" customFormat="1"/>
    <row r="10994" s="1" customFormat="1"/>
    <row r="10995" s="1" customFormat="1"/>
    <row r="10996" s="1" customFormat="1"/>
    <row r="10997" s="1" customFormat="1"/>
    <row r="10998" s="1" customFormat="1"/>
    <row r="10999" s="1" customFormat="1"/>
    <row r="11000" s="1" customFormat="1"/>
    <row r="11001" s="1" customFormat="1"/>
    <row r="11002" s="1" customFormat="1"/>
    <row r="11003" s="1" customFormat="1"/>
    <row r="11004" s="1" customFormat="1"/>
    <row r="11005" s="1" customFormat="1"/>
    <row r="11006" s="1" customFormat="1"/>
    <row r="11007" s="1" customFormat="1"/>
    <row r="11008" s="1" customFormat="1"/>
    <row r="11009" s="1" customFormat="1"/>
    <row r="11010" s="1" customFormat="1"/>
    <row r="11011" s="1" customFormat="1"/>
    <row r="11012" s="1" customFormat="1"/>
    <row r="11013" s="1" customFormat="1"/>
    <row r="11014" s="1" customFormat="1"/>
    <row r="11015" s="1" customFormat="1"/>
    <row r="11016" s="1" customFormat="1"/>
    <row r="11017" s="1" customFormat="1"/>
    <row r="11018" s="1" customFormat="1"/>
    <row r="11019" s="1" customFormat="1"/>
    <row r="11020" s="1" customFormat="1"/>
    <row r="11021" s="1" customFormat="1"/>
    <row r="11022" s="1" customFormat="1"/>
    <row r="11023" s="1" customFormat="1"/>
    <row r="11024" s="1" customFormat="1"/>
    <row r="11025" s="1" customFormat="1"/>
    <row r="11026" s="1" customFormat="1"/>
    <row r="11027" s="1" customFormat="1"/>
    <row r="11028" s="1" customFormat="1"/>
    <row r="11029" s="1" customFormat="1"/>
    <row r="11030" s="1" customFormat="1"/>
    <row r="11031" s="1" customFormat="1"/>
    <row r="11032" s="1" customFormat="1"/>
    <row r="11033" s="1" customFormat="1"/>
    <row r="11034" s="1" customFormat="1"/>
    <row r="11035" s="1" customFormat="1"/>
    <row r="11036" s="1" customFormat="1"/>
    <row r="11037" s="1" customFormat="1"/>
    <row r="11038" s="1" customFormat="1"/>
    <row r="11039" s="1" customFormat="1"/>
    <row r="11040" s="1" customFormat="1"/>
    <row r="11041" s="1" customFormat="1"/>
    <row r="11042" s="1" customFormat="1"/>
    <row r="11043" s="1" customFormat="1"/>
    <row r="11044" s="1" customFormat="1"/>
    <row r="11045" s="1" customFormat="1"/>
    <row r="11046" s="1" customFormat="1"/>
    <row r="11047" s="1" customFormat="1"/>
    <row r="11048" s="1" customFormat="1"/>
    <row r="11049" s="1" customFormat="1"/>
    <row r="11050" s="1" customFormat="1"/>
    <row r="11051" s="1" customFormat="1"/>
    <row r="11052" s="1" customFormat="1"/>
    <row r="11053" s="1" customFormat="1"/>
    <row r="11054" s="1" customFormat="1"/>
    <row r="11055" s="1" customFormat="1"/>
    <row r="11056" s="1" customFormat="1"/>
    <row r="11057" s="1" customFormat="1"/>
    <row r="11058" s="1" customFormat="1"/>
    <row r="11059" s="1" customFormat="1"/>
    <row r="11060" s="1" customFormat="1"/>
    <row r="11061" s="1" customFormat="1"/>
    <row r="11062" s="1" customFormat="1"/>
    <row r="11063" s="1" customFormat="1"/>
    <row r="11064" s="1" customFormat="1"/>
    <row r="11065" s="1" customFormat="1"/>
    <row r="11066" s="1" customFormat="1"/>
    <row r="11067" s="1" customFormat="1"/>
    <row r="11068" s="1" customFormat="1"/>
    <row r="11069" s="1" customFormat="1"/>
    <row r="11070" s="1" customFormat="1"/>
    <row r="11071" s="1" customFormat="1"/>
    <row r="11072" s="1" customFormat="1"/>
    <row r="11073" s="1" customFormat="1"/>
    <row r="11074" s="1" customFormat="1"/>
    <row r="11075" s="1" customFormat="1"/>
    <row r="11076" s="1" customFormat="1"/>
    <row r="11077" s="1" customFormat="1"/>
    <row r="11078" s="1" customFormat="1"/>
    <row r="11079" s="1" customFormat="1"/>
    <row r="11080" s="1" customFormat="1"/>
    <row r="11081" s="1" customFormat="1"/>
    <row r="11082" s="1" customFormat="1"/>
    <row r="11083" s="1" customFormat="1"/>
    <row r="11084" s="1" customFormat="1"/>
    <row r="11085" s="1" customFormat="1"/>
    <row r="11086" s="1" customFormat="1"/>
    <row r="11087" s="1" customFormat="1"/>
    <row r="11088" s="1" customFormat="1"/>
    <row r="11089" s="1" customFormat="1"/>
    <row r="11090" s="1" customFormat="1"/>
    <row r="11091" s="1" customFormat="1"/>
    <row r="11092" s="1" customFormat="1"/>
    <row r="11093" s="1" customFormat="1"/>
    <row r="11094" s="1" customFormat="1"/>
    <row r="11095" s="1" customFormat="1"/>
    <row r="11096" s="1" customFormat="1"/>
    <row r="11097" s="1" customFormat="1"/>
    <row r="11098" s="1" customFormat="1"/>
    <row r="11099" s="1" customFormat="1"/>
    <row r="11100" s="1" customFormat="1"/>
    <row r="11101" s="1" customFormat="1"/>
    <row r="11102" s="1" customFormat="1"/>
    <row r="11103" s="1" customFormat="1"/>
    <row r="11104" s="1" customFormat="1"/>
    <row r="11105" s="1" customFormat="1"/>
    <row r="11106" s="1" customFormat="1"/>
    <row r="11107" s="1" customFormat="1"/>
    <row r="11108" s="1" customFormat="1"/>
    <row r="11109" s="1" customFormat="1"/>
    <row r="11110" s="1" customFormat="1"/>
    <row r="11111" s="1" customFormat="1"/>
    <row r="11112" s="1" customFormat="1"/>
    <row r="11113" s="1" customFormat="1"/>
    <row r="11114" s="1" customFormat="1"/>
    <row r="11115" s="1" customFormat="1"/>
    <row r="11116" s="1" customFormat="1"/>
    <row r="11117" s="1" customFormat="1"/>
    <row r="11118" s="1" customFormat="1"/>
    <row r="11119" s="1" customFormat="1"/>
    <row r="11120" s="1" customFormat="1"/>
    <row r="11121" s="1" customFormat="1"/>
    <row r="11122" s="1" customFormat="1"/>
    <row r="11123" s="1" customFormat="1"/>
    <row r="11124" s="1" customFormat="1"/>
    <row r="11125" s="1" customFormat="1"/>
    <row r="11126" s="1" customFormat="1"/>
    <row r="11127" s="1" customFormat="1"/>
    <row r="11128" s="1" customFormat="1"/>
    <row r="11129" s="1" customFormat="1"/>
    <row r="11130" s="1" customFormat="1"/>
    <row r="11131" s="1" customFormat="1"/>
    <row r="11132" s="1" customFormat="1"/>
    <row r="11133" s="1" customFormat="1"/>
    <row r="11134" s="1" customFormat="1"/>
    <row r="11135" s="1" customFormat="1"/>
    <row r="11136" s="1" customFormat="1"/>
    <row r="11137" s="1" customFormat="1"/>
    <row r="11138" s="1" customFormat="1"/>
    <row r="11139" s="1" customFormat="1"/>
    <row r="11140" s="1" customFormat="1"/>
    <row r="11141" s="1" customFormat="1"/>
    <row r="11142" s="1" customFormat="1"/>
    <row r="11143" s="1" customFormat="1"/>
    <row r="11144" s="1" customFormat="1"/>
    <row r="11145" s="1" customFormat="1"/>
    <row r="11146" s="1" customFormat="1"/>
    <row r="11147" s="1" customFormat="1"/>
    <row r="11148" s="1" customFormat="1"/>
    <row r="11149" s="1" customFormat="1"/>
    <row r="11150" s="1" customFormat="1"/>
    <row r="11151" s="1" customFormat="1"/>
    <row r="11152" s="1" customFormat="1"/>
    <row r="11153" s="1" customFormat="1"/>
    <row r="11154" s="1" customFormat="1"/>
    <row r="11155" s="1" customFormat="1"/>
    <row r="11156" s="1" customFormat="1"/>
    <row r="11157" s="1" customFormat="1"/>
    <row r="11158" s="1" customFormat="1"/>
    <row r="11159" s="1" customFormat="1"/>
    <row r="11160" s="1" customFormat="1"/>
    <row r="11161" s="1" customFormat="1"/>
    <row r="11162" s="1" customFormat="1"/>
    <row r="11163" s="1" customFormat="1"/>
    <row r="11164" s="1" customFormat="1"/>
    <row r="11165" s="1" customFormat="1"/>
    <row r="11166" s="1" customFormat="1"/>
    <row r="11167" s="1" customFormat="1"/>
    <row r="11168" s="1" customFormat="1"/>
    <row r="11169" s="1" customFormat="1"/>
    <row r="11170" s="1" customFormat="1"/>
    <row r="11171" s="1" customFormat="1"/>
    <row r="11172" s="1" customFormat="1"/>
    <row r="11173" s="1" customFormat="1"/>
    <row r="11174" s="1" customFormat="1"/>
    <row r="11175" s="1" customFormat="1"/>
    <row r="11176" s="1" customFormat="1"/>
    <row r="11177" s="1" customFormat="1"/>
    <row r="11178" s="1" customFormat="1"/>
    <row r="11179" s="1" customFormat="1"/>
    <row r="11180" s="1" customFormat="1"/>
    <row r="11181" s="1" customFormat="1"/>
    <row r="11182" s="1" customFormat="1"/>
    <row r="11183" s="1" customFormat="1"/>
    <row r="11184" s="1" customFormat="1"/>
    <row r="11185" s="1" customFormat="1"/>
    <row r="11186" s="1" customFormat="1"/>
    <row r="11187" s="1" customFormat="1"/>
    <row r="11188" s="1" customFormat="1"/>
    <row r="11189" s="1" customFormat="1"/>
    <row r="11190" s="1" customFormat="1"/>
    <row r="11191" s="1" customFormat="1"/>
    <row r="11192" s="1" customFormat="1"/>
    <row r="11193" s="1" customFormat="1"/>
    <row r="11194" s="1" customFormat="1"/>
    <row r="11195" s="1" customFormat="1"/>
    <row r="11196" s="1" customFormat="1"/>
    <row r="11197" s="1" customFormat="1"/>
    <row r="11198" s="1" customFormat="1"/>
    <row r="11199" s="1" customFormat="1"/>
    <row r="11200" s="1" customFormat="1"/>
    <row r="11201" s="1" customFormat="1"/>
    <row r="11202" s="1" customFormat="1"/>
    <row r="11203" s="1" customFormat="1"/>
    <row r="11204" s="1" customFormat="1"/>
    <row r="11205" s="1" customFormat="1"/>
    <row r="11206" s="1" customFormat="1"/>
    <row r="11207" s="1" customFormat="1"/>
    <row r="11208" s="1" customFormat="1"/>
    <row r="11209" s="1" customFormat="1"/>
    <row r="11210" s="1" customFormat="1"/>
    <row r="11211" s="1" customFormat="1"/>
    <row r="11212" s="1" customFormat="1"/>
    <row r="11213" s="1" customFormat="1"/>
    <row r="11214" s="1" customFormat="1"/>
    <row r="11215" s="1" customFormat="1"/>
    <row r="11216" s="1" customFormat="1"/>
    <row r="11217" s="1" customFormat="1"/>
    <row r="11218" s="1" customFormat="1"/>
    <row r="11219" s="1" customFormat="1"/>
    <row r="11220" s="1" customFormat="1"/>
    <row r="11221" s="1" customFormat="1"/>
    <row r="11222" s="1" customFormat="1"/>
    <row r="11223" s="1" customFormat="1"/>
    <row r="11224" s="1" customFormat="1"/>
    <row r="11225" s="1" customFormat="1"/>
    <row r="11226" s="1" customFormat="1"/>
    <row r="11227" s="1" customFormat="1"/>
    <row r="11228" s="1" customFormat="1"/>
    <row r="11229" s="1" customFormat="1"/>
    <row r="11230" s="1" customFormat="1"/>
    <row r="11231" s="1" customFormat="1"/>
    <row r="11232" s="1" customFormat="1"/>
    <row r="11233" s="1" customFormat="1"/>
    <row r="11234" s="1" customFormat="1"/>
    <row r="11235" s="1" customFormat="1"/>
    <row r="11236" s="1" customFormat="1"/>
    <row r="11237" s="1" customFormat="1"/>
    <row r="11238" s="1" customFormat="1"/>
    <row r="11239" s="1" customFormat="1"/>
    <row r="11240" s="1" customFormat="1"/>
    <row r="11241" s="1" customFormat="1"/>
    <row r="11242" s="1" customFormat="1"/>
    <row r="11243" s="1" customFormat="1"/>
    <row r="11244" s="1" customFormat="1"/>
    <row r="11245" s="1" customFormat="1"/>
    <row r="11246" s="1" customFormat="1"/>
    <row r="11247" s="1" customFormat="1"/>
    <row r="11248" s="1" customFormat="1"/>
    <row r="11249" s="1" customFormat="1"/>
    <row r="11250" s="1" customFormat="1"/>
    <row r="11251" s="1" customFormat="1"/>
    <row r="11252" s="1" customFormat="1"/>
    <row r="11253" s="1" customFormat="1"/>
    <row r="11254" s="1" customFormat="1"/>
    <row r="11255" s="1" customFormat="1"/>
    <row r="11256" s="1" customFormat="1"/>
    <row r="11257" s="1" customFormat="1"/>
    <row r="11258" s="1" customFormat="1"/>
    <row r="11259" s="1" customFormat="1"/>
    <row r="11260" s="1" customFormat="1"/>
    <row r="11261" s="1" customFormat="1"/>
    <row r="11262" s="1" customFormat="1"/>
    <row r="11263" s="1" customFormat="1"/>
    <row r="11264" s="1" customFormat="1"/>
    <row r="11265" s="1" customFormat="1"/>
    <row r="11266" s="1" customFormat="1"/>
    <row r="11267" s="1" customFormat="1"/>
    <row r="11268" s="1" customFormat="1"/>
    <row r="11269" s="1" customFormat="1"/>
    <row r="11270" s="1" customFormat="1"/>
    <row r="11271" s="1" customFormat="1"/>
    <row r="11272" s="1" customFormat="1"/>
    <row r="11273" s="1" customFormat="1"/>
    <row r="11274" s="1" customFormat="1"/>
    <row r="11275" s="1" customFormat="1"/>
    <row r="11276" s="1" customFormat="1"/>
    <row r="11277" s="1" customFormat="1"/>
    <row r="11278" s="1" customFormat="1"/>
    <row r="11279" s="1" customFormat="1"/>
    <row r="11280" s="1" customFormat="1"/>
    <row r="11281" s="1" customFormat="1"/>
    <row r="11282" s="1" customFormat="1"/>
    <row r="11283" s="1" customFormat="1"/>
    <row r="11284" s="1" customFormat="1"/>
    <row r="11285" s="1" customFormat="1"/>
    <row r="11286" s="1" customFormat="1"/>
    <row r="11287" s="1" customFormat="1"/>
    <row r="11288" s="1" customFormat="1"/>
    <row r="11289" s="1" customFormat="1"/>
    <row r="11290" s="1" customFormat="1"/>
    <row r="11291" s="1" customFormat="1"/>
    <row r="11292" s="1" customFormat="1"/>
    <row r="11293" s="1" customFormat="1"/>
    <row r="11294" s="1" customFormat="1"/>
    <row r="11295" s="1" customFormat="1"/>
    <row r="11296" s="1" customFormat="1"/>
    <row r="11297" s="1" customFormat="1"/>
    <row r="11298" s="1" customFormat="1"/>
    <row r="11299" s="1" customFormat="1"/>
    <row r="11300" s="1" customFormat="1"/>
    <row r="11301" s="1" customFormat="1"/>
    <row r="11302" s="1" customFormat="1"/>
    <row r="11303" s="1" customFormat="1"/>
    <row r="11304" s="1" customFormat="1"/>
    <row r="11305" s="1" customFormat="1"/>
    <row r="11306" s="1" customFormat="1"/>
    <row r="11307" s="1" customFormat="1"/>
    <row r="11308" s="1" customFormat="1"/>
    <row r="11309" s="1" customFormat="1"/>
    <row r="11310" s="1" customFormat="1"/>
    <row r="11311" s="1" customFormat="1"/>
    <row r="11312" s="1" customFormat="1"/>
    <row r="11313" s="1" customFormat="1"/>
    <row r="11314" s="1" customFormat="1"/>
    <row r="11315" s="1" customFormat="1"/>
    <row r="11316" s="1" customFormat="1"/>
    <row r="11317" s="1" customFormat="1"/>
    <row r="11318" s="1" customFormat="1"/>
    <row r="11319" s="1" customFormat="1"/>
    <row r="11320" s="1" customFormat="1"/>
    <row r="11321" s="1" customFormat="1"/>
    <row r="11322" s="1" customFormat="1"/>
    <row r="11323" s="1" customFormat="1"/>
    <row r="11324" s="1" customFormat="1"/>
    <row r="11325" s="1" customFormat="1"/>
    <row r="11326" s="1" customFormat="1"/>
    <row r="11327" s="1" customFormat="1"/>
    <row r="11328" s="1" customFormat="1"/>
    <row r="11329" s="1" customFormat="1"/>
    <row r="11330" s="1" customFormat="1"/>
    <row r="11331" s="1" customFormat="1"/>
    <row r="11332" s="1" customFormat="1"/>
    <row r="11333" s="1" customFormat="1"/>
    <row r="11334" s="1" customFormat="1"/>
    <row r="11335" s="1" customFormat="1"/>
    <row r="11336" s="1" customFormat="1"/>
    <row r="11337" s="1" customFormat="1"/>
    <row r="11338" s="1" customFormat="1"/>
    <row r="11339" s="1" customFormat="1"/>
    <row r="11340" s="1" customFormat="1"/>
    <row r="11341" s="1" customFormat="1"/>
    <row r="11342" s="1" customFormat="1"/>
    <row r="11343" s="1" customFormat="1"/>
    <row r="11344" s="1" customFormat="1"/>
    <row r="11345" s="1" customFormat="1"/>
    <row r="11346" s="1" customFormat="1"/>
    <row r="11347" s="1" customFormat="1"/>
    <row r="11348" s="1" customFormat="1"/>
    <row r="11349" s="1" customFormat="1"/>
    <row r="11350" s="1" customFormat="1"/>
    <row r="11351" s="1" customFormat="1"/>
    <row r="11352" s="1" customFormat="1"/>
    <row r="11353" s="1" customFormat="1"/>
    <row r="11354" s="1" customFormat="1"/>
    <row r="11355" s="1" customFormat="1"/>
    <row r="11356" s="1" customFormat="1"/>
    <row r="11357" s="1" customFormat="1"/>
    <row r="11358" s="1" customFormat="1"/>
    <row r="11359" s="1" customFormat="1"/>
    <row r="11360" s="1" customFormat="1"/>
    <row r="11361" s="1" customFormat="1"/>
    <row r="11362" s="1" customFormat="1"/>
    <row r="11363" s="1" customFormat="1"/>
    <row r="11364" s="1" customFormat="1"/>
    <row r="11365" s="1" customFormat="1"/>
    <row r="11366" s="1" customFormat="1"/>
    <row r="11367" s="1" customFormat="1"/>
    <row r="11368" s="1" customFormat="1"/>
    <row r="11369" s="1" customFormat="1"/>
    <row r="11370" s="1" customFormat="1"/>
    <row r="11371" s="1" customFormat="1"/>
    <row r="11372" s="1" customFormat="1"/>
    <row r="11373" s="1" customFormat="1"/>
    <row r="11374" s="1" customFormat="1"/>
    <row r="11375" s="1" customFormat="1"/>
    <row r="11376" s="1" customFormat="1"/>
    <row r="11377" s="1" customFormat="1"/>
    <row r="11378" s="1" customFormat="1"/>
    <row r="11379" s="1" customFormat="1"/>
    <row r="11380" s="1" customFormat="1"/>
    <row r="11381" s="1" customFormat="1"/>
    <row r="11382" s="1" customFormat="1"/>
    <row r="11383" s="1" customFormat="1"/>
    <row r="11384" s="1" customFormat="1"/>
    <row r="11385" s="1" customFormat="1"/>
    <row r="11386" s="1" customFormat="1"/>
    <row r="11387" s="1" customFormat="1"/>
    <row r="11388" s="1" customFormat="1"/>
    <row r="11389" s="1" customFormat="1"/>
    <row r="11390" s="1" customFormat="1"/>
    <row r="11391" s="1" customFormat="1"/>
    <row r="11392" s="1" customFormat="1"/>
    <row r="11393" s="1" customFormat="1"/>
    <row r="11394" s="1" customFormat="1"/>
    <row r="11395" s="1" customFormat="1"/>
    <row r="11396" s="1" customFormat="1"/>
    <row r="11397" s="1" customFormat="1"/>
    <row r="11398" s="1" customFormat="1"/>
    <row r="11399" s="1" customFormat="1"/>
    <row r="11400" s="1" customFormat="1"/>
    <row r="11401" s="1" customFormat="1"/>
    <row r="11402" s="1" customFormat="1"/>
    <row r="11403" s="1" customFormat="1"/>
    <row r="11404" s="1" customFormat="1"/>
    <row r="11405" s="1" customFormat="1"/>
    <row r="11406" s="1" customFormat="1"/>
    <row r="11407" s="1" customFormat="1"/>
    <row r="11408" s="1" customFormat="1"/>
    <row r="11409" s="1" customFormat="1"/>
    <row r="11410" s="1" customFormat="1"/>
    <row r="11411" s="1" customFormat="1"/>
    <row r="11412" s="1" customFormat="1"/>
    <row r="11413" s="1" customFormat="1"/>
    <row r="11414" s="1" customFormat="1"/>
    <row r="11415" s="1" customFormat="1"/>
    <row r="11416" s="1" customFormat="1"/>
    <row r="11417" s="1" customFormat="1"/>
    <row r="11418" s="1" customFormat="1"/>
    <row r="11419" s="1" customFormat="1"/>
    <row r="11420" s="1" customFormat="1"/>
    <row r="11421" s="1" customFormat="1"/>
    <row r="11422" s="1" customFormat="1"/>
    <row r="11423" s="1" customFormat="1"/>
    <row r="11424" s="1" customFormat="1"/>
    <row r="11425" s="1" customFormat="1"/>
    <row r="11426" s="1" customFormat="1"/>
    <row r="11427" s="1" customFormat="1"/>
    <row r="11428" s="1" customFormat="1"/>
    <row r="11429" s="1" customFormat="1"/>
    <row r="11430" s="1" customFormat="1"/>
    <row r="11431" s="1" customFormat="1"/>
    <row r="11432" s="1" customFormat="1"/>
    <row r="11433" s="1" customFormat="1"/>
    <row r="11434" s="1" customFormat="1"/>
    <row r="11435" s="1" customFormat="1"/>
    <row r="11436" s="1" customFormat="1"/>
    <row r="11437" s="1" customFormat="1"/>
    <row r="11438" s="1" customFormat="1"/>
    <row r="11439" s="1" customFormat="1"/>
    <row r="11440" s="1" customFormat="1"/>
    <row r="11441" s="1" customFormat="1"/>
    <row r="11442" s="1" customFormat="1"/>
    <row r="11443" s="1" customFormat="1"/>
    <row r="11444" s="1" customFormat="1"/>
    <row r="11445" s="1" customFormat="1"/>
    <row r="11446" s="1" customFormat="1"/>
    <row r="11447" s="1" customFormat="1"/>
    <row r="11448" s="1" customFormat="1"/>
    <row r="11449" s="1" customFormat="1"/>
    <row r="11450" s="1" customFormat="1"/>
    <row r="11451" s="1" customFormat="1"/>
    <row r="11452" s="1" customFormat="1"/>
    <row r="11453" s="1" customFormat="1"/>
    <row r="11454" s="1" customFormat="1"/>
    <row r="11455" s="1" customFormat="1"/>
    <row r="11456" s="1" customFormat="1"/>
    <row r="11457" s="1" customFormat="1"/>
    <row r="11458" s="1" customFormat="1"/>
    <row r="11459" s="1" customFormat="1"/>
    <row r="11460" s="1" customFormat="1"/>
    <row r="11461" s="1" customFormat="1"/>
    <row r="11462" s="1" customFormat="1"/>
    <row r="11463" s="1" customFormat="1"/>
    <row r="11464" s="1" customFormat="1"/>
    <row r="11465" s="1" customFormat="1"/>
    <row r="11466" s="1" customFormat="1"/>
    <row r="11467" s="1" customFormat="1"/>
    <row r="11468" s="1" customFormat="1"/>
    <row r="11469" s="1" customFormat="1"/>
    <row r="11470" s="1" customFormat="1"/>
    <row r="11471" s="1" customFormat="1"/>
    <row r="11472" s="1" customFormat="1"/>
    <row r="11473" s="1" customFormat="1"/>
    <row r="11474" s="1" customFormat="1"/>
    <row r="11475" s="1" customFormat="1"/>
    <row r="11476" s="1" customFormat="1"/>
    <row r="11477" s="1" customFormat="1"/>
    <row r="11478" s="1" customFormat="1"/>
    <row r="11479" s="1" customFormat="1"/>
    <row r="11480" s="1" customFormat="1"/>
    <row r="11481" s="1" customFormat="1"/>
    <row r="11482" s="1" customFormat="1"/>
    <row r="11483" s="1" customFormat="1"/>
    <row r="11484" s="1" customFormat="1"/>
    <row r="11485" s="1" customFormat="1"/>
    <row r="11486" s="1" customFormat="1"/>
    <row r="11487" s="1" customFormat="1"/>
    <row r="11488" s="1" customFormat="1"/>
    <row r="11489" s="1" customFormat="1"/>
    <row r="11490" s="1" customFormat="1"/>
    <row r="11491" s="1" customFormat="1"/>
    <row r="11492" s="1" customFormat="1"/>
    <row r="11493" s="1" customFormat="1"/>
    <row r="11494" s="1" customFormat="1"/>
    <row r="11495" s="1" customFormat="1"/>
    <row r="11496" s="1" customFormat="1"/>
    <row r="11497" s="1" customFormat="1"/>
    <row r="11498" s="1" customFormat="1"/>
    <row r="11499" s="1" customFormat="1"/>
    <row r="11500" s="1" customFormat="1"/>
    <row r="11501" s="1" customFormat="1"/>
    <row r="11502" s="1" customFormat="1"/>
    <row r="11503" s="1" customFormat="1"/>
    <row r="11504" s="1" customFormat="1"/>
    <row r="11505" s="1" customFormat="1"/>
    <row r="11506" s="1" customFormat="1"/>
    <row r="11507" s="1" customFormat="1"/>
    <row r="11508" s="1" customFormat="1"/>
    <row r="11509" s="1" customFormat="1"/>
    <row r="11510" s="1" customFormat="1"/>
    <row r="11511" s="1" customFormat="1"/>
    <row r="11512" s="1" customFormat="1"/>
    <row r="11513" s="1" customFormat="1"/>
    <row r="11514" s="1" customFormat="1"/>
    <row r="11515" s="1" customFormat="1"/>
    <row r="11516" s="1" customFormat="1"/>
    <row r="11517" s="1" customFormat="1"/>
    <row r="11518" s="1" customFormat="1"/>
    <row r="11519" s="1" customFormat="1"/>
    <row r="11520" s="1" customFormat="1"/>
    <row r="11521" s="1" customFormat="1"/>
    <row r="11522" s="1" customFormat="1"/>
    <row r="11523" s="1" customFormat="1"/>
    <row r="11524" s="1" customFormat="1"/>
    <row r="11525" s="1" customFormat="1"/>
    <row r="11526" s="1" customFormat="1"/>
    <row r="11527" s="1" customFormat="1"/>
    <row r="11528" s="1" customFormat="1"/>
    <row r="11529" s="1" customFormat="1"/>
    <row r="11530" s="1" customFormat="1"/>
    <row r="11531" s="1" customFormat="1"/>
    <row r="11532" s="1" customFormat="1"/>
    <row r="11533" s="1" customFormat="1"/>
    <row r="11534" s="1" customFormat="1"/>
    <row r="11535" s="1" customFormat="1"/>
    <row r="11536" s="1" customFormat="1"/>
    <row r="11537" s="1" customFormat="1"/>
    <row r="11538" s="1" customFormat="1"/>
    <row r="11539" s="1" customFormat="1"/>
    <row r="11540" s="1" customFormat="1"/>
    <row r="11541" s="1" customFormat="1"/>
    <row r="11542" s="1" customFormat="1"/>
    <row r="11543" s="1" customFormat="1"/>
    <row r="11544" s="1" customFormat="1"/>
    <row r="11545" s="1" customFormat="1"/>
    <row r="11546" s="1" customFormat="1"/>
    <row r="11547" s="1" customFormat="1"/>
    <row r="11548" s="1" customFormat="1"/>
    <row r="11549" s="1" customFormat="1"/>
    <row r="11550" s="1" customFormat="1"/>
    <row r="11551" s="1" customFormat="1"/>
    <row r="11552" s="1" customFormat="1"/>
    <row r="11553" s="1" customFormat="1"/>
    <row r="11554" s="1" customFormat="1"/>
    <row r="11555" s="1" customFormat="1"/>
    <row r="11556" s="1" customFormat="1"/>
    <row r="11557" s="1" customFormat="1"/>
    <row r="11558" s="1" customFormat="1"/>
    <row r="11559" s="1" customFormat="1"/>
    <row r="11560" s="1" customFormat="1"/>
    <row r="11561" s="1" customFormat="1"/>
    <row r="11562" s="1" customFormat="1"/>
    <row r="11563" s="1" customFormat="1"/>
    <row r="11564" s="1" customFormat="1"/>
    <row r="11565" s="1" customFormat="1"/>
    <row r="11566" s="1" customFormat="1"/>
    <row r="11567" s="1" customFormat="1"/>
    <row r="11568" s="1" customFormat="1"/>
    <row r="11569" s="1" customFormat="1"/>
    <row r="11570" s="1" customFormat="1"/>
    <row r="11571" s="1" customFormat="1"/>
    <row r="11572" s="1" customFormat="1"/>
    <row r="11573" s="1" customFormat="1"/>
    <row r="11574" s="1" customFormat="1"/>
    <row r="11575" s="1" customFormat="1"/>
    <row r="11576" s="1" customFormat="1"/>
    <row r="11577" s="1" customFormat="1"/>
    <row r="11578" s="1" customFormat="1"/>
    <row r="11579" s="1" customFormat="1"/>
    <row r="11580" s="1" customFormat="1"/>
    <row r="11581" s="1" customFormat="1"/>
    <row r="11582" s="1" customFormat="1"/>
    <row r="11583" s="1" customFormat="1"/>
    <row r="11584" s="1" customFormat="1"/>
    <row r="11585" s="1" customFormat="1"/>
    <row r="11586" s="1" customFormat="1"/>
    <row r="11587" s="1" customFormat="1"/>
    <row r="11588" s="1" customFormat="1"/>
    <row r="11589" s="1" customFormat="1"/>
    <row r="11590" s="1" customFormat="1"/>
    <row r="11591" s="1" customFormat="1"/>
    <row r="11592" s="1" customFormat="1"/>
    <row r="11593" s="1" customFormat="1"/>
    <row r="11594" s="1" customFormat="1"/>
    <row r="11595" s="1" customFormat="1"/>
    <row r="11596" s="1" customFormat="1"/>
    <row r="11597" s="1" customFormat="1"/>
    <row r="11598" s="1" customFormat="1"/>
    <row r="11599" s="1" customFormat="1"/>
    <row r="11600" s="1" customFormat="1"/>
    <row r="11601" s="1" customFormat="1"/>
    <row r="11602" s="1" customFormat="1"/>
    <row r="11603" s="1" customFormat="1"/>
    <row r="11604" s="1" customFormat="1"/>
    <row r="11605" s="1" customFormat="1"/>
    <row r="11606" s="1" customFormat="1"/>
    <row r="11607" s="1" customFormat="1"/>
    <row r="11608" s="1" customFormat="1"/>
    <row r="11609" s="1" customFormat="1"/>
    <row r="11610" s="1" customFormat="1"/>
    <row r="11611" s="1" customFormat="1"/>
    <row r="11612" s="1" customFormat="1"/>
    <row r="11613" s="1" customFormat="1"/>
    <row r="11614" s="1" customFormat="1"/>
    <row r="11615" s="1" customFormat="1"/>
    <row r="11616" s="1" customFormat="1"/>
    <row r="11617" s="1" customFormat="1"/>
    <row r="11618" s="1" customFormat="1"/>
    <row r="11619" s="1" customFormat="1"/>
    <row r="11620" s="1" customFormat="1"/>
    <row r="11621" s="1" customFormat="1"/>
    <row r="11622" s="1" customFormat="1"/>
    <row r="11623" s="1" customFormat="1"/>
    <row r="11624" s="1" customFormat="1"/>
    <row r="11625" s="1" customFormat="1"/>
    <row r="11626" s="1" customFormat="1"/>
    <row r="11627" s="1" customFormat="1"/>
    <row r="11628" s="1" customFormat="1"/>
    <row r="11629" s="1" customFormat="1"/>
    <row r="11630" s="1" customFormat="1"/>
    <row r="11631" s="1" customFormat="1"/>
    <row r="11632" s="1" customFormat="1"/>
    <row r="11633" s="1" customFormat="1"/>
    <row r="11634" s="1" customFormat="1"/>
    <row r="11635" s="1" customFormat="1"/>
    <row r="11636" s="1" customFormat="1"/>
    <row r="11637" s="1" customFormat="1"/>
    <row r="11638" s="1" customFormat="1"/>
    <row r="11639" s="1" customFormat="1"/>
    <row r="11640" s="1" customFormat="1"/>
    <row r="11641" s="1" customFormat="1"/>
    <row r="11642" s="1" customFormat="1"/>
    <row r="11643" s="1" customFormat="1"/>
    <row r="11644" s="1" customFormat="1"/>
    <row r="11645" s="1" customFormat="1"/>
    <row r="11646" s="1" customFormat="1"/>
    <row r="11647" s="1" customFormat="1"/>
    <row r="11648" s="1" customFormat="1"/>
    <row r="11649" s="1" customFormat="1"/>
    <row r="11650" s="1" customFormat="1"/>
    <row r="11651" s="1" customFormat="1"/>
    <row r="11652" s="1" customFormat="1"/>
    <row r="11653" s="1" customFormat="1"/>
    <row r="11654" s="1" customFormat="1"/>
    <row r="11655" s="1" customFormat="1"/>
    <row r="11656" s="1" customFormat="1"/>
    <row r="11657" s="1" customFormat="1"/>
    <row r="11658" s="1" customFormat="1"/>
    <row r="11659" s="1" customFormat="1"/>
    <row r="11660" s="1" customFormat="1"/>
    <row r="11661" s="1" customFormat="1"/>
    <row r="11662" s="1" customFormat="1"/>
    <row r="11663" s="1" customFormat="1"/>
    <row r="11664" s="1" customFormat="1"/>
    <row r="11665" s="1" customFormat="1"/>
    <row r="11666" s="1" customFormat="1"/>
    <row r="11667" s="1" customFormat="1"/>
    <row r="11668" s="1" customFormat="1"/>
    <row r="11669" s="1" customFormat="1"/>
    <row r="11670" s="1" customFormat="1"/>
    <row r="11671" s="1" customFormat="1"/>
    <row r="11672" s="1" customFormat="1"/>
    <row r="11673" s="1" customFormat="1"/>
    <row r="11674" s="1" customFormat="1"/>
    <row r="11675" s="1" customFormat="1"/>
    <row r="11676" s="1" customFormat="1"/>
    <row r="11677" s="1" customFormat="1"/>
    <row r="11678" s="1" customFormat="1"/>
    <row r="11679" s="1" customFormat="1"/>
    <row r="11680" s="1" customFormat="1"/>
    <row r="11681" s="1" customFormat="1"/>
    <row r="11682" s="1" customFormat="1"/>
    <row r="11683" s="1" customFormat="1"/>
    <row r="11684" s="1" customFormat="1"/>
    <row r="11685" s="1" customFormat="1"/>
    <row r="11686" s="1" customFormat="1"/>
    <row r="11687" s="1" customFormat="1"/>
    <row r="11688" s="1" customFormat="1"/>
    <row r="11689" s="1" customFormat="1"/>
    <row r="11690" s="1" customFormat="1"/>
    <row r="11691" s="1" customFormat="1"/>
    <row r="11692" s="1" customFormat="1"/>
    <row r="11693" s="1" customFormat="1"/>
    <row r="11694" s="1" customFormat="1"/>
    <row r="11695" s="1" customFormat="1"/>
    <row r="11696" s="1" customFormat="1"/>
    <row r="11697" s="1" customFormat="1"/>
    <row r="11698" s="1" customFormat="1"/>
    <row r="11699" s="1" customFormat="1"/>
    <row r="11700" s="1" customFormat="1"/>
    <row r="11701" s="1" customFormat="1"/>
    <row r="11702" s="1" customFormat="1"/>
    <row r="11703" s="1" customFormat="1"/>
    <row r="11704" s="1" customFormat="1"/>
    <row r="11705" s="1" customFormat="1"/>
    <row r="11706" s="1" customFormat="1"/>
    <row r="11707" s="1" customFormat="1"/>
    <row r="11708" s="1" customFormat="1"/>
    <row r="11709" s="1" customFormat="1"/>
    <row r="11710" s="1" customFormat="1"/>
    <row r="11711" s="1" customFormat="1"/>
    <row r="11712" s="1" customFormat="1"/>
    <row r="11713" s="1" customFormat="1"/>
    <row r="11714" s="1" customFormat="1"/>
    <row r="11715" s="1" customFormat="1"/>
    <row r="11716" s="1" customFormat="1"/>
    <row r="11717" s="1" customFormat="1"/>
    <row r="11718" s="1" customFormat="1"/>
    <row r="11719" s="1" customFormat="1"/>
    <row r="11720" s="1" customFormat="1"/>
    <row r="11721" s="1" customFormat="1"/>
    <row r="11722" s="1" customFormat="1"/>
    <row r="11723" s="1" customFormat="1"/>
    <row r="11724" s="1" customFormat="1"/>
    <row r="11725" s="1" customFormat="1"/>
    <row r="11726" s="1" customFormat="1"/>
    <row r="11727" s="1" customFormat="1"/>
    <row r="11728" s="1" customFormat="1"/>
    <row r="11729" s="1" customFormat="1"/>
    <row r="11730" s="1" customFormat="1"/>
    <row r="11731" s="1" customFormat="1"/>
    <row r="11732" s="1" customFormat="1"/>
    <row r="11733" s="1" customFormat="1"/>
    <row r="11734" s="1" customFormat="1"/>
    <row r="11735" s="1" customFormat="1"/>
    <row r="11736" s="1" customFormat="1"/>
    <row r="11737" s="1" customFormat="1"/>
    <row r="11738" s="1" customFormat="1"/>
    <row r="11739" s="1" customFormat="1"/>
    <row r="11740" s="1" customFormat="1"/>
    <row r="11741" s="1" customFormat="1"/>
    <row r="11742" s="1" customFormat="1"/>
    <row r="11743" s="1" customFormat="1"/>
    <row r="11744" s="1" customFormat="1"/>
    <row r="11745" s="1" customFormat="1"/>
    <row r="11746" s="1" customFormat="1"/>
    <row r="11747" s="1" customFormat="1"/>
    <row r="11748" s="1" customFormat="1"/>
    <row r="11749" s="1" customFormat="1"/>
    <row r="11750" s="1" customFormat="1"/>
    <row r="11751" s="1" customFormat="1"/>
    <row r="11752" s="1" customFormat="1"/>
    <row r="11753" s="1" customFormat="1"/>
    <row r="11754" s="1" customFormat="1"/>
    <row r="11755" s="1" customFormat="1"/>
    <row r="11756" s="1" customFormat="1"/>
    <row r="11757" s="1" customFormat="1"/>
    <row r="11758" s="1" customFormat="1"/>
    <row r="11759" s="1" customFormat="1"/>
    <row r="11760" s="1" customFormat="1"/>
    <row r="11761" s="1" customFormat="1"/>
    <row r="11762" s="1" customFormat="1"/>
    <row r="11763" s="1" customFormat="1"/>
    <row r="11764" s="1" customFormat="1"/>
    <row r="11765" s="1" customFormat="1"/>
    <row r="11766" s="1" customFormat="1"/>
    <row r="11767" s="1" customFormat="1"/>
    <row r="11768" s="1" customFormat="1"/>
    <row r="11769" s="1" customFormat="1"/>
    <row r="11770" s="1" customFormat="1"/>
    <row r="11771" s="1" customFormat="1"/>
    <row r="11772" s="1" customFormat="1"/>
    <row r="11773" s="1" customFormat="1"/>
    <row r="11774" s="1" customFormat="1"/>
    <row r="11775" s="1" customFormat="1"/>
    <row r="11776" s="1" customFormat="1"/>
    <row r="11777" s="1" customFormat="1"/>
    <row r="11778" s="1" customFormat="1"/>
    <row r="11779" s="1" customFormat="1"/>
    <row r="11780" s="1" customFormat="1"/>
    <row r="11781" s="1" customFormat="1"/>
    <row r="11782" s="1" customFormat="1"/>
    <row r="11783" s="1" customFormat="1"/>
    <row r="11784" s="1" customFormat="1"/>
    <row r="11785" s="1" customFormat="1"/>
    <row r="11786" s="1" customFormat="1"/>
    <row r="11787" s="1" customFormat="1"/>
    <row r="11788" s="1" customFormat="1"/>
    <row r="11789" s="1" customFormat="1"/>
    <row r="11790" s="1" customFormat="1"/>
    <row r="11791" s="1" customFormat="1"/>
    <row r="11792" s="1" customFormat="1"/>
    <row r="11793" s="1" customFormat="1"/>
    <row r="11794" s="1" customFormat="1"/>
    <row r="11795" s="1" customFormat="1"/>
    <row r="11796" s="1" customFormat="1"/>
    <row r="11797" s="1" customFormat="1"/>
    <row r="11798" s="1" customFormat="1"/>
    <row r="11799" s="1" customFormat="1"/>
    <row r="11800" s="1" customFormat="1"/>
    <row r="11801" s="1" customFormat="1"/>
    <row r="11802" s="1" customFormat="1"/>
    <row r="11803" s="1" customFormat="1"/>
    <row r="11804" s="1" customFormat="1"/>
    <row r="11805" s="1" customFormat="1"/>
    <row r="11806" s="1" customFormat="1"/>
    <row r="11807" s="1" customFormat="1"/>
    <row r="11808" s="1" customFormat="1"/>
    <row r="11809" s="1" customFormat="1"/>
    <row r="11810" s="1" customFormat="1"/>
    <row r="11811" s="1" customFormat="1"/>
    <row r="11812" s="1" customFormat="1"/>
    <row r="11813" s="1" customFormat="1"/>
    <row r="11814" s="1" customFormat="1"/>
    <row r="11815" s="1" customFormat="1"/>
    <row r="11816" s="1" customFormat="1"/>
    <row r="11817" s="1" customFormat="1"/>
    <row r="11818" s="1" customFormat="1"/>
    <row r="11819" s="1" customFormat="1"/>
    <row r="11820" s="1" customFormat="1"/>
    <row r="11821" s="1" customFormat="1"/>
    <row r="11822" s="1" customFormat="1"/>
    <row r="11823" s="1" customFormat="1"/>
    <row r="11824" s="1" customFormat="1"/>
    <row r="11825" s="1" customFormat="1"/>
    <row r="11826" s="1" customFormat="1"/>
    <row r="11827" s="1" customFormat="1"/>
    <row r="11828" s="1" customFormat="1"/>
    <row r="11829" s="1" customFormat="1"/>
    <row r="11830" s="1" customFormat="1"/>
    <row r="11831" s="1" customFormat="1"/>
    <row r="11832" s="1" customFormat="1"/>
    <row r="11833" s="1" customFormat="1"/>
    <row r="11834" s="1" customFormat="1"/>
    <row r="11835" s="1" customFormat="1"/>
    <row r="11836" s="1" customFormat="1"/>
    <row r="11837" s="1" customFormat="1"/>
    <row r="11838" s="1" customFormat="1"/>
    <row r="11839" s="1" customFormat="1"/>
    <row r="11840" s="1" customFormat="1"/>
    <row r="11841" s="1" customFormat="1"/>
    <row r="11842" s="1" customFormat="1"/>
    <row r="11843" s="1" customFormat="1"/>
    <row r="11844" s="1" customFormat="1"/>
    <row r="11845" s="1" customFormat="1"/>
    <row r="11846" s="1" customFormat="1"/>
    <row r="11847" s="1" customFormat="1"/>
    <row r="11848" s="1" customFormat="1"/>
    <row r="11849" s="1" customFormat="1"/>
    <row r="11850" s="1" customFormat="1"/>
    <row r="11851" s="1" customFormat="1"/>
    <row r="11852" s="1" customFormat="1"/>
    <row r="11853" s="1" customFormat="1"/>
    <row r="11854" s="1" customFormat="1"/>
    <row r="11855" s="1" customFormat="1"/>
    <row r="11856" s="1" customFormat="1"/>
    <row r="11857" s="1" customFormat="1"/>
    <row r="11858" s="1" customFormat="1"/>
    <row r="11859" s="1" customFormat="1"/>
    <row r="11860" s="1" customFormat="1"/>
    <row r="11861" s="1" customFormat="1"/>
    <row r="11862" s="1" customFormat="1"/>
    <row r="11863" s="1" customFormat="1"/>
    <row r="11864" s="1" customFormat="1"/>
    <row r="11865" s="1" customFormat="1"/>
    <row r="11866" s="1" customFormat="1"/>
    <row r="11867" s="1" customFormat="1"/>
    <row r="11868" s="1" customFormat="1"/>
    <row r="11869" s="1" customFormat="1"/>
    <row r="11870" s="1" customFormat="1"/>
    <row r="11871" s="1" customFormat="1"/>
    <row r="11872" s="1" customFormat="1"/>
    <row r="11873" s="1" customFormat="1"/>
    <row r="11874" s="1" customFormat="1"/>
    <row r="11875" s="1" customFormat="1"/>
    <row r="11876" s="1" customFormat="1"/>
    <row r="11877" s="1" customFormat="1"/>
    <row r="11878" s="1" customFormat="1"/>
    <row r="11879" s="1" customFormat="1"/>
    <row r="11880" s="1" customFormat="1"/>
    <row r="11881" s="1" customFormat="1"/>
    <row r="11882" s="1" customFormat="1"/>
    <row r="11883" s="1" customFormat="1"/>
    <row r="11884" s="1" customFormat="1"/>
    <row r="11885" s="1" customFormat="1"/>
    <row r="11886" s="1" customFormat="1"/>
    <row r="11887" s="1" customFormat="1"/>
    <row r="11888" s="1" customFormat="1"/>
    <row r="11889" s="1" customFormat="1"/>
    <row r="11890" s="1" customFormat="1"/>
    <row r="11891" s="1" customFormat="1"/>
    <row r="11892" s="1" customFormat="1"/>
    <row r="11893" s="1" customFormat="1"/>
    <row r="11894" s="1" customFormat="1"/>
    <row r="11895" s="1" customFormat="1"/>
    <row r="11896" s="1" customFormat="1"/>
    <row r="11897" s="1" customFormat="1"/>
    <row r="11898" s="1" customFormat="1"/>
    <row r="11899" s="1" customFormat="1"/>
    <row r="11900" s="1" customFormat="1"/>
    <row r="11901" s="1" customFormat="1"/>
    <row r="11902" s="1" customFormat="1"/>
    <row r="11903" s="1" customFormat="1"/>
    <row r="11904" s="1" customFormat="1"/>
    <row r="11905" s="1" customFormat="1"/>
    <row r="11906" s="1" customFormat="1"/>
    <row r="11907" s="1" customFormat="1"/>
    <row r="11908" s="1" customFormat="1"/>
    <row r="11909" s="1" customFormat="1"/>
    <row r="11910" s="1" customFormat="1"/>
    <row r="11911" s="1" customFormat="1"/>
    <row r="11912" s="1" customFormat="1"/>
    <row r="11913" s="1" customFormat="1"/>
    <row r="11914" s="1" customFormat="1"/>
    <row r="11915" s="1" customFormat="1"/>
    <row r="11916" s="1" customFormat="1"/>
    <row r="11917" s="1" customFormat="1"/>
    <row r="11918" s="1" customFormat="1"/>
    <row r="11919" s="1" customFormat="1"/>
    <row r="11920" s="1" customFormat="1"/>
    <row r="11921" s="1" customFormat="1"/>
    <row r="11922" s="1" customFormat="1"/>
    <row r="11923" s="1" customFormat="1"/>
    <row r="11924" s="1" customFormat="1"/>
    <row r="11925" s="1" customFormat="1"/>
    <row r="11926" s="1" customFormat="1"/>
    <row r="11927" s="1" customFormat="1"/>
    <row r="11928" s="1" customFormat="1"/>
    <row r="11929" s="1" customFormat="1"/>
    <row r="11930" s="1" customFormat="1"/>
    <row r="11931" s="1" customFormat="1"/>
    <row r="11932" s="1" customFormat="1"/>
    <row r="11933" s="1" customFormat="1"/>
    <row r="11934" s="1" customFormat="1"/>
    <row r="11935" s="1" customFormat="1"/>
    <row r="11936" s="1" customFormat="1"/>
    <row r="11937" s="1" customFormat="1"/>
    <row r="11938" s="1" customFormat="1"/>
    <row r="11939" s="1" customFormat="1"/>
    <row r="11940" s="1" customFormat="1"/>
    <row r="11941" s="1" customFormat="1"/>
    <row r="11942" s="1" customFormat="1"/>
    <row r="11943" s="1" customFormat="1"/>
    <row r="11944" s="1" customFormat="1"/>
    <row r="11945" s="1" customFormat="1"/>
    <row r="11946" s="1" customFormat="1"/>
    <row r="11947" s="1" customFormat="1"/>
    <row r="11948" s="1" customFormat="1"/>
    <row r="11949" s="1" customFormat="1"/>
    <row r="11950" s="1" customFormat="1"/>
    <row r="11951" s="1" customFormat="1"/>
    <row r="11952" s="1" customFormat="1"/>
    <row r="11953" s="1" customFormat="1"/>
    <row r="11954" s="1" customFormat="1"/>
    <row r="11955" s="1" customFormat="1"/>
    <row r="11956" s="1" customFormat="1"/>
    <row r="11957" s="1" customFormat="1"/>
    <row r="11958" s="1" customFormat="1"/>
    <row r="11959" s="1" customFormat="1"/>
    <row r="11960" s="1" customFormat="1"/>
    <row r="11961" s="1" customFormat="1"/>
    <row r="11962" s="1" customFormat="1"/>
    <row r="11963" s="1" customFormat="1"/>
    <row r="11964" s="1" customFormat="1"/>
    <row r="11965" s="1" customFormat="1"/>
    <row r="11966" s="1" customFormat="1"/>
    <row r="11967" s="1" customFormat="1"/>
    <row r="11968" s="1" customFormat="1"/>
    <row r="11969" s="1" customFormat="1"/>
    <row r="11970" s="1" customFormat="1"/>
    <row r="11971" s="1" customFormat="1"/>
    <row r="11972" s="1" customFormat="1"/>
    <row r="11973" s="1" customFormat="1"/>
    <row r="11974" s="1" customFormat="1"/>
    <row r="11975" s="1" customFormat="1"/>
    <row r="11976" s="1" customFormat="1"/>
    <row r="11977" s="1" customFormat="1"/>
    <row r="11978" s="1" customFormat="1"/>
    <row r="11979" s="1" customFormat="1"/>
    <row r="11980" s="1" customFormat="1"/>
    <row r="11981" s="1" customFormat="1"/>
    <row r="11982" s="1" customFormat="1"/>
    <row r="11983" s="1" customFormat="1"/>
    <row r="11984" s="1" customFormat="1"/>
    <row r="11985" s="1" customFormat="1"/>
    <row r="11986" s="1" customFormat="1"/>
    <row r="11987" s="1" customFormat="1"/>
    <row r="11988" s="1" customFormat="1"/>
    <row r="11989" s="1" customFormat="1"/>
    <row r="11990" s="1" customFormat="1"/>
    <row r="11991" s="1" customFormat="1"/>
    <row r="11992" s="1" customFormat="1"/>
    <row r="11993" s="1" customFormat="1"/>
    <row r="11994" s="1" customFormat="1"/>
    <row r="11995" s="1" customFormat="1"/>
    <row r="11996" s="1" customFormat="1"/>
    <row r="11997" s="1" customFormat="1"/>
    <row r="11998" s="1" customFormat="1"/>
    <row r="11999" s="1" customFormat="1"/>
    <row r="12000" s="1" customFormat="1"/>
    <row r="12001" s="1" customFormat="1"/>
    <row r="12002" s="1" customFormat="1"/>
    <row r="12003" s="1" customFormat="1"/>
    <row r="12004" s="1" customFormat="1"/>
    <row r="12005" s="1" customFormat="1"/>
    <row r="12006" s="1" customFormat="1"/>
    <row r="12007" s="1" customFormat="1"/>
    <row r="12008" s="1" customFormat="1"/>
    <row r="12009" s="1" customFormat="1"/>
    <row r="12010" s="1" customFormat="1"/>
    <row r="12011" s="1" customFormat="1"/>
    <row r="12012" s="1" customFormat="1"/>
    <row r="12013" s="1" customFormat="1"/>
    <row r="12014" s="1" customFormat="1"/>
    <row r="12015" s="1" customFormat="1"/>
    <row r="12016" s="1" customFormat="1"/>
    <row r="12017" s="1" customFormat="1"/>
    <row r="12018" s="1" customFormat="1"/>
    <row r="12019" s="1" customFormat="1"/>
    <row r="12020" s="1" customFormat="1"/>
    <row r="12021" s="1" customFormat="1"/>
    <row r="12022" s="1" customFormat="1"/>
    <row r="12023" s="1" customFormat="1"/>
    <row r="12024" s="1" customFormat="1"/>
    <row r="12025" s="1" customFormat="1"/>
    <row r="12026" s="1" customFormat="1"/>
    <row r="12027" s="1" customFormat="1"/>
    <row r="12028" s="1" customFormat="1"/>
    <row r="12029" s="1" customFormat="1"/>
    <row r="12030" s="1" customFormat="1"/>
    <row r="12031" s="1" customFormat="1"/>
    <row r="12032" s="1" customFormat="1"/>
    <row r="12033" s="1" customFormat="1"/>
    <row r="12034" s="1" customFormat="1"/>
    <row r="12035" s="1" customFormat="1"/>
    <row r="12036" s="1" customFormat="1"/>
    <row r="12037" s="1" customFormat="1"/>
    <row r="12038" s="1" customFormat="1"/>
    <row r="12039" s="1" customFormat="1"/>
    <row r="12040" s="1" customFormat="1"/>
    <row r="12041" s="1" customFormat="1"/>
    <row r="12042" s="1" customFormat="1"/>
    <row r="12043" s="1" customFormat="1"/>
    <row r="12044" s="1" customFormat="1"/>
    <row r="12045" s="1" customFormat="1"/>
    <row r="12046" s="1" customFormat="1"/>
    <row r="12047" s="1" customFormat="1"/>
    <row r="12048" s="1" customFormat="1"/>
    <row r="12049" s="1" customFormat="1"/>
    <row r="12050" s="1" customFormat="1"/>
    <row r="12051" s="1" customFormat="1"/>
    <row r="12052" s="1" customFormat="1"/>
    <row r="12053" s="1" customFormat="1"/>
    <row r="12054" s="1" customFormat="1"/>
    <row r="12055" s="1" customFormat="1"/>
    <row r="12056" s="1" customFormat="1"/>
    <row r="12057" s="1" customFormat="1"/>
    <row r="12058" s="1" customFormat="1"/>
    <row r="12059" s="1" customFormat="1"/>
    <row r="12060" s="1" customFormat="1"/>
    <row r="12061" s="1" customFormat="1"/>
    <row r="12062" s="1" customFormat="1"/>
    <row r="12063" s="1" customFormat="1"/>
    <row r="12064" s="1" customFormat="1"/>
    <row r="12065" s="1" customFormat="1"/>
    <row r="12066" s="1" customFormat="1"/>
    <row r="12067" s="1" customFormat="1"/>
    <row r="12068" s="1" customFormat="1"/>
    <row r="12069" s="1" customFormat="1"/>
    <row r="12070" s="1" customFormat="1"/>
    <row r="12071" s="1" customFormat="1"/>
    <row r="12072" s="1" customFormat="1"/>
    <row r="12073" s="1" customFormat="1"/>
    <row r="12074" s="1" customFormat="1"/>
    <row r="12075" s="1" customFormat="1"/>
    <row r="12076" s="1" customFormat="1"/>
    <row r="12077" s="1" customFormat="1"/>
    <row r="12078" s="1" customFormat="1"/>
    <row r="12079" s="1" customFormat="1"/>
    <row r="12080" s="1" customFormat="1"/>
    <row r="12081" s="1" customFormat="1"/>
    <row r="12082" s="1" customFormat="1"/>
    <row r="12083" s="1" customFormat="1"/>
    <row r="12084" s="1" customFormat="1"/>
    <row r="12085" s="1" customFormat="1"/>
    <row r="12086" s="1" customFormat="1"/>
    <row r="12087" s="1" customFormat="1"/>
    <row r="12088" s="1" customFormat="1"/>
    <row r="12089" s="1" customFormat="1"/>
    <row r="12090" s="1" customFormat="1"/>
    <row r="12091" s="1" customFormat="1"/>
    <row r="12092" s="1" customFormat="1"/>
    <row r="12093" s="1" customFormat="1"/>
    <row r="12094" s="1" customFormat="1"/>
    <row r="12095" s="1" customFormat="1"/>
    <row r="12096" s="1" customFormat="1"/>
    <row r="12097" s="1" customFormat="1"/>
    <row r="12098" s="1" customFormat="1"/>
    <row r="12099" s="1" customFormat="1"/>
    <row r="12100" s="1" customFormat="1"/>
    <row r="12101" s="1" customFormat="1"/>
    <row r="12102" s="1" customFormat="1"/>
    <row r="12103" s="1" customFormat="1"/>
    <row r="12104" s="1" customFormat="1"/>
    <row r="12105" s="1" customFormat="1"/>
    <row r="12106" s="1" customFormat="1"/>
    <row r="12107" s="1" customFormat="1"/>
    <row r="12108" s="1" customFormat="1"/>
    <row r="12109" s="1" customFormat="1"/>
    <row r="12110" s="1" customFormat="1"/>
    <row r="12111" s="1" customFormat="1"/>
    <row r="12112" s="1" customFormat="1"/>
    <row r="12113" s="1" customFormat="1"/>
    <row r="12114" s="1" customFormat="1"/>
    <row r="12115" s="1" customFormat="1"/>
    <row r="12116" s="1" customFormat="1"/>
    <row r="12117" s="1" customFormat="1"/>
    <row r="12118" s="1" customFormat="1"/>
    <row r="12119" s="1" customFormat="1"/>
    <row r="12120" s="1" customFormat="1"/>
    <row r="12121" s="1" customFormat="1"/>
    <row r="12122" s="1" customFormat="1"/>
    <row r="12123" s="1" customFormat="1"/>
    <row r="12124" s="1" customFormat="1"/>
    <row r="12125" s="1" customFormat="1"/>
    <row r="12126" s="1" customFormat="1"/>
    <row r="12127" s="1" customFormat="1"/>
    <row r="12128" s="1" customFormat="1"/>
    <row r="12129" s="1" customFormat="1"/>
    <row r="12130" s="1" customFormat="1"/>
    <row r="12131" s="1" customFormat="1"/>
    <row r="12132" s="1" customFormat="1"/>
    <row r="12133" s="1" customFormat="1"/>
    <row r="12134" s="1" customFormat="1"/>
    <row r="12135" s="1" customFormat="1"/>
    <row r="12136" s="1" customFormat="1"/>
    <row r="12137" s="1" customFormat="1"/>
    <row r="12138" s="1" customFormat="1"/>
    <row r="12139" s="1" customFormat="1"/>
    <row r="12140" s="1" customFormat="1"/>
    <row r="12141" s="1" customFormat="1"/>
    <row r="12142" s="1" customFormat="1"/>
    <row r="12143" s="1" customFormat="1"/>
    <row r="12144" s="1" customFormat="1"/>
    <row r="12145" s="1" customFormat="1"/>
    <row r="12146" s="1" customFormat="1"/>
    <row r="12147" s="1" customFormat="1"/>
    <row r="12148" s="1" customFormat="1"/>
    <row r="12149" s="1" customFormat="1"/>
    <row r="12150" s="1" customFormat="1"/>
    <row r="12151" s="1" customFormat="1"/>
    <row r="12152" s="1" customFormat="1"/>
    <row r="12153" s="1" customFormat="1"/>
    <row r="12154" s="1" customFormat="1"/>
    <row r="12155" s="1" customFormat="1"/>
    <row r="12156" s="1" customFormat="1"/>
    <row r="12157" s="1" customFormat="1"/>
    <row r="12158" s="1" customFormat="1"/>
    <row r="12159" s="1" customFormat="1"/>
    <row r="12160" s="1" customFormat="1"/>
    <row r="12161" s="1" customFormat="1"/>
    <row r="12162" s="1" customFormat="1"/>
    <row r="12163" s="1" customFormat="1"/>
    <row r="12164" s="1" customFormat="1"/>
    <row r="12165" s="1" customFormat="1"/>
    <row r="12166" s="1" customFormat="1"/>
    <row r="12167" s="1" customFormat="1"/>
    <row r="12168" s="1" customFormat="1"/>
    <row r="12169" s="1" customFormat="1"/>
    <row r="12170" s="1" customFormat="1"/>
    <row r="12171" s="1" customFormat="1"/>
    <row r="12172" s="1" customFormat="1"/>
    <row r="12173" s="1" customFormat="1"/>
    <row r="12174" s="1" customFormat="1"/>
    <row r="12175" s="1" customFormat="1"/>
    <row r="12176" s="1" customFormat="1"/>
    <row r="12177" s="1" customFormat="1"/>
    <row r="12178" s="1" customFormat="1"/>
    <row r="12179" s="1" customFormat="1"/>
    <row r="12180" s="1" customFormat="1"/>
    <row r="12181" s="1" customFormat="1"/>
    <row r="12182" s="1" customFormat="1"/>
    <row r="12183" s="1" customFormat="1"/>
    <row r="12184" s="1" customFormat="1"/>
    <row r="12185" s="1" customFormat="1"/>
    <row r="12186" s="1" customFormat="1"/>
    <row r="12187" s="1" customFormat="1"/>
    <row r="12188" s="1" customFormat="1"/>
    <row r="12189" s="1" customFormat="1"/>
    <row r="12190" s="1" customFormat="1"/>
    <row r="12191" s="1" customFormat="1"/>
    <row r="12192" s="1" customFormat="1"/>
    <row r="12193" s="1" customFormat="1"/>
    <row r="12194" s="1" customFormat="1"/>
    <row r="12195" s="1" customFormat="1"/>
    <row r="12196" s="1" customFormat="1"/>
    <row r="12197" s="1" customFormat="1"/>
    <row r="12198" s="1" customFormat="1"/>
    <row r="12199" s="1" customFormat="1"/>
    <row r="12200" s="1" customFormat="1"/>
    <row r="12201" s="1" customFormat="1"/>
    <row r="12202" s="1" customFormat="1"/>
    <row r="12203" s="1" customFormat="1"/>
    <row r="12204" s="1" customFormat="1"/>
    <row r="12205" s="1" customFormat="1"/>
    <row r="12206" s="1" customFormat="1"/>
    <row r="12207" s="1" customFormat="1"/>
    <row r="12208" s="1" customFormat="1"/>
    <row r="12209" s="1" customFormat="1"/>
    <row r="12210" s="1" customFormat="1"/>
    <row r="12211" s="1" customFormat="1"/>
    <row r="12212" s="1" customFormat="1"/>
    <row r="12213" s="1" customFormat="1"/>
    <row r="12214" s="1" customFormat="1"/>
    <row r="12215" s="1" customFormat="1"/>
    <row r="12216" s="1" customFormat="1"/>
    <row r="12217" s="1" customFormat="1"/>
    <row r="12218" s="1" customFormat="1"/>
    <row r="12219" s="1" customFormat="1"/>
    <row r="12220" s="1" customFormat="1"/>
    <row r="12221" s="1" customFormat="1"/>
    <row r="12222" s="1" customFormat="1"/>
    <row r="12223" s="1" customFormat="1"/>
    <row r="12224" s="1" customFormat="1"/>
    <row r="12225" s="1" customFormat="1"/>
    <row r="12226" s="1" customFormat="1"/>
    <row r="12227" s="1" customFormat="1"/>
    <row r="12228" s="1" customFormat="1"/>
    <row r="12229" s="1" customFormat="1"/>
    <row r="12230" s="1" customFormat="1"/>
    <row r="12231" s="1" customFormat="1"/>
    <row r="12232" s="1" customFormat="1"/>
    <row r="12233" s="1" customFormat="1"/>
    <row r="12234" s="1" customFormat="1"/>
    <row r="12235" s="1" customFormat="1"/>
    <row r="12236" s="1" customFormat="1"/>
    <row r="12237" s="1" customFormat="1"/>
    <row r="12238" s="1" customFormat="1"/>
    <row r="12239" s="1" customFormat="1"/>
    <row r="12240" s="1" customFormat="1"/>
    <row r="12241" s="1" customFormat="1"/>
    <row r="12242" s="1" customFormat="1"/>
    <row r="12243" s="1" customFormat="1"/>
    <row r="12244" s="1" customFormat="1"/>
    <row r="12245" s="1" customFormat="1"/>
    <row r="12246" s="1" customFormat="1"/>
    <row r="12247" s="1" customFormat="1"/>
    <row r="12248" s="1" customFormat="1"/>
    <row r="12249" s="1" customFormat="1"/>
    <row r="12250" s="1" customFormat="1"/>
    <row r="12251" s="1" customFormat="1"/>
    <row r="12252" s="1" customFormat="1"/>
    <row r="12253" s="1" customFormat="1"/>
    <row r="12254" s="1" customFormat="1"/>
    <row r="12255" s="1" customFormat="1"/>
    <row r="12256" s="1" customFormat="1"/>
    <row r="12257" s="1" customFormat="1"/>
    <row r="12258" s="1" customFormat="1"/>
    <row r="12259" s="1" customFormat="1"/>
    <row r="12260" s="1" customFormat="1"/>
    <row r="12261" s="1" customFormat="1"/>
    <row r="12262" s="1" customFormat="1"/>
    <row r="12263" s="1" customFormat="1"/>
    <row r="12264" s="1" customFormat="1"/>
    <row r="12265" s="1" customFormat="1"/>
    <row r="12266" s="1" customFormat="1"/>
    <row r="12267" s="1" customFormat="1"/>
    <row r="12268" s="1" customFormat="1"/>
    <row r="12269" s="1" customFormat="1"/>
    <row r="12270" s="1" customFormat="1"/>
    <row r="12271" s="1" customFormat="1"/>
    <row r="12272" s="1" customFormat="1"/>
    <row r="12273" s="1" customFormat="1"/>
    <row r="12274" s="1" customFormat="1"/>
    <row r="12275" s="1" customFormat="1"/>
    <row r="12276" s="1" customFormat="1"/>
    <row r="12277" s="1" customFormat="1"/>
    <row r="12278" s="1" customFormat="1"/>
    <row r="12279" s="1" customFormat="1"/>
    <row r="12280" s="1" customFormat="1"/>
    <row r="12281" s="1" customFormat="1"/>
    <row r="12282" s="1" customFormat="1"/>
    <row r="12283" s="1" customFormat="1"/>
    <row r="12284" s="1" customFormat="1"/>
    <row r="12285" s="1" customFormat="1"/>
    <row r="12286" s="1" customFormat="1"/>
    <row r="12287" s="1" customFormat="1"/>
    <row r="12288" s="1" customFormat="1"/>
    <row r="12289" s="1" customFormat="1"/>
    <row r="12290" s="1" customFormat="1"/>
    <row r="12291" s="1" customFormat="1"/>
    <row r="12292" s="1" customFormat="1"/>
    <row r="12293" s="1" customFormat="1"/>
    <row r="12294" s="1" customFormat="1"/>
    <row r="12295" s="1" customFormat="1"/>
    <row r="12296" s="1" customFormat="1"/>
    <row r="12297" s="1" customFormat="1"/>
    <row r="12298" s="1" customFormat="1"/>
    <row r="12299" s="1" customFormat="1"/>
    <row r="12300" s="1" customFormat="1"/>
    <row r="12301" s="1" customFormat="1"/>
    <row r="12302" s="1" customFormat="1"/>
    <row r="12303" s="1" customFormat="1"/>
    <row r="12304" s="1" customFormat="1"/>
    <row r="12305" s="1" customFormat="1"/>
    <row r="12306" s="1" customFormat="1"/>
    <row r="12307" s="1" customFormat="1"/>
    <row r="12308" s="1" customFormat="1"/>
    <row r="12309" s="1" customFormat="1"/>
    <row r="12310" s="1" customFormat="1"/>
    <row r="12311" s="1" customFormat="1"/>
    <row r="12312" s="1" customFormat="1"/>
    <row r="12313" s="1" customFormat="1"/>
    <row r="12314" s="1" customFormat="1"/>
    <row r="12315" s="1" customFormat="1"/>
    <row r="12316" s="1" customFormat="1"/>
    <row r="12317" s="1" customFormat="1"/>
    <row r="12318" s="1" customFormat="1"/>
    <row r="12319" s="1" customFormat="1"/>
    <row r="12320" s="1" customFormat="1"/>
    <row r="12321" s="1" customFormat="1"/>
    <row r="12322" s="1" customFormat="1"/>
    <row r="12323" s="1" customFormat="1"/>
    <row r="12324" s="1" customFormat="1"/>
    <row r="12325" s="1" customFormat="1"/>
    <row r="12326" s="1" customFormat="1"/>
    <row r="12327" s="1" customFormat="1"/>
    <row r="12328" s="1" customFormat="1"/>
    <row r="12329" s="1" customFormat="1"/>
    <row r="12330" s="1" customFormat="1"/>
    <row r="12331" s="1" customFormat="1"/>
    <row r="12332" s="1" customFormat="1"/>
    <row r="12333" s="1" customFormat="1"/>
    <row r="12334" s="1" customFormat="1"/>
    <row r="12335" s="1" customFormat="1"/>
    <row r="12336" s="1" customFormat="1"/>
    <row r="12337" s="1" customFormat="1"/>
    <row r="12338" s="1" customFormat="1"/>
    <row r="12339" s="1" customFormat="1"/>
    <row r="12340" s="1" customFormat="1"/>
    <row r="12341" s="1" customFormat="1"/>
    <row r="12342" s="1" customFormat="1"/>
    <row r="12343" s="1" customFormat="1"/>
    <row r="12344" s="1" customFormat="1"/>
    <row r="12345" s="1" customFormat="1"/>
    <row r="12346" s="1" customFormat="1"/>
    <row r="12347" s="1" customFormat="1"/>
    <row r="12348" s="1" customFormat="1"/>
    <row r="12349" s="1" customFormat="1"/>
    <row r="12350" s="1" customFormat="1"/>
    <row r="12351" s="1" customFormat="1"/>
    <row r="12352" s="1" customFormat="1"/>
    <row r="12353" s="1" customFormat="1"/>
    <row r="12354" s="1" customFormat="1"/>
    <row r="12355" s="1" customFormat="1"/>
    <row r="12356" s="1" customFormat="1"/>
    <row r="12357" s="1" customFormat="1"/>
    <row r="12358" s="1" customFormat="1"/>
    <row r="12359" s="1" customFormat="1"/>
    <row r="12360" s="1" customFormat="1"/>
    <row r="12361" s="1" customFormat="1"/>
    <row r="12362" s="1" customFormat="1"/>
    <row r="12363" s="1" customFormat="1"/>
    <row r="12364" s="1" customFormat="1"/>
    <row r="12365" s="1" customFormat="1"/>
    <row r="12366" s="1" customFormat="1"/>
    <row r="12367" s="1" customFormat="1"/>
    <row r="12368" s="1" customFormat="1"/>
    <row r="12369" s="1" customFormat="1"/>
    <row r="12370" s="1" customFormat="1"/>
    <row r="12371" s="1" customFormat="1"/>
    <row r="12372" s="1" customFormat="1"/>
    <row r="12373" s="1" customFormat="1"/>
    <row r="12374" s="1" customFormat="1"/>
    <row r="12375" s="1" customFormat="1"/>
    <row r="12376" s="1" customFormat="1"/>
    <row r="12377" s="1" customFormat="1"/>
    <row r="12378" s="1" customFormat="1"/>
    <row r="12379" s="1" customFormat="1"/>
    <row r="12380" s="1" customFormat="1"/>
    <row r="12381" s="1" customFormat="1"/>
    <row r="12382" s="1" customFormat="1"/>
    <row r="12383" s="1" customFormat="1"/>
    <row r="12384" s="1" customFormat="1"/>
    <row r="12385" s="1" customFormat="1"/>
    <row r="12386" s="1" customFormat="1"/>
    <row r="12387" s="1" customFormat="1"/>
    <row r="12388" s="1" customFormat="1"/>
    <row r="12389" s="1" customFormat="1"/>
    <row r="12390" s="1" customFormat="1"/>
    <row r="12391" s="1" customFormat="1"/>
    <row r="12392" s="1" customFormat="1"/>
    <row r="12393" s="1" customFormat="1"/>
    <row r="12394" s="1" customFormat="1"/>
    <row r="12395" s="1" customFormat="1"/>
    <row r="12396" s="1" customFormat="1"/>
    <row r="12397" s="1" customFormat="1"/>
    <row r="12398" s="1" customFormat="1"/>
    <row r="12399" s="1" customFormat="1"/>
    <row r="12400" s="1" customFormat="1"/>
    <row r="12401" s="1" customFormat="1"/>
    <row r="12402" s="1" customFormat="1"/>
    <row r="12403" s="1" customFormat="1"/>
    <row r="12404" s="1" customFormat="1"/>
    <row r="12405" s="1" customFormat="1"/>
    <row r="12406" s="1" customFormat="1"/>
    <row r="12407" s="1" customFormat="1"/>
    <row r="12408" s="1" customFormat="1"/>
    <row r="12409" s="1" customFormat="1"/>
    <row r="12410" s="1" customFormat="1"/>
    <row r="12411" s="1" customFormat="1"/>
    <row r="12412" s="1" customFormat="1"/>
    <row r="12413" s="1" customFormat="1"/>
    <row r="12414" s="1" customFormat="1"/>
    <row r="12415" s="1" customFormat="1"/>
    <row r="12416" s="1" customFormat="1"/>
    <row r="12417" s="1" customFormat="1"/>
    <row r="12418" s="1" customFormat="1"/>
    <row r="12419" s="1" customFormat="1"/>
    <row r="12420" s="1" customFormat="1"/>
    <row r="12421" s="1" customFormat="1"/>
    <row r="12422" s="1" customFormat="1"/>
    <row r="12423" s="1" customFormat="1"/>
    <row r="12424" s="1" customFormat="1"/>
    <row r="12425" s="1" customFormat="1"/>
    <row r="12426" s="1" customFormat="1"/>
    <row r="12427" s="1" customFormat="1"/>
    <row r="12428" s="1" customFormat="1"/>
    <row r="12429" s="1" customFormat="1"/>
    <row r="12430" s="1" customFormat="1"/>
    <row r="12431" s="1" customFormat="1"/>
    <row r="12432" s="1" customFormat="1"/>
    <row r="12433" s="1" customFormat="1"/>
    <row r="12434" s="1" customFormat="1"/>
    <row r="12435" s="1" customFormat="1"/>
    <row r="12436" s="1" customFormat="1"/>
    <row r="12437" s="1" customFormat="1"/>
    <row r="12438" s="1" customFormat="1"/>
    <row r="12439" s="1" customFormat="1"/>
    <row r="12440" s="1" customFormat="1"/>
    <row r="12441" s="1" customFormat="1"/>
    <row r="12442" s="1" customFormat="1"/>
    <row r="12443" s="1" customFormat="1"/>
    <row r="12444" s="1" customFormat="1"/>
    <row r="12445" s="1" customFormat="1"/>
    <row r="12446" s="1" customFormat="1"/>
    <row r="12447" s="1" customFormat="1"/>
    <row r="12448" s="1" customFormat="1"/>
    <row r="12449" s="1" customFormat="1"/>
    <row r="12450" s="1" customFormat="1"/>
    <row r="12451" s="1" customFormat="1"/>
    <row r="12452" s="1" customFormat="1"/>
    <row r="12453" s="1" customFormat="1"/>
    <row r="12454" s="1" customFormat="1"/>
    <row r="12455" s="1" customFormat="1"/>
    <row r="12456" s="1" customFormat="1"/>
    <row r="12457" s="1" customFormat="1"/>
    <row r="12458" s="1" customFormat="1"/>
    <row r="12459" s="1" customFormat="1"/>
    <row r="12460" s="1" customFormat="1"/>
    <row r="12461" s="1" customFormat="1"/>
    <row r="12462" s="1" customFormat="1"/>
    <row r="12463" s="1" customFormat="1"/>
    <row r="12464" s="1" customFormat="1"/>
    <row r="12465" s="1" customFormat="1"/>
    <row r="12466" s="1" customFormat="1"/>
    <row r="12467" s="1" customFormat="1"/>
    <row r="12468" s="1" customFormat="1"/>
    <row r="12469" s="1" customFormat="1"/>
    <row r="12470" s="1" customFormat="1"/>
    <row r="12471" s="1" customFormat="1"/>
    <row r="12472" s="1" customFormat="1"/>
    <row r="12473" s="1" customFormat="1"/>
    <row r="12474" s="1" customFormat="1"/>
    <row r="12475" s="1" customFormat="1"/>
    <row r="12476" s="1" customFormat="1"/>
    <row r="12477" s="1" customFormat="1"/>
    <row r="12478" s="1" customFormat="1"/>
    <row r="12479" s="1" customFormat="1"/>
    <row r="12480" s="1" customFormat="1"/>
    <row r="12481" s="1" customFormat="1"/>
    <row r="12482" s="1" customFormat="1"/>
    <row r="12483" s="1" customFormat="1"/>
    <row r="12484" s="1" customFormat="1"/>
    <row r="12485" s="1" customFormat="1"/>
    <row r="12486" s="1" customFormat="1"/>
    <row r="12487" s="1" customFormat="1"/>
    <row r="12488" s="1" customFormat="1"/>
    <row r="12489" s="1" customFormat="1"/>
    <row r="12490" s="1" customFormat="1"/>
    <row r="12491" s="1" customFormat="1"/>
    <row r="12492" s="1" customFormat="1"/>
    <row r="12493" s="1" customFormat="1"/>
    <row r="12494" s="1" customFormat="1"/>
    <row r="12495" s="1" customFormat="1"/>
    <row r="12496" s="1" customFormat="1"/>
    <row r="12497" s="1" customFormat="1"/>
    <row r="12498" s="1" customFormat="1"/>
    <row r="12499" s="1" customFormat="1"/>
    <row r="12500" s="1" customFormat="1"/>
    <row r="12501" s="1" customFormat="1"/>
    <row r="12502" s="1" customFormat="1"/>
    <row r="12503" s="1" customFormat="1"/>
    <row r="12504" s="1" customFormat="1"/>
    <row r="12505" s="1" customFormat="1"/>
    <row r="12506" s="1" customFormat="1"/>
    <row r="12507" s="1" customFormat="1"/>
    <row r="12508" s="1" customFormat="1"/>
    <row r="12509" s="1" customFormat="1"/>
    <row r="12510" s="1" customFormat="1"/>
    <row r="12511" s="1" customFormat="1"/>
    <row r="12512" s="1" customFormat="1"/>
    <row r="12513" s="1" customFormat="1"/>
    <row r="12514" s="1" customFormat="1"/>
    <row r="12515" s="1" customFormat="1"/>
    <row r="12516" s="1" customFormat="1"/>
    <row r="12517" s="1" customFormat="1"/>
    <row r="12518" s="1" customFormat="1"/>
    <row r="12519" s="1" customFormat="1"/>
    <row r="12520" s="1" customFormat="1"/>
    <row r="12521" s="1" customFormat="1"/>
    <row r="12522" s="1" customFormat="1"/>
    <row r="12523" s="1" customFormat="1"/>
    <row r="12524" s="1" customFormat="1"/>
    <row r="12525" s="1" customFormat="1"/>
    <row r="12526" s="1" customFormat="1"/>
    <row r="12527" s="1" customFormat="1"/>
    <row r="12528" s="1" customFormat="1"/>
    <row r="12529" s="1" customFormat="1"/>
    <row r="12530" s="1" customFormat="1"/>
    <row r="12531" s="1" customFormat="1"/>
    <row r="12532" s="1" customFormat="1"/>
    <row r="12533" s="1" customFormat="1"/>
    <row r="12534" s="1" customFormat="1"/>
    <row r="12535" s="1" customFormat="1"/>
    <row r="12536" s="1" customFormat="1"/>
    <row r="12537" s="1" customFormat="1"/>
    <row r="12538" s="1" customFormat="1"/>
    <row r="12539" s="1" customFormat="1"/>
    <row r="12540" s="1" customFormat="1"/>
    <row r="12541" s="1" customFormat="1"/>
    <row r="12542" s="1" customFormat="1"/>
    <row r="12543" s="1" customFormat="1"/>
    <row r="12544" s="1" customFormat="1"/>
    <row r="12545" s="1" customFormat="1"/>
    <row r="12546" s="1" customFormat="1"/>
    <row r="12547" s="1" customFormat="1"/>
    <row r="12548" s="1" customFormat="1"/>
    <row r="12549" s="1" customFormat="1"/>
    <row r="12550" s="1" customFormat="1"/>
    <row r="12551" s="1" customFormat="1"/>
    <row r="12552" s="1" customFormat="1"/>
    <row r="12553" s="1" customFormat="1"/>
    <row r="12554" s="1" customFormat="1"/>
    <row r="12555" s="1" customFormat="1"/>
    <row r="12556" s="1" customFormat="1"/>
    <row r="12557" s="1" customFormat="1"/>
    <row r="12558" s="1" customFormat="1"/>
    <row r="12559" s="1" customFormat="1"/>
    <row r="12560" s="1" customFormat="1"/>
    <row r="12561" s="1" customFormat="1"/>
    <row r="12562" s="1" customFormat="1"/>
    <row r="12563" s="1" customFormat="1"/>
    <row r="12564" s="1" customFormat="1"/>
    <row r="12565" s="1" customFormat="1"/>
    <row r="12566" s="1" customFormat="1"/>
    <row r="12567" s="1" customFormat="1"/>
    <row r="12568" s="1" customFormat="1"/>
    <row r="12569" s="1" customFormat="1"/>
    <row r="12570" s="1" customFormat="1"/>
    <row r="12571" s="1" customFormat="1"/>
    <row r="12572" s="1" customFormat="1"/>
    <row r="12573" s="1" customFormat="1"/>
    <row r="12574" s="1" customFormat="1"/>
    <row r="12575" s="1" customFormat="1"/>
    <row r="12576" s="1" customFormat="1"/>
    <row r="12577" s="1" customFormat="1"/>
    <row r="12578" s="1" customFormat="1"/>
    <row r="12579" s="1" customFormat="1"/>
    <row r="12580" s="1" customFormat="1"/>
    <row r="12581" s="1" customFormat="1"/>
    <row r="12582" s="1" customFormat="1"/>
    <row r="12583" s="1" customFormat="1"/>
    <row r="12584" s="1" customFormat="1"/>
    <row r="12585" s="1" customFormat="1"/>
    <row r="12586" s="1" customFormat="1"/>
    <row r="12587" s="1" customFormat="1"/>
    <row r="12588" s="1" customFormat="1"/>
    <row r="12589" s="1" customFormat="1"/>
    <row r="12590" s="1" customFormat="1"/>
    <row r="12591" s="1" customFormat="1"/>
    <row r="12592" s="1" customFormat="1"/>
    <row r="12593" s="1" customFormat="1"/>
    <row r="12594" s="1" customFormat="1"/>
    <row r="12595" s="1" customFormat="1"/>
    <row r="12596" s="1" customFormat="1"/>
    <row r="12597" s="1" customFormat="1"/>
    <row r="12598" s="1" customFormat="1"/>
    <row r="12599" s="1" customFormat="1"/>
    <row r="12600" s="1" customFormat="1"/>
    <row r="12601" s="1" customFormat="1"/>
    <row r="12602" s="1" customFormat="1"/>
    <row r="12603" s="1" customFormat="1"/>
    <row r="12604" s="1" customFormat="1"/>
    <row r="12605" s="1" customFormat="1"/>
    <row r="12606" s="1" customFormat="1"/>
    <row r="12607" s="1" customFormat="1"/>
    <row r="12608" s="1" customFormat="1"/>
    <row r="12609" s="1" customFormat="1"/>
    <row r="12610" s="1" customFormat="1"/>
    <row r="12611" s="1" customFormat="1"/>
    <row r="12612" s="1" customFormat="1"/>
    <row r="12613" s="1" customFormat="1"/>
    <row r="12614" s="1" customFormat="1"/>
    <row r="12615" s="1" customFormat="1"/>
    <row r="12616" s="1" customFormat="1"/>
    <row r="12617" s="1" customFormat="1"/>
    <row r="12618" s="1" customFormat="1"/>
    <row r="12619" s="1" customFormat="1"/>
    <row r="12620" s="1" customFormat="1"/>
    <row r="12621" s="1" customFormat="1"/>
    <row r="12622" s="1" customFormat="1"/>
    <row r="12623" s="1" customFormat="1"/>
    <row r="12624" s="1" customFormat="1"/>
    <row r="12625" s="1" customFormat="1"/>
    <row r="12626" s="1" customFormat="1"/>
    <row r="12627" s="1" customFormat="1"/>
    <row r="12628" s="1" customFormat="1"/>
    <row r="12629" s="1" customFormat="1"/>
    <row r="12630" s="1" customFormat="1"/>
    <row r="12631" s="1" customFormat="1"/>
    <row r="12632" s="1" customFormat="1"/>
    <row r="12633" s="1" customFormat="1"/>
    <row r="12634" s="1" customFormat="1"/>
    <row r="12635" s="1" customFormat="1"/>
    <row r="12636" s="1" customFormat="1"/>
    <row r="12637" s="1" customFormat="1"/>
    <row r="12638" s="1" customFormat="1"/>
    <row r="12639" s="1" customFormat="1"/>
    <row r="12640" s="1" customFormat="1"/>
    <row r="12641" s="1" customFormat="1"/>
    <row r="12642" s="1" customFormat="1"/>
    <row r="12643" s="1" customFormat="1"/>
    <row r="12644" s="1" customFormat="1"/>
    <row r="12645" s="1" customFormat="1"/>
    <row r="12646" s="1" customFormat="1"/>
    <row r="12647" s="1" customFormat="1"/>
    <row r="12648" s="1" customFormat="1"/>
    <row r="12649" s="1" customFormat="1"/>
    <row r="12650" s="1" customFormat="1"/>
    <row r="12651" s="1" customFormat="1"/>
    <row r="12652" s="1" customFormat="1"/>
    <row r="12653" s="1" customFormat="1"/>
    <row r="12654" s="1" customFormat="1"/>
    <row r="12655" s="1" customFormat="1"/>
    <row r="12656" s="1" customFormat="1"/>
    <row r="12657" s="1" customFormat="1"/>
    <row r="12658" s="1" customFormat="1"/>
    <row r="12659" s="1" customFormat="1"/>
    <row r="12660" s="1" customFormat="1"/>
    <row r="12661" s="1" customFormat="1"/>
    <row r="12662" s="1" customFormat="1"/>
    <row r="12663" s="1" customFormat="1"/>
    <row r="12664" s="1" customFormat="1"/>
    <row r="12665" s="1" customFormat="1"/>
    <row r="12666" s="1" customFormat="1"/>
    <row r="12667" s="1" customFormat="1"/>
    <row r="12668" s="1" customFormat="1"/>
    <row r="12669" s="1" customFormat="1"/>
    <row r="12670" s="1" customFormat="1"/>
    <row r="12671" s="1" customFormat="1"/>
    <row r="12672" s="1" customFormat="1"/>
    <row r="12673" s="1" customFormat="1"/>
    <row r="12674" s="1" customFormat="1"/>
    <row r="12675" s="1" customFormat="1"/>
    <row r="12676" s="1" customFormat="1"/>
    <row r="12677" s="1" customFormat="1"/>
    <row r="12678" s="1" customFormat="1"/>
    <row r="12679" s="1" customFormat="1"/>
    <row r="12680" s="1" customFormat="1"/>
    <row r="12681" s="1" customFormat="1"/>
    <row r="12682" s="1" customFormat="1"/>
    <row r="12683" s="1" customFormat="1"/>
    <row r="12684" s="1" customFormat="1"/>
    <row r="12685" s="1" customFormat="1"/>
    <row r="12686" s="1" customFormat="1"/>
    <row r="12687" s="1" customFormat="1"/>
    <row r="12688" s="1" customFormat="1"/>
    <row r="12689" s="1" customFormat="1"/>
    <row r="12690" s="1" customFormat="1"/>
    <row r="12691" s="1" customFormat="1"/>
    <row r="12692" s="1" customFormat="1"/>
    <row r="12693" s="1" customFormat="1"/>
    <row r="12694" s="1" customFormat="1"/>
    <row r="12695" s="1" customFormat="1"/>
    <row r="12696" s="1" customFormat="1"/>
    <row r="12697" s="1" customFormat="1"/>
    <row r="12698" s="1" customFormat="1"/>
    <row r="12699" s="1" customFormat="1"/>
    <row r="12700" s="1" customFormat="1"/>
    <row r="12701" s="1" customFormat="1"/>
    <row r="12702" s="1" customFormat="1"/>
    <row r="12703" s="1" customFormat="1"/>
    <row r="12704" s="1" customFormat="1"/>
    <row r="12705" s="1" customFormat="1"/>
    <row r="12706" s="1" customFormat="1"/>
    <row r="12707" s="1" customFormat="1"/>
    <row r="12708" s="1" customFormat="1"/>
    <row r="12709" s="1" customFormat="1"/>
    <row r="12710" s="1" customFormat="1"/>
    <row r="12711" s="1" customFormat="1"/>
    <row r="12712" s="1" customFormat="1"/>
    <row r="12713" s="1" customFormat="1"/>
    <row r="12714" s="1" customFormat="1"/>
    <row r="12715" s="1" customFormat="1"/>
    <row r="12716" s="1" customFormat="1"/>
    <row r="12717" s="1" customFormat="1"/>
    <row r="12718" s="1" customFormat="1"/>
    <row r="12719" s="1" customFormat="1"/>
    <row r="12720" s="1" customFormat="1"/>
    <row r="12721" s="1" customFormat="1"/>
    <row r="12722" s="1" customFormat="1"/>
    <row r="12723" s="1" customFormat="1"/>
    <row r="12724" s="1" customFormat="1"/>
    <row r="12725" s="1" customFormat="1"/>
    <row r="12726" s="1" customFormat="1"/>
    <row r="12727" s="1" customFormat="1"/>
    <row r="12728" s="1" customFormat="1"/>
    <row r="12729" s="1" customFormat="1"/>
    <row r="12730" s="1" customFormat="1"/>
    <row r="12731" s="1" customFormat="1"/>
    <row r="12732" s="1" customFormat="1"/>
    <row r="12733" s="1" customFormat="1"/>
    <row r="12734" s="1" customFormat="1"/>
    <row r="12735" s="1" customFormat="1"/>
    <row r="12736" s="1" customFormat="1"/>
    <row r="12737" s="1" customFormat="1"/>
    <row r="12738" s="1" customFormat="1"/>
    <row r="12739" s="1" customFormat="1"/>
    <row r="12740" s="1" customFormat="1"/>
    <row r="12741" s="1" customFormat="1"/>
    <row r="12742" s="1" customFormat="1"/>
    <row r="12743" s="1" customFormat="1"/>
    <row r="12744" s="1" customFormat="1"/>
    <row r="12745" s="1" customFormat="1"/>
    <row r="12746" s="1" customFormat="1"/>
    <row r="12747" s="1" customFormat="1"/>
    <row r="12748" s="1" customFormat="1"/>
    <row r="12749" s="1" customFormat="1"/>
    <row r="12750" s="1" customFormat="1"/>
    <row r="12751" s="1" customFormat="1"/>
    <row r="12752" s="1" customFormat="1"/>
    <row r="12753" s="1" customFormat="1"/>
    <row r="12754" s="1" customFormat="1"/>
    <row r="12755" s="1" customFormat="1"/>
    <row r="12756" s="1" customFormat="1"/>
    <row r="12757" s="1" customFormat="1"/>
    <row r="12758" s="1" customFormat="1"/>
    <row r="12759" s="1" customFormat="1"/>
    <row r="12760" s="1" customFormat="1"/>
    <row r="12761" s="1" customFormat="1"/>
    <row r="12762" s="1" customFormat="1"/>
    <row r="12763" s="1" customFormat="1"/>
    <row r="12764" s="1" customFormat="1"/>
    <row r="12765" s="1" customFormat="1"/>
    <row r="12766" s="1" customFormat="1"/>
    <row r="12767" s="1" customFormat="1"/>
    <row r="12768" s="1" customFormat="1"/>
    <row r="12769" s="1" customFormat="1"/>
    <row r="12770" s="1" customFormat="1"/>
    <row r="12771" s="1" customFormat="1"/>
    <row r="12772" s="1" customFormat="1"/>
    <row r="12773" s="1" customFormat="1"/>
    <row r="12774" s="1" customFormat="1"/>
    <row r="12775" s="1" customFormat="1"/>
    <row r="12776" s="1" customFormat="1"/>
    <row r="12777" s="1" customFormat="1"/>
    <row r="12778" s="1" customFormat="1"/>
    <row r="12779" s="1" customFormat="1"/>
    <row r="12780" s="1" customFormat="1"/>
    <row r="12781" s="1" customFormat="1"/>
    <row r="12782" s="1" customFormat="1"/>
    <row r="12783" s="1" customFormat="1"/>
    <row r="12784" s="1" customFormat="1"/>
    <row r="12785" s="1" customFormat="1"/>
    <row r="12786" s="1" customFormat="1"/>
    <row r="12787" s="1" customFormat="1"/>
    <row r="12788" s="1" customFormat="1"/>
    <row r="12789" s="1" customFormat="1"/>
    <row r="12790" s="1" customFormat="1"/>
    <row r="12791" s="1" customFormat="1"/>
    <row r="12792" s="1" customFormat="1"/>
    <row r="12793" s="1" customFormat="1"/>
    <row r="12794" s="1" customFormat="1"/>
    <row r="12795" s="1" customFormat="1"/>
    <row r="12796" s="1" customFormat="1"/>
    <row r="12797" s="1" customFormat="1"/>
    <row r="12798" s="1" customFormat="1"/>
    <row r="12799" s="1" customFormat="1"/>
    <row r="12800" s="1" customFormat="1"/>
    <row r="12801" s="1" customFormat="1"/>
    <row r="12802" s="1" customFormat="1"/>
    <row r="12803" s="1" customFormat="1"/>
    <row r="12804" s="1" customFormat="1"/>
    <row r="12805" s="1" customFormat="1"/>
    <row r="12806" s="1" customFormat="1"/>
    <row r="12807" s="1" customFormat="1"/>
    <row r="12808" s="1" customFormat="1"/>
    <row r="12809" s="1" customFormat="1"/>
    <row r="12810" s="1" customFormat="1"/>
    <row r="12811" s="1" customFormat="1"/>
    <row r="12812" s="1" customFormat="1"/>
    <row r="12813" s="1" customFormat="1"/>
    <row r="12814" s="1" customFormat="1"/>
    <row r="12815" s="1" customFormat="1"/>
    <row r="12816" s="1" customFormat="1"/>
    <row r="12817" s="1" customFormat="1"/>
    <row r="12818" s="1" customFormat="1"/>
    <row r="12819" s="1" customFormat="1"/>
    <row r="12820" s="1" customFormat="1"/>
    <row r="12821" s="1" customFormat="1"/>
    <row r="12822" s="1" customFormat="1"/>
    <row r="12823" s="1" customFormat="1"/>
    <row r="12824" s="1" customFormat="1"/>
    <row r="12825" s="1" customFormat="1"/>
    <row r="12826" s="1" customFormat="1"/>
    <row r="12827" s="1" customFormat="1"/>
    <row r="12828" s="1" customFormat="1"/>
    <row r="12829" s="1" customFormat="1"/>
    <row r="12830" s="1" customFormat="1"/>
    <row r="12831" s="1" customFormat="1"/>
    <row r="12832" s="1" customFormat="1"/>
    <row r="12833" s="1" customFormat="1"/>
    <row r="12834" s="1" customFormat="1"/>
    <row r="12835" s="1" customFormat="1"/>
    <row r="12836" s="1" customFormat="1"/>
    <row r="12837" s="1" customFormat="1"/>
    <row r="12838" s="1" customFormat="1"/>
    <row r="12839" s="1" customFormat="1"/>
    <row r="12840" s="1" customFormat="1"/>
    <row r="12841" s="1" customFormat="1"/>
    <row r="12842" s="1" customFormat="1"/>
    <row r="12843" s="1" customFormat="1"/>
    <row r="12844" s="1" customFormat="1"/>
    <row r="12845" s="1" customFormat="1"/>
    <row r="12846" s="1" customFormat="1"/>
    <row r="12847" s="1" customFormat="1"/>
    <row r="12848" s="1" customFormat="1"/>
    <row r="12849" s="1" customFormat="1"/>
    <row r="12850" s="1" customFormat="1"/>
    <row r="12851" s="1" customFormat="1"/>
    <row r="12852" s="1" customFormat="1"/>
    <row r="12853" s="1" customFormat="1"/>
    <row r="12854" s="1" customFormat="1"/>
    <row r="12855" s="1" customFormat="1"/>
    <row r="12856" s="1" customFormat="1"/>
    <row r="12857" s="1" customFormat="1"/>
    <row r="12858" s="1" customFormat="1"/>
    <row r="12859" s="1" customFormat="1"/>
    <row r="12860" s="1" customFormat="1"/>
    <row r="12861" s="1" customFormat="1"/>
    <row r="12862" s="1" customFormat="1"/>
    <row r="12863" s="1" customFormat="1"/>
    <row r="12864" s="1" customFormat="1"/>
    <row r="12865" s="1" customFormat="1"/>
    <row r="12866" s="1" customFormat="1"/>
    <row r="12867" s="1" customFormat="1"/>
    <row r="12868" s="1" customFormat="1"/>
    <row r="12869" s="1" customFormat="1"/>
    <row r="12870" s="1" customFormat="1"/>
    <row r="12871" s="1" customFormat="1"/>
    <row r="12872" s="1" customFormat="1"/>
    <row r="12873" s="1" customFormat="1"/>
    <row r="12874" s="1" customFormat="1"/>
    <row r="12875" s="1" customFormat="1"/>
    <row r="12876" s="1" customFormat="1"/>
    <row r="12877" s="1" customFormat="1"/>
    <row r="12878" s="1" customFormat="1"/>
    <row r="12879" s="1" customFormat="1"/>
    <row r="12880" s="1" customFormat="1"/>
    <row r="12881" s="1" customFormat="1"/>
    <row r="12882" s="1" customFormat="1"/>
    <row r="12883" s="1" customFormat="1"/>
    <row r="12884" s="1" customFormat="1"/>
    <row r="12885" s="1" customFormat="1"/>
    <row r="12886" s="1" customFormat="1"/>
    <row r="12887" s="1" customFormat="1"/>
    <row r="12888" s="1" customFormat="1"/>
    <row r="12889" s="1" customFormat="1"/>
    <row r="12890" s="1" customFormat="1"/>
    <row r="12891" s="1" customFormat="1"/>
    <row r="12892" s="1" customFormat="1"/>
    <row r="12893" s="1" customFormat="1"/>
    <row r="12894" s="1" customFormat="1"/>
    <row r="12895" s="1" customFormat="1"/>
    <row r="12896" s="1" customFormat="1"/>
    <row r="12897" s="1" customFormat="1"/>
    <row r="12898" s="1" customFormat="1"/>
    <row r="12899" s="1" customFormat="1"/>
    <row r="12900" s="1" customFormat="1"/>
    <row r="12901" s="1" customFormat="1"/>
    <row r="12902" s="1" customFormat="1"/>
    <row r="12903" s="1" customFormat="1"/>
    <row r="12904" s="1" customFormat="1"/>
    <row r="12905" s="1" customFormat="1"/>
    <row r="12906" s="1" customFormat="1"/>
    <row r="12907" s="1" customFormat="1"/>
    <row r="12908" s="1" customFormat="1"/>
    <row r="12909" s="1" customFormat="1"/>
    <row r="12910" s="1" customFormat="1"/>
    <row r="12911" s="1" customFormat="1"/>
    <row r="12912" s="1" customFormat="1"/>
    <row r="12913" s="1" customFormat="1"/>
    <row r="12914" s="1" customFormat="1"/>
    <row r="12915" s="1" customFormat="1"/>
    <row r="12916" s="1" customFormat="1"/>
    <row r="12917" s="1" customFormat="1"/>
    <row r="12918" s="1" customFormat="1"/>
    <row r="12919" s="1" customFormat="1"/>
    <row r="12920" s="1" customFormat="1"/>
    <row r="12921" s="1" customFormat="1"/>
    <row r="12922" s="1" customFormat="1"/>
    <row r="12923" s="1" customFormat="1"/>
    <row r="12924" s="1" customFormat="1"/>
    <row r="12925" s="1" customFormat="1"/>
    <row r="12926" s="1" customFormat="1"/>
    <row r="12927" s="1" customFormat="1"/>
    <row r="12928" s="1" customFormat="1"/>
    <row r="12929" s="1" customFormat="1"/>
    <row r="12930" s="1" customFormat="1"/>
    <row r="12931" s="1" customFormat="1"/>
    <row r="12932" s="1" customFormat="1"/>
    <row r="12933" s="1" customFormat="1"/>
    <row r="12934" s="1" customFormat="1"/>
    <row r="12935" s="1" customFormat="1"/>
    <row r="12936" s="1" customFormat="1"/>
    <row r="12937" s="1" customFormat="1"/>
    <row r="12938" s="1" customFormat="1"/>
    <row r="12939" s="1" customFormat="1"/>
    <row r="12940" s="1" customFormat="1"/>
    <row r="12941" s="1" customFormat="1"/>
    <row r="12942" s="1" customFormat="1"/>
    <row r="12943" s="1" customFormat="1"/>
    <row r="12944" s="1" customFormat="1"/>
    <row r="12945" s="1" customFormat="1"/>
    <row r="12946" s="1" customFormat="1"/>
    <row r="12947" s="1" customFormat="1"/>
    <row r="12948" s="1" customFormat="1"/>
    <row r="12949" s="1" customFormat="1"/>
    <row r="12950" s="1" customFormat="1"/>
    <row r="12951" s="1" customFormat="1"/>
    <row r="12952" s="1" customFormat="1"/>
    <row r="12953" s="1" customFormat="1"/>
    <row r="12954" s="1" customFormat="1"/>
    <row r="12955" s="1" customFormat="1"/>
    <row r="12956" s="1" customFormat="1"/>
    <row r="12957" s="1" customFormat="1"/>
    <row r="12958" s="1" customFormat="1"/>
    <row r="12959" s="1" customFormat="1"/>
    <row r="12960" s="1" customFormat="1"/>
    <row r="12961" s="1" customFormat="1"/>
    <row r="12962" s="1" customFormat="1"/>
    <row r="12963" s="1" customFormat="1"/>
    <row r="12964" s="1" customFormat="1"/>
    <row r="12965" s="1" customFormat="1"/>
    <row r="12966" s="1" customFormat="1"/>
    <row r="12967" s="1" customFormat="1"/>
    <row r="12968" s="1" customFormat="1"/>
    <row r="12969" s="1" customFormat="1"/>
    <row r="12970" s="1" customFormat="1"/>
    <row r="12971" s="1" customFormat="1"/>
    <row r="12972" s="1" customFormat="1"/>
    <row r="12973" s="1" customFormat="1"/>
    <row r="12974" s="1" customFormat="1"/>
    <row r="12975" s="1" customFormat="1"/>
    <row r="12976" s="1" customFormat="1"/>
    <row r="12977" s="1" customFormat="1"/>
    <row r="12978" s="1" customFormat="1"/>
    <row r="12979" s="1" customFormat="1"/>
    <row r="12980" s="1" customFormat="1"/>
    <row r="12981" s="1" customFormat="1"/>
    <row r="12982" s="1" customFormat="1"/>
    <row r="12983" s="1" customFormat="1"/>
    <row r="12984" s="1" customFormat="1"/>
    <row r="12985" s="1" customFormat="1"/>
    <row r="12986" s="1" customFormat="1"/>
    <row r="12987" s="1" customFormat="1"/>
    <row r="12988" s="1" customFormat="1"/>
    <row r="12989" s="1" customFormat="1"/>
    <row r="12990" s="1" customFormat="1"/>
    <row r="12991" s="1" customFormat="1"/>
    <row r="12992" s="1" customFormat="1"/>
    <row r="12993" s="1" customFormat="1"/>
    <row r="12994" s="1" customFormat="1"/>
    <row r="12995" s="1" customFormat="1"/>
    <row r="12996" s="1" customFormat="1"/>
    <row r="12997" s="1" customFormat="1"/>
    <row r="12998" s="1" customFormat="1"/>
    <row r="12999" s="1" customFormat="1"/>
    <row r="13000" s="1" customFormat="1"/>
    <row r="13001" s="1" customFormat="1"/>
    <row r="13002" s="1" customFormat="1"/>
    <row r="13003" s="1" customFormat="1"/>
    <row r="13004" s="1" customFormat="1"/>
    <row r="13005" s="1" customFormat="1"/>
    <row r="13006" s="1" customFormat="1"/>
    <row r="13007" s="1" customFormat="1"/>
    <row r="13008" s="1" customFormat="1"/>
    <row r="13009" s="1" customFormat="1"/>
    <row r="13010" s="1" customFormat="1"/>
    <row r="13011" s="1" customFormat="1"/>
    <row r="13012" s="1" customFormat="1"/>
    <row r="13013" s="1" customFormat="1"/>
    <row r="13014" s="1" customFormat="1"/>
    <row r="13015" s="1" customFormat="1"/>
    <row r="13016" s="1" customFormat="1"/>
    <row r="13017" s="1" customFormat="1"/>
    <row r="13018" s="1" customFormat="1"/>
    <row r="13019" s="1" customFormat="1"/>
    <row r="13020" s="1" customFormat="1"/>
    <row r="13021" s="1" customFormat="1"/>
    <row r="13022" s="1" customFormat="1"/>
    <row r="13023" s="1" customFormat="1"/>
    <row r="13024" s="1" customFormat="1"/>
    <row r="13025" s="1" customFormat="1"/>
    <row r="13026" s="1" customFormat="1"/>
    <row r="13027" s="1" customFormat="1"/>
    <row r="13028" s="1" customFormat="1"/>
    <row r="13029" s="1" customFormat="1"/>
    <row r="13030" s="1" customFormat="1"/>
    <row r="13031" s="1" customFormat="1"/>
    <row r="13032" s="1" customFormat="1"/>
    <row r="13033" s="1" customFormat="1"/>
    <row r="13034" s="1" customFormat="1"/>
    <row r="13035" s="1" customFormat="1"/>
    <row r="13036" s="1" customFormat="1"/>
    <row r="13037" s="1" customFormat="1"/>
    <row r="13038" s="1" customFormat="1"/>
    <row r="13039" s="1" customFormat="1"/>
    <row r="13040" s="1" customFormat="1"/>
    <row r="13041" s="1" customFormat="1"/>
    <row r="13042" s="1" customFormat="1"/>
    <row r="13043" s="1" customFormat="1"/>
    <row r="13044" s="1" customFormat="1"/>
    <row r="13045" s="1" customFormat="1"/>
    <row r="13046" s="1" customFormat="1"/>
    <row r="13047" s="1" customFormat="1"/>
    <row r="13048" s="1" customFormat="1"/>
    <row r="13049" s="1" customFormat="1"/>
    <row r="13050" s="1" customFormat="1"/>
    <row r="13051" s="1" customFormat="1"/>
    <row r="13052" s="1" customFormat="1"/>
    <row r="13053" s="1" customFormat="1"/>
    <row r="13054" s="1" customFormat="1"/>
    <row r="13055" s="1" customFormat="1"/>
    <row r="13056" s="1" customFormat="1"/>
    <row r="13057" s="1" customFormat="1"/>
    <row r="13058" s="1" customFormat="1"/>
    <row r="13059" s="1" customFormat="1"/>
    <row r="13060" s="1" customFormat="1"/>
    <row r="13061" s="1" customFormat="1"/>
    <row r="13062" s="1" customFormat="1"/>
    <row r="13063" s="1" customFormat="1"/>
    <row r="13064" s="1" customFormat="1"/>
    <row r="13065" s="1" customFormat="1"/>
    <row r="13066" s="1" customFormat="1"/>
    <row r="13067" s="1" customFormat="1"/>
    <row r="13068" s="1" customFormat="1"/>
    <row r="13069" s="1" customFormat="1"/>
    <row r="13070" s="1" customFormat="1"/>
    <row r="13071" s="1" customFormat="1"/>
    <row r="13072" s="1" customFormat="1"/>
    <row r="13073" s="1" customFormat="1"/>
    <row r="13074" s="1" customFormat="1"/>
    <row r="13075" s="1" customFormat="1"/>
    <row r="13076" s="1" customFormat="1"/>
    <row r="13077" s="1" customFormat="1"/>
    <row r="13078" s="1" customFormat="1"/>
    <row r="13079" s="1" customFormat="1"/>
    <row r="13080" s="1" customFormat="1"/>
    <row r="13081" s="1" customFormat="1"/>
    <row r="13082" s="1" customFormat="1"/>
    <row r="13083" s="1" customFormat="1"/>
    <row r="13084" s="1" customFormat="1"/>
    <row r="13085" s="1" customFormat="1"/>
    <row r="13086" s="1" customFormat="1"/>
    <row r="13087" s="1" customFormat="1"/>
    <row r="13088" s="1" customFormat="1"/>
    <row r="13089" s="1" customFormat="1"/>
    <row r="13090" s="1" customFormat="1"/>
    <row r="13091" s="1" customFormat="1"/>
    <row r="13092" s="1" customFormat="1"/>
    <row r="13093" s="1" customFormat="1"/>
    <row r="13094" s="1" customFormat="1"/>
    <row r="13095" s="1" customFormat="1"/>
    <row r="13096" s="1" customFormat="1"/>
    <row r="13097" s="1" customFormat="1"/>
    <row r="13098" s="1" customFormat="1"/>
    <row r="13099" s="1" customFormat="1"/>
    <row r="13100" s="1" customFormat="1"/>
    <row r="13101" s="1" customFormat="1"/>
    <row r="13102" s="1" customFormat="1"/>
    <row r="13103" s="1" customFormat="1"/>
    <row r="13104" s="1" customFormat="1"/>
    <row r="13105" s="1" customFormat="1"/>
    <row r="13106" s="1" customFormat="1"/>
    <row r="13107" s="1" customFormat="1"/>
    <row r="13108" s="1" customFormat="1"/>
    <row r="13109" s="1" customFormat="1"/>
    <row r="13110" s="1" customFormat="1"/>
    <row r="13111" s="1" customFormat="1"/>
    <row r="13112" s="1" customFormat="1"/>
    <row r="13113" s="1" customFormat="1"/>
    <row r="13114" s="1" customFormat="1"/>
    <row r="13115" s="1" customFormat="1"/>
    <row r="13116" s="1" customFormat="1"/>
    <row r="13117" s="1" customFormat="1"/>
    <row r="13118" s="1" customFormat="1"/>
    <row r="13119" s="1" customFormat="1"/>
    <row r="13120" s="1" customFormat="1"/>
    <row r="13121" s="1" customFormat="1"/>
    <row r="13122" s="1" customFormat="1"/>
    <row r="13123" s="1" customFormat="1"/>
    <row r="13124" s="1" customFormat="1"/>
    <row r="13125" s="1" customFormat="1"/>
    <row r="13126" s="1" customFormat="1"/>
    <row r="13127" s="1" customFormat="1"/>
    <row r="13128" s="1" customFormat="1"/>
    <row r="13129" s="1" customFormat="1"/>
    <row r="13130" s="1" customFormat="1"/>
    <row r="13131" s="1" customFormat="1"/>
    <row r="13132" s="1" customFormat="1"/>
    <row r="13133" s="1" customFormat="1"/>
    <row r="13134" s="1" customFormat="1"/>
    <row r="13135" s="1" customFormat="1"/>
    <row r="13136" s="1" customFormat="1"/>
    <row r="13137" s="1" customFormat="1"/>
    <row r="13138" s="1" customFormat="1"/>
    <row r="13139" s="1" customFormat="1"/>
    <row r="13140" s="1" customFormat="1"/>
    <row r="13141" s="1" customFormat="1"/>
    <row r="13142" s="1" customFormat="1"/>
    <row r="13143" s="1" customFormat="1"/>
    <row r="13144" s="1" customFormat="1"/>
    <row r="13145" s="1" customFormat="1"/>
    <row r="13146" s="1" customFormat="1"/>
    <row r="13147" s="1" customFormat="1"/>
    <row r="13148" s="1" customFormat="1"/>
    <row r="13149" s="1" customFormat="1"/>
    <row r="13150" s="1" customFormat="1"/>
    <row r="13151" s="1" customFormat="1"/>
    <row r="13152" s="1" customFormat="1"/>
    <row r="13153" s="1" customFormat="1"/>
    <row r="13154" s="1" customFormat="1"/>
    <row r="13155" s="1" customFormat="1"/>
    <row r="13156" s="1" customFormat="1"/>
    <row r="13157" s="1" customFormat="1"/>
    <row r="13158" s="1" customFormat="1"/>
    <row r="13159" s="1" customFormat="1"/>
    <row r="13160" s="1" customFormat="1"/>
    <row r="13161" s="1" customFormat="1"/>
    <row r="13162" s="1" customFormat="1"/>
    <row r="13163" s="1" customFormat="1"/>
    <row r="13164" s="1" customFormat="1"/>
    <row r="13165" s="1" customFormat="1"/>
    <row r="13166" s="1" customFormat="1"/>
    <row r="13167" s="1" customFormat="1"/>
    <row r="13168" s="1" customFormat="1"/>
    <row r="13169" s="1" customFormat="1"/>
    <row r="13170" s="1" customFormat="1"/>
    <row r="13171" s="1" customFormat="1"/>
    <row r="13172" s="1" customFormat="1"/>
    <row r="13173" s="1" customFormat="1"/>
    <row r="13174" s="1" customFormat="1"/>
    <row r="13175" s="1" customFormat="1"/>
    <row r="13176" s="1" customFormat="1"/>
    <row r="13177" s="1" customFormat="1"/>
    <row r="13178" s="1" customFormat="1"/>
    <row r="13179" s="1" customFormat="1"/>
    <row r="13180" s="1" customFormat="1"/>
    <row r="13181" s="1" customFormat="1"/>
    <row r="13182" s="1" customFormat="1"/>
    <row r="13183" s="1" customFormat="1"/>
    <row r="13184" s="1" customFormat="1"/>
    <row r="13185" s="1" customFormat="1"/>
    <row r="13186" s="1" customFormat="1"/>
    <row r="13187" s="1" customFormat="1"/>
    <row r="13188" s="1" customFormat="1"/>
    <row r="13189" s="1" customFormat="1"/>
    <row r="13190" s="1" customFormat="1"/>
    <row r="13191" s="1" customFormat="1"/>
    <row r="13192" s="1" customFormat="1"/>
    <row r="13193" s="1" customFormat="1"/>
    <row r="13194" s="1" customFormat="1"/>
    <row r="13195" s="1" customFormat="1"/>
    <row r="13196" s="1" customFormat="1"/>
    <row r="13197" s="1" customFormat="1"/>
    <row r="13198" s="1" customFormat="1"/>
    <row r="13199" s="1" customFormat="1"/>
    <row r="13200" s="1" customFormat="1"/>
    <row r="13201" s="1" customFormat="1"/>
    <row r="13202" s="1" customFormat="1"/>
    <row r="13203" s="1" customFormat="1"/>
    <row r="13204" s="1" customFormat="1"/>
    <row r="13205" s="1" customFormat="1"/>
    <row r="13206" s="1" customFormat="1"/>
    <row r="13207" s="1" customFormat="1"/>
    <row r="13208" s="1" customFormat="1"/>
    <row r="13209" s="1" customFormat="1"/>
    <row r="13210" s="1" customFormat="1"/>
    <row r="13211" s="1" customFormat="1"/>
    <row r="13212" s="1" customFormat="1"/>
    <row r="13213" s="1" customFormat="1"/>
    <row r="13214" s="1" customFormat="1"/>
    <row r="13215" s="1" customFormat="1"/>
    <row r="13216" s="1" customFormat="1"/>
    <row r="13217" s="1" customFormat="1"/>
    <row r="13218" s="1" customFormat="1"/>
    <row r="13219" s="1" customFormat="1"/>
    <row r="13220" s="1" customFormat="1"/>
    <row r="13221" s="1" customFormat="1"/>
    <row r="13222" s="1" customFormat="1"/>
    <row r="13223" s="1" customFormat="1"/>
    <row r="13224" s="1" customFormat="1"/>
    <row r="13225" s="1" customFormat="1"/>
    <row r="13226" s="1" customFormat="1"/>
    <row r="13227" s="1" customFormat="1"/>
    <row r="13228" s="1" customFormat="1"/>
    <row r="13229" s="1" customFormat="1"/>
    <row r="13230" s="1" customFormat="1"/>
    <row r="13231" s="1" customFormat="1"/>
    <row r="13232" s="1" customFormat="1"/>
    <row r="13233" s="1" customFormat="1"/>
    <row r="13234" s="1" customFormat="1"/>
    <row r="13235" s="1" customFormat="1"/>
    <row r="13236" s="1" customFormat="1"/>
    <row r="13237" s="1" customFormat="1"/>
    <row r="13238" s="1" customFormat="1"/>
    <row r="13239" s="1" customFormat="1"/>
    <row r="13240" s="1" customFormat="1"/>
    <row r="13241" s="1" customFormat="1"/>
    <row r="13242" s="1" customFormat="1"/>
    <row r="13243" s="1" customFormat="1"/>
    <row r="13244" s="1" customFormat="1"/>
    <row r="13245" s="1" customFormat="1"/>
    <row r="13246" s="1" customFormat="1"/>
    <row r="13247" s="1" customFormat="1"/>
    <row r="13248" s="1" customFormat="1"/>
    <row r="13249" s="1" customFormat="1"/>
    <row r="13250" s="1" customFormat="1"/>
    <row r="13251" s="1" customFormat="1"/>
    <row r="13252" s="1" customFormat="1"/>
    <row r="13253" s="1" customFormat="1"/>
    <row r="13254" s="1" customFormat="1"/>
    <row r="13255" s="1" customFormat="1"/>
    <row r="13256" s="1" customFormat="1"/>
    <row r="13257" s="1" customFormat="1"/>
    <row r="13258" s="1" customFormat="1"/>
    <row r="13259" s="1" customFormat="1"/>
    <row r="13260" s="1" customFormat="1"/>
    <row r="13261" s="1" customFormat="1"/>
    <row r="13262" s="1" customFormat="1"/>
    <row r="13263" s="1" customFormat="1"/>
    <row r="13264" s="1" customFormat="1"/>
    <row r="13265" s="1" customFormat="1"/>
    <row r="13266" s="1" customFormat="1"/>
    <row r="13267" s="1" customFormat="1"/>
    <row r="13268" s="1" customFormat="1"/>
    <row r="13269" s="1" customFormat="1"/>
    <row r="13270" s="1" customFormat="1"/>
    <row r="13271" s="1" customFormat="1"/>
    <row r="13272" s="1" customFormat="1"/>
    <row r="13273" s="1" customFormat="1"/>
    <row r="13274" s="1" customFormat="1"/>
    <row r="13275" s="1" customFormat="1"/>
    <row r="13276" s="1" customFormat="1"/>
    <row r="13277" s="1" customFormat="1"/>
    <row r="13278" s="1" customFormat="1"/>
    <row r="13279" s="1" customFormat="1"/>
    <row r="13280" s="1" customFormat="1"/>
    <row r="13281" s="1" customFormat="1"/>
    <row r="13282" s="1" customFormat="1"/>
    <row r="13283" s="1" customFormat="1"/>
    <row r="13284" s="1" customFormat="1"/>
    <row r="13285" s="1" customFormat="1"/>
    <row r="13286" s="1" customFormat="1"/>
    <row r="13287" s="1" customFormat="1"/>
    <row r="13288" s="1" customFormat="1"/>
    <row r="13289" s="1" customFormat="1"/>
    <row r="13290" s="1" customFormat="1"/>
    <row r="13291" s="1" customFormat="1"/>
    <row r="13292" s="1" customFormat="1"/>
    <row r="13293" s="1" customFormat="1"/>
    <row r="13294" s="1" customFormat="1"/>
    <row r="13295" s="1" customFormat="1"/>
    <row r="13296" s="1" customFormat="1"/>
    <row r="13297" s="1" customFormat="1"/>
    <row r="13298" s="1" customFormat="1"/>
    <row r="13299" s="1" customFormat="1"/>
    <row r="13300" s="1" customFormat="1"/>
    <row r="13301" s="1" customFormat="1"/>
    <row r="13302" s="1" customFormat="1"/>
    <row r="13303" s="1" customFormat="1"/>
    <row r="13304" s="1" customFormat="1"/>
    <row r="13305" s="1" customFormat="1"/>
    <row r="13306" s="1" customFormat="1"/>
    <row r="13307" s="1" customFormat="1"/>
    <row r="13308" s="1" customFormat="1"/>
    <row r="13309" s="1" customFormat="1"/>
    <row r="13310" s="1" customFormat="1"/>
    <row r="13311" s="1" customFormat="1"/>
    <row r="13312" s="1" customFormat="1"/>
    <row r="13313" s="1" customFormat="1"/>
    <row r="13314" s="1" customFormat="1"/>
    <row r="13315" s="1" customFormat="1"/>
    <row r="13316" s="1" customFormat="1"/>
    <row r="13317" s="1" customFormat="1"/>
    <row r="13318" s="1" customFormat="1"/>
    <row r="13319" s="1" customFormat="1"/>
    <row r="13320" s="1" customFormat="1"/>
    <row r="13321" s="1" customFormat="1"/>
    <row r="13322" s="1" customFormat="1"/>
    <row r="13323" s="1" customFormat="1"/>
    <row r="13324" s="1" customFormat="1"/>
    <row r="13325" s="1" customFormat="1"/>
    <row r="13326" s="1" customFormat="1"/>
    <row r="13327" s="1" customFormat="1"/>
    <row r="13328" s="1" customFormat="1"/>
    <row r="13329" s="1" customFormat="1"/>
    <row r="13330" s="1" customFormat="1"/>
    <row r="13331" s="1" customFormat="1"/>
    <row r="13332" s="1" customFormat="1"/>
    <row r="13333" s="1" customFormat="1"/>
    <row r="13334" s="1" customFormat="1"/>
    <row r="13335" s="1" customFormat="1"/>
    <row r="13336" s="1" customFormat="1"/>
    <row r="13337" s="1" customFormat="1"/>
    <row r="13338" s="1" customFormat="1"/>
    <row r="13339" s="1" customFormat="1"/>
    <row r="13340" s="1" customFormat="1"/>
    <row r="13341" s="1" customFormat="1"/>
    <row r="13342" s="1" customFormat="1"/>
    <row r="13343" s="1" customFormat="1"/>
    <row r="13344" s="1" customFormat="1"/>
    <row r="13345" s="1" customFormat="1"/>
    <row r="13346" s="1" customFormat="1"/>
    <row r="13347" s="1" customFormat="1"/>
    <row r="13348" s="1" customFormat="1"/>
    <row r="13349" s="1" customFormat="1"/>
    <row r="13350" s="1" customFormat="1"/>
    <row r="13351" s="1" customFormat="1"/>
    <row r="13352" s="1" customFormat="1"/>
    <row r="13353" s="1" customFormat="1"/>
    <row r="13354" s="1" customFormat="1"/>
    <row r="13355" s="1" customFormat="1"/>
    <row r="13356" s="1" customFormat="1"/>
    <row r="13357" s="1" customFormat="1"/>
    <row r="13358" s="1" customFormat="1"/>
    <row r="13359" s="1" customFormat="1"/>
    <row r="13360" s="1" customFormat="1"/>
    <row r="13361" s="1" customFormat="1"/>
    <row r="13362" s="1" customFormat="1"/>
    <row r="13363" s="1" customFormat="1"/>
    <row r="13364" s="1" customFormat="1"/>
    <row r="13365" s="1" customFormat="1"/>
    <row r="13366" s="1" customFormat="1"/>
    <row r="13367" s="1" customFormat="1"/>
    <row r="13368" s="1" customFormat="1"/>
    <row r="13369" s="1" customFormat="1"/>
    <row r="13370" s="1" customFormat="1"/>
    <row r="13371" s="1" customFormat="1"/>
    <row r="13372" s="1" customFormat="1"/>
    <row r="13373" s="1" customFormat="1"/>
    <row r="13374" s="1" customFormat="1"/>
    <row r="13375" s="1" customFormat="1"/>
    <row r="13376" s="1" customFormat="1"/>
    <row r="13377" s="1" customFormat="1"/>
    <row r="13378" s="1" customFormat="1"/>
    <row r="13379" s="1" customFormat="1"/>
    <row r="13380" s="1" customFormat="1"/>
    <row r="13381" s="1" customFormat="1"/>
    <row r="13382" s="1" customFormat="1"/>
    <row r="13383" s="1" customFormat="1"/>
    <row r="13384" s="1" customFormat="1"/>
    <row r="13385" s="1" customFormat="1"/>
    <row r="13386" s="1" customFormat="1"/>
    <row r="13387" s="1" customFormat="1"/>
    <row r="13388" s="1" customFormat="1"/>
    <row r="13389" s="1" customFormat="1"/>
    <row r="13390" s="1" customFormat="1"/>
    <row r="13391" s="1" customFormat="1"/>
    <row r="13392" s="1" customFormat="1"/>
    <row r="13393" s="1" customFormat="1"/>
    <row r="13394" s="1" customFormat="1"/>
    <row r="13395" s="1" customFormat="1"/>
    <row r="13396" s="1" customFormat="1"/>
    <row r="13397" s="1" customFormat="1"/>
    <row r="13398" s="1" customFormat="1"/>
    <row r="13399" s="1" customFormat="1"/>
    <row r="13400" s="1" customFormat="1"/>
    <row r="13401" s="1" customFormat="1"/>
    <row r="13402" s="1" customFormat="1"/>
    <row r="13403" s="1" customFormat="1"/>
    <row r="13404" s="1" customFormat="1"/>
    <row r="13405" s="1" customFormat="1"/>
    <row r="13406" s="1" customFormat="1"/>
    <row r="13407" s="1" customFormat="1"/>
    <row r="13408" s="1" customFormat="1"/>
    <row r="13409" s="1" customFormat="1"/>
    <row r="13410" s="1" customFormat="1"/>
    <row r="13411" s="1" customFormat="1"/>
    <row r="13412" s="1" customFormat="1"/>
    <row r="13413" s="1" customFormat="1"/>
    <row r="13414" s="1" customFormat="1"/>
    <row r="13415" s="1" customFormat="1"/>
    <row r="13416" s="1" customFormat="1"/>
    <row r="13417" s="1" customFormat="1"/>
    <row r="13418" s="1" customFormat="1"/>
    <row r="13419" s="1" customFormat="1"/>
    <row r="13420" s="1" customFormat="1"/>
    <row r="13421" s="1" customFormat="1"/>
    <row r="13422" s="1" customFormat="1"/>
    <row r="13423" s="1" customFormat="1"/>
    <row r="13424" s="1" customFormat="1"/>
    <row r="13425" s="1" customFormat="1"/>
    <row r="13426" s="1" customFormat="1"/>
    <row r="13427" s="1" customFormat="1"/>
    <row r="13428" s="1" customFormat="1"/>
    <row r="13429" s="1" customFormat="1"/>
    <row r="13430" s="1" customFormat="1"/>
    <row r="13431" s="1" customFormat="1"/>
    <row r="13432" s="1" customFormat="1"/>
    <row r="13433" s="1" customFormat="1"/>
    <row r="13434" s="1" customFormat="1"/>
    <row r="13435" s="1" customFormat="1"/>
    <row r="13436" s="1" customFormat="1"/>
    <row r="13437" s="1" customFormat="1"/>
    <row r="13438" s="1" customFormat="1"/>
    <row r="13439" s="1" customFormat="1"/>
    <row r="13440" s="1" customFormat="1"/>
    <row r="13441" s="1" customFormat="1"/>
    <row r="13442" s="1" customFormat="1"/>
    <row r="13443" s="1" customFormat="1"/>
    <row r="13444" s="1" customFormat="1"/>
    <row r="13445" s="1" customFormat="1"/>
    <row r="13446" s="1" customFormat="1"/>
    <row r="13447" s="1" customFormat="1"/>
    <row r="13448" s="1" customFormat="1"/>
    <row r="13449" s="1" customFormat="1"/>
    <row r="13450" s="1" customFormat="1"/>
    <row r="13451" s="1" customFormat="1"/>
    <row r="13452" s="1" customFormat="1"/>
    <row r="13453" s="1" customFormat="1"/>
    <row r="13454" s="1" customFormat="1"/>
    <row r="13455" s="1" customFormat="1"/>
    <row r="13456" s="1" customFormat="1"/>
    <row r="13457" s="1" customFormat="1"/>
    <row r="13458" s="1" customFormat="1"/>
    <row r="13459" s="1" customFormat="1"/>
    <row r="13460" s="1" customFormat="1"/>
    <row r="13461" s="1" customFormat="1"/>
    <row r="13462" s="1" customFormat="1"/>
    <row r="13463" s="1" customFormat="1"/>
    <row r="13464" s="1" customFormat="1"/>
    <row r="13465" s="1" customFormat="1"/>
    <row r="13466" s="1" customFormat="1"/>
    <row r="13467" s="1" customFormat="1"/>
    <row r="13468" s="1" customFormat="1"/>
    <row r="13469" s="1" customFormat="1"/>
    <row r="13470" s="1" customFormat="1"/>
    <row r="13471" s="1" customFormat="1"/>
    <row r="13472" s="1" customFormat="1"/>
    <row r="13473" s="1" customFormat="1"/>
    <row r="13474" s="1" customFormat="1"/>
    <row r="13475" s="1" customFormat="1"/>
    <row r="13476" s="1" customFormat="1"/>
    <row r="13477" s="1" customFormat="1"/>
    <row r="13478" s="1" customFormat="1"/>
    <row r="13479" s="1" customFormat="1"/>
    <row r="13480" s="1" customFormat="1"/>
    <row r="13481" s="1" customFormat="1"/>
    <row r="13482" s="1" customFormat="1"/>
    <row r="13483" s="1" customFormat="1"/>
    <row r="13484" s="1" customFormat="1"/>
    <row r="13485" s="1" customFormat="1"/>
    <row r="13486" s="1" customFormat="1"/>
    <row r="13487" s="1" customFormat="1"/>
    <row r="13488" s="1" customFormat="1"/>
    <row r="13489" s="1" customFormat="1"/>
    <row r="13490" s="1" customFormat="1"/>
    <row r="13491" s="1" customFormat="1"/>
    <row r="13492" s="1" customFormat="1"/>
    <row r="13493" s="1" customFormat="1"/>
    <row r="13494" s="1" customFormat="1"/>
    <row r="13495" s="1" customFormat="1"/>
    <row r="13496" s="1" customFormat="1"/>
    <row r="13497" s="1" customFormat="1"/>
    <row r="13498" s="1" customFormat="1"/>
    <row r="13499" s="1" customFormat="1"/>
    <row r="13500" s="1" customFormat="1"/>
    <row r="13501" s="1" customFormat="1"/>
    <row r="13502" s="1" customFormat="1"/>
    <row r="13503" s="1" customFormat="1"/>
    <row r="13504" s="1" customFormat="1"/>
    <row r="13505" s="1" customFormat="1"/>
    <row r="13506" s="1" customFormat="1"/>
    <row r="13507" s="1" customFormat="1"/>
    <row r="13508" s="1" customFormat="1"/>
    <row r="13509" s="1" customFormat="1"/>
    <row r="13510" s="1" customFormat="1"/>
    <row r="13511" s="1" customFormat="1"/>
    <row r="13512" s="1" customFormat="1"/>
    <row r="13513" s="1" customFormat="1"/>
    <row r="13514" s="1" customFormat="1"/>
    <row r="13515" s="1" customFormat="1"/>
    <row r="13516" s="1" customFormat="1"/>
    <row r="13517" s="1" customFormat="1"/>
    <row r="13518" s="1" customFormat="1"/>
    <row r="13519" s="1" customFormat="1"/>
    <row r="13520" s="1" customFormat="1"/>
    <row r="13521" s="1" customFormat="1"/>
    <row r="13522" s="1" customFormat="1"/>
    <row r="13523" s="1" customFormat="1"/>
    <row r="13524" s="1" customFormat="1"/>
    <row r="13525" s="1" customFormat="1"/>
    <row r="13526" s="1" customFormat="1"/>
    <row r="13527" s="1" customFormat="1"/>
    <row r="13528" s="1" customFormat="1"/>
    <row r="13529" s="1" customFormat="1"/>
    <row r="13530" s="1" customFormat="1"/>
    <row r="13531" s="1" customFormat="1"/>
    <row r="13532" s="1" customFormat="1"/>
    <row r="13533" s="1" customFormat="1"/>
    <row r="13534" s="1" customFormat="1"/>
    <row r="13535" s="1" customFormat="1"/>
    <row r="13536" s="1" customFormat="1"/>
    <row r="13537" s="1" customFormat="1"/>
    <row r="13538" s="1" customFormat="1"/>
    <row r="13539" s="1" customFormat="1"/>
    <row r="13540" s="1" customFormat="1"/>
    <row r="13541" s="1" customFormat="1"/>
    <row r="13542" s="1" customFormat="1"/>
    <row r="13543" s="1" customFormat="1"/>
    <row r="13544" s="1" customFormat="1"/>
    <row r="13545" s="1" customFormat="1"/>
    <row r="13546" s="1" customFormat="1"/>
    <row r="13547" s="1" customFormat="1"/>
    <row r="13548" s="1" customFormat="1"/>
    <row r="13549" s="1" customFormat="1"/>
    <row r="13550" s="1" customFormat="1"/>
    <row r="13551" s="1" customFormat="1"/>
    <row r="13552" s="1" customFormat="1"/>
    <row r="13553" s="1" customFormat="1"/>
    <row r="13554" s="1" customFormat="1"/>
    <row r="13555" s="1" customFormat="1"/>
    <row r="13556" s="1" customFormat="1"/>
    <row r="13557" s="1" customFormat="1"/>
    <row r="13558" s="1" customFormat="1"/>
    <row r="13559" s="1" customFormat="1"/>
    <row r="13560" s="1" customFormat="1"/>
    <row r="13561" s="1" customFormat="1"/>
    <row r="13562" s="1" customFormat="1"/>
    <row r="13563" s="1" customFormat="1"/>
    <row r="13564" s="1" customFormat="1"/>
    <row r="13565" s="1" customFormat="1"/>
    <row r="13566" s="1" customFormat="1"/>
    <row r="13567" s="1" customFormat="1"/>
    <row r="13568" s="1" customFormat="1"/>
    <row r="13569" s="1" customFormat="1"/>
    <row r="13570" s="1" customFormat="1"/>
    <row r="13571" s="1" customFormat="1"/>
    <row r="13572" s="1" customFormat="1"/>
    <row r="13573" s="1" customFormat="1"/>
    <row r="13574" s="1" customFormat="1"/>
    <row r="13575" s="1" customFormat="1"/>
    <row r="13576" s="1" customFormat="1"/>
    <row r="13577" s="1" customFormat="1"/>
    <row r="13578" s="1" customFormat="1"/>
    <row r="13579" s="1" customFormat="1"/>
    <row r="13580" s="1" customFormat="1"/>
    <row r="13581" s="1" customFormat="1"/>
    <row r="13582" s="1" customFormat="1"/>
    <row r="13583" s="1" customFormat="1"/>
    <row r="13584" s="1" customFormat="1"/>
    <row r="13585" s="1" customFormat="1"/>
    <row r="13586" s="1" customFormat="1"/>
    <row r="13587" s="1" customFormat="1"/>
    <row r="13588" s="1" customFormat="1"/>
    <row r="13589" s="1" customFormat="1"/>
    <row r="13590" s="1" customFormat="1"/>
    <row r="13591" s="1" customFormat="1"/>
    <row r="13592" s="1" customFormat="1"/>
    <row r="13593" s="1" customFormat="1"/>
    <row r="13594" s="1" customFormat="1"/>
    <row r="13595" s="1" customFormat="1"/>
    <row r="13596" s="1" customFormat="1"/>
    <row r="13597" s="1" customFormat="1"/>
    <row r="13598" s="1" customFormat="1"/>
    <row r="13599" s="1" customFormat="1"/>
    <row r="13600" s="1" customFormat="1"/>
    <row r="13601" s="1" customFormat="1"/>
    <row r="13602" s="1" customFormat="1"/>
    <row r="13603" s="1" customFormat="1"/>
    <row r="13604" s="1" customFormat="1"/>
    <row r="13605" s="1" customFormat="1"/>
    <row r="13606" s="1" customFormat="1"/>
    <row r="13607" s="1" customFormat="1"/>
    <row r="13608" s="1" customFormat="1"/>
    <row r="13609" s="1" customFormat="1"/>
    <row r="13610" s="1" customFormat="1"/>
    <row r="13611" s="1" customFormat="1"/>
    <row r="13612" s="1" customFormat="1"/>
    <row r="13613" s="1" customFormat="1"/>
    <row r="13614" s="1" customFormat="1"/>
    <row r="13615" s="1" customFormat="1"/>
    <row r="13616" s="1" customFormat="1"/>
    <row r="13617" s="1" customFormat="1"/>
    <row r="13618" s="1" customFormat="1"/>
    <row r="13619" s="1" customFormat="1"/>
    <row r="13620" s="1" customFormat="1"/>
    <row r="13621" s="1" customFormat="1"/>
    <row r="13622" s="1" customFormat="1"/>
    <row r="13623" s="1" customFormat="1"/>
    <row r="13624" s="1" customFormat="1"/>
    <row r="13625" s="1" customFormat="1"/>
    <row r="13626" s="1" customFormat="1"/>
    <row r="13627" s="1" customFormat="1"/>
    <row r="13628" s="1" customFormat="1"/>
    <row r="13629" s="1" customFormat="1"/>
    <row r="13630" s="1" customFormat="1"/>
    <row r="13631" s="1" customFormat="1"/>
    <row r="13632" s="1" customFormat="1"/>
    <row r="13633" s="1" customFormat="1"/>
    <row r="13634" s="1" customFormat="1"/>
    <row r="13635" s="1" customFormat="1"/>
    <row r="13636" s="1" customFormat="1"/>
    <row r="13637" s="1" customFormat="1"/>
    <row r="13638" s="1" customFormat="1"/>
    <row r="13639" s="1" customFormat="1"/>
    <row r="13640" s="1" customFormat="1"/>
    <row r="13641" s="1" customFormat="1"/>
    <row r="13642" s="1" customFormat="1"/>
    <row r="13643" s="1" customFormat="1"/>
    <row r="13644" s="1" customFormat="1"/>
    <row r="13645" s="1" customFormat="1"/>
    <row r="13646" s="1" customFormat="1"/>
    <row r="13647" s="1" customFormat="1"/>
    <row r="13648" s="1" customFormat="1"/>
    <row r="13649" s="1" customFormat="1"/>
    <row r="13650" s="1" customFormat="1"/>
    <row r="13651" s="1" customFormat="1"/>
    <row r="13652" s="1" customFormat="1"/>
    <row r="13653" s="1" customFormat="1"/>
    <row r="13654" s="1" customFormat="1"/>
    <row r="13655" s="1" customFormat="1"/>
    <row r="13656" s="1" customFormat="1"/>
    <row r="13657" s="1" customFormat="1"/>
    <row r="13658" s="1" customFormat="1"/>
    <row r="13659" s="1" customFormat="1"/>
    <row r="13660" s="1" customFormat="1"/>
    <row r="13661" s="1" customFormat="1"/>
    <row r="13662" s="1" customFormat="1"/>
    <row r="13663" s="1" customFormat="1"/>
    <row r="13664" s="1" customFormat="1"/>
    <row r="13665" s="1" customFormat="1"/>
    <row r="13666" s="1" customFormat="1"/>
    <row r="13667" s="1" customFormat="1"/>
    <row r="13668" s="1" customFormat="1"/>
    <row r="13669" s="1" customFormat="1"/>
    <row r="13670" s="1" customFormat="1"/>
    <row r="13671" s="1" customFormat="1"/>
    <row r="13672" s="1" customFormat="1"/>
    <row r="13673" s="1" customFormat="1"/>
    <row r="13674" s="1" customFormat="1"/>
    <row r="13675" s="1" customFormat="1"/>
    <row r="13676" s="1" customFormat="1"/>
    <row r="13677" s="1" customFormat="1"/>
    <row r="13678" s="1" customFormat="1"/>
    <row r="13679" s="1" customFormat="1"/>
    <row r="13680" s="1" customFormat="1"/>
    <row r="13681" s="1" customFormat="1"/>
    <row r="13682" s="1" customFormat="1"/>
    <row r="13683" s="1" customFormat="1"/>
    <row r="13684" s="1" customFormat="1"/>
    <row r="13685" s="1" customFormat="1"/>
    <row r="13686" s="1" customFormat="1"/>
    <row r="13687" s="1" customFormat="1"/>
    <row r="13688" s="1" customFormat="1"/>
    <row r="13689" s="1" customFormat="1"/>
    <row r="13690" s="1" customFormat="1"/>
    <row r="13691" s="1" customFormat="1"/>
    <row r="13692" s="1" customFormat="1"/>
    <row r="13693" s="1" customFormat="1"/>
    <row r="13694" s="1" customFormat="1"/>
    <row r="13695" s="1" customFormat="1"/>
    <row r="13696" s="1" customFormat="1"/>
    <row r="13697" s="1" customFormat="1"/>
    <row r="13698" s="1" customFormat="1"/>
    <row r="13699" s="1" customFormat="1"/>
    <row r="13700" s="1" customFormat="1"/>
    <row r="13701" s="1" customFormat="1"/>
    <row r="13702" s="1" customFormat="1"/>
    <row r="13703" s="1" customFormat="1"/>
    <row r="13704" s="1" customFormat="1"/>
    <row r="13705" s="1" customFormat="1"/>
    <row r="13706" s="1" customFormat="1"/>
    <row r="13707" s="1" customFormat="1"/>
    <row r="13708" s="1" customFormat="1"/>
    <row r="13709" s="1" customFormat="1"/>
    <row r="13710" s="1" customFormat="1"/>
    <row r="13711" s="1" customFormat="1"/>
    <row r="13712" s="1" customFormat="1"/>
    <row r="13713" s="1" customFormat="1"/>
    <row r="13714" s="1" customFormat="1"/>
    <row r="13715" s="1" customFormat="1"/>
    <row r="13716" s="1" customFormat="1"/>
    <row r="13717" s="1" customFormat="1"/>
    <row r="13718" s="1" customFormat="1"/>
    <row r="13719" s="1" customFormat="1"/>
    <row r="13720" s="1" customFormat="1"/>
    <row r="13721" s="1" customFormat="1"/>
    <row r="13722" s="1" customFormat="1"/>
    <row r="13723" s="1" customFormat="1"/>
    <row r="13724" s="1" customFormat="1"/>
    <row r="13725" s="1" customFormat="1"/>
    <row r="13726" s="1" customFormat="1"/>
    <row r="13727" s="1" customFormat="1"/>
    <row r="13728" s="1" customFormat="1"/>
    <row r="13729" s="1" customFormat="1"/>
    <row r="13730" s="1" customFormat="1"/>
    <row r="13731" s="1" customFormat="1"/>
    <row r="13732" s="1" customFormat="1"/>
    <row r="13733" s="1" customFormat="1"/>
    <row r="13734" s="1" customFormat="1"/>
    <row r="13735" s="1" customFormat="1"/>
    <row r="13736" s="1" customFormat="1"/>
    <row r="13737" s="1" customFormat="1"/>
    <row r="13738" s="1" customFormat="1"/>
    <row r="13739" s="1" customFormat="1"/>
    <row r="13740" s="1" customFormat="1"/>
    <row r="13741" s="1" customFormat="1"/>
    <row r="13742" s="1" customFormat="1"/>
    <row r="13743" s="1" customFormat="1"/>
    <row r="13744" s="1" customFormat="1"/>
    <row r="13745" s="1" customFormat="1"/>
    <row r="13746" s="1" customFormat="1"/>
    <row r="13747" s="1" customFormat="1"/>
    <row r="13748" s="1" customFormat="1"/>
    <row r="13749" s="1" customFormat="1"/>
    <row r="13750" s="1" customFormat="1"/>
    <row r="13751" s="1" customFormat="1"/>
    <row r="13752" s="1" customFormat="1"/>
    <row r="13753" s="1" customFormat="1"/>
    <row r="13754" s="1" customFormat="1"/>
    <row r="13755" s="1" customFormat="1"/>
    <row r="13756" s="1" customFormat="1"/>
    <row r="13757" s="1" customFormat="1"/>
    <row r="13758" s="1" customFormat="1"/>
    <row r="13759" s="1" customFormat="1"/>
    <row r="13760" s="1" customFormat="1"/>
    <row r="13761" s="1" customFormat="1"/>
    <row r="13762" s="1" customFormat="1"/>
    <row r="13763" s="1" customFormat="1"/>
    <row r="13764" s="1" customFormat="1"/>
    <row r="13765" s="1" customFormat="1"/>
    <row r="13766" s="1" customFormat="1"/>
    <row r="13767" s="1" customFormat="1"/>
    <row r="13768" s="1" customFormat="1"/>
    <row r="13769" s="1" customFormat="1"/>
    <row r="13770" s="1" customFormat="1"/>
    <row r="13771" s="1" customFormat="1"/>
    <row r="13772" s="1" customFormat="1"/>
    <row r="13773" s="1" customFormat="1"/>
    <row r="13774" s="1" customFormat="1"/>
    <row r="13775" s="1" customFormat="1"/>
    <row r="13776" s="1" customFormat="1"/>
    <row r="13777" s="1" customFormat="1"/>
    <row r="13778" s="1" customFormat="1"/>
    <row r="13779" s="1" customFormat="1"/>
    <row r="13780" s="1" customFormat="1"/>
    <row r="13781" s="1" customFormat="1"/>
    <row r="13782" s="1" customFormat="1"/>
    <row r="13783" s="1" customFormat="1"/>
    <row r="13784" s="1" customFormat="1"/>
    <row r="13785" s="1" customFormat="1"/>
    <row r="13786" s="1" customFormat="1"/>
    <row r="13787" s="1" customFormat="1"/>
    <row r="13788" s="1" customFormat="1"/>
    <row r="13789" s="1" customFormat="1"/>
    <row r="13790" s="1" customFormat="1"/>
    <row r="13791" s="1" customFormat="1"/>
    <row r="13792" s="1" customFormat="1"/>
    <row r="13793" s="1" customFormat="1"/>
    <row r="13794" s="1" customFormat="1"/>
    <row r="13795" s="1" customFormat="1"/>
    <row r="13796" s="1" customFormat="1"/>
    <row r="13797" s="1" customFormat="1"/>
    <row r="13798" s="1" customFormat="1"/>
    <row r="13799" s="1" customFormat="1"/>
    <row r="13800" s="1" customFormat="1"/>
    <row r="13801" s="1" customFormat="1"/>
    <row r="13802" s="1" customFormat="1"/>
    <row r="13803" s="1" customFormat="1"/>
    <row r="13804" s="1" customFormat="1"/>
    <row r="13805" s="1" customFormat="1"/>
    <row r="13806" s="1" customFormat="1"/>
    <row r="13807" s="1" customFormat="1"/>
    <row r="13808" s="1" customFormat="1"/>
    <row r="13809" s="1" customFormat="1"/>
    <row r="13810" s="1" customFormat="1"/>
    <row r="13811" s="1" customFormat="1"/>
    <row r="13812" s="1" customFormat="1"/>
    <row r="13813" s="1" customFormat="1"/>
    <row r="13814" s="1" customFormat="1"/>
    <row r="13815" s="1" customFormat="1"/>
    <row r="13816" s="1" customFormat="1"/>
    <row r="13817" s="1" customFormat="1"/>
    <row r="13818" s="1" customFormat="1"/>
    <row r="13819" s="1" customFormat="1"/>
    <row r="13820" s="1" customFormat="1"/>
    <row r="13821" s="1" customFormat="1"/>
    <row r="13822" s="1" customFormat="1"/>
    <row r="13823" s="1" customFormat="1"/>
    <row r="13824" s="1" customFormat="1"/>
    <row r="13825" s="1" customFormat="1"/>
    <row r="13826" s="1" customFormat="1"/>
    <row r="13827" s="1" customFormat="1"/>
    <row r="13828" s="1" customFormat="1"/>
    <row r="13829" s="1" customFormat="1"/>
    <row r="13830" s="1" customFormat="1"/>
    <row r="13831" s="1" customFormat="1"/>
    <row r="13832" s="1" customFormat="1"/>
    <row r="13833" s="1" customFormat="1"/>
    <row r="13834" s="1" customFormat="1"/>
    <row r="13835" s="1" customFormat="1"/>
    <row r="13836" s="1" customFormat="1"/>
    <row r="13837" s="1" customFormat="1"/>
    <row r="13838" s="1" customFormat="1"/>
    <row r="13839" s="1" customFormat="1"/>
    <row r="13840" s="1" customFormat="1"/>
    <row r="13841" s="1" customFormat="1"/>
    <row r="13842" s="1" customFormat="1"/>
    <row r="13843" s="1" customFormat="1"/>
    <row r="13844" s="1" customFormat="1"/>
    <row r="13845" s="1" customFormat="1"/>
    <row r="13846" s="1" customFormat="1"/>
    <row r="13847" s="1" customFormat="1"/>
    <row r="13848" s="1" customFormat="1"/>
    <row r="13849" s="1" customFormat="1"/>
    <row r="13850" s="1" customFormat="1"/>
    <row r="13851" s="1" customFormat="1"/>
    <row r="13852" s="1" customFormat="1"/>
    <row r="13853" s="1" customFormat="1"/>
    <row r="13854" s="1" customFormat="1"/>
    <row r="13855" s="1" customFormat="1"/>
    <row r="13856" s="1" customFormat="1"/>
    <row r="13857" s="1" customFormat="1"/>
    <row r="13858" s="1" customFormat="1"/>
    <row r="13859" s="1" customFormat="1"/>
    <row r="13860" s="1" customFormat="1"/>
    <row r="13861" s="1" customFormat="1"/>
    <row r="13862" s="1" customFormat="1"/>
    <row r="13863" s="1" customFormat="1"/>
    <row r="13864" s="1" customFormat="1"/>
    <row r="13865" s="1" customFormat="1"/>
    <row r="13866" s="1" customFormat="1"/>
    <row r="13867" s="1" customFormat="1"/>
    <row r="13868" s="1" customFormat="1"/>
    <row r="13869" s="1" customFormat="1"/>
    <row r="13870" s="1" customFormat="1"/>
    <row r="13871" s="1" customFormat="1"/>
    <row r="13872" s="1" customFormat="1"/>
    <row r="13873" s="1" customFormat="1"/>
    <row r="13874" s="1" customFormat="1"/>
    <row r="13875" s="1" customFormat="1"/>
    <row r="13876" s="1" customFormat="1"/>
    <row r="13877" s="1" customFormat="1"/>
    <row r="13878" s="1" customFormat="1"/>
    <row r="13879" s="1" customFormat="1"/>
    <row r="13880" s="1" customFormat="1"/>
    <row r="13881" s="1" customFormat="1"/>
    <row r="13882" s="1" customFormat="1"/>
    <row r="13883" s="1" customFormat="1"/>
    <row r="13884" s="1" customFormat="1"/>
    <row r="13885" s="1" customFormat="1"/>
    <row r="13886" s="1" customFormat="1"/>
    <row r="13887" s="1" customFormat="1"/>
    <row r="13888" s="1" customFormat="1"/>
    <row r="13889" s="1" customFormat="1"/>
    <row r="13890" s="1" customFormat="1"/>
    <row r="13891" s="1" customFormat="1"/>
    <row r="13892" s="1" customFormat="1"/>
    <row r="13893" s="1" customFormat="1"/>
    <row r="13894" s="1" customFormat="1"/>
    <row r="13895" s="1" customFormat="1"/>
    <row r="13896" s="1" customFormat="1"/>
    <row r="13897" s="1" customFormat="1"/>
    <row r="13898" s="1" customFormat="1"/>
    <row r="13899" s="1" customFormat="1"/>
    <row r="13900" s="1" customFormat="1"/>
    <row r="13901" s="1" customFormat="1"/>
    <row r="13902" s="1" customFormat="1"/>
    <row r="13903" s="1" customFormat="1"/>
    <row r="13904" s="1" customFormat="1"/>
    <row r="13905" s="1" customFormat="1"/>
    <row r="13906" s="1" customFormat="1"/>
    <row r="13907" s="1" customFormat="1"/>
    <row r="13908" s="1" customFormat="1"/>
    <row r="13909" s="1" customFormat="1"/>
    <row r="13910" s="1" customFormat="1"/>
    <row r="13911" s="1" customFormat="1"/>
    <row r="13912" s="1" customFormat="1"/>
    <row r="13913" s="1" customFormat="1"/>
    <row r="13914" s="1" customFormat="1"/>
    <row r="13915" s="1" customFormat="1"/>
    <row r="13916" s="1" customFormat="1"/>
    <row r="13917" s="1" customFormat="1"/>
    <row r="13918" s="1" customFormat="1"/>
    <row r="13919" s="1" customFormat="1"/>
    <row r="13920" s="1" customFormat="1"/>
    <row r="13921" s="1" customFormat="1"/>
    <row r="13922" s="1" customFormat="1"/>
    <row r="13923" s="1" customFormat="1"/>
    <row r="13924" s="1" customFormat="1"/>
    <row r="13925" s="1" customFormat="1"/>
    <row r="13926" s="1" customFormat="1"/>
    <row r="13927" s="1" customFormat="1"/>
    <row r="13928" s="1" customFormat="1"/>
    <row r="13929" s="1" customFormat="1"/>
    <row r="13930" s="1" customFormat="1"/>
    <row r="13931" s="1" customFormat="1"/>
    <row r="13932" s="1" customFormat="1"/>
    <row r="13933" s="1" customFormat="1"/>
    <row r="13934" s="1" customFormat="1"/>
    <row r="13935" s="1" customFormat="1"/>
    <row r="13936" s="1" customFormat="1"/>
    <row r="13937" s="1" customFormat="1"/>
    <row r="13938" s="1" customFormat="1"/>
    <row r="13939" s="1" customFormat="1"/>
    <row r="13940" s="1" customFormat="1"/>
    <row r="13941" s="1" customFormat="1"/>
    <row r="13942" s="1" customFormat="1"/>
    <row r="13943" s="1" customFormat="1"/>
    <row r="13944" s="1" customFormat="1"/>
    <row r="13945" s="1" customFormat="1"/>
    <row r="13946" s="1" customFormat="1"/>
    <row r="13947" s="1" customFormat="1"/>
    <row r="13948" s="1" customFormat="1"/>
    <row r="13949" s="1" customFormat="1"/>
    <row r="13950" s="1" customFormat="1"/>
    <row r="13951" s="1" customFormat="1"/>
    <row r="13952" s="1" customFormat="1"/>
    <row r="13953" s="1" customFormat="1"/>
    <row r="13954" s="1" customFormat="1"/>
    <row r="13955" s="1" customFormat="1"/>
    <row r="13956" s="1" customFormat="1"/>
    <row r="13957" s="1" customFormat="1"/>
    <row r="13958" s="1" customFormat="1"/>
    <row r="13959" s="1" customFormat="1"/>
    <row r="13960" s="1" customFormat="1"/>
    <row r="13961" s="1" customFormat="1"/>
    <row r="13962" s="1" customFormat="1"/>
    <row r="13963" s="1" customFormat="1"/>
    <row r="13964" s="1" customFormat="1"/>
    <row r="13965" s="1" customFormat="1"/>
    <row r="13966" s="1" customFormat="1"/>
    <row r="13967" s="1" customFormat="1"/>
    <row r="13968" s="1" customFormat="1"/>
    <row r="13969" s="1" customFormat="1"/>
    <row r="13970" s="1" customFormat="1"/>
    <row r="13971" s="1" customFormat="1"/>
    <row r="13972" s="1" customFormat="1"/>
    <row r="13973" s="1" customFormat="1"/>
    <row r="13974" s="1" customFormat="1"/>
    <row r="13975" s="1" customFormat="1"/>
    <row r="13976" s="1" customFormat="1"/>
    <row r="13977" s="1" customFormat="1"/>
    <row r="13978" s="1" customFormat="1"/>
    <row r="13979" s="1" customFormat="1"/>
    <row r="13980" s="1" customFormat="1"/>
    <row r="13981" s="1" customFormat="1"/>
    <row r="13982" s="1" customFormat="1"/>
    <row r="13983" s="1" customFormat="1"/>
    <row r="13984" s="1" customFormat="1"/>
    <row r="13985" s="1" customFormat="1"/>
    <row r="13986" s="1" customFormat="1"/>
    <row r="13987" s="1" customFormat="1"/>
    <row r="13988" s="1" customFormat="1"/>
    <row r="13989" s="1" customFormat="1"/>
    <row r="13990" s="1" customFormat="1"/>
    <row r="13991" s="1" customFormat="1"/>
    <row r="13992" s="1" customFormat="1"/>
    <row r="13993" s="1" customFormat="1"/>
    <row r="13994" s="1" customFormat="1"/>
    <row r="13995" s="1" customFormat="1"/>
    <row r="13996" s="1" customFormat="1"/>
    <row r="13997" s="1" customFormat="1"/>
    <row r="13998" s="1" customFormat="1"/>
    <row r="13999" s="1" customFormat="1"/>
    <row r="14000" s="1" customFormat="1"/>
    <row r="14001" s="1" customFormat="1"/>
    <row r="14002" s="1" customFormat="1"/>
    <row r="14003" s="1" customFormat="1"/>
    <row r="14004" s="1" customFormat="1"/>
    <row r="14005" s="1" customFormat="1"/>
    <row r="14006" s="1" customFormat="1"/>
    <row r="14007" s="1" customFormat="1"/>
    <row r="14008" s="1" customFormat="1"/>
    <row r="14009" s="1" customFormat="1"/>
    <row r="14010" s="1" customFormat="1"/>
    <row r="14011" s="1" customFormat="1"/>
    <row r="14012" s="1" customFormat="1"/>
    <row r="14013" s="1" customFormat="1"/>
    <row r="14014" s="1" customFormat="1"/>
    <row r="14015" s="1" customFormat="1"/>
    <row r="14016" s="1" customFormat="1"/>
    <row r="14017" s="1" customFormat="1"/>
    <row r="14018" s="1" customFormat="1"/>
    <row r="14019" s="1" customFormat="1"/>
    <row r="14020" s="1" customFormat="1"/>
    <row r="14021" s="1" customFormat="1"/>
    <row r="14022" s="1" customFormat="1"/>
    <row r="14023" s="1" customFormat="1"/>
    <row r="14024" s="1" customFormat="1"/>
    <row r="14025" s="1" customFormat="1"/>
    <row r="14026" s="1" customFormat="1"/>
    <row r="14027" s="1" customFormat="1"/>
    <row r="14028" s="1" customFormat="1"/>
    <row r="14029" s="1" customFormat="1"/>
    <row r="14030" s="1" customFormat="1"/>
    <row r="14031" s="1" customFormat="1"/>
    <row r="14032" s="1" customFormat="1"/>
    <row r="14033" s="1" customFormat="1"/>
    <row r="14034" s="1" customFormat="1"/>
    <row r="14035" s="1" customFormat="1"/>
    <row r="14036" s="1" customFormat="1"/>
    <row r="14037" s="1" customFormat="1"/>
    <row r="14038" s="1" customFormat="1"/>
    <row r="14039" s="1" customFormat="1"/>
    <row r="14040" s="1" customFormat="1"/>
    <row r="14041" s="1" customFormat="1"/>
    <row r="14042" s="1" customFormat="1"/>
    <row r="14043" s="1" customFormat="1"/>
    <row r="14044" s="1" customFormat="1"/>
    <row r="14045" s="1" customFormat="1"/>
    <row r="14046" s="1" customFormat="1"/>
    <row r="14047" s="1" customFormat="1"/>
    <row r="14048" s="1" customFormat="1"/>
    <row r="14049" s="1" customFormat="1"/>
    <row r="14050" s="1" customFormat="1"/>
    <row r="14051" s="1" customFormat="1"/>
    <row r="14052" s="1" customFormat="1"/>
    <row r="14053" s="1" customFormat="1"/>
    <row r="14054" s="1" customFormat="1"/>
    <row r="14055" s="1" customFormat="1"/>
    <row r="14056" s="1" customFormat="1"/>
    <row r="14057" s="1" customFormat="1"/>
    <row r="14058" s="1" customFormat="1"/>
    <row r="14059" s="1" customFormat="1"/>
    <row r="14060" s="1" customFormat="1"/>
    <row r="14061" s="1" customFormat="1"/>
    <row r="14062" s="1" customFormat="1"/>
    <row r="14063" s="1" customFormat="1"/>
    <row r="14064" s="1" customFormat="1"/>
    <row r="14065" s="1" customFormat="1"/>
    <row r="14066" s="1" customFormat="1"/>
    <row r="14067" s="1" customFormat="1"/>
    <row r="14068" s="1" customFormat="1"/>
    <row r="14069" s="1" customFormat="1"/>
    <row r="14070" s="1" customFormat="1"/>
    <row r="14071" s="1" customFormat="1"/>
    <row r="14072" s="1" customFormat="1"/>
    <row r="14073" s="1" customFormat="1"/>
    <row r="14074" s="1" customFormat="1"/>
    <row r="14075" s="1" customFormat="1"/>
    <row r="14076" s="1" customFormat="1"/>
    <row r="14077" s="1" customFormat="1"/>
    <row r="14078" s="1" customFormat="1"/>
    <row r="14079" s="1" customFormat="1"/>
    <row r="14080" s="1" customFormat="1"/>
    <row r="14081" s="1" customFormat="1"/>
    <row r="14082" s="1" customFormat="1"/>
    <row r="14083" s="1" customFormat="1"/>
    <row r="14084" s="1" customFormat="1"/>
    <row r="14085" s="1" customFormat="1"/>
    <row r="14086" s="1" customFormat="1"/>
    <row r="14087" s="1" customFormat="1"/>
    <row r="14088" s="1" customFormat="1"/>
    <row r="14089" s="1" customFormat="1"/>
    <row r="14090" s="1" customFormat="1"/>
    <row r="14091" s="1" customFormat="1"/>
    <row r="14092" s="1" customFormat="1"/>
    <row r="14093" s="1" customFormat="1"/>
    <row r="14094" s="1" customFormat="1"/>
    <row r="14095" s="1" customFormat="1"/>
    <row r="14096" s="1" customFormat="1"/>
    <row r="14097" s="1" customFormat="1"/>
    <row r="14098" s="1" customFormat="1"/>
    <row r="14099" s="1" customFormat="1"/>
    <row r="14100" s="1" customFormat="1"/>
    <row r="14101" s="1" customFormat="1"/>
    <row r="14102" s="1" customFormat="1"/>
    <row r="14103" s="1" customFormat="1"/>
    <row r="14104" s="1" customFormat="1"/>
    <row r="14105" s="1" customFormat="1"/>
    <row r="14106" s="1" customFormat="1"/>
    <row r="14107" s="1" customFormat="1"/>
    <row r="14108" s="1" customFormat="1"/>
    <row r="14109" s="1" customFormat="1"/>
    <row r="14110" s="1" customFormat="1"/>
    <row r="14111" s="1" customFormat="1"/>
    <row r="14112" s="1" customFormat="1"/>
    <row r="14113" s="1" customFormat="1"/>
    <row r="14114" s="1" customFormat="1"/>
    <row r="14115" s="1" customFormat="1"/>
    <row r="14116" s="1" customFormat="1"/>
    <row r="14117" s="1" customFormat="1"/>
    <row r="14118" s="1" customFormat="1"/>
    <row r="14119" s="1" customFormat="1"/>
    <row r="14120" s="1" customFormat="1"/>
    <row r="14121" s="1" customFormat="1"/>
    <row r="14122" s="1" customFormat="1"/>
    <row r="14123" s="1" customFormat="1"/>
    <row r="14124" s="1" customFormat="1"/>
    <row r="14125" s="1" customFormat="1"/>
    <row r="14126" s="1" customFormat="1"/>
    <row r="14127" s="1" customFormat="1"/>
    <row r="14128" s="1" customFormat="1"/>
    <row r="14129" s="1" customFormat="1"/>
    <row r="14130" s="1" customFormat="1"/>
    <row r="14131" s="1" customFormat="1"/>
    <row r="14132" s="1" customFormat="1"/>
    <row r="14133" s="1" customFormat="1"/>
    <row r="14134" s="1" customFormat="1"/>
    <row r="14135" s="1" customFormat="1"/>
    <row r="14136" s="1" customFormat="1"/>
    <row r="14137" s="1" customFormat="1"/>
    <row r="14138" s="1" customFormat="1"/>
    <row r="14139" s="1" customFormat="1"/>
    <row r="14140" s="1" customFormat="1"/>
    <row r="14141" s="1" customFormat="1"/>
    <row r="14142" s="1" customFormat="1"/>
    <row r="14143" s="1" customFormat="1"/>
    <row r="14144" s="1" customFormat="1"/>
    <row r="14145" s="1" customFormat="1"/>
    <row r="14146" s="1" customFormat="1"/>
    <row r="14147" s="1" customFormat="1"/>
    <row r="14148" s="1" customFormat="1"/>
    <row r="14149" s="1" customFormat="1"/>
    <row r="14150" s="1" customFormat="1"/>
    <row r="14151" s="1" customFormat="1"/>
    <row r="14152" s="1" customFormat="1"/>
    <row r="14153" s="1" customFormat="1"/>
    <row r="14154" s="1" customFormat="1"/>
    <row r="14155" s="1" customFormat="1"/>
    <row r="14156" s="1" customFormat="1"/>
    <row r="14157" s="1" customFormat="1"/>
    <row r="14158" s="1" customFormat="1"/>
    <row r="14159" s="1" customFormat="1"/>
    <row r="14160" s="1" customFormat="1"/>
    <row r="14161" s="1" customFormat="1"/>
    <row r="14162" s="1" customFormat="1"/>
    <row r="14163" s="1" customFormat="1"/>
    <row r="14164" s="1" customFormat="1"/>
    <row r="14165" s="1" customFormat="1"/>
    <row r="14166" s="1" customFormat="1"/>
    <row r="14167" s="1" customFormat="1"/>
    <row r="14168" s="1" customFormat="1"/>
    <row r="14169" s="1" customFormat="1"/>
    <row r="14170" s="1" customFormat="1"/>
    <row r="14171" s="1" customFormat="1"/>
    <row r="14172" s="1" customFormat="1"/>
    <row r="14173" s="1" customFormat="1"/>
    <row r="14174" s="1" customFormat="1"/>
    <row r="14175" s="1" customFormat="1"/>
    <row r="14176" s="1" customFormat="1"/>
    <row r="14177" s="1" customFormat="1"/>
    <row r="14178" s="1" customFormat="1"/>
    <row r="14179" s="1" customFormat="1"/>
    <row r="14180" s="1" customFormat="1"/>
    <row r="14181" s="1" customFormat="1"/>
    <row r="14182" s="1" customFormat="1"/>
    <row r="14183" s="1" customFormat="1"/>
    <row r="14184" s="1" customFormat="1"/>
    <row r="14185" s="1" customFormat="1"/>
    <row r="14186" s="1" customFormat="1"/>
    <row r="14187" s="1" customFormat="1"/>
    <row r="14188" s="1" customFormat="1"/>
    <row r="14189" s="1" customFormat="1"/>
    <row r="14190" s="1" customFormat="1"/>
    <row r="14191" s="1" customFormat="1"/>
    <row r="14192" s="1" customFormat="1"/>
    <row r="14193" s="1" customFormat="1"/>
    <row r="14194" s="1" customFormat="1"/>
    <row r="14195" s="1" customFormat="1"/>
    <row r="14196" s="1" customFormat="1"/>
    <row r="14197" s="1" customFormat="1"/>
    <row r="14198" s="1" customFormat="1"/>
    <row r="14199" s="1" customFormat="1"/>
    <row r="14200" s="1" customFormat="1"/>
    <row r="14201" s="1" customFormat="1"/>
    <row r="14202" s="1" customFormat="1"/>
    <row r="14203" s="1" customFormat="1"/>
    <row r="14204" s="1" customFormat="1"/>
    <row r="14205" s="1" customFormat="1"/>
    <row r="14206" s="1" customFormat="1"/>
    <row r="14207" s="1" customFormat="1"/>
    <row r="14208" s="1" customFormat="1"/>
    <row r="14209" s="1" customFormat="1"/>
    <row r="14210" s="1" customFormat="1"/>
    <row r="14211" s="1" customFormat="1"/>
    <row r="14212" s="1" customFormat="1"/>
    <row r="14213" s="1" customFormat="1"/>
    <row r="14214" s="1" customFormat="1"/>
    <row r="14215" s="1" customFormat="1"/>
    <row r="14216" s="1" customFormat="1"/>
    <row r="14217" s="1" customFormat="1"/>
    <row r="14218" s="1" customFormat="1"/>
    <row r="14219" s="1" customFormat="1"/>
    <row r="14220" s="1" customFormat="1"/>
    <row r="14221" s="1" customFormat="1"/>
    <row r="14222" s="1" customFormat="1"/>
    <row r="14223" s="1" customFormat="1"/>
    <row r="14224" s="1" customFormat="1"/>
    <row r="14225" s="1" customFormat="1"/>
    <row r="14226" s="1" customFormat="1"/>
    <row r="14227" s="1" customFormat="1"/>
    <row r="14228" s="1" customFormat="1"/>
    <row r="14229" s="1" customFormat="1"/>
    <row r="14230" s="1" customFormat="1"/>
    <row r="14231" s="1" customFormat="1"/>
    <row r="14232" s="1" customFormat="1"/>
    <row r="14233" s="1" customFormat="1"/>
    <row r="14234" s="1" customFormat="1"/>
    <row r="14235" s="1" customFormat="1"/>
    <row r="14236" s="1" customFormat="1"/>
    <row r="14237" s="1" customFormat="1"/>
    <row r="14238" s="1" customFormat="1"/>
    <row r="14239" s="1" customFormat="1"/>
    <row r="14240" s="1" customFormat="1"/>
    <row r="14241" s="1" customFormat="1"/>
    <row r="14242" s="1" customFormat="1"/>
    <row r="14243" s="1" customFormat="1"/>
    <row r="14244" s="1" customFormat="1"/>
    <row r="14245" s="1" customFormat="1"/>
    <row r="14246" s="1" customFormat="1"/>
    <row r="14247" s="1" customFormat="1"/>
    <row r="14248" s="1" customFormat="1"/>
    <row r="14249" s="1" customFormat="1"/>
    <row r="14250" s="1" customFormat="1"/>
    <row r="14251" s="1" customFormat="1"/>
    <row r="14252" s="1" customFormat="1"/>
    <row r="14253" s="1" customFormat="1"/>
    <row r="14254" s="1" customFormat="1"/>
    <row r="14255" s="1" customFormat="1"/>
    <row r="14256" s="1" customFormat="1"/>
    <row r="14257" s="1" customFormat="1"/>
    <row r="14258" s="1" customFormat="1"/>
    <row r="14259" s="1" customFormat="1"/>
    <row r="14260" s="1" customFormat="1"/>
    <row r="14261" s="1" customFormat="1"/>
    <row r="14262" s="1" customFormat="1"/>
    <row r="14263" s="1" customFormat="1"/>
    <row r="14264" s="1" customFormat="1"/>
    <row r="14265" s="1" customFormat="1"/>
    <row r="14266" s="1" customFormat="1"/>
    <row r="14267" s="1" customFormat="1"/>
    <row r="14268" s="1" customFormat="1"/>
    <row r="14269" s="1" customFormat="1"/>
    <row r="14270" s="1" customFormat="1"/>
    <row r="14271" s="1" customFormat="1"/>
    <row r="14272" s="1" customFormat="1"/>
    <row r="14273" s="1" customFormat="1"/>
    <row r="14274" s="1" customFormat="1"/>
    <row r="14275" s="1" customFormat="1"/>
    <row r="14276" s="1" customFormat="1"/>
    <row r="14277" s="1" customFormat="1"/>
    <row r="14278" s="1" customFormat="1"/>
    <row r="14279" s="1" customFormat="1"/>
    <row r="14280" s="1" customFormat="1"/>
    <row r="14281" s="1" customFormat="1"/>
    <row r="14282" s="1" customFormat="1"/>
    <row r="14283" s="1" customFormat="1"/>
    <row r="14284" s="1" customFormat="1"/>
    <row r="14285" s="1" customFormat="1"/>
    <row r="14286" s="1" customFormat="1"/>
    <row r="14287" s="1" customFormat="1"/>
    <row r="14288" s="1" customFormat="1"/>
    <row r="14289" s="1" customFormat="1"/>
    <row r="14290" s="1" customFormat="1"/>
    <row r="14291" s="1" customFormat="1"/>
    <row r="14292" s="1" customFormat="1"/>
    <row r="14293" s="1" customFormat="1"/>
    <row r="14294" s="1" customFormat="1"/>
    <row r="14295" s="1" customFormat="1"/>
    <row r="14296" s="1" customFormat="1"/>
    <row r="14297" s="1" customFormat="1"/>
    <row r="14298" s="1" customFormat="1"/>
    <row r="14299" s="1" customFormat="1"/>
    <row r="14300" s="1" customFormat="1"/>
    <row r="14301" s="1" customFormat="1"/>
    <row r="14302" s="1" customFormat="1"/>
    <row r="14303" s="1" customFormat="1"/>
    <row r="14304" s="1" customFormat="1"/>
    <row r="14305" s="1" customFormat="1"/>
    <row r="14306" s="1" customFormat="1"/>
    <row r="14307" s="1" customFormat="1"/>
    <row r="14308" s="1" customFormat="1"/>
    <row r="14309" s="1" customFormat="1"/>
    <row r="14310" s="1" customFormat="1"/>
    <row r="14311" s="1" customFormat="1"/>
    <row r="14312" s="1" customFormat="1"/>
    <row r="14313" s="1" customFormat="1"/>
    <row r="14314" s="1" customFormat="1"/>
    <row r="14315" s="1" customFormat="1"/>
    <row r="14316" s="1" customFormat="1"/>
    <row r="14317" s="1" customFormat="1"/>
    <row r="14318" s="1" customFormat="1"/>
    <row r="14319" s="1" customFormat="1"/>
    <row r="14320" s="1" customFormat="1"/>
    <row r="14321" s="1" customFormat="1"/>
    <row r="14322" s="1" customFormat="1"/>
    <row r="14323" s="1" customFormat="1"/>
    <row r="14324" s="1" customFormat="1"/>
    <row r="14325" s="1" customFormat="1"/>
    <row r="14326" s="1" customFormat="1"/>
    <row r="14327" s="1" customFormat="1"/>
    <row r="14328" s="1" customFormat="1"/>
    <row r="14329" s="1" customFormat="1"/>
    <row r="14330" s="1" customFormat="1"/>
    <row r="14331" s="1" customFormat="1"/>
    <row r="14332" s="1" customFormat="1"/>
    <row r="14333" s="1" customFormat="1"/>
    <row r="14334" s="1" customFormat="1"/>
    <row r="14335" s="1" customFormat="1"/>
    <row r="14336" s="1" customFormat="1"/>
    <row r="14337" s="1" customFormat="1"/>
    <row r="14338" s="1" customFormat="1"/>
    <row r="14339" s="1" customFormat="1"/>
    <row r="14340" s="1" customFormat="1"/>
    <row r="14341" s="1" customFormat="1"/>
    <row r="14342" s="1" customFormat="1"/>
    <row r="14343" s="1" customFormat="1"/>
    <row r="14344" s="1" customFormat="1"/>
    <row r="14345" s="1" customFormat="1"/>
    <row r="14346" s="1" customFormat="1"/>
    <row r="14347" s="1" customFormat="1"/>
    <row r="14348" s="1" customFormat="1"/>
    <row r="14349" s="1" customFormat="1"/>
    <row r="14350" s="1" customFormat="1"/>
    <row r="14351" s="1" customFormat="1"/>
    <row r="14352" s="1" customFormat="1"/>
    <row r="14353" s="1" customFormat="1"/>
    <row r="14354" s="1" customFormat="1"/>
    <row r="14355" s="1" customFormat="1"/>
    <row r="14356" s="1" customFormat="1"/>
    <row r="14357" s="1" customFormat="1"/>
    <row r="14358" s="1" customFormat="1"/>
    <row r="14359" s="1" customFormat="1"/>
    <row r="14360" s="1" customFormat="1"/>
    <row r="14361" s="1" customFormat="1"/>
    <row r="14362" s="1" customFormat="1"/>
    <row r="14363" s="1" customFormat="1"/>
    <row r="14364" s="1" customFormat="1"/>
    <row r="14365" s="1" customFormat="1"/>
    <row r="14366" s="1" customFormat="1"/>
    <row r="14367" s="1" customFormat="1"/>
    <row r="14368" s="1" customFormat="1"/>
    <row r="14369" s="1" customFormat="1"/>
    <row r="14370" s="1" customFormat="1"/>
    <row r="14371" s="1" customFormat="1"/>
    <row r="14372" s="1" customFormat="1"/>
    <row r="14373" s="1" customFormat="1"/>
    <row r="14374" s="1" customFormat="1"/>
    <row r="14375" s="1" customFormat="1"/>
    <row r="14376" s="1" customFormat="1"/>
    <row r="14377" s="1" customFormat="1"/>
    <row r="14378" s="1" customFormat="1"/>
    <row r="14379" s="1" customFormat="1"/>
    <row r="14380" s="1" customFormat="1"/>
    <row r="14381" s="1" customFormat="1"/>
    <row r="14382" s="1" customFormat="1"/>
    <row r="14383" s="1" customFormat="1"/>
    <row r="14384" s="1" customFormat="1"/>
    <row r="14385" s="1" customFormat="1"/>
    <row r="14386" s="1" customFormat="1"/>
    <row r="14387" s="1" customFormat="1"/>
    <row r="14388" s="1" customFormat="1"/>
    <row r="14389" s="1" customFormat="1"/>
    <row r="14390" s="1" customFormat="1"/>
    <row r="14391" s="1" customFormat="1"/>
    <row r="14392" s="1" customFormat="1"/>
    <row r="14393" s="1" customFormat="1"/>
    <row r="14394" s="1" customFormat="1"/>
    <row r="14395" s="1" customFormat="1"/>
    <row r="14396" s="1" customFormat="1"/>
    <row r="14397" s="1" customFormat="1"/>
    <row r="14398" s="1" customFormat="1"/>
    <row r="14399" s="1" customFormat="1"/>
    <row r="14400" s="1" customFormat="1"/>
    <row r="14401" s="1" customFormat="1"/>
    <row r="14402" s="1" customFormat="1"/>
    <row r="14403" s="1" customFormat="1"/>
    <row r="14404" s="1" customFormat="1"/>
    <row r="14405" s="1" customFormat="1"/>
    <row r="14406" s="1" customFormat="1"/>
    <row r="14407" s="1" customFormat="1"/>
    <row r="14408" s="1" customFormat="1"/>
    <row r="14409" s="1" customFormat="1"/>
    <row r="14410" s="1" customFormat="1"/>
    <row r="14411" s="1" customFormat="1"/>
    <row r="14412" s="1" customFormat="1"/>
    <row r="14413" s="1" customFormat="1"/>
    <row r="14414" s="1" customFormat="1"/>
    <row r="14415" s="1" customFormat="1"/>
    <row r="14416" s="1" customFormat="1"/>
    <row r="14417" s="1" customFormat="1"/>
    <row r="14418" s="1" customFormat="1"/>
    <row r="14419" s="1" customFormat="1"/>
    <row r="14420" s="1" customFormat="1"/>
    <row r="14421" s="1" customFormat="1"/>
    <row r="14422" s="1" customFormat="1"/>
    <row r="14423" s="1" customFormat="1"/>
    <row r="14424" s="1" customFormat="1"/>
    <row r="14425" s="1" customFormat="1"/>
    <row r="14426" s="1" customFormat="1"/>
    <row r="14427" s="1" customFormat="1"/>
    <row r="14428" s="1" customFormat="1"/>
    <row r="14429" s="1" customFormat="1"/>
    <row r="14430" s="1" customFormat="1"/>
    <row r="14431" s="1" customFormat="1"/>
    <row r="14432" s="1" customFormat="1"/>
    <row r="14433" s="1" customFormat="1"/>
    <row r="14434" s="1" customFormat="1"/>
    <row r="14435" s="1" customFormat="1"/>
    <row r="14436" s="1" customFormat="1"/>
    <row r="14437" s="1" customFormat="1"/>
    <row r="14438" s="1" customFormat="1"/>
    <row r="14439" s="1" customFormat="1"/>
    <row r="14440" s="1" customFormat="1"/>
    <row r="14441" s="1" customFormat="1"/>
    <row r="14442" s="1" customFormat="1"/>
    <row r="14443" s="1" customFormat="1"/>
    <row r="14444" s="1" customFormat="1"/>
    <row r="14445" s="1" customFormat="1"/>
    <row r="14446" s="1" customFormat="1"/>
    <row r="14447" s="1" customFormat="1"/>
    <row r="14448" s="1" customFormat="1"/>
    <row r="14449" s="1" customFormat="1"/>
    <row r="14450" s="1" customFormat="1"/>
    <row r="14451" s="1" customFormat="1"/>
    <row r="14452" s="1" customFormat="1"/>
    <row r="14453" s="1" customFormat="1"/>
    <row r="14454" s="1" customFormat="1"/>
    <row r="14455" s="1" customFormat="1"/>
    <row r="14456" s="1" customFormat="1"/>
    <row r="14457" s="1" customFormat="1"/>
    <row r="14458" s="1" customFormat="1"/>
    <row r="14459" s="1" customFormat="1"/>
    <row r="14460" s="1" customFormat="1"/>
    <row r="14461" s="1" customFormat="1"/>
    <row r="14462" s="1" customFormat="1"/>
    <row r="14463" s="1" customFormat="1"/>
    <row r="14464" s="1" customFormat="1"/>
    <row r="14465" s="1" customFormat="1"/>
    <row r="14466" s="1" customFormat="1"/>
    <row r="14467" s="1" customFormat="1"/>
    <row r="14468" s="1" customFormat="1"/>
    <row r="14469" s="1" customFormat="1"/>
    <row r="14470" s="1" customFormat="1"/>
    <row r="14471" s="1" customFormat="1"/>
    <row r="14472" s="1" customFormat="1"/>
    <row r="14473" s="1" customFormat="1"/>
    <row r="14474" s="1" customFormat="1"/>
    <row r="14475" s="1" customFormat="1"/>
    <row r="14476" s="1" customFormat="1"/>
    <row r="14477" s="1" customFormat="1"/>
    <row r="14478" s="1" customFormat="1"/>
    <row r="14479" s="1" customFormat="1"/>
    <row r="14480" s="1" customFormat="1"/>
    <row r="14481" s="1" customFormat="1"/>
    <row r="14482" s="1" customFormat="1"/>
    <row r="14483" s="1" customFormat="1"/>
    <row r="14484" s="1" customFormat="1"/>
    <row r="14485" s="1" customFormat="1"/>
    <row r="14486" s="1" customFormat="1"/>
    <row r="14487" s="1" customFormat="1"/>
    <row r="14488" s="1" customFormat="1"/>
    <row r="14489" s="1" customFormat="1"/>
    <row r="14490" s="1" customFormat="1"/>
    <row r="14491" s="1" customFormat="1"/>
    <row r="14492" s="1" customFormat="1"/>
    <row r="14493" s="1" customFormat="1"/>
    <row r="14494" s="1" customFormat="1"/>
    <row r="14495" s="1" customFormat="1"/>
    <row r="14496" s="1" customFormat="1"/>
    <row r="14497" s="1" customFormat="1"/>
    <row r="14498" s="1" customFormat="1"/>
    <row r="14499" s="1" customFormat="1"/>
    <row r="14500" s="1" customFormat="1"/>
    <row r="14501" s="1" customFormat="1"/>
    <row r="14502" s="1" customFormat="1"/>
    <row r="14503" s="1" customFormat="1"/>
    <row r="14504" s="1" customFormat="1"/>
    <row r="14505" s="1" customFormat="1"/>
    <row r="14506" s="1" customFormat="1"/>
    <row r="14507" s="1" customFormat="1"/>
    <row r="14508" s="1" customFormat="1"/>
    <row r="14509" s="1" customFormat="1"/>
    <row r="14510" s="1" customFormat="1"/>
    <row r="14511" s="1" customFormat="1"/>
    <row r="14512" s="1" customFormat="1"/>
    <row r="14513" s="1" customFormat="1"/>
    <row r="14514" s="1" customFormat="1"/>
    <row r="14515" s="1" customFormat="1"/>
    <row r="14516" s="1" customFormat="1"/>
    <row r="14517" s="1" customFormat="1"/>
    <row r="14518" s="1" customFormat="1"/>
    <row r="14519" s="1" customFormat="1"/>
    <row r="14520" s="1" customFormat="1"/>
    <row r="14521" s="1" customFormat="1"/>
    <row r="14522" s="1" customFormat="1"/>
    <row r="14523" s="1" customFormat="1"/>
    <row r="14524" s="1" customFormat="1"/>
    <row r="14525" s="1" customFormat="1"/>
    <row r="14526" s="1" customFormat="1"/>
    <row r="14527" s="1" customFormat="1"/>
    <row r="14528" s="1" customFormat="1"/>
    <row r="14529" s="1" customFormat="1"/>
    <row r="14530" s="1" customFormat="1"/>
    <row r="14531" s="1" customFormat="1"/>
    <row r="14532" s="1" customFormat="1"/>
    <row r="14533" s="1" customFormat="1"/>
    <row r="14534" s="1" customFormat="1"/>
    <row r="14535" s="1" customFormat="1"/>
    <row r="14536" s="1" customFormat="1"/>
    <row r="14537" s="1" customFormat="1"/>
    <row r="14538" s="1" customFormat="1"/>
    <row r="14539" s="1" customFormat="1"/>
    <row r="14540" s="1" customFormat="1"/>
    <row r="14541" s="1" customFormat="1"/>
    <row r="14542" s="1" customFormat="1"/>
    <row r="14543" s="1" customFormat="1"/>
    <row r="14544" s="1" customFormat="1"/>
    <row r="14545" s="1" customFormat="1"/>
    <row r="14546" s="1" customFormat="1"/>
    <row r="14547" s="1" customFormat="1"/>
    <row r="14548" s="1" customFormat="1"/>
    <row r="14549" s="1" customFormat="1"/>
    <row r="14550" s="1" customFormat="1"/>
    <row r="14551" s="1" customFormat="1"/>
    <row r="14552" s="1" customFormat="1"/>
    <row r="14553" s="1" customFormat="1"/>
    <row r="14554" s="1" customFormat="1"/>
    <row r="14555" s="1" customFormat="1"/>
    <row r="14556" s="1" customFormat="1"/>
    <row r="14557" s="1" customFormat="1"/>
    <row r="14558" s="1" customFormat="1"/>
    <row r="14559" s="1" customFormat="1"/>
    <row r="14560" s="1" customFormat="1"/>
    <row r="14561" s="1" customFormat="1"/>
    <row r="14562" s="1" customFormat="1"/>
    <row r="14563" s="1" customFormat="1"/>
    <row r="14564" s="1" customFormat="1"/>
    <row r="14565" s="1" customFormat="1"/>
    <row r="14566" s="1" customFormat="1"/>
    <row r="14567" s="1" customFormat="1"/>
    <row r="14568" s="1" customFormat="1"/>
    <row r="14569" s="1" customFormat="1"/>
    <row r="14570" s="1" customFormat="1"/>
    <row r="14571" s="1" customFormat="1"/>
    <row r="14572" s="1" customFormat="1"/>
    <row r="14573" s="1" customFormat="1"/>
    <row r="14574" s="1" customFormat="1"/>
    <row r="14575" s="1" customFormat="1"/>
    <row r="14576" s="1" customFormat="1"/>
    <row r="14577" s="1" customFormat="1"/>
    <row r="14578" s="1" customFormat="1"/>
    <row r="14579" s="1" customFormat="1"/>
    <row r="14580" s="1" customFormat="1"/>
    <row r="14581" s="1" customFormat="1"/>
    <row r="14582" s="1" customFormat="1"/>
    <row r="14583" s="1" customFormat="1"/>
    <row r="14584" s="1" customFormat="1"/>
    <row r="14585" s="1" customFormat="1"/>
    <row r="14586" s="1" customFormat="1"/>
    <row r="14587" s="1" customFormat="1"/>
    <row r="14588" s="1" customFormat="1"/>
    <row r="14589" s="1" customFormat="1"/>
    <row r="14590" s="1" customFormat="1"/>
    <row r="14591" s="1" customFormat="1"/>
    <row r="14592" s="1" customFormat="1"/>
    <row r="14593" s="1" customFormat="1"/>
    <row r="14594" s="1" customFormat="1"/>
    <row r="14595" s="1" customFormat="1"/>
    <row r="14596" s="1" customFormat="1"/>
    <row r="14597" s="1" customFormat="1"/>
    <row r="14598" s="1" customFormat="1"/>
    <row r="14599" s="1" customFormat="1"/>
    <row r="14600" s="1" customFormat="1"/>
    <row r="14601" s="1" customFormat="1"/>
    <row r="14602" s="1" customFormat="1"/>
    <row r="14603" s="1" customFormat="1"/>
    <row r="14604" s="1" customFormat="1"/>
    <row r="14605" s="1" customFormat="1"/>
    <row r="14606" s="1" customFormat="1"/>
    <row r="14607" s="1" customFormat="1"/>
    <row r="14608" s="1" customFormat="1"/>
    <row r="14609" s="1" customFormat="1"/>
    <row r="14610" s="1" customFormat="1"/>
    <row r="14611" s="1" customFormat="1"/>
    <row r="14612" s="1" customFormat="1"/>
    <row r="14613" s="1" customFormat="1"/>
    <row r="14614" s="1" customFormat="1"/>
    <row r="14615" s="1" customFormat="1"/>
    <row r="14616" s="1" customFormat="1"/>
    <row r="14617" s="1" customFormat="1"/>
    <row r="14618" s="1" customFormat="1"/>
    <row r="14619" s="1" customFormat="1"/>
    <row r="14620" s="1" customFormat="1"/>
    <row r="14621" s="1" customFormat="1"/>
    <row r="14622" s="1" customFormat="1"/>
    <row r="14623" s="1" customFormat="1"/>
    <row r="14624" s="1" customFormat="1"/>
    <row r="14625" s="1" customFormat="1"/>
    <row r="14626" s="1" customFormat="1"/>
    <row r="14627" s="1" customFormat="1"/>
    <row r="14628" s="1" customFormat="1"/>
    <row r="14629" s="1" customFormat="1"/>
    <row r="14630" s="1" customFormat="1"/>
    <row r="14631" s="1" customFormat="1"/>
    <row r="14632" s="1" customFormat="1"/>
    <row r="14633" s="1" customFormat="1"/>
    <row r="14634" s="1" customFormat="1"/>
    <row r="14635" s="1" customFormat="1"/>
    <row r="14636" s="1" customFormat="1"/>
    <row r="14637" s="1" customFormat="1"/>
    <row r="14638" s="1" customFormat="1"/>
    <row r="14639" s="1" customFormat="1"/>
    <row r="14640" s="1" customFormat="1"/>
    <row r="14641" s="1" customFormat="1"/>
    <row r="14642" s="1" customFormat="1"/>
    <row r="14643" s="1" customFormat="1"/>
    <row r="14644" s="1" customFormat="1"/>
    <row r="14645" s="1" customFormat="1"/>
    <row r="14646" s="1" customFormat="1"/>
    <row r="14647" s="1" customFormat="1"/>
    <row r="14648" s="1" customFormat="1"/>
    <row r="14649" s="1" customFormat="1"/>
    <row r="14650" s="1" customFormat="1"/>
    <row r="14651" s="1" customFormat="1"/>
    <row r="14652" s="1" customFormat="1"/>
    <row r="14653" s="1" customFormat="1"/>
    <row r="14654" s="1" customFormat="1"/>
    <row r="14655" s="1" customFormat="1"/>
    <row r="14656" s="1" customFormat="1"/>
    <row r="14657" s="1" customFormat="1"/>
    <row r="14658" s="1" customFormat="1"/>
    <row r="14659" s="1" customFormat="1"/>
    <row r="14660" s="1" customFormat="1"/>
    <row r="14661" s="1" customFormat="1"/>
    <row r="14662" s="1" customFormat="1"/>
    <row r="14663" s="1" customFormat="1"/>
    <row r="14664" s="1" customFormat="1"/>
    <row r="14665" s="1" customFormat="1"/>
    <row r="14666" s="1" customFormat="1"/>
    <row r="14667" s="1" customFormat="1"/>
    <row r="14668" s="1" customFormat="1"/>
    <row r="14669" s="1" customFormat="1"/>
    <row r="14670" s="1" customFormat="1"/>
    <row r="14671" s="1" customFormat="1"/>
    <row r="14672" s="1" customFormat="1"/>
    <row r="14673" s="1" customFormat="1"/>
    <row r="14674" s="1" customFormat="1"/>
    <row r="14675" s="1" customFormat="1"/>
    <row r="14676" s="1" customFormat="1"/>
    <row r="14677" s="1" customFormat="1"/>
    <row r="14678" s="1" customFormat="1"/>
    <row r="14679" s="1" customFormat="1"/>
    <row r="14680" s="1" customFormat="1"/>
    <row r="14681" s="1" customFormat="1"/>
    <row r="14682" s="1" customFormat="1"/>
    <row r="14683" s="1" customFormat="1"/>
    <row r="14684" s="1" customFormat="1"/>
    <row r="14685" s="1" customFormat="1"/>
    <row r="14686" s="1" customFormat="1"/>
    <row r="14687" s="1" customFormat="1"/>
    <row r="14688" s="1" customFormat="1"/>
    <row r="14689" s="1" customFormat="1"/>
    <row r="14690" s="1" customFormat="1"/>
    <row r="14691" s="1" customFormat="1"/>
    <row r="14692" s="1" customFormat="1"/>
    <row r="14693" s="1" customFormat="1"/>
    <row r="14694" s="1" customFormat="1"/>
    <row r="14695" s="1" customFormat="1"/>
    <row r="14696" s="1" customFormat="1"/>
    <row r="14697" s="1" customFormat="1"/>
    <row r="14698" s="1" customFormat="1"/>
    <row r="14699" s="1" customFormat="1"/>
    <row r="14700" s="1" customFormat="1"/>
    <row r="14701" s="1" customFormat="1"/>
    <row r="14702" s="1" customFormat="1"/>
    <row r="14703" s="1" customFormat="1"/>
    <row r="14704" s="1" customFormat="1"/>
    <row r="14705" s="1" customFormat="1"/>
    <row r="14706" s="1" customFormat="1"/>
    <row r="14707" s="1" customFormat="1"/>
    <row r="14708" s="1" customFormat="1"/>
    <row r="14709" s="1" customFormat="1"/>
    <row r="14710" s="1" customFormat="1"/>
    <row r="14711" s="1" customFormat="1"/>
    <row r="14712" s="1" customFormat="1"/>
    <row r="14713" s="1" customFormat="1"/>
    <row r="14714" s="1" customFormat="1"/>
    <row r="14715" s="1" customFormat="1"/>
    <row r="14716" s="1" customFormat="1"/>
    <row r="14717" s="1" customFormat="1"/>
    <row r="14718" s="1" customFormat="1"/>
    <row r="14719" s="1" customFormat="1"/>
    <row r="14720" s="1" customFormat="1"/>
    <row r="14721" s="1" customFormat="1"/>
    <row r="14722" s="1" customFormat="1"/>
    <row r="14723" s="1" customFormat="1"/>
    <row r="14724" s="1" customFormat="1"/>
    <row r="14725" s="1" customFormat="1"/>
    <row r="14726" s="1" customFormat="1"/>
    <row r="14727" s="1" customFormat="1"/>
    <row r="14728" s="1" customFormat="1"/>
    <row r="14729" s="1" customFormat="1"/>
    <row r="14730" s="1" customFormat="1"/>
    <row r="14731" s="1" customFormat="1"/>
    <row r="14732" s="1" customFormat="1"/>
    <row r="14733" s="1" customFormat="1"/>
    <row r="14734" s="1" customFormat="1"/>
    <row r="14735" s="1" customFormat="1"/>
    <row r="14736" s="1" customFormat="1"/>
    <row r="14737" s="1" customFormat="1"/>
    <row r="14738" s="1" customFormat="1"/>
    <row r="14739" s="1" customFormat="1"/>
    <row r="14740" s="1" customFormat="1"/>
    <row r="14741" s="1" customFormat="1"/>
    <row r="14742" s="1" customFormat="1"/>
    <row r="14743" s="1" customFormat="1"/>
    <row r="14744" s="1" customFormat="1"/>
    <row r="14745" s="1" customFormat="1"/>
    <row r="14746" s="1" customFormat="1"/>
    <row r="14747" s="1" customFormat="1"/>
    <row r="14748" s="1" customFormat="1"/>
    <row r="14749" s="1" customFormat="1"/>
    <row r="14750" s="1" customFormat="1"/>
    <row r="14751" s="1" customFormat="1"/>
    <row r="14752" s="1" customFormat="1"/>
    <row r="14753" s="1" customFormat="1"/>
    <row r="14754" s="1" customFormat="1"/>
    <row r="14755" s="1" customFormat="1"/>
    <row r="14756" s="1" customFormat="1"/>
    <row r="14757" s="1" customFormat="1"/>
    <row r="14758" s="1" customFormat="1"/>
    <row r="14759" s="1" customFormat="1"/>
    <row r="14760" s="1" customFormat="1"/>
    <row r="14761" s="1" customFormat="1"/>
    <row r="14762" s="1" customFormat="1"/>
    <row r="14763" s="1" customFormat="1"/>
    <row r="14764" s="1" customFormat="1"/>
    <row r="14765" s="1" customFormat="1"/>
    <row r="14766" s="1" customFormat="1"/>
    <row r="14767" s="1" customFormat="1"/>
    <row r="14768" s="1" customFormat="1"/>
    <row r="14769" s="1" customFormat="1"/>
    <row r="14770" s="1" customFormat="1"/>
    <row r="14771" s="1" customFormat="1"/>
    <row r="14772" s="1" customFormat="1"/>
    <row r="14773" s="1" customFormat="1"/>
    <row r="14774" s="1" customFormat="1"/>
    <row r="14775" s="1" customFormat="1"/>
    <row r="14776" s="1" customFormat="1"/>
    <row r="14777" s="1" customFormat="1"/>
    <row r="14778" s="1" customFormat="1"/>
    <row r="14779" s="1" customFormat="1"/>
    <row r="14780" s="1" customFormat="1"/>
    <row r="14781" s="1" customFormat="1"/>
    <row r="14782" s="1" customFormat="1"/>
    <row r="14783" s="1" customFormat="1"/>
    <row r="14784" s="1" customFormat="1"/>
    <row r="14785" s="1" customFormat="1"/>
    <row r="14786" s="1" customFormat="1"/>
    <row r="14787" s="1" customFormat="1"/>
    <row r="14788" s="1" customFormat="1"/>
    <row r="14789" s="1" customFormat="1"/>
    <row r="14790" s="1" customFormat="1"/>
    <row r="14791" s="1" customFormat="1"/>
    <row r="14792" s="1" customFormat="1"/>
    <row r="14793" s="1" customFormat="1"/>
    <row r="14794" s="1" customFormat="1"/>
    <row r="14795" s="1" customFormat="1"/>
    <row r="14796" s="1" customFormat="1"/>
    <row r="14797" s="1" customFormat="1"/>
    <row r="14798" s="1" customFormat="1"/>
    <row r="14799" s="1" customFormat="1"/>
    <row r="14800" s="1" customFormat="1"/>
    <row r="14801" s="1" customFormat="1"/>
    <row r="14802" s="1" customFormat="1"/>
    <row r="14803" s="1" customFormat="1"/>
    <row r="14804" s="1" customFormat="1"/>
    <row r="14805" s="1" customFormat="1"/>
    <row r="14806" s="1" customFormat="1"/>
    <row r="14807" s="1" customFormat="1"/>
    <row r="14808" s="1" customFormat="1"/>
    <row r="14809" s="1" customFormat="1"/>
    <row r="14810" s="1" customFormat="1"/>
    <row r="14811" s="1" customFormat="1"/>
    <row r="14812" s="1" customFormat="1"/>
    <row r="14813" s="1" customFormat="1"/>
    <row r="14814" s="1" customFormat="1"/>
    <row r="14815" s="1" customFormat="1"/>
    <row r="14816" s="1" customFormat="1"/>
    <row r="14817" s="1" customFormat="1"/>
    <row r="14818" s="1" customFormat="1"/>
    <row r="14819" s="1" customFormat="1"/>
    <row r="14820" s="1" customFormat="1"/>
    <row r="14821" s="1" customFormat="1"/>
    <row r="14822" s="1" customFormat="1"/>
    <row r="14823" s="1" customFormat="1"/>
    <row r="14824" s="1" customFormat="1"/>
    <row r="14825" s="1" customFormat="1"/>
    <row r="14826" s="1" customFormat="1"/>
    <row r="14827" s="1" customFormat="1"/>
    <row r="14828" s="1" customFormat="1"/>
    <row r="14829" s="1" customFormat="1"/>
    <row r="14830" s="1" customFormat="1"/>
    <row r="14831" s="1" customFormat="1"/>
    <row r="14832" s="1" customFormat="1"/>
    <row r="14833" s="1" customFormat="1"/>
    <row r="14834" s="1" customFormat="1"/>
    <row r="14835" s="1" customFormat="1"/>
    <row r="14836" s="1" customFormat="1"/>
    <row r="14837" s="1" customFormat="1"/>
    <row r="14838" s="1" customFormat="1"/>
    <row r="14839" s="1" customFormat="1"/>
    <row r="14840" s="1" customFormat="1"/>
    <row r="14841" s="1" customFormat="1"/>
    <row r="14842" s="1" customFormat="1"/>
    <row r="14843" s="1" customFormat="1"/>
    <row r="14844" s="1" customFormat="1"/>
    <row r="14845" s="1" customFormat="1"/>
    <row r="14846" s="1" customFormat="1"/>
    <row r="14847" s="1" customFormat="1"/>
    <row r="14848" s="1" customFormat="1"/>
    <row r="14849" s="1" customFormat="1"/>
    <row r="14850" s="1" customFormat="1"/>
    <row r="14851" s="1" customFormat="1"/>
    <row r="14852" s="1" customFormat="1"/>
    <row r="14853" s="1" customFormat="1"/>
    <row r="14854" s="1" customFormat="1"/>
    <row r="14855" s="1" customFormat="1"/>
    <row r="14856" s="1" customFormat="1"/>
    <row r="14857" s="1" customFormat="1"/>
    <row r="14858" s="1" customFormat="1"/>
    <row r="14859" s="1" customFormat="1"/>
    <row r="14860" s="1" customFormat="1"/>
    <row r="14861" s="1" customFormat="1"/>
    <row r="14862" s="1" customFormat="1"/>
    <row r="14863" s="1" customFormat="1"/>
    <row r="14864" s="1" customFormat="1"/>
    <row r="14865" s="1" customFormat="1"/>
    <row r="14866" s="1" customFormat="1"/>
    <row r="14867" s="1" customFormat="1"/>
    <row r="14868" s="1" customFormat="1"/>
    <row r="14869" s="1" customFormat="1"/>
    <row r="14870" s="1" customFormat="1"/>
    <row r="14871" s="1" customFormat="1"/>
    <row r="14872" s="1" customFormat="1"/>
    <row r="14873" s="1" customFormat="1"/>
    <row r="14874" s="1" customFormat="1"/>
    <row r="14875" s="1" customFormat="1"/>
    <row r="14876" s="1" customFormat="1"/>
    <row r="14877" s="1" customFormat="1"/>
    <row r="14878" s="1" customFormat="1"/>
    <row r="14879" s="1" customFormat="1"/>
    <row r="14880" s="1" customFormat="1"/>
    <row r="14881" s="1" customFormat="1"/>
    <row r="14882" s="1" customFormat="1"/>
    <row r="14883" s="1" customFormat="1"/>
    <row r="14884" s="1" customFormat="1"/>
    <row r="14885" s="1" customFormat="1"/>
    <row r="14886" s="1" customFormat="1"/>
    <row r="14887" s="1" customFormat="1"/>
    <row r="14888" s="1" customFormat="1"/>
    <row r="14889" s="1" customFormat="1"/>
    <row r="14890" s="1" customFormat="1"/>
    <row r="14891" s="1" customFormat="1"/>
    <row r="14892" s="1" customFormat="1"/>
    <row r="14893" s="1" customFormat="1"/>
    <row r="14894" s="1" customFormat="1"/>
    <row r="14895" s="1" customFormat="1"/>
    <row r="14896" s="1" customFormat="1"/>
    <row r="14897" s="1" customFormat="1"/>
    <row r="14898" s="1" customFormat="1"/>
    <row r="14899" s="1" customFormat="1"/>
    <row r="14900" s="1" customFormat="1"/>
    <row r="14901" s="1" customFormat="1"/>
    <row r="14902" s="1" customFormat="1"/>
    <row r="14903" s="1" customFormat="1"/>
    <row r="14904" s="1" customFormat="1"/>
    <row r="14905" s="1" customFormat="1"/>
    <row r="14906" s="1" customFormat="1"/>
    <row r="14907" s="1" customFormat="1"/>
    <row r="14908" s="1" customFormat="1"/>
    <row r="14909" s="1" customFormat="1"/>
    <row r="14910" s="1" customFormat="1"/>
    <row r="14911" s="1" customFormat="1"/>
    <row r="14912" s="1" customFormat="1"/>
    <row r="14913" s="1" customFormat="1"/>
    <row r="14914" s="1" customFormat="1"/>
    <row r="14915" s="1" customFormat="1"/>
    <row r="14916" s="1" customFormat="1"/>
    <row r="14917" s="1" customFormat="1"/>
    <row r="14918" s="1" customFormat="1"/>
    <row r="14919" s="1" customFormat="1"/>
    <row r="14920" s="1" customFormat="1"/>
    <row r="14921" s="1" customFormat="1"/>
    <row r="14922" s="1" customFormat="1"/>
    <row r="14923" s="1" customFormat="1"/>
    <row r="14924" s="1" customFormat="1"/>
    <row r="14925" s="1" customFormat="1"/>
    <row r="14926" s="1" customFormat="1"/>
    <row r="14927" s="1" customFormat="1"/>
    <row r="14928" s="1" customFormat="1"/>
    <row r="14929" s="1" customFormat="1"/>
    <row r="14930" s="1" customFormat="1"/>
    <row r="14931" s="1" customFormat="1"/>
    <row r="14932" s="1" customFormat="1"/>
    <row r="14933" s="1" customFormat="1"/>
    <row r="14934" s="1" customFormat="1"/>
    <row r="14935" s="1" customFormat="1"/>
    <row r="14936" s="1" customFormat="1"/>
    <row r="14937" s="1" customFormat="1"/>
    <row r="14938" s="1" customFormat="1"/>
    <row r="14939" s="1" customFormat="1"/>
    <row r="14940" s="1" customFormat="1"/>
    <row r="14941" s="1" customFormat="1"/>
    <row r="14942" s="1" customFormat="1"/>
    <row r="14943" s="1" customFormat="1"/>
    <row r="14944" s="1" customFormat="1"/>
    <row r="14945" s="1" customFormat="1"/>
    <row r="14946" s="1" customFormat="1"/>
    <row r="14947" s="1" customFormat="1"/>
    <row r="14948" s="1" customFormat="1"/>
    <row r="14949" s="1" customFormat="1"/>
    <row r="14950" s="1" customFormat="1"/>
    <row r="14951" s="1" customFormat="1"/>
    <row r="14952" s="1" customFormat="1"/>
    <row r="14953" s="1" customFormat="1"/>
    <row r="14954" s="1" customFormat="1"/>
    <row r="14955" s="1" customFormat="1"/>
    <row r="14956" s="1" customFormat="1"/>
    <row r="14957" s="1" customFormat="1"/>
    <row r="14958" s="1" customFormat="1"/>
    <row r="14959" s="1" customFormat="1"/>
    <row r="14960" s="1" customFormat="1"/>
    <row r="14961" s="1" customFormat="1"/>
    <row r="14962" s="1" customFormat="1"/>
    <row r="14963" s="1" customFormat="1"/>
    <row r="14964" s="1" customFormat="1"/>
    <row r="14965" s="1" customFormat="1"/>
    <row r="14966" s="1" customFormat="1"/>
    <row r="14967" s="1" customFormat="1"/>
    <row r="14968" s="1" customFormat="1"/>
    <row r="14969" s="1" customFormat="1"/>
    <row r="14970" s="1" customFormat="1"/>
    <row r="14971" s="1" customFormat="1"/>
    <row r="14972" s="1" customFormat="1"/>
    <row r="14973" s="1" customFormat="1"/>
    <row r="14974" s="1" customFormat="1"/>
    <row r="14975" s="1" customFormat="1"/>
    <row r="14976" s="1" customFormat="1"/>
    <row r="14977" s="1" customFormat="1"/>
    <row r="14978" s="1" customFormat="1"/>
    <row r="14979" s="1" customFormat="1"/>
    <row r="14980" s="1" customFormat="1"/>
    <row r="14981" s="1" customFormat="1"/>
    <row r="14982" s="1" customFormat="1"/>
    <row r="14983" s="1" customFormat="1"/>
    <row r="14984" s="1" customFormat="1"/>
    <row r="14985" s="1" customFormat="1"/>
    <row r="14986" s="1" customFormat="1"/>
    <row r="14987" s="1" customFormat="1"/>
    <row r="14988" s="1" customFormat="1"/>
    <row r="14989" s="1" customFormat="1"/>
    <row r="14990" s="1" customFormat="1"/>
    <row r="14991" s="1" customFormat="1"/>
    <row r="14992" s="1" customFormat="1"/>
    <row r="14993" s="1" customFormat="1"/>
    <row r="14994" s="1" customFormat="1"/>
    <row r="14995" s="1" customFormat="1"/>
    <row r="14996" s="1" customFormat="1"/>
    <row r="14997" s="1" customFormat="1"/>
    <row r="14998" s="1" customFormat="1"/>
    <row r="14999" s="1" customFormat="1"/>
    <row r="15000" s="1" customFormat="1"/>
    <row r="15001" s="1" customFormat="1"/>
    <row r="15002" s="1" customFormat="1"/>
    <row r="15003" s="1" customFormat="1"/>
    <row r="15004" s="1" customFormat="1"/>
    <row r="15005" s="1" customFormat="1"/>
    <row r="15006" s="1" customFormat="1"/>
    <row r="15007" s="1" customFormat="1"/>
    <row r="15008" s="1" customFormat="1"/>
    <row r="15009" s="1" customFormat="1"/>
    <row r="15010" s="1" customFormat="1"/>
    <row r="15011" s="1" customFormat="1"/>
    <row r="15012" s="1" customFormat="1"/>
    <row r="15013" s="1" customFormat="1"/>
    <row r="15014" s="1" customFormat="1"/>
    <row r="15015" s="1" customFormat="1"/>
    <row r="15016" s="1" customFormat="1"/>
    <row r="15017" s="1" customFormat="1"/>
    <row r="15018" s="1" customFormat="1"/>
    <row r="15019" s="1" customFormat="1"/>
    <row r="15020" s="1" customFormat="1"/>
    <row r="15021" s="1" customFormat="1"/>
    <row r="15022" s="1" customFormat="1"/>
    <row r="15023" s="1" customFormat="1"/>
    <row r="15024" s="1" customFormat="1"/>
    <row r="15025" s="1" customFormat="1"/>
    <row r="15026" s="1" customFormat="1"/>
    <row r="15027" s="1" customFormat="1"/>
    <row r="15028" s="1" customFormat="1"/>
    <row r="15029" s="1" customFormat="1"/>
    <row r="15030" s="1" customFormat="1"/>
    <row r="15031" s="1" customFormat="1"/>
    <row r="15032" s="1" customFormat="1"/>
    <row r="15033" s="1" customFormat="1"/>
    <row r="15034" s="1" customFormat="1"/>
    <row r="15035" s="1" customFormat="1"/>
    <row r="15036" s="1" customFormat="1"/>
    <row r="15037" s="1" customFormat="1"/>
    <row r="15038" s="1" customFormat="1"/>
    <row r="15039" s="1" customFormat="1"/>
    <row r="15040" s="1" customFormat="1"/>
    <row r="15041" s="1" customFormat="1"/>
    <row r="15042" s="1" customFormat="1"/>
    <row r="15043" s="1" customFormat="1"/>
    <row r="15044" s="1" customFormat="1"/>
    <row r="15045" s="1" customFormat="1"/>
    <row r="15046" s="1" customFormat="1"/>
    <row r="15047" s="1" customFormat="1"/>
    <row r="15048" s="1" customFormat="1"/>
    <row r="15049" s="1" customFormat="1"/>
    <row r="15050" s="1" customFormat="1"/>
    <row r="15051" s="1" customFormat="1"/>
    <row r="15052" s="1" customFormat="1"/>
    <row r="15053" s="1" customFormat="1"/>
    <row r="15054" s="1" customFormat="1"/>
    <row r="15055" s="1" customFormat="1"/>
    <row r="15056" s="1" customFormat="1"/>
    <row r="15057" s="1" customFormat="1"/>
    <row r="15058" s="1" customFormat="1"/>
    <row r="15059" s="1" customFormat="1"/>
    <row r="15060" s="1" customFormat="1"/>
    <row r="15061" s="1" customFormat="1"/>
    <row r="15062" s="1" customFormat="1"/>
    <row r="15063" s="1" customFormat="1"/>
    <row r="15064" s="1" customFormat="1"/>
    <row r="15065" s="1" customFormat="1"/>
    <row r="15066" s="1" customFormat="1"/>
    <row r="15067" s="1" customFormat="1"/>
    <row r="15068" s="1" customFormat="1"/>
    <row r="15069" s="1" customFormat="1"/>
    <row r="15070" s="1" customFormat="1"/>
    <row r="15071" s="1" customFormat="1"/>
    <row r="15072" s="1" customFormat="1"/>
    <row r="15073" s="1" customFormat="1"/>
    <row r="15074" s="1" customFormat="1"/>
    <row r="15075" s="1" customFormat="1"/>
    <row r="15076" s="1" customFormat="1"/>
    <row r="15077" s="1" customFormat="1"/>
    <row r="15078" s="1" customFormat="1"/>
    <row r="15079" s="1" customFormat="1"/>
    <row r="15080" s="1" customFormat="1"/>
    <row r="15081" s="1" customFormat="1"/>
    <row r="15082" s="1" customFormat="1"/>
    <row r="15083" s="1" customFormat="1"/>
    <row r="15084" s="1" customFormat="1"/>
    <row r="15085" s="1" customFormat="1"/>
    <row r="15086" s="1" customFormat="1"/>
    <row r="15087" s="1" customFormat="1"/>
    <row r="15088" s="1" customFormat="1"/>
    <row r="15089" s="1" customFormat="1"/>
    <row r="15090" s="1" customFormat="1"/>
    <row r="15091" s="1" customFormat="1"/>
    <row r="15092" s="1" customFormat="1"/>
    <row r="15093" s="1" customFormat="1"/>
    <row r="15094" s="1" customFormat="1"/>
    <row r="15095" s="1" customFormat="1"/>
    <row r="15096" s="1" customFormat="1"/>
    <row r="15097" s="1" customFormat="1"/>
    <row r="15098" s="1" customFormat="1"/>
    <row r="15099" s="1" customFormat="1"/>
    <row r="15100" s="1" customFormat="1"/>
    <row r="15101" s="1" customFormat="1"/>
    <row r="15102" s="1" customFormat="1"/>
    <row r="15103" s="1" customFormat="1"/>
    <row r="15104" s="1" customFormat="1"/>
    <row r="15105" s="1" customFormat="1"/>
    <row r="15106" s="1" customFormat="1"/>
    <row r="15107" s="1" customFormat="1"/>
    <row r="15108" s="1" customFormat="1"/>
    <row r="15109" s="1" customFormat="1"/>
    <row r="15110" s="1" customFormat="1"/>
    <row r="15111" s="1" customFormat="1"/>
    <row r="15112" s="1" customFormat="1"/>
    <row r="15113" s="1" customFormat="1"/>
    <row r="15114" s="1" customFormat="1"/>
    <row r="15115" s="1" customFormat="1"/>
    <row r="15116" s="1" customFormat="1"/>
    <row r="15117" s="1" customFormat="1"/>
    <row r="15118" s="1" customFormat="1"/>
    <row r="15119" s="1" customFormat="1"/>
    <row r="15120" s="1" customFormat="1"/>
    <row r="15121" s="1" customFormat="1"/>
    <row r="15122" s="1" customFormat="1"/>
    <row r="15123" s="1" customFormat="1"/>
    <row r="15124" s="1" customFormat="1"/>
    <row r="15125" s="1" customFormat="1"/>
    <row r="15126" s="1" customFormat="1"/>
    <row r="15127" s="1" customFormat="1"/>
    <row r="15128" s="1" customFormat="1"/>
    <row r="15129" s="1" customFormat="1"/>
    <row r="15130" s="1" customFormat="1"/>
    <row r="15131" s="1" customFormat="1"/>
    <row r="15132" s="1" customFormat="1"/>
    <row r="15133" s="1" customFormat="1"/>
    <row r="15134" s="1" customFormat="1"/>
    <row r="15135" s="1" customFormat="1"/>
    <row r="15136" s="1" customFormat="1"/>
    <row r="15137" s="1" customFormat="1"/>
    <row r="15138" s="1" customFormat="1"/>
    <row r="15139" s="1" customFormat="1"/>
    <row r="15140" s="1" customFormat="1"/>
    <row r="15141" s="1" customFormat="1"/>
    <row r="15142" s="1" customFormat="1"/>
    <row r="15143" s="1" customFormat="1"/>
    <row r="15144" s="1" customFormat="1"/>
    <row r="15145" s="1" customFormat="1"/>
    <row r="15146" s="1" customFormat="1"/>
    <row r="15147" s="1" customFormat="1"/>
    <row r="15148" s="1" customFormat="1"/>
    <row r="15149" s="1" customFormat="1"/>
    <row r="15150" s="1" customFormat="1"/>
    <row r="15151" s="1" customFormat="1"/>
    <row r="15152" s="1" customFormat="1"/>
    <row r="15153" s="1" customFormat="1"/>
    <row r="15154" s="1" customFormat="1"/>
    <row r="15155" s="1" customFormat="1"/>
    <row r="15156" s="1" customFormat="1"/>
    <row r="15157" s="1" customFormat="1"/>
    <row r="15158" s="1" customFormat="1"/>
    <row r="15159" s="1" customFormat="1"/>
    <row r="15160" s="1" customFormat="1"/>
    <row r="15161" s="1" customFormat="1"/>
    <row r="15162" s="1" customFormat="1"/>
    <row r="15163" s="1" customFormat="1"/>
    <row r="15164" s="1" customFormat="1"/>
    <row r="15165" s="1" customFormat="1"/>
    <row r="15166" s="1" customFormat="1"/>
    <row r="15167" s="1" customFormat="1"/>
    <row r="15168" s="1" customFormat="1"/>
    <row r="15169" s="1" customFormat="1"/>
    <row r="15170" s="1" customFormat="1"/>
    <row r="15171" s="1" customFormat="1"/>
    <row r="15172" s="1" customFormat="1"/>
    <row r="15173" s="1" customFormat="1"/>
    <row r="15174" s="1" customFormat="1"/>
    <row r="15175" s="1" customFormat="1"/>
    <row r="15176" s="1" customFormat="1"/>
    <row r="15177" s="1" customFormat="1"/>
    <row r="15178" s="1" customFormat="1"/>
    <row r="15179" s="1" customFormat="1"/>
    <row r="15180" s="1" customFormat="1"/>
    <row r="15181" s="1" customFormat="1"/>
    <row r="15182" s="1" customFormat="1"/>
    <row r="15183" s="1" customFormat="1"/>
    <row r="15184" s="1" customFormat="1"/>
    <row r="15185" s="1" customFormat="1"/>
    <row r="15186" s="1" customFormat="1"/>
    <row r="15187" s="1" customFormat="1"/>
    <row r="15188" s="1" customFormat="1"/>
    <row r="15189" s="1" customFormat="1"/>
    <row r="15190" s="1" customFormat="1"/>
    <row r="15191" s="1" customFormat="1"/>
    <row r="15192" s="1" customFormat="1"/>
    <row r="15193" s="1" customFormat="1"/>
    <row r="15194" s="1" customFormat="1"/>
    <row r="15195" s="1" customFormat="1"/>
    <row r="15196" s="1" customFormat="1"/>
    <row r="15197" s="1" customFormat="1"/>
    <row r="15198" s="1" customFormat="1"/>
    <row r="15199" s="1" customFormat="1"/>
    <row r="15200" s="1" customFormat="1"/>
    <row r="15201" s="1" customFormat="1"/>
    <row r="15202" s="1" customFormat="1"/>
    <row r="15203" s="1" customFormat="1"/>
    <row r="15204" s="1" customFormat="1"/>
    <row r="15205" s="1" customFormat="1"/>
    <row r="15206" s="1" customFormat="1"/>
    <row r="15207" s="1" customFormat="1"/>
    <row r="15208" s="1" customFormat="1"/>
    <row r="15209" s="1" customFormat="1"/>
    <row r="15210" s="1" customFormat="1"/>
    <row r="15211" s="1" customFormat="1"/>
    <row r="15212" s="1" customFormat="1"/>
    <row r="15213" s="1" customFormat="1"/>
    <row r="15214" s="1" customFormat="1"/>
    <row r="15215" s="1" customFormat="1"/>
    <row r="15216" s="1" customFormat="1"/>
    <row r="15217" s="1" customFormat="1"/>
    <row r="15218" s="1" customFormat="1"/>
    <row r="15219" s="1" customFormat="1"/>
    <row r="15220" s="1" customFormat="1"/>
    <row r="15221" s="1" customFormat="1"/>
    <row r="15222" s="1" customFormat="1"/>
    <row r="15223" s="1" customFormat="1"/>
    <row r="15224" s="1" customFormat="1"/>
    <row r="15225" s="1" customFormat="1"/>
    <row r="15226" s="1" customFormat="1"/>
    <row r="15227" s="1" customFormat="1"/>
    <row r="15228" s="1" customFormat="1"/>
    <row r="15229" s="1" customFormat="1"/>
    <row r="15230" s="1" customFormat="1"/>
    <row r="15231" s="1" customFormat="1"/>
    <row r="15232" s="1" customFormat="1"/>
    <row r="15233" s="1" customFormat="1"/>
    <row r="15234" s="1" customFormat="1"/>
    <row r="15235" s="1" customFormat="1"/>
    <row r="15236" s="1" customFormat="1"/>
    <row r="15237" s="1" customFormat="1"/>
    <row r="15238" s="1" customFormat="1"/>
    <row r="15239" s="1" customFormat="1"/>
    <row r="15240" s="1" customFormat="1"/>
    <row r="15241" s="1" customFormat="1"/>
    <row r="15242" s="1" customFormat="1"/>
    <row r="15243" s="1" customFormat="1"/>
    <row r="15244" s="1" customFormat="1"/>
    <row r="15245" s="1" customFormat="1"/>
    <row r="15246" s="1" customFormat="1"/>
    <row r="15247" s="1" customFormat="1"/>
    <row r="15248" s="1" customFormat="1"/>
    <row r="15249" s="1" customFormat="1"/>
    <row r="15250" s="1" customFormat="1"/>
    <row r="15251" s="1" customFormat="1"/>
    <row r="15252" s="1" customFormat="1"/>
    <row r="15253" s="1" customFormat="1"/>
    <row r="15254" s="1" customFormat="1"/>
    <row r="15255" s="1" customFormat="1"/>
    <row r="15256" s="1" customFormat="1"/>
    <row r="15257" s="1" customFormat="1"/>
    <row r="15258" s="1" customFormat="1"/>
    <row r="15259" s="1" customFormat="1"/>
    <row r="15260" s="1" customFormat="1"/>
    <row r="15261" s="1" customFormat="1"/>
    <row r="15262" s="1" customFormat="1"/>
    <row r="15263" s="1" customFormat="1"/>
    <row r="15264" s="1" customFormat="1"/>
    <row r="15265" s="1" customFormat="1"/>
    <row r="15266" s="1" customFormat="1"/>
    <row r="15267" s="1" customFormat="1"/>
    <row r="15268" s="1" customFormat="1"/>
    <row r="15269" s="1" customFormat="1"/>
    <row r="15270" s="1" customFormat="1"/>
    <row r="15271" s="1" customFormat="1"/>
    <row r="15272" s="1" customFormat="1"/>
    <row r="15273" s="1" customFormat="1"/>
    <row r="15274" s="1" customFormat="1"/>
    <row r="15275" s="1" customFormat="1"/>
    <row r="15276" s="1" customFormat="1"/>
    <row r="15277" s="1" customFormat="1"/>
    <row r="15278" s="1" customFormat="1"/>
    <row r="15279" s="1" customFormat="1"/>
    <row r="15280" s="1" customFormat="1"/>
    <row r="15281" s="1" customFormat="1"/>
    <row r="15282" s="1" customFormat="1"/>
    <row r="15283" s="1" customFormat="1"/>
    <row r="15284" s="1" customFormat="1"/>
    <row r="15285" s="1" customFormat="1"/>
    <row r="15286" s="1" customFormat="1"/>
    <row r="15287" s="1" customFormat="1"/>
    <row r="15288" s="1" customFormat="1"/>
    <row r="15289" s="1" customFormat="1"/>
    <row r="15290" s="1" customFormat="1"/>
    <row r="15291" s="1" customFormat="1"/>
    <row r="15292" s="1" customFormat="1"/>
    <row r="15293" s="1" customFormat="1"/>
    <row r="15294" s="1" customFormat="1"/>
    <row r="15295" s="1" customFormat="1"/>
    <row r="15296" s="1" customFormat="1"/>
    <row r="15297" s="1" customFormat="1"/>
    <row r="15298" s="1" customFormat="1"/>
    <row r="15299" s="1" customFormat="1"/>
    <row r="15300" s="1" customFormat="1"/>
    <row r="15301" s="1" customFormat="1"/>
    <row r="15302" s="1" customFormat="1"/>
    <row r="15303" s="1" customFormat="1"/>
    <row r="15304" s="1" customFormat="1"/>
    <row r="15305" s="1" customFormat="1"/>
    <row r="15306" s="1" customFormat="1"/>
    <row r="15307" s="1" customFormat="1"/>
    <row r="15308" s="1" customFormat="1"/>
    <row r="15309" s="1" customFormat="1"/>
    <row r="15310" s="1" customFormat="1"/>
    <row r="15311" s="1" customFormat="1"/>
    <row r="15312" s="1" customFormat="1"/>
    <row r="15313" s="1" customFormat="1"/>
    <row r="15314" s="1" customFormat="1"/>
    <row r="15315" s="1" customFormat="1"/>
    <row r="15316" s="1" customFormat="1"/>
    <row r="15317" s="1" customFormat="1"/>
    <row r="15318" s="1" customFormat="1"/>
    <row r="15319" s="1" customFormat="1"/>
    <row r="15320" s="1" customFormat="1"/>
    <row r="15321" s="1" customFormat="1"/>
    <row r="15322" s="1" customFormat="1"/>
    <row r="15323" s="1" customFormat="1"/>
    <row r="15324" s="1" customFormat="1"/>
    <row r="15325" s="1" customFormat="1"/>
    <row r="15326" s="1" customFormat="1"/>
    <row r="15327" s="1" customFormat="1"/>
    <row r="15328" s="1" customFormat="1"/>
    <row r="15329" s="1" customFormat="1"/>
    <row r="15330" s="1" customFormat="1"/>
    <row r="15331" s="1" customFormat="1"/>
    <row r="15332" s="1" customFormat="1"/>
    <row r="15333" s="1" customFormat="1"/>
    <row r="15334" s="1" customFormat="1"/>
    <row r="15335" s="1" customFormat="1"/>
    <row r="15336" s="1" customFormat="1"/>
    <row r="15337" s="1" customFormat="1"/>
    <row r="15338" s="1" customFormat="1"/>
    <row r="15339" s="1" customFormat="1"/>
    <row r="15340" s="1" customFormat="1"/>
    <row r="15341" s="1" customFormat="1"/>
    <row r="15342" s="1" customFormat="1"/>
    <row r="15343" s="1" customFormat="1"/>
    <row r="15344" s="1" customFormat="1"/>
    <row r="15345" s="1" customFormat="1"/>
    <row r="15346" s="1" customFormat="1"/>
    <row r="15347" s="1" customFormat="1"/>
    <row r="15348" s="1" customFormat="1"/>
    <row r="15349" s="1" customFormat="1"/>
    <row r="15350" s="1" customFormat="1"/>
    <row r="15351" s="1" customFormat="1"/>
    <row r="15352" s="1" customFormat="1"/>
    <row r="15353" s="1" customFormat="1"/>
    <row r="15354" s="1" customFormat="1"/>
    <row r="15355" s="1" customFormat="1"/>
    <row r="15356" s="1" customFormat="1"/>
    <row r="15357" s="1" customFormat="1"/>
    <row r="15358" s="1" customFormat="1"/>
    <row r="15359" s="1" customFormat="1"/>
    <row r="15360" s="1" customFormat="1"/>
    <row r="15361" s="1" customFormat="1"/>
    <row r="15362" s="1" customFormat="1"/>
    <row r="15363" s="1" customFormat="1"/>
    <row r="15364" s="1" customFormat="1"/>
    <row r="15365" s="1" customFormat="1"/>
    <row r="15366" s="1" customFormat="1"/>
    <row r="15367" s="1" customFormat="1"/>
    <row r="15368" s="1" customFormat="1"/>
    <row r="15369" s="1" customFormat="1"/>
    <row r="15370" s="1" customFormat="1"/>
    <row r="15371" s="1" customFormat="1"/>
    <row r="15372" s="1" customFormat="1"/>
    <row r="15373" s="1" customFormat="1"/>
    <row r="15374" s="1" customFormat="1"/>
    <row r="15375" s="1" customFormat="1"/>
    <row r="15376" s="1" customFormat="1"/>
    <row r="15377" s="1" customFormat="1"/>
    <row r="15378" s="1" customFormat="1"/>
    <row r="15379" s="1" customFormat="1"/>
    <row r="15380" s="1" customFormat="1"/>
    <row r="15381" s="1" customFormat="1"/>
    <row r="15382" s="1" customFormat="1"/>
    <row r="15383" s="1" customFormat="1"/>
    <row r="15384" s="1" customFormat="1"/>
    <row r="15385" s="1" customFormat="1"/>
    <row r="15386" s="1" customFormat="1"/>
    <row r="15387" s="1" customFormat="1"/>
    <row r="15388" s="1" customFormat="1"/>
    <row r="15389" s="1" customFormat="1"/>
    <row r="15390" s="1" customFormat="1"/>
    <row r="15391" s="1" customFormat="1"/>
    <row r="15392" s="1" customFormat="1"/>
    <row r="15393" s="1" customFormat="1"/>
    <row r="15394" s="1" customFormat="1"/>
    <row r="15395" s="1" customFormat="1"/>
    <row r="15396" s="1" customFormat="1"/>
    <row r="15397" s="1" customFormat="1"/>
    <row r="15398" s="1" customFormat="1"/>
    <row r="15399" s="1" customFormat="1"/>
    <row r="15400" s="1" customFormat="1"/>
    <row r="15401" s="1" customFormat="1"/>
    <row r="15402" s="1" customFormat="1"/>
    <row r="15403" s="1" customFormat="1"/>
    <row r="15404" s="1" customFormat="1"/>
    <row r="15405" s="1" customFormat="1"/>
    <row r="15406" s="1" customFormat="1"/>
    <row r="15407" s="1" customFormat="1"/>
    <row r="15408" s="1" customFormat="1"/>
    <row r="15409" s="1" customFormat="1"/>
    <row r="15410" s="1" customFormat="1"/>
    <row r="15411" s="1" customFormat="1"/>
    <row r="15412" s="1" customFormat="1"/>
    <row r="15413" s="1" customFormat="1"/>
    <row r="15414" s="1" customFormat="1"/>
    <row r="15415" s="1" customFormat="1"/>
    <row r="15416" s="1" customFormat="1"/>
    <row r="15417" s="1" customFormat="1"/>
    <row r="15418" s="1" customFormat="1"/>
    <row r="15419" s="1" customFormat="1"/>
    <row r="15420" s="1" customFormat="1"/>
    <row r="15421" s="1" customFormat="1"/>
    <row r="15422" s="1" customFormat="1"/>
    <row r="15423" s="1" customFormat="1"/>
    <row r="15424" s="1" customFormat="1"/>
    <row r="15425" s="1" customFormat="1"/>
    <row r="15426" s="1" customFormat="1"/>
    <row r="15427" s="1" customFormat="1"/>
    <row r="15428" s="1" customFormat="1"/>
    <row r="15429" s="1" customFormat="1"/>
    <row r="15430" s="1" customFormat="1"/>
    <row r="15431" s="1" customFormat="1"/>
    <row r="15432" s="1" customFormat="1"/>
    <row r="15433" s="1" customFormat="1"/>
    <row r="15434" s="1" customFormat="1"/>
    <row r="15435" s="1" customFormat="1"/>
    <row r="15436" s="1" customFormat="1"/>
    <row r="15437" s="1" customFormat="1"/>
    <row r="15438" s="1" customFormat="1"/>
    <row r="15439" s="1" customFormat="1"/>
    <row r="15440" s="1" customFormat="1"/>
    <row r="15441" s="1" customFormat="1"/>
    <row r="15442" s="1" customFormat="1"/>
    <row r="15443" s="1" customFormat="1"/>
    <row r="15444" s="1" customFormat="1"/>
    <row r="15445" s="1" customFormat="1"/>
    <row r="15446" s="1" customFormat="1"/>
    <row r="15447" s="1" customFormat="1"/>
    <row r="15448" s="1" customFormat="1"/>
    <row r="15449" s="1" customFormat="1"/>
    <row r="15450" s="1" customFormat="1"/>
    <row r="15451" s="1" customFormat="1"/>
    <row r="15452" s="1" customFormat="1"/>
    <row r="15453" s="1" customFormat="1"/>
    <row r="15454" s="1" customFormat="1"/>
    <row r="15455" s="1" customFormat="1"/>
    <row r="15456" s="1" customFormat="1"/>
    <row r="15457" s="1" customFormat="1"/>
    <row r="15458" s="1" customFormat="1"/>
    <row r="15459" s="1" customFormat="1"/>
    <row r="15460" s="1" customFormat="1"/>
    <row r="15461" s="1" customFormat="1"/>
    <row r="15462" s="1" customFormat="1"/>
    <row r="15463" s="1" customFormat="1"/>
    <row r="15464" s="1" customFormat="1"/>
    <row r="15465" s="1" customFormat="1"/>
    <row r="15466" s="1" customFormat="1"/>
    <row r="15467" s="1" customFormat="1"/>
    <row r="15468" s="1" customFormat="1"/>
    <row r="15469" s="1" customFormat="1"/>
    <row r="15470" s="1" customFormat="1"/>
    <row r="15471" s="1" customFormat="1"/>
    <row r="15472" s="1" customFormat="1"/>
    <row r="15473" s="1" customFormat="1"/>
    <row r="15474" s="1" customFormat="1"/>
    <row r="15475" s="1" customFormat="1"/>
    <row r="15476" s="1" customFormat="1"/>
    <row r="15477" s="1" customFormat="1"/>
    <row r="15478" s="1" customFormat="1"/>
    <row r="15479" s="1" customFormat="1"/>
    <row r="15480" s="1" customFormat="1"/>
    <row r="15481" s="1" customFormat="1"/>
    <row r="15482" s="1" customFormat="1"/>
    <row r="15483" s="1" customFormat="1"/>
    <row r="15484" s="1" customFormat="1"/>
    <row r="15485" s="1" customFormat="1"/>
    <row r="15486" s="1" customFormat="1"/>
    <row r="15487" s="1" customFormat="1"/>
    <row r="15488" s="1" customFormat="1"/>
    <row r="15489" s="1" customFormat="1"/>
    <row r="15490" s="1" customFormat="1"/>
    <row r="15491" s="1" customFormat="1"/>
    <row r="15492" s="1" customFormat="1"/>
    <row r="15493" s="1" customFormat="1"/>
    <row r="15494" s="1" customFormat="1"/>
    <row r="15495" s="1" customFormat="1"/>
    <row r="15496" s="1" customFormat="1"/>
    <row r="15497" s="1" customFormat="1"/>
    <row r="15498" s="1" customFormat="1"/>
    <row r="15499" s="1" customFormat="1"/>
    <row r="15500" s="1" customFormat="1"/>
    <row r="15501" s="1" customFormat="1"/>
    <row r="15502" s="1" customFormat="1"/>
    <row r="15503" s="1" customFormat="1"/>
    <row r="15504" s="1" customFormat="1"/>
    <row r="15505" s="1" customFormat="1"/>
    <row r="15506" s="1" customFormat="1"/>
    <row r="15507" s="1" customFormat="1"/>
    <row r="15508" s="1" customFormat="1"/>
    <row r="15509" s="1" customFormat="1"/>
    <row r="15510" s="1" customFormat="1"/>
    <row r="15511" s="1" customFormat="1"/>
    <row r="15512" s="1" customFormat="1"/>
    <row r="15513" s="1" customFormat="1"/>
    <row r="15514" s="1" customFormat="1"/>
    <row r="15515" s="1" customFormat="1"/>
    <row r="15516" s="1" customFormat="1"/>
    <row r="15517" s="1" customFormat="1"/>
    <row r="15518" s="1" customFormat="1"/>
    <row r="15519" s="1" customFormat="1"/>
    <row r="15520" s="1" customFormat="1"/>
    <row r="15521" s="1" customFormat="1"/>
    <row r="15522" s="1" customFormat="1"/>
    <row r="15523" s="1" customFormat="1"/>
    <row r="15524" s="1" customFormat="1"/>
    <row r="15525" s="1" customFormat="1"/>
    <row r="15526" s="1" customFormat="1"/>
    <row r="15527" s="1" customFormat="1"/>
    <row r="15528" s="1" customFormat="1"/>
    <row r="15529" s="1" customFormat="1"/>
    <row r="15530" s="1" customFormat="1"/>
    <row r="15531" s="1" customFormat="1"/>
    <row r="15532" s="1" customFormat="1"/>
    <row r="15533" s="1" customFormat="1"/>
    <row r="15534" s="1" customFormat="1"/>
    <row r="15535" s="1" customFormat="1"/>
    <row r="15536" s="1" customFormat="1"/>
    <row r="15537" s="1" customFormat="1"/>
    <row r="15538" s="1" customFormat="1"/>
    <row r="15539" s="1" customFormat="1"/>
    <row r="15540" s="1" customFormat="1"/>
    <row r="15541" s="1" customFormat="1"/>
    <row r="15542" s="1" customFormat="1"/>
    <row r="15543" s="1" customFormat="1"/>
    <row r="15544" s="1" customFormat="1"/>
    <row r="15545" s="1" customFormat="1"/>
    <row r="15546" s="1" customFormat="1"/>
    <row r="15547" s="1" customFormat="1"/>
    <row r="15548" s="1" customFormat="1"/>
    <row r="15549" s="1" customFormat="1"/>
    <row r="15550" s="1" customFormat="1"/>
    <row r="15551" s="1" customFormat="1"/>
    <row r="15552" s="1" customFormat="1"/>
    <row r="15553" s="1" customFormat="1"/>
    <row r="15554" s="1" customFormat="1"/>
    <row r="15555" s="1" customFormat="1"/>
    <row r="15556" s="1" customFormat="1"/>
    <row r="15557" s="1" customFormat="1"/>
    <row r="15558" s="1" customFormat="1"/>
    <row r="15559" s="1" customFormat="1"/>
    <row r="15560" s="1" customFormat="1"/>
    <row r="15561" s="1" customFormat="1"/>
    <row r="15562" s="1" customFormat="1"/>
    <row r="15563" s="1" customFormat="1"/>
    <row r="15564" s="1" customFormat="1"/>
    <row r="15565" s="1" customFormat="1"/>
    <row r="15566" s="1" customFormat="1"/>
    <row r="15567" s="1" customFormat="1"/>
    <row r="15568" s="1" customFormat="1"/>
    <row r="15569" s="1" customFormat="1"/>
    <row r="15570" s="1" customFormat="1"/>
    <row r="15571" s="1" customFormat="1"/>
    <row r="15572" s="1" customFormat="1"/>
    <row r="15573" s="1" customFormat="1"/>
    <row r="15574" s="1" customFormat="1"/>
    <row r="15575" s="1" customFormat="1"/>
    <row r="15576" s="1" customFormat="1"/>
    <row r="15577" s="1" customFormat="1"/>
    <row r="15578" s="1" customFormat="1"/>
    <row r="15579" s="1" customFormat="1"/>
    <row r="15580" s="1" customFormat="1"/>
    <row r="15581" s="1" customFormat="1"/>
    <row r="15582" s="1" customFormat="1"/>
    <row r="15583" s="1" customFormat="1"/>
    <row r="15584" s="1" customFormat="1"/>
    <row r="15585" s="1" customFormat="1"/>
    <row r="15586" s="1" customFormat="1"/>
    <row r="15587" s="1" customFormat="1"/>
    <row r="15588" s="1" customFormat="1"/>
    <row r="15589" s="1" customFormat="1"/>
    <row r="15590" s="1" customFormat="1"/>
    <row r="15591" s="1" customFormat="1"/>
    <row r="15592" s="1" customFormat="1"/>
    <row r="15593" s="1" customFormat="1"/>
    <row r="15594" s="1" customFormat="1"/>
    <row r="15595" s="1" customFormat="1"/>
    <row r="15596" s="1" customFormat="1"/>
    <row r="15597" s="1" customFormat="1"/>
    <row r="15598" s="1" customFormat="1"/>
    <row r="15599" s="1" customFormat="1"/>
    <row r="15600" s="1" customFormat="1"/>
    <row r="15601" s="1" customFormat="1"/>
    <row r="15602" s="1" customFormat="1"/>
    <row r="15603" s="1" customFormat="1"/>
    <row r="15604" s="1" customFormat="1"/>
    <row r="15605" s="1" customFormat="1"/>
    <row r="15606" s="1" customFormat="1"/>
    <row r="15607" s="1" customFormat="1"/>
    <row r="15608" s="1" customFormat="1"/>
    <row r="15609" s="1" customFormat="1"/>
    <row r="15610" s="1" customFormat="1"/>
    <row r="15611" s="1" customFormat="1"/>
    <row r="15612" s="1" customFormat="1"/>
    <row r="15613" s="1" customFormat="1"/>
    <row r="15614" s="1" customFormat="1"/>
    <row r="15615" s="1" customFormat="1"/>
    <row r="15616" s="1" customFormat="1"/>
    <row r="15617" s="1" customFormat="1"/>
    <row r="15618" s="1" customFormat="1"/>
    <row r="15619" s="1" customFormat="1"/>
    <row r="15620" s="1" customFormat="1"/>
    <row r="15621" s="1" customFormat="1"/>
    <row r="15622" s="1" customFormat="1"/>
    <row r="15623" s="1" customFormat="1"/>
    <row r="15624" s="1" customFormat="1"/>
    <row r="15625" s="1" customFormat="1"/>
    <row r="15626" s="1" customFormat="1"/>
    <row r="15627" s="1" customFormat="1"/>
    <row r="15628" s="1" customFormat="1"/>
    <row r="15629" s="1" customFormat="1"/>
    <row r="15630" s="1" customFormat="1"/>
    <row r="15631" s="1" customFormat="1"/>
    <row r="15632" s="1" customFormat="1"/>
    <row r="15633" s="1" customFormat="1"/>
    <row r="15634" s="1" customFormat="1"/>
    <row r="15635" s="1" customFormat="1"/>
    <row r="15636" s="1" customFormat="1"/>
    <row r="15637" s="1" customFormat="1"/>
    <row r="15638" s="1" customFormat="1"/>
    <row r="15639" s="1" customFormat="1"/>
    <row r="15640" s="1" customFormat="1"/>
    <row r="15641" s="1" customFormat="1"/>
    <row r="15642" s="1" customFormat="1"/>
    <row r="15643" s="1" customFormat="1"/>
    <row r="15644" s="1" customFormat="1"/>
    <row r="15645" s="1" customFormat="1"/>
    <row r="15646" s="1" customFormat="1"/>
    <row r="15647" s="1" customFormat="1"/>
    <row r="15648" s="1" customFormat="1"/>
    <row r="15649" s="1" customFormat="1"/>
    <row r="15650" s="1" customFormat="1"/>
    <row r="15651" s="1" customFormat="1"/>
    <row r="15652" s="1" customFormat="1"/>
    <row r="15653" s="1" customFormat="1"/>
    <row r="15654" s="1" customFormat="1"/>
    <row r="15655" s="1" customFormat="1"/>
    <row r="15656" s="1" customFormat="1"/>
    <row r="15657" s="1" customFormat="1"/>
    <row r="15658" s="1" customFormat="1"/>
    <row r="15659" s="1" customFormat="1"/>
    <row r="15660" s="1" customFormat="1"/>
    <row r="15661" s="1" customFormat="1"/>
    <row r="15662" s="1" customFormat="1"/>
    <row r="15663" s="1" customFormat="1"/>
    <row r="15664" s="1" customFormat="1"/>
    <row r="15665" s="1" customFormat="1"/>
    <row r="15666" s="1" customFormat="1"/>
    <row r="15667" s="1" customFormat="1"/>
    <row r="15668" s="1" customFormat="1"/>
    <row r="15669" s="1" customFormat="1"/>
    <row r="15670" s="1" customFormat="1"/>
    <row r="15671" s="1" customFormat="1"/>
    <row r="15672" s="1" customFormat="1"/>
    <row r="15673" s="1" customFormat="1"/>
    <row r="15674" s="1" customFormat="1"/>
    <row r="15675" s="1" customFormat="1"/>
    <row r="15676" s="1" customFormat="1"/>
    <row r="15677" s="1" customFormat="1"/>
    <row r="15678" s="1" customFormat="1"/>
    <row r="15679" s="1" customFormat="1"/>
    <row r="15680" s="1" customFormat="1"/>
    <row r="15681" s="1" customFormat="1"/>
    <row r="15682" s="1" customFormat="1"/>
    <row r="15683" s="1" customFormat="1"/>
    <row r="15684" s="1" customFormat="1"/>
    <row r="15685" s="1" customFormat="1"/>
    <row r="15686" s="1" customFormat="1"/>
    <row r="15687" s="1" customFormat="1"/>
    <row r="15688" s="1" customFormat="1"/>
    <row r="15689" s="1" customFormat="1"/>
    <row r="15690" s="1" customFormat="1"/>
    <row r="15691" s="1" customFormat="1"/>
    <row r="15692" s="1" customFormat="1"/>
    <row r="15693" s="1" customFormat="1"/>
    <row r="15694" s="1" customFormat="1"/>
    <row r="15695" s="1" customFormat="1"/>
    <row r="15696" s="1" customFormat="1"/>
    <row r="15697" s="1" customFormat="1"/>
    <row r="15698" s="1" customFormat="1"/>
    <row r="15699" s="1" customFormat="1"/>
    <row r="15700" s="1" customFormat="1"/>
    <row r="15701" s="1" customFormat="1"/>
    <row r="15702" s="1" customFormat="1"/>
    <row r="15703" s="1" customFormat="1"/>
    <row r="15704" s="1" customFormat="1"/>
    <row r="15705" s="1" customFormat="1"/>
    <row r="15706" s="1" customFormat="1"/>
    <row r="15707" s="1" customFormat="1"/>
    <row r="15708" s="1" customFormat="1"/>
    <row r="15709" s="1" customFormat="1"/>
    <row r="15710" s="1" customFormat="1"/>
    <row r="15711" s="1" customFormat="1"/>
    <row r="15712" s="1" customFormat="1"/>
    <row r="15713" s="1" customFormat="1"/>
    <row r="15714" s="1" customFormat="1"/>
    <row r="15715" s="1" customFormat="1"/>
    <row r="15716" s="1" customFormat="1"/>
    <row r="15717" s="1" customFormat="1"/>
    <row r="15718" s="1" customFormat="1"/>
    <row r="15719" s="1" customFormat="1"/>
    <row r="15720" s="1" customFormat="1"/>
    <row r="15721" s="1" customFormat="1"/>
    <row r="15722" s="1" customFormat="1"/>
    <row r="15723" s="1" customFormat="1"/>
    <row r="15724" s="1" customFormat="1"/>
    <row r="15725" s="1" customFormat="1"/>
    <row r="15726" s="1" customFormat="1"/>
    <row r="15727" s="1" customFormat="1"/>
    <row r="15728" s="1" customFormat="1"/>
    <row r="15729" s="1" customFormat="1"/>
    <row r="15730" s="1" customFormat="1"/>
    <row r="15731" s="1" customFormat="1"/>
    <row r="15732" s="1" customFormat="1"/>
    <row r="15733" s="1" customFormat="1"/>
    <row r="15734" s="1" customFormat="1"/>
    <row r="15735" s="1" customFormat="1"/>
    <row r="15736" s="1" customFormat="1"/>
    <row r="15737" s="1" customFormat="1"/>
    <row r="15738" s="1" customFormat="1"/>
    <row r="15739" s="1" customFormat="1"/>
    <row r="15740" s="1" customFormat="1"/>
    <row r="15741" s="1" customFormat="1"/>
    <row r="15742" s="1" customFormat="1"/>
    <row r="15743" s="1" customFormat="1"/>
    <row r="15744" s="1" customFormat="1"/>
    <row r="15745" s="1" customFormat="1"/>
    <row r="15746" s="1" customFormat="1"/>
    <row r="15747" s="1" customFormat="1"/>
    <row r="15748" s="1" customFormat="1"/>
    <row r="15749" s="1" customFormat="1"/>
    <row r="15750" s="1" customFormat="1"/>
    <row r="15751" s="1" customFormat="1"/>
    <row r="15752" s="1" customFormat="1"/>
    <row r="15753" s="1" customFormat="1"/>
    <row r="15754" s="1" customFormat="1"/>
    <row r="15755" s="1" customFormat="1"/>
    <row r="15756" s="1" customFormat="1"/>
    <row r="15757" s="1" customFormat="1"/>
    <row r="15758" s="1" customFormat="1"/>
    <row r="15759" s="1" customFormat="1"/>
    <row r="15760" s="1" customFormat="1"/>
    <row r="15761" s="1" customFormat="1"/>
    <row r="15762" s="1" customFormat="1"/>
    <row r="15763" s="1" customFormat="1"/>
    <row r="15764" s="1" customFormat="1"/>
    <row r="15765" s="1" customFormat="1"/>
    <row r="15766" s="1" customFormat="1"/>
    <row r="15767" s="1" customFormat="1"/>
    <row r="15768" s="1" customFormat="1"/>
    <row r="15769" s="1" customFormat="1"/>
    <row r="15770" s="1" customFormat="1"/>
    <row r="15771" s="1" customFormat="1"/>
    <row r="15772" s="1" customFormat="1"/>
    <row r="15773" s="1" customFormat="1"/>
    <row r="15774" s="1" customFormat="1"/>
    <row r="15775" s="1" customFormat="1"/>
    <row r="15776" s="1" customFormat="1"/>
    <row r="15777" s="1" customFormat="1"/>
    <row r="15778" s="1" customFormat="1"/>
    <row r="15779" s="1" customFormat="1"/>
    <row r="15780" s="1" customFormat="1"/>
    <row r="15781" s="1" customFormat="1"/>
    <row r="15782" s="1" customFormat="1"/>
    <row r="15783" s="1" customFormat="1"/>
    <row r="15784" s="1" customFormat="1"/>
    <row r="15785" s="1" customFormat="1"/>
    <row r="15786" s="1" customFormat="1"/>
    <row r="15787" s="1" customFormat="1"/>
    <row r="15788" s="1" customFormat="1"/>
    <row r="15789" s="1" customFormat="1"/>
    <row r="15790" s="1" customFormat="1"/>
    <row r="15791" s="1" customFormat="1"/>
    <row r="15792" s="1" customFormat="1"/>
    <row r="15793" s="1" customFormat="1"/>
    <row r="15794" s="1" customFormat="1"/>
    <row r="15795" s="1" customFormat="1"/>
    <row r="15796" s="1" customFormat="1"/>
    <row r="15797" s="1" customFormat="1"/>
    <row r="15798" s="1" customFormat="1"/>
    <row r="15799" s="1" customFormat="1"/>
    <row r="15800" s="1" customFormat="1"/>
    <row r="15801" s="1" customFormat="1"/>
    <row r="15802" s="1" customFormat="1"/>
    <row r="15803" s="1" customFormat="1"/>
    <row r="15804" s="1" customFormat="1"/>
    <row r="15805" s="1" customFormat="1"/>
    <row r="15806" s="1" customFormat="1"/>
    <row r="15807" s="1" customFormat="1"/>
    <row r="15808" s="1" customFormat="1"/>
    <row r="15809" s="1" customFormat="1"/>
    <row r="15810" s="1" customFormat="1"/>
    <row r="15811" s="1" customFormat="1"/>
    <row r="15812" s="1" customFormat="1"/>
    <row r="15813" s="1" customFormat="1"/>
    <row r="15814" s="1" customFormat="1"/>
    <row r="15815" s="1" customFormat="1"/>
    <row r="15816" s="1" customFormat="1"/>
    <row r="15817" s="1" customFormat="1"/>
    <row r="15818" s="1" customFormat="1"/>
    <row r="15819" s="1" customFormat="1"/>
    <row r="15820" s="1" customFormat="1"/>
    <row r="15821" s="1" customFormat="1"/>
    <row r="15822" s="1" customFormat="1"/>
    <row r="15823" s="1" customFormat="1"/>
    <row r="15824" s="1" customFormat="1"/>
    <row r="15825" s="1" customFormat="1"/>
    <row r="15826" s="1" customFormat="1"/>
    <row r="15827" s="1" customFormat="1"/>
    <row r="15828" s="1" customFormat="1"/>
    <row r="15829" s="1" customFormat="1"/>
    <row r="15830" s="1" customFormat="1"/>
    <row r="15831" s="1" customFormat="1"/>
    <row r="15832" s="1" customFormat="1"/>
    <row r="15833" s="1" customFormat="1"/>
    <row r="15834" s="1" customFormat="1"/>
    <row r="15835" s="1" customFormat="1"/>
    <row r="15836" s="1" customFormat="1"/>
    <row r="15837" s="1" customFormat="1"/>
    <row r="15838" s="1" customFormat="1"/>
    <row r="15839" s="1" customFormat="1"/>
    <row r="15840" s="1" customFormat="1"/>
    <row r="15841" s="1" customFormat="1"/>
    <row r="15842" s="1" customFormat="1"/>
    <row r="15843" s="1" customFormat="1"/>
    <row r="15844" s="1" customFormat="1"/>
    <row r="15845" s="1" customFormat="1"/>
    <row r="15846" s="1" customFormat="1"/>
    <row r="15847" s="1" customFormat="1"/>
    <row r="15848" s="1" customFormat="1"/>
    <row r="15849" s="1" customFormat="1"/>
    <row r="15850" s="1" customFormat="1"/>
    <row r="15851" s="1" customFormat="1"/>
    <row r="15852" s="1" customFormat="1"/>
    <row r="15853" s="1" customFormat="1"/>
    <row r="15854" s="1" customFormat="1"/>
    <row r="15855" s="1" customFormat="1"/>
    <row r="15856" s="1" customFormat="1"/>
    <row r="15857" s="1" customFormat="1"/>
    <row r="15858" s="1" customFormat="1"/>
    <row r="15859" s="1" customFormat="1"/>
    <row r="15860" s="1" customFormat="1"/>
    <row r="15861" s="1" customFormat="1"/>
    <row r="15862" s="1" customFormat="1"/>
    <row r="15863" s="1" customFormat="1"/>
    <row r="15864" s="1" customFormat="1"/>
    <row r="15865" s="1" customFormat="1"/>
    <row r="15866" s="1" customFormat="1"/>
    <row r="15867" s="1" customFormat="1"/>
    <row r="15868" s="1" customFormat="1"/>
    <row r="15869" s="1" customFormat="1"/>
    <row r="15870" s="1" customFormat="1"/>
    <row r="15871" s="1" customFormat="1"/>
    <row r="15872" s="1" customFormat="1"/>
    <row r="15873" s="1" customFormat="1"/>
    <row r="15874" s="1" customFormat="1"/>
    <row r="15875" s="1" customFormat="1"/>
    <row r="15876" s="1" customFormat="1"/>
    <row r="15877" s="1" customFormat="1"/>
    <row r="15878" s="1" customFormat="1"/>
    <row r="15879" s="1" customFormat="1"/>
    <row r="15880" s="1" customFormat="1"/>
    <row r="15881" s="1" customFormat="1"/>
    <row r="15882" s="1" customFormat="1"/>
    <row r="15883" s="1" customFormat="1"/>
    <row r="15884" s="1" customFormat="1"/>
    <row r="15885" s="1" customFormat="1"/>
    <row r="15886" s="1" customFormat="1"/>
    <row r="15887" s="1" customFormat="1"/>
    <row r="15888" s="1" customFormat="1"/>
    <row r="15889" s="1" customFormat="1"/>
    <row r="15890" s="1" customFormat="1"/>
    <row r="15891" s="1" customFormat="1"/>
    <row r="15892" s="1" customFormat="1"/>
    <row r="15893" s="1" customFormat="1"/>
    <row r="15894" s="1" customFormat="1"/>
    <row r="15895" s="1" customFormat="1"/>
    <row r="15896" s="1" customFormat="1"/>
    <row r="15897" s="1" customFormat="1"/>
    <row r="15898" s="1" customFormat="1"/>
    <row r="15899" s="1" customFormat="1"/>
    <row r="15900" s="1" customFormat="1"/>
    <row r="15901" s="1" customFormat="1"/>
    <row r="15902" s="1" customFormat="1"/>
    <row r="15903" s="1" customFormat="1"/>
    <row r="15904" s="1" customFormat="1"/>
    <row r="15905" s="1" customFormat="1"/>
    <row r="15906" s="1" customFormat="1"/>
    <row r="15907" s="1" customFormat="1"/>
    <row r="15908" s="1" customFormat="1"/>
    <row r="15909" s="1" customFormat="1"/>
    <row r="15910" s="1" customFormat="1"/>
    <row r="15911" s="1" customFormat="1"/>
    <row r="15912" s="1" customFormat="1"/>
    <row r="15913" s="1" customFormat="1"/>
    <row r="15914" s="1" customFormat="1"/>
    <row r="15915" s="1" customFormat="1"/>
    <row r="15916" s="1" customFormat="1"/>
    <row r="15917" s="1" customFormat="1"/>
    <row r="15918" s="1" customFormat="1"/>
    <row r="15919" s="1" customFormat="1"/>
    <row r="15920" s="1" customFormat="1"/>
    <row r="15921" s="1" customFormat="1"/>
    <row r="15922" s="1" customFormat="1"/>
    <row r="15923" s="1" customFormat="1"/>
    <row r="15924" s="1" customFormat="1"/>
    <row r="15925" s="1" customFormat="1"/>
    <row r="15926" s="1" customFormat="1"/>
    <row r="15927" s="1" customFormat="1"/>
    <row r="15928" s="1" customFormat="1"/>
    <row r="15929" s="1" customFormat="1"/>
    <row r="15930" s="1" customFormat="1"/>
    <row r="15931" s="1" customFormat="1"/>
    <row r="15932" s="1" customFormat="1"/>
    <row r="15933" s="1" customFormat="1"/>
    <row r="15934" s="1" customFormat="1"/>
    <row r="15935" s="1" customFormat="1"/>
    <row r="15936" s="1" customFormat="1"/>
    <row r="15937" s="1" customFormat="1"/>
    <row r="15938" s="1" customFormat="1"/>
    <row r="15939" s="1" customFormat="1"/>
    <row r="15940" s="1" customFormat="1"/>
    <row r="15941" s="1" customFormat="1"/>
    <row r="15942" s="1" customFormat="1"/>
    <row r="15943" s="1" customFormat="1"/>
    <row r="15944" s="1" customFormat="1"/>
    <row r="15945" s="1" customFormat="1"/>
    <row r="15946" s="1" customFormat="1"/>
    <row r="15947" s="1" customFormat="1"/>
    <row r="15948" s="1" customFormat="1"/>
    <row r="15949" s="1" customFormat="1"/>
    <row r="15950" s="1" customFormat="1"/>
    <row r="15951" s="1" customFormat="1"/>
    <row r="15952" s="1" customFormat="1"/>
    <row r="15953" s="1" customFormat="1"/>
    <row r="15954" s="1" customFormat="1"/>
    <row r="15955" s="1" customFormat="1"/>
    <row r="15956" s="1" customFormat="1"/>
    <row r="15957" s="1" customFormat="1"/>
    <row r="15958" s="1" customFormat="1"/>
    <row r="15959" s="1" customFormat="1"/>
    <row r="15960" s="1" customFormat="1"/>
    <row r="15961" s="1" customFormat="1"/>
    <row r="15962" s="1" customFormat="1"/>
    <row r="15963" s="1" customFormat="1"/>
    <row r="15964" s="1" customFormat="1"/>
    <row r="15965" s="1" customFormat="1"/>
    <row r="15966" s="1" customFormat="1"/>
    <row r="15967" s="1" customFormat="1"/>
    <row r="15968" s="1" customFormat="1"/>
    <row r="15969" s="1" customFormat="1"/>
    <row r="15970" s="1" customFormat="1"/>
    <row r="15971" s="1" customFormat="1"/>
    <row r="15972" s="1" customFormat="1"/>
    <row r="15973" s="1" customFormat="1"/>
    <row r="15974" s="1" customFormat="1"/>
    <row r="15975" s="1" customFormat="1"/>
    <row r="15976" s="1" customFormat="1"/>
    <row r="15977" s="1" customFormat="1"/>
    <row r="15978" s="1" customFormat="1"/>
    <row r="15979" s="1" customFormat="1"/>
    <row r="15980" s="1" customFormat="1"/>
    <row r="15981" s="1" customFormat="1"/>
    <row r="15982" s="1" customFormat="1"/>
    <row r="15983" s="1" customFormat="1"/>
    <row r="15984" s="1" customFormat="1"/>
    <row r="15985" s="1" customFormat="1"/>
    <row r="15986" s="1" customFormat="1"/>
    <row r="15987" s="1" customFormat="1"/>
    <row r="15988" s="1" customFormat="1"/>
    <row r="15989" s="1" customFormat="1"/>
    <row r="15990" s="1" customFormat="1"/>
    <row r="15991" s="1" customFormat="1"/>
    <row r="15992" s="1" customFormat="1"/>
    <row r="15993" s="1" customFormat="1"/>
    <row r="15994" s="1" customFormat="1"/>
    <row r="15995" s="1" customFormat="1"/>
    <row r="15996" s="1" customFormat="1"/>
    <row r="15997" s="1" customFormat="1"/>
    <row r="15998" s="1" customFormat="1"/>
    <row r="15999" s="1" customFormat="1"/>
    <row r="16000" s="1" customFormat="1"/>
    <row r="16001" s="1" customFormat="1"/>
    <row r="16002" s="1" customFormat="1"/>
    <row r="16003" s="1" customFormat="1"/>
    <row r="16004" s="1" customFormat="1"/>
    <row r="16005" s="1" customFormat="1"/>
    <row r="16006" s="1" customFormat="1"/>
    <row r="16007" s="1" customFormat="1"/>
    <row r="16008" s="1" customFormat="1"/>
    <row r="16009" s="1" customFormat="1"/>
    <row r="16010" s="1" customFormat="1"/>
    <row r="16011" s="1" customFormat="1"/>
    <row r="16012" s="1" customFormat="1"/>
    <row r="16013" s="1" customFormat="1"/>
    <row r="16014" s="1" customFormat="1"/>
    <row r="16015" s="1" customFormat="1"/>
    <row r="16016" s="1" customFormat="1"/>
    <row r="16017" s="1" customFormat="1"/>
    <row r="16018" s="1" customFormat="1"/>
    <row r="16019" s="1" customFormat="1"/>
    <row r="16020" s="1" customFormat="1"/>
    <row r="16021" s="1" customFormat="1"/>
    <row r="16022" s="1" customFormat="1"/>
    <row r="16023" s="1" customFormat="1"/>
    <row r="16024" s="1" customFormat="1"/>
    <row r="16025" s="1" customFormat="1"/>
    <row r="16026" s="1" customFormat="1"/>
    <row r="16027" s="1" customFormat="1"/>
    <row r="16028" s="1" customFormat="1"/>
    <row r="16029" s="1" customFormat="1"/>
    <row r="16030" s="1" customFormat="1"/>
    <row r="16031" s="1" customFormat="1"/>
    <row r="16032" s="1" customFormat="1"/>
    <row r="16033" s="1" customFormat="1"/>
    <row r="16034" s="1" customFormat="1"/>
    <row r="16035" s="1" customFormat="1"/>
    <row r="16036" s="1" customFormat="1"/>
    <row r="16037" s="1" customFormat="1"/>
    <row r="16038" s="1" customFormat="1"/>
    <row r="16039" s="1" customFormat="1"/>
    <row r="16040" s="1" customFormat="1"/>
    <row r="16041" s="1" customFormat="1"/>
    <row r="16042" s="1" customFormat="1"/>
    <row r="16043" s="1" customFormat="1"/>
    <row r="16044" s="1" customFormat="1"/>
    <row r="16045" s="1" customFormat="1"/>
    <row r="16046" s="1" customFormat="1"/>
    <row r="16047" s="1" customFormat="1"/>
    <row r="16048" s="1" customFormat="1"/>
    <row r="16049" s="1" customFormat="1"/>
    <row r="16050" s="1" customFormat="1"/>
    <row r="16051" s="1" customFormat="1"/>
    <row r="16052" s="1" customFormat="1"/>
    <row r="16053" s="1" customFormat="1"/>
    <row r="16054" s="1" customFormat="1"/>
    <row r="16055" s="1" customFormat="1"/>
    <row r="16056" s="1" customFormat="1"/>
    <row r="16057" s="1" customFormat="1"/>
    <row r="16058" s="1" customFormat="1"/>
    <row r="16059" s="1" customFormat="1"/>
    <row r="16060" s="1" customFormat="1"/>
    <row r="16061" s="1" customFormat="1"/>
    <row r="16062" s="1" customFormat="1"/>
    <row r="16063" s="1" customFormat="1"/>
    <row r="16064" s="1" customFormat="1"/>
    <row r="16065" s="1" customFormat="1"/>
    <row r="16066" s="1" customFormat="1"/>
    <row r="16067" s="1" customFormat="1"/>
    <row r="16068" s="1" customFormat="1"/>
    <row r="16069" s="1" customFormat="1"/>
    <row r="16070" s="1" customFormat="1"/>
    <row r="16071" s="1" customFormat="1"/>
    <row r="16072" s="1" customFormat="1"/>
    <row r="16073" s="1" customFormat="1"/>
    <row r="16074" s="1" customFormat="1"/>
    <row r="16075" s="1" customFormat="1"/>
    <row r="16076" s="1" customFormat="1"/>
    <row r="16077" s="1" customFormat="1"/>
    <row r="16078" s="1" customFormat="1"/>
    <row r="16079" s="1" customFormat="1"/>
    <row r="16080" s="1" customFormat="1"/>
    <row r="16081" s="1" customFormat="1"/>
    <row r="16082" s="1" customFormat="1"/>
    <row r="16083" s="1" customFormat="1"/>
    <row r="16084" s="1" customFormat="1"/>
    <row r="16085" s="1" customFormat="1"/>
    <row r="16086" s="1" customFormat="1"/>
    <row r="16087" s="1" customFormat="1"/>
    <row r="16088" s="1" customFormat="1"/>
    <row r="16089" s="1" customFormat="1"/>
    <row r="16090" s="1" customFormat="1"/>
    <row r="16091" s="1" customFormat="1"/>
    <row r="16092" s="1" customFormat="1"/>
    <row r="16093" s="1" customFormat="1"/>
    <row r="16094" s="1" customFormat="1"/>
    <row r="16095" s="1" customFormat="1"/>
    <row r="16096" s="1" customFormat="1"/>
    <row r="16097" s="1" customFormat="1"/>
    <row r="16098" s="1" customFormat="1"/>
    <row r="16099" s="1" customFormat="1"/>
    <row r="16100" s="1" customFormat="1"/>
    <row r="16101" s="1" customFormat="1"/>
    <row r="16102" s="1" customFormat="1"/>
    <row r="16103" s="1" customFormat="1"/>
    <row r="16104" s="1" customFormat="1"/>
    <row r="16105" s="1" customFormat="1"/>
    <row r="16106" s="1" customFormat="1"/>
    <row r="16107" s="1" customFormat="1"/>
    <row r="16108" s="1" customFormat="1"/>
    <row r="16109" s="1" customFormat="1"/>
    <row r="16110" s="1" customFormat="1"/>
    <row r="16111" s="1" customFormat="1"/>
    <row r="16112" s="1" customFormat="1"/>
    <row r="16113" s="1" customFormat="1"/>
    <row r="16114" s="1" customFormat="1"/>
    <row r="16115" s="1" customFormat="1"/>
    <row r="16116" s="1" customFormat="1"/>
    <row r="16117" s="1" customFormat="1"/>
    <row r="16118" s="1" customFormat="1"/>
    <row r="16119" s="1" customFormat="1"/>
    <row r="16120" s="1" customFormat="1"/>
    <row r="16121" s="1" customFormat="1"/>
    <row r="16122" s="1" customFormat="1"/>
    <row r="16123" s="1" customFormat="1"/>
    <row r="16124" s="1" customFormat="1"/>
    <row r="16125" s="1" customFormat="1"/>
    <row r="16126" s="1" customFormat="1"/>
    <row r="16127" s="1" customFormat="1"/>
    <row r="16128" s="1" customFormat="1"/>
    <row r="16129" s="1" customFormat="1"/>
    <row r="16130" s="1" customFormat="1"/>
    <row r="16131" s="1" customFormat="1"/>
    <row r="16132" s="1" customFormat="1"/>
    <row r="16133" s="1" customFormat="1"/>
    <row r="16134" s="1" customFormat="1"/>
    <row r="16135" s="1" customFormat="1"/>
    <row r="16136" s="1" customFormat="1"/>
    <row r="16137" s="1" customFormat="1"/>
    <row r="16138" s="1" customFormat="1"/>
    <row r="16139" s="1" customFormat="1"/>
    <row r="16140" s="1" customFormat="1"/>
    <row r="16141" s="1" customFormat="1"/>
    <row r="16142" s="1" customFormat="1"/>
    <row r="16143" s="1" customFormat="1"/>
    <row r="16144" s="1" customFormat="1"/>
    <row r="16145" s="1" customFormat="1"/>
    <row r="16146" s="1" customFormat="1"/>
    <row r="16147" s="1" customFormat="1"/>
    <row r="16148" s="1" customFormat="1"/>
    <row r="16149" s="1" customFormat="1"/>
    <row r="16150" s="1" customFormat="1"/>
    <row r="16151" s="1" customFormat="1"/>
    <row r="16152" s="1" customFormat="1"/>
    <row r="16153" s="1" customFormat="1"/>
    <row r="16154" s="1" customFormat="1"/>
    <row r="16155" s="1" customFormat="1"/>
    <row r="16156" s="1" customFormat="1"/>
    <row r="16157" s="1" customFormat="1"/>
    <row r="16158" s="1" customFormat="1"/>
    <row r="16159" s="1" customFormat="1"/>
    <row r="16160" s="1" customFormat="1"/>
    <row r="16161" s="1" customFormat="1"/>
    <row r="16162" s="1" customFormat="1"/>
    <row r="16163" s="1" customFormat="1"/>
    <row r="16164" s="1" customFormat="1"/>
    <row r="16165" s="1" customFormat="1"/>
    <row r="16166" s="1" customFormat="1"/>
    <row r="16167" s="1" customFormat="1"/>
    <row r="16168" s="1" customFormat="1"/>
    <row r="16169" s="1" customFormat="1"/>
    <row r="16170" s="1" customFormat="1"/>
    <row r="16171" s="1" customFormat="1"/>
    <row r="16172" s="1" customFormat="1"/>
    <row r="16173" s="1" customFormat="1"/>
    <row r="16174" s="1" customFormat="1"/>
    <row r="16175" s="1" customFormat="1"/>
    <row r="16176" s="1" customFormat="1"/>
    <row r="16177" s="1" customFormat="1"/>
    <row r="16178" s="1" customFormat="1"/>
    <row r="16179" s="1" customFormat="1"/>
    <row r="16180" s="1" customFormat="1"/>
    <row r="16181" s="1" customFormat="1"/>
    <row r="16182" s="1" customFormat="1"/>
    <row r="16183" s="1" customFormat="1"/>
    <row r="16184" s="1" customFormat="1"/>
    <row r="16185" s="1" customFormat="1"/>
    <row r="16186" s="1" customFormat="1"/>
    <row r="16187" s="1" customFormat="1"/>
    <row r="16188" s="1" customFormat="1"/>
    <row r="16189" s="1" customFormat="1"/>
    <row r="16190" s="1" customFormat="1"/>
    <row r="16191" s="1" customFormat="1"/>
    <row r="16192" s="1" customFormat="1"/>
    <row r="16193" s="1" customFormat="1"/>
    <row r="16194" s="1" customFormat="1"/>
    <row r="16195" s="1" customFormat="1"/>
    <row r="16196" s="1" customFormat="1"/>
    <row r="16197" s="1" customFormat="1"/>
    <row r="16198" s="1" customFormat="1"/>
    <row r="16199" s="1" customFormat="1"/>
    <row r="16200" s="1" customFormat="1"/>
    <row r="16201" s="1" customFormat="1"/>
    <row r="16202" s="1" customFormat="1"/>
    <row r="16203" s="1" customFormat="1"/>
    <row r="16204" s="1" customFormat="1"/>
    <row r="16205" s="1" customFormat="1"/>
    <row r="16206" s="1" customFormat="1"/>
    <row r="16207" s="1" customFormat="1"/>
    <row r="16208" s="1" customFormat="1"/>
    <row r="16209" s="1" customFormat="1"/>
    <row r="16210" s="1" customFormat="1"/>
    <row r="16211" s="1" customFormat="1"/>
    <row r="16212" s="1" customFormat="1"/>
    <row r="16213" s="1" customFormat="1"/>
    <row r="16214" s="1" customFormat="1"/>
    <row r="16215" s="1" customFormat="1"/>
    <row r="16216" s="1" customFormat="1"/>
    <row r="16217" s="1" customFormat="1"/>
    <row r="16218" s="1" customFormat="1"/>
    <row r="16219" s="1" customFormat="1"/>
    <row r="16220" s="1" customFormat="1"/>
    <row r="16221" s="1" customFormat="1"/>
    <row r="16222" s="1" customFormat="1"/>
    <row r="16223" s="1" customFormat="1"/>
    <row r="16224" s="1" customFormat="1"/>
    <row r="16225" s="1" customFormat="1"/>
    <row r="16226" s="1" customFormat="1"/>
    <row r="16227" s="1" customFormat="1"/>
    <row r="16228" s="1" customFormat="1"/>
    <row r="16229" s="1" customFormat="1"/>
    <row r="16230" s="1" customFormat="1"/>
    <row r="16231" s="1" customFormat="1"/>
    <row r="16232" s="1" customFormat="1"/>
    <row r="16233" s="1" customFormat="1"/>
    <row r="16234" s="1" customFormat="1"/>
    <row r="16235" s="1" customFormat="1"/>
    <row r="16236" s="1" customFormat="1"/>
    <row r="16237" s="1" customFormat="1"/>
    <row r="16238" s="1" customFormat="1"/>
    <row r="16239" s="1" customFormat="1"/>
    <row r="16240" s="1" customFormat="1"/>
    <row r="16241" s="1" customFormat="1"/>
    <row r="16242" s="1" customFormat="1"/>
    <row r="16243" s="1" customFormat="1"/>
    <row r="16244" s="1" customFormat="1"/>
    <row r="16245" s="1" customFormat="1"/>
    <row r="16246" s="1" customFormat="1"/>
    <row r="16247" s="1" customFormat="1"/>
    <row r="16248" s="1" customFormat="1"/>
    <row r="16249" s="1" customFormat="1"/>
    <row r="16250" s="1" customFormat="1"/>
    <row r="16251" s="1" customFormat="1"/>
    <row r="16252" s="1" customFormat="1"/>
    <row r="16253" s="1" customFormat="1"/>
    <row r="16254" s="1" customFormat="1"/>
    <row r="16255" s="1" customFormat="1"/>
    <row r="16256" s="1" customFormat="1"/>
    <row r="16257" s="1" customFormat="1"/>
    <row r="16258" s="1" customFormat="1"/>
    <row r="16259" s="1" customFormat="1"/>
    <row r="16260" s="1" customFormat="1"/>
    <row r="16261" s="1" customFormat="1"/>
    <row r="16262" s="1" customFormat="1"/>
    <row r="16263" s="1" customFormat="1"/>
    <row r="16264" s="1" customFormat="1"/>
    <row r="16265" s="1" customFormat="1"/>
    <row r="16266" s="1" customFormat="1"/>
    <row r="16267" s="1" customFormat="1"/>
    <row r="16268" s="1" customFormat="1"/>
    <row r="16269" s="1" customFormat="1"/>
    <row r="16270" s="1" customFormat="1"/>
    <row r="16271" s="1" customFormat="1"/>
    <row r="16272" s="1" customFormat="1"/>
    <row r="16273" s="1" customFormat="1"/>
    <row r="16274" s="1" customFormat="1"/>
    <row r="16275" s="1" customFormat="1"/>
    <row r="16276" s="1" customFormat="1"/>
    <row r="16277" s="1" customFormat="1"/>
    <row r="16278" s="1" customFormat="1"/>
    <row r="16279" s="1" customFormat="1"/>
    <row r="16280" s="1" customFormat="1"/>
    <row r="16281" s="1" customFormat="1"/>
    <row r="16282" s="1" customFormat="1"/>
    <row r="16283" s="1" customFormat="1"/>
    <row r="16284" s="1" customFormat="1"/>
    <row r="16285" s="1" customFormat="1"/>
    <row r="16286" s="1" customFormat="1"/>
    <row r="16287" s="1" customFormat="1"/>
    <row r="16288" s="1" customFormat="1"/>
    <row r="16289" s="1" customFormat="1"/>
    <row r="16290" s="1" customFormat="1"/>
    <row r="16291" s="1" customFormat="1"/>
    <row r="16292" s="1" customFormat="1"/>
    <row r="16293" s="1" customFormat="1"/>
    <row r="16294" s="1" customFormat="1"/>
    <row r="16295" s="1" customFormat="1"/>
    <row r="16296" s="1" customFormat="1"/>
    <row r="16297" s="1" customFormat="1"/>
    <row r="16298" s="1" customFormat="1"/>
    <row r="16299" s="1" customFormat="1"/>
    <row r="16300" s="1" customFormat="1"/>
    <row r="16301" s="1" customFormat="1"/>
    <row r="16302" s="1" customFormat="1"/>
    <row r="16303" s="1" customFormat="1"/>
    <row r="16304" s="1" customFormat="1"/>
    <row r="16305" s="1" customFormat="1"/>
    <row r="16306" s="1" customFormat="1"/>
    <row r="16307" s="1" customFormat="1"/>
    <row r="16308" s="1" customFormat="1"/>
    <row r="16309" s="1" customFormat="1"/>
    <row r="16310" s="1" customFormat="1"/>
    <row r="16311" s="1" customFormat="1"/>
    <row r="16312" s="1" customFormat="1"/>
    <row r="16313" s="1" customFormat="1"/>
    <row r="16314" s="1" customFormat="1"/>
    <row r="16315" s="1" customFormat="1"/>
    <row r="16316" s="1" customFormat="1"/>
    <row r="16317" s="1" customFormat="1"/>
    <row r="16318" s="1" customFormat="1"/>
    <row r="16319" s="1" customFormat="1"/>
    <row r="16320" s="1" customFormat="1"/>
    <row r="16321" s="1" customFormat="1"/>
    <row r="16322" s="1" customFormat="1"/>
    <row r="16323" s="1" customFormat="1"/>
    <row r="16324" s="1" customFormat="1"/>
    <row r="16325" s="1" customFormat="1"/>
    <row r="16326" s="1" customFormat="1"/>
    <row r="16327" s="1" customFormat="1"/>
    <row r="16328" s="1" customFormat="1"/>
    <row r="16329" s="1" customFormat="1"/>
    <row r="16330" s="1" customFormat="1"/>
    <row r="16331" s="1" customFormat="1"/>
    <row r="16332" s="1" customFormat="1"/>
    <row r="16333" s="1" customFormat="1"/>
    <row r="16334" s="1" customFormat="1"/>
    <row r="16335" s="1" customFormat="1"/>
    <row r="16336" s="1" customFormat="1"/>
    <row r="16337" s="1" customFormat="1"/>
    <row r="16338" s="1" customFormat="1"/>
    <row r="16339" s="1" customFormat="1"/>
    <row r="16340" s="1" customFormat="1"/>
    <row r="16341" s="1" customFormat="1"/>
    <row r="16342" s="1" customFormat="1"/>
    <row r="16343" s="1" customFormat="1"/>
    <row r="16344" s="1" customFormat="1"/>
    <row r="16345" s="1" customFormat="1"/>
    <row r="16346" s="1" customFormat="1"/>
    <row r="16347" s="1" customFormat="1"/>
    <row r="16348" s="1" customFormat="1"/>
    <row r="16349" s="1" customFormat="1"/>
    <row r="16350" s="1" customFormat="1"/>
    <row r="16351" s="1" customFormat="1"/>
    <row r="16352" s="1" customFormat="1"/>
    <row r="16353" s="1" customFormat="1"/>
    <row r="16354" s="1" customFormat="1"/>
    <row r="16355" s="1" customFormat="1"/>
    <row r="16356" s="1" customFormat="1"/>
    <row r="16357" s="1" customFormat="1"/>
    <row r="16358" s="1" customFormat="1"/>
    <row r="16359" s="1" customFormat="1"/>
    <row r="16360" s="1" customFormat="1"/>
    <row r="16361" s="1" customFormat="1"/>
    <row r="16362" s="1" customFormat="1"/>
    <row r="16363" s="1" customFormat="1"/>
    <row r="16364" s="1" customFormat="1"/>
    <row r="16365" s="1" customFormat="1"/>
    <row r="16366" s="1" customFormat="1"/>
    <row r="16367" s="1" customFormat="1"/>
    <row r="16368" s="1" customFormat="1"/>
    <row r="16369" s="1" customFormat="1"/>
    <row r="16370" s="1" customFormat="1"/>
    <row r="16371" s="1" customFormat="1"/>
    <row r="16372" s="1" customFormat="1"/>
    <row r="16373" s="1" customFormat="1"/>
    <row r="16374" s="1" customFormat="1"/>
    <row r="16375" s="1" customFormat="1"/>
    <row r="16376" s="1" customFormat="1"/>
    <row r="16377" s="1" customFormat="1"/>
    <row r="16378" s="1" customFormat="1"/>
    <row r="16379" s="1" customFormat="1"/>
    <row r="16380" s="1" customFormat="1"/>
    <row r="16381" s="1" customFormat="1"/>
    <row r="16382" s="1" customFormat="1"/>
    <row r="16383" s="1" customFormat="1"/>
    <row r="16384" s="1" customFormat="1"/>
    <row r="16385" s="1" customFormat="1"/>
    <row r="16386" s="1" customFormat="1"/>
    <row r="16387" s="1" customFormat="1"/>
    <row r="16388" s="1" customFormat="1"/>
    <row r="16389" s="1" customFormat="1"/>
    <row r="16390" s="1" customFormat="1"/>
    <row r="16391" s="1" customFormat="1"/>
    <row r="16392" s="1" customFormat="1"/>
    <row r="16393" s="1" customFormat="1"/>
    <row r="16394" s="1" customFormat="1"/>
    <row r="16395" s="1" customFormat="1"/>
    <row r="16396" s="1" customFormat="1"/>
    <row r="16397" s="1" customFormat="1"/>
    <row r="16398" s="1" customFormat="1"/>
    <row r="16399" s="1" customFormat="1"/>
    <row r="16400" s="1" customFormat="1"/>
    <row r="16401" s="1" customFormat="1"/>
    <row r="16402" s="1" customFormat="1"/>
    <row r="16403" s="1" customFormat="1"/>
    <row r="16404" s="1" customFormat="1"/>
    <row r="16405" s="1" customFormat="1"/>
    <row r="16406" s="1" customFormat="1"/>
    <row r="16407" s="1" customFormat="1"/>
    <row r="16408" s="1" customFormat="1"/>
    <row r="16409" s="1" customFormat="1"/>
    <row r="16410" s="1" customFormat="1"/>
    <row r="16411" s="1" customFormat="1"/>
    <row r="16412" s="1" customFormat="1"/>
    <row r="16413" s="1" customFormat="1"/>
    <row r="16414" s="1" customFormat="1"/>
    <row r="16415" s="1" customFormat="1"/>
    <row r="16416" s="1" customFormat="1"/>
    <row r="16417" s="1" customFormat="1"/>
    <row r="16418" s="1" customFormat="1"/>
    <row r="16419" s="1" customFormat="1"/>
    <row r="16420" s="1" customFormat="1"/>
    <row r="16421" s="1" customFormat="1"/>
    <row r="16422" s="1" customFormat="1"/>
    <row r="16423" s="1" customFormat="1"/>
    <row r="16424" s="1" customFormat="1"/>
    <row r="16425" s="1" customFormat="1"/>
    <row r="16426" s="1" customFormat="1"/>
    <row r="16427" s="1" customFormat="1"/>
    <row r="16428" s="1" customFormat="1"/>
    <row r="16429" s="1" customFormat="1"/>
    <row r="16430" s="1" customFormat="1"/>
    <row r="16431" s="1" customFormat="1"/>
    <row r="16432" s="1" customFormat="1"/>
    <row r="16433" s="1" customFormat="1"/>
    <row r="16434" s="1" customFormat="1"/>
    <row r="16435" s="1" customFormat="1"/>
    <row r="16436" s="1" customFormat="1"/>
    <row r="16437" s="1" customFormat="1"/>
    <row r="16438" s="1" customFormat="1"/>
    <row r="16439" s="1" customFormat="1"/>
    <row r="16440" s="1" customFormat="1"/>
    <row r="16441" s="1" customFormat="1"/>
    <row r="16442" s="1" customFormat="1"/>
    <row r="16443" s="1" customFormat="1"/>
    <row r="16444" s="1" customFormat="1"/>
    <row r="16445" s="1" customFormat="1"/>
    <row r="16446" s="1" customFormat="1"/>
    <row r="16447" s="1" customFormat="1"/>
    <row r="16448" s="1" customFormat="1"/>
    <row r="16449" s="1" customFormat="1"/>
    <row r="16450" s="1" customFormat="1"/>
    <row r="16451" s="1" customFormat="1"/>
    <row r="16452" s="1" customFormat="1"/>
    <row r="16453" s="1" customFormat="1"/>
    <row r="16454" s="1" customFormat="1"/>
    <row r="16455" s="1" customFormat="1"/>
    <row r="16456" s="1" customFormat="1"/>
    <row r="16457" s="1" customFormat="1"/>
    <row r="16458" s="1" customFormat="1"/>
    <row r="16459" s="1" customFormat="1"/>
    <row r="16460" s="1" customFormat="1"/>
    <row r="16461" s="1" customFormat="1"/>
    <row r="16462" s="1" customFormat="1"/>
    <row r="16463" s="1" customFormat="1"/>
    <row r="16464" s="1" customFormat="1"/>
    <row r="16465" s="1" customFormat="1"/>
    <row r="16466" s="1" customFormat="1"/>
    <row r="16467" s="1" customFormat="1"/>
    <row r="16468" s="1" customFormat="1"/>
    <row r="16469" s="1" customFormat="1"/>
    <row r="16470" s="1" customFormat="1"/>
    <row r="16471" s="1" customFormat="1"/>
    <row r="16472" s="1" customFormat="1"/>
    <row r="16473" s="1" customFormat="1"/>
    <row r="16474" s="1" customFormat="1"/>
    <row r="16475" s="1" customFormat="1"/>
    <row r="16476" s="1" customFormat="1"/>
    <row r="16477" s="1" customFormat="1"/>
    <row r="16478" s="1" customFormat="1"/>
    <row r="16479" s="1" customFormat="1"/>
    <row r="16480" s="1" customFormat="1"/>
    <row r="16481" s="1" customFormat="1"/>
    <row r="16482" s="1" customFormat="1"/>
    <row r="16483" s="1" customFormat="1"/>
    <row r="16484" s="1" customFormat="1"/>
    <row r="16485" s="1" customFormat="1"/>
    <row r="16486" s="1" customFormat="1"/>
    <row r="16487" s="1" customFormat="1"/>
    <row r="16488" s="1" customFormat="1"/>
    <row r="16489" s="1" customFormat="1"/>
    <row r="16490" s="1" customFormat="1"/>
    <row r="16491" s="1" customFormat="1"/>
    <row r="16492" s="1" customFormat="1"/>
    <row r="16493" s="1" customFormat="1"/>
    <row r="16494" s="1" customFormat="1"/>
    <row r="16495" s="1" customFormat="1"/>
    <row r="16496" s="1" customFormat="1"/>
    <row r="16497" s="1" customFormat="1"/>
    <row r="16498" s="1" customFormat="1"/>
    <row r="16499" s="1" customFormat="1"/>
    <row r="16500" s="1" customFormat="1"/>
    <row r="16501" s="1" customFormat="1"/>
    <row r="16502" s="1" customFormat="1"/>
    <row r="16503" s="1" customFormat="1"/>
    <row r="16504" s="1" customFormat="1"/>
    <row r="16505" s="1" customFormat="1"/>
    <row r="16506" s="1" customFormat="1"/>
    <row r="16507" s="1" customFormat="1"/>
    <row r="16508" s="1" customFormat="1"/>
    <row r="16509" s="1" customFormat="1"/>
    <row r="16510" s="1" customFormat="1"/>
    <row r="16511" s="1" customFormat="1"/>
    <row r="16512" s="1" customFormat="1"/>
    <row r="16513" s="1" customFormat="1"/>
    <row r="16514" s="1" customFormat="1"/>
    <row r="16515" s="1" customFormat="1"/>
    <row r="16516" s="1" customFormat="1"/>
    <row r="16517" s="1" customFormat="1"/>
    <row r="16518" s="1" customFormat="1"/>
    <row r="16519" s="1" customFormat="1"/>
    <row r="16520" s="1" customFormat="1"/>
    <row r="16521" s="1" customFormat="1"/>
    <row r="16522" s="1" customFormat="1"/>
    <row r="16523" s="1" customFormat="1"/>
    <row r="16524" s="1" customFormat="1"/>
    <row r="16525" s="1" customFormat="1"/>
    <row r="16526" s="1" customFormat="1"/>
    <row r="16527" s="1" customFormat="1"/>
    <row r="16528" s="1" customFormat="1"/>
    <row r="16529" s="1" customFormat="1"/>
    <row r="16530" s="1" customFormat="1"/>
    <row r="16531" s="1" customFormat="1"/>
    <row r="16532" s="1" customFormat="1"/>
    <row r="16533" s="1" customFormat="1"/>
    <row r="16534" s="1" customFormat="1"/>
    <row r="16535" s="1" customFormat="1"/>
    <row r="16536" s="1" customFormat="1"/>
    <row r="16537" s="1" customFormat="1"/>
    <row r="16538" s="1" customFormat="1"/>
    <row r="16539" s="1" customFormat="1"/>
    <row r="16540" s="1" customFormat="1"/>
    <row r="16541" s="1" customFormat="1"/>
    <row r="16542" s="1" customFormat="1"/>
    <row r="16543" s="1" customFormat="1"/>
    <row r="16544" s="1" customFormat="1"/>
    <row r="16545" s="1" customFormat="1"/>
    <row r="16546" s="1" customFormat="1"/>
    <row r="16547" s="1" customFormat="1"/>
    <row r="16548" s="1" customFormat="1"/>
    <row r="16549" s="1" customFormat="1"/>
    <row r="16550" s="1" customFormat="1"/>
    <row r="16551" s="1" customFormat="1"/>
    <row r="16552" s="1" customFormat="1"/>
    <row r="16553" s="1" customFormat="1"/>
    <row r="16554" s="1" customFormat="1"/>
    <row r="16555" s="1" customFormat="1"/>
    <row r="16556" s="1" customFormat="1"/>
    <row r="16557" s="1" customFormat="1"/>
    <row r="16558" s="1" customFormat="1"/>
    <row r="16559" s="1" customFormat="1"/>
    <row r="16560" s="1" customFormat="1"/>
    <row r="16561" s="1" customFormat="1"/>
    <row r="16562" s="1" customFormat="1"/>
    <row r="16563" s="1" customFormat="1"/>
    <row r="16564" s="1" customFormat="1"/>
    <row r="16565" s="1" customFormat="1"/>
    <row r="16566" s="1" customFormat="1"/>
    <row r="16567" s="1" customFormat="1"/>
    <row r="16568" s="1" customFormat="1"/>
    <row r="16569" s="1" customFormat="1"/>
    <row r="16570" s="1" customFormat="1"/>
    <row r="16571" s="1" customFormat="1"/>
    <row r="16572" s="1" customFormat="1"/>
    <row r="16573" s="1" customFormat="1"/>
    <row r="16574" s="1" customFormat="1"/>
    <row r="16575" s="1" customFormat="1"/>
    <row r="16576" s="1" customFormat="1"/>
    <row r="16577" s="1" customFormat="1"/>
    <row r="16578" s="1" customFormat="1"/>
    <row r="16579" s="1" customFormat="1"/>
    <row r="16580" s="1" customFormat="1"/>
    <row r="16581" s="1" customFormat="1"/>
    <row r="16582" s="1" customFormat="1"/>
    <row r="16583" s="1" customFormat="1"/>
    <row r="16584" s="1" customFormat="1"/>
    <row r="16585" s="1" customFormat="1"/>
    <row r="16586" s="1" customFormat="1"/>
    <row r="16587" s="1" customFormat="1"/>
    <row r="16588" s="1" customFormat="1"/>
    <row r="16589" s="1" customFormat="1"/>
    <row r="16590" s="1" customFormat="1"/>
    <row r="16591" s="1" customFormat="1"/>
    <row r="16592" s="1" customFormat="1"/>
    <row r="16593" s="1" customFormat="1"/>
    <row r="16594" s="1" customFormat="1"/>
    <row r="16595" s="1" customFormat="1"/>
    <row r="16596" s="1" customFormat="1"/>
    <row r="16597" s="1" customFormat="1"/>
    <row r="16598" s="1" customFormat="1"/>
    <row r="16599" s="1" customFormat="1"/>
    <row r="16600" s="1" customFormat="1"/>
    <row r="16601" s="1" customFormat="1"/>
    <row r="16602" s="1" customFormat="1"/>
    <row r="16603" s="1" customFormat="1"/>
    <row r="16604" s="1" customFormat="1"/>
    <row r="16605" s="1" customFormat="1"/>
    <row r="16606" s="1" customFormat="1"/>
    <row r="16607" s="1" customFormat="1"/>
    <row r="16608" s="1" customFormat="1"/>
    <row r="16609" s="1" customFormat="1"/>
    <row r="16610" s="1" customFormat="1"/>
    <row r="16611" s="1" customFormat="1"/>
    <row r="16612" s="1" customFormat="1"/>
    <row r="16613" s="1" customFormat="1"/>
    <row r="16614" s="1" customFormat="1"/>
    <row r="16615" s="1" customFormat="1"/>
    <row r="16616" s="1" customFormat="1"/>
    <row r="16617" s="1" customFormat="1"/>
    <row r="16618" s="1" customFormat="1"/>
    <row r="16619" s="1" customFormat="1"/>
    <row r="16620" s="1" customFormat="1"/>
    <row r="16621" s="1" customFormat="1"/>
    <row r="16622" s="1" customFormat="1"/>
    <row r="16623" s="1" customFormat="1"/>
    <row r="16624" s="1" customFormat="1"/>
    <row r="16625" s="1" customFormat="1"/>
    <row r="16626" s="1" customFormat="1"/>
    <row r="16627" s="1" customFormat="1"/>
    <row r="16628" s="1" customFormat="1"/>
    <row r="16629" s="1" customFormat="1"/>
    <row r="16630" s="1" customFormat="1"/>
    <row r="16631" s="1" customFormat="1"/>
    <row r="16632" s="1" customFormat="1"/>
    <row r="16633" s="1" customFormat="1"/>
    <row r="16634" s="1" customFormat="1"/>
    <row r="16635" s="1" customFormat="1"/>
    <row r="16636" s="1" customFormat="1"/>
    <row r="16637" s="1" customFormat="1"/>
    <row r="16638" s="1" customFormat="1"/>
    <row r="16639" s="1" customFormat="1"/>
    <row r="16640" s="1" customFormat="1"/>
    <row r="16641" s="1" customFormat="1"/>
    <row r="16642" s="1" customFormat="1"/>
    <row r="16643" s="1" customFormat="1"/>
    <row r="16644" s="1" customFormat="1"/>
    <row r="16645" s="1" customFormat="1"/>
    <row r="16646" s="1" customFormat="1"/>
    <row r="16647" s="1" customFormat="1"/>
    <row r="16648" s="1" customFormat="1"/>
    <row r="16649" s="1" customFormat="1"/>
    <row r="16650" s="1" customFormat="1"/>
    <row r="16651" s="1" customFormat="1"/>
    <row r="16652" s="1" customFormat="1"/>
    <row r="16653" s="1" customFormat="1"/>
    <row r="16654" s="1" customFormat="1"/>
    <row r="16655" s="1" customFormat="1"/>
    <row r="16656" s="1" customFormat="1"/>
    <row r="16657" s="1" customFormat="1"/>
    <row r="16658" s="1" customFormat="1"/>
    <row r="16659" s="1" customFormat="1"/>
    <row r="16660" s="1" customFormat="1"/>
    <row r="16661" s="1" customFormat="1"/>
    <row r="16662" s="1" customFormat="1"/>
    <row r="16663" s="1" customFormat="1"/>
    <row r="16664" s="1" customFormat="1"/>
    <row r="16665" s="1" customFormat="1"/>
    <row r="16666" s="1" customFormat="1"/>
    <row r="16667" s="1" customFormat="1"/>
    <row r="16668" s="1" customFormat="1"/>
    <row r="16669" s="1" customFormat="1"/>
    <row r="16670" s="1" customFormat="1"/>
    <row r="16671" s="1" customFormat="1"/>
    <row r="16672" s="1" customFormat="1"/>
    <row r="16673" s="1" customFormat="1"/>
    <row r="16674" s="1" customFormat="1"/>
    <row r="16675" s="1" customFormat="1"/>
    <row r="16676" s="1" customFormat="1"/>
    <row r="16677" s="1" customFormat="1"/>
    <row r="16678" s="1" customFormat="1"/>
    <row r="16679" s="1" customFormat="1"/>
    <row r="16680" s="1" customFormat="1"/>
    <row r="16681" s="1" customFormat="1"/>
    <row r="16682" s="1" customFormat="1"/>
    <row r="16683" s="1" customFormat="1"/>
    <row r="16684" s="1" customFormat="1"/>
    <row r="16685" s="1" customFormat="1"/>
    <row r="16686" s="1" customFormat="1"/>
    <row r="16687" s="1" customFormat="1"/>
    <row r="16688" s="1" customFormat="1"/>
    <row r="16689" s="1" customFormat="1"/>
    <row r="16690" s="1" customFormat="1"/>
    <row r="16691" s="1" customFormat="1"/>
    <row r="16692" s="1" customFormat="1"/>
    <row r="16693" s="1" customFormat="1"/>
    <row r="16694" s="1" customFormat="1"/>
    <row r="16695" s="1" customFormat="1"/>
    <row r="16696" s="1" customFormat="1"/>
    <row r="16697" s="1" customFormat="1"/>
    <row r="16698" s="1" customFormat="1"/>
    <row r="16699" s="1" customFormat="1"/>
    <row r="16700" s="1" customFormat="1"/>
    <row r="16701" s="1" customFormat="1"/>
    <row r="16702" s="1" customFormat="1"/>
    <row r="16703" s="1" customFormat="1"/>
    <row r="16704" s="1" customFormat="1"/>
    <row r="16705" s="1" customFormat="1"/>
    <row r="16706" s="1" customFormat="1"/>
    <row r="16707" s="1" customFormat="1"/>
    <row r="16708" s="1" customFormat="1"/>
    <row r="16709" s="1" customFormat="1"/>
    <row r="16710" s="1" customFormat="1"/>
    <row r="16711" s="1" customFormat="1"/>
    <row r="16712" s="1" customFormat="1"/>
    <row r="16713" s="1" customFormat="1"/>
    <row r="16714" s="1" customFormat="1"/>
    <row r="16715" s="1" customFormat="1"/>
    <row r="16716" s="1" customFormat="1"/>
    <row r="16717" s="1" customFormat="1"/>
    <row r="16718" s="1" customFormat="1"/>
    <row r="16719" s="1" customFormat="1"/>
    <row r="16720" s="1" customFormat="1"/>
    <row r="16721" s="1" customFormat="1"/>
    <row r="16722" s="1" customFormat="1"/>
    <row r="16723" s="1" customFormat="1"/>
    <row r="16724" s="1" customFormat="1"/>
    <row r="16725" s="1" customFormat="1"/>
    <row r="16726" s="1" customFormat="1"/>
    <row r="16727" s="1" customFormat="1"/>
    <row r="16728" s="1" customFormat="1"/>
    <row r="16729" s="1" customFormat="1"/>
    <row r="16730" s="1" customFormat="1"/>
    <row r="16731" s="1" customFormat="1"/>
    <row r="16732" s="1" customFormat="1"/>
    <row r="16733" s="1" customFormat="1"/>
    <row r="16734" s="1" customFormat="1"/>
    <row r="16735" s="1" customFormat="1"/>
    <row r="16736" s="1" customFormat="1"/>
    <row r="16737" s="1" customFormat="1"/>
    <row r="16738" s="1" customFormat="1"/>
    <row r="16739" s="1" customFormat="1"/>
    <row r="16740" s="1" customFormat="1"/>
    <row r="16741" s="1" customFormat="1"/>
    <row r="16742" s="1" customFormat="1"/>
    <row r="16743" s="1" customFormat="1"/>
    <row r="16744" s="1" customFormat="1"/>
    <row r="16745" s="1" customFormat="1"/>
    <row r="16746" s="1" customFormat="1"/>
    <row r="16747" s="1" customFormat="1"/>
    <row r="16748" s="1" customFormat="1"/>
    <row r="16749" s="1" customFormat="1"/>
    <row r="16750" s="1" customFormat="1"/>
    <row r="16751" s="1" customFormat="1"/>
    <row r="16752" s="1" customFormat="1"/>
    <row r="16753" s="1" customFormat="1"/>
    <row r="16754" s="1" customFormat="1"/>
    <row r="16755" s="1" customFormat="1"/>
    <row r="16756" s="1" customFormat="1"/>
    <row r="16757" s="1" customFormat="1"/>
    <row r="16758" s="1" customFormat="1"/>
    <row r="16759" s="1" customFormat="1"/>
    <row r="16760" s="1" customFormat="1"/>
    <row r="16761" s="1" customFormat="1"/>
    <row r="16762" s="1" customFormat="1"/>
    <row r="16763" s="1" customFormat="1"/>
    <row r="16764" s="1" customFormat="1"/>
    <row r="16765" s="1" customFormat="1"/>
    <row r="16766" s="1" customFormat="1"/>
    <row r="16767" s="1" customFormat="1"/>
    <row r="16768" s="1" customFormat="1"/>
    <row r="16769" s="1" customFormat="1"/>
    <row r="16770" s="1" customFormat="1"/>
    <row r="16771" s="1" customFormat="1"/>
    <row r="16772" s="1" customFormat="1"/>
    <row r="16773" s="1" customFormat="1"/>
    <row r="16774" s="1" customFormat="1"/>
    <row r="16775" s="1" customFormat="1"/>
    <row r="16776" s="1" customFormat="1"/>
    <row r="16777" s="1" customFormat="1"/>
    <row r="16778" s="1" customFormat="1"/>
    <row r="16779" s="1" customFormat="1"/>
    <row r="16780" s="1" customFormat="1"/>
    <row r="16781" s="1" customFormat="1"/>
    <row r="16782" s="1" customFormat="1"/>
    <row r="16783" s="1" customFormat="1"/>
    <row r="16784" s="1" customFormat="1"/>
    <row r="16785" s="1" customFormat="1"/>
    <row r="16786" s="1" customFormat="1"/>
    <row r="16787" s="1" customFormat="1"/>
    <row r="16788" s="1" customFormat="1"/>
    <row r="16789" s="1" customFormat="1"/>
    <row r="16790" s="1" customFormat="1"/>
    <row r="16791" s="1" customFormat="1"/>
    <row r="16792" s="1" customFormat="1"/>
    <row r="16793" s="1" customFormat="1"/>
    <row r="16794" s="1" customFormat="1"/>
    <row r="16795" s="1" customFormat="1"/>
    <row r="16796" s="1" customFormat="1"/>
    <row r="16797" s="1" customFormat="1"/>
    <row r="16798" s="1" customFormat="1"/>
    <row r="16799" s="1" customFormat="1"/>
    <row r="16800" s="1" customFormat="1"/>
    <row r="16801" s="1" customFormat="1"/>
    <row r="16802" s="1" customFormat="1"/>
    <row r="16803" s="1" customFormat="1"/>
    <row r="16804" s="1" customFormat="1"/>
    <row r="16805" s="1" customFormat="1"/>
    <row r="16806" s="1" customFormat="1"/>
    <row r="16807" s="1" customFormat="1"/>
    <row r="16808" s="1" customFormat="1"/>
    <row r="16809" s="1" customFormat="1"/>
    <row r="16810" s="1" customFormat="1"/>
    <row r="16811" s="1" customFormat="1"/>
    <row r="16812" s="1" customFormat="1"/>
    <row r="16813" s="1" customFormat="1"/>
    <row r="16814" s="1" customFormat="1"/>
    <row r="16815" s="1" customFormat="1"/>
    <row r="16816" s="1" customFormat="1"/>
    <row r="16817" s="1" customFormat="1"/>
    <row r="16818" s="1" customFormat="1"/>
    <row r="16819" s="1" customFormat="1"/>
    <row r="16820" s="1" customFormat="1"/>
    <row r="16821" s="1" customFormat="1"/>
    <row r="16822" s="1" customFormat="1"/>
    <row r="16823" s="1" customFormat="1"/>
    <row r="16824" s="1" customFormat="1"/>
    <row r="16825" s="1" customFormat="1"/>
    <row r="16826" s="1" customFormat="1"/>
    <row r="16827" s="1" customFormat="1"/>
    <row r="16828" s="1" customFormat="1"/>
    <row r="16829" s="1" customFormat="1"/>
    <row r="16830" s="1" customFormat="1"/>
    <row r="16831" s="1" customFormat="1"/>
    <row r="16832" s="1" customFormat="1"/>
    <row r="16833" s="1" customFormat="1"/>
    <row r="16834" s="1" customFormat="1"/>
    <row r="16835" s="1" customFormat="1"/>
    <row r="16836" s="1" customFormat="1"/>
    <row r="16837" s="1" customFormat="1"/>
    <row r="16838" s="1" customFormat="1"/>
    <row r="16839" s="1" customFormat="1"/>
    <row r="16840" s="1" customFormat="1"/>
    <row r="16841" s="1" customFormat="1"/>
    <row r="16842" s="1" customFormat="1"/>
    <row r="16843" s="1" customFormat="1"/>
    <row r="16844" s="1" customFormat="1"/>
    <row r="16845" s="1" customFormat="1"/>
    <row r="16846" s="1" customFormat="1"/>
    <row r="16847" s="1" customFormat="1"/>
    <row r="16848" s="1" customFormat="1"/>
    <row r="16849" s="1" customFormat="1"/>
    <row r="16850" s="1" customFormat="1"/>
    <row r="16851" s="1" customFormat="1"/>
    <row r="16852" s="1" customFormat="1"/>
    <row r="16853" s="1" customFormat="1"/>
    <row r="16854" s="1" customFormat="1"/>
    <row r="16855" s="1" customFormat="1"/>
    <row r="16856" s="1" customFormat="1"/>
    <row r="16857" s="1" customFormat="1"/>
    <row r="16858" s="1" customFormat="1"/>
    <row r="16859" s="1" customFormat="1"/>
    <row r="16860" s="1" customFormat="1"/>
    <row r="16861" s="1" customFormat="1"/>
    <row r="16862" s="1" customFormat="1"/>
    <row r="16863" s="1" customFormat="1"/>
    <row r="16864" s="1" customFormat="1"/>
    <row r="16865" s="1" customFormat="1"/>
    <row r="16866" s="1" customFormat="1"/>
    <row r="16867" s="1" customFormat="1"/>
    <row r="16868" s="1" customFormat="1"/>
    <row r="16869" s="1" customFormat="1"/>
    <row r="16870" s="1" customFormat="1"/>
    <row r="16871" s="1" customFormat="1"/>
    <row r="16872" s="1" customFormat="1"/>
    <row r="16873" s="1" customFormat="1"/>
    <row r="16874" s="1" customFormat="1"/>
    <row r="16875" s="1" customFormat="1"/>
    <row r="16876" s="1" customFormat="1"/>
    <row r="16877" s="1" customFormat="1"/>
    <row r="16878" s="1" customFormat="1"/>
    <row r="16879" s="1" customFormat="1"/>
    <row r="16880" s="1" customFormat="1"/>
    <row r="16881" s="1" customFormat="1"/>
    <row r="16882" s="1" customFormat="1"/>
    <row r="16883" s="1" customFormat="1"/>
    <row r="16884" s="1" customFormat="1"/>
    <row r="16885" s="1" customFormat="1"/>
    <row r="16886" s="1" customFormat="1"/>
    <row r="16887" s="1" customFormat="1"/>
    <row r="16888" s="1" customFormat="1"/>
    <row r="16889" s="1" customFormat="1"/>
    <row r="16890" s="1" customFormat="1"/>
    <row r="16891" s="1" customFormat="1"/>
    <row r="16892" s="1" customFormat="1"/>
    <row r="16893" s="1" customFormat="1"/>
    <row r="16894" s="1" customFormat="1"/>
    <row r="16895" s="1" customFormat="1"/>
    <row r="16896" s="1" customFormat="1"/>
    <row r="16897" s="1" customFormat="1"/>
    <row r="16898" s="1" customFormat="1"/>
    <row r="16899" s="1" customFormat="1"/>
    <row r="16900" s="1" customFormat="1"/>
    <row r="16901" s="1" customFormat="1"/>
    <row r="16902" s="1" customFormat="1"/>
    <row r="16903" s="1" customFormat="1"/>
    <row r="16904" s="1" customFormat="1"/>
    <row r="16905" s="1" customFormat="1"/>
    <row r="16906" s="1" customFormat="1"/>
    <row r="16907" s="1" customFormat="1"/>
    <row r="16908" s="1" customFormat="1"/>
    <row r="16909" s="1" customFormat="1"/>
    <row r="16910" s="1" customFormat="1"/>
    <row r="16911" s="1" customFormat="1"/>
    <row r="16912" s="1" customFormat="1"/>
    <row r="16913" s="1" customFormat="1"/>
    <row r="16914" s="1" customFormat="1"/>
    <row r="16915" s="1" customFormat="1"/>
    <row r="16916" s="1" customFormat="1"/>
    <row r="16917" s="1" customFormat="1"/>
    <row r="16918" s="1" customFormat="1"/>
    <row r="16919" s="1" customFormat="1"/>
    <row r="16920" s="1" customFormat="1"/>
    <row r="16921" s="1" customFormat="1"/>
    <row r="16922" s="1" customFormat="1"/>
    <row r="16923" s="1" customFormat="1"/>
    <row r="16924" s="1" customFormat="1"/>
    <row r="16925" s="1" customFormat="1"/>
    <row r="16926" s="1" customFormat="1"/>
    <row r="16927" s="1" customFormat="1"/>
    <row r="16928" s="1" customFormat="1"/>
    <row r="16929" s="1" customFormat="1"/>
    <row r="16930" s="1" customFormat="1"/>
    <row r="16931" s="1" customFormat="1"/>
    <row r="16932" s="1" customFormat="1"/>
    <row r="16933" s="1" customFormat="1"/>
    <row r="16934" s="1" customFormat="1"/>
    <row r="16935" s="1" customFormat="1"/>
    <row r="16936" s="1" customFormat="1"/>
    <row r="16937" s="1" customFormat="1"/>
    <row r="16938" s="1" customFormat="1"/>
    <row r="16939" s="1" customFormat="1"/>
    <row r="16940" s="1" customFormat="1"/>
    <row r="16941" s="1" customFormat="1"/>
    <row r="16942" s="1" customFormat="1"/>
    <row r="16943" s="1" customFormat="1"/>
    <row r="16944" s="1" customFormat="1"/>
    <row r="16945" s="1" customFormat="1"/>
    <row r="16946" s="1" customFormat="1"/>
    <row r="16947" s="1" customFormat="1"/>
    <row r="16948" s="1" customFormat="1"/>
    <row r="16949" s="1" customFormat="1"/>
    <row r="16950" s="1" customFormat="1"/>
    <row r="16951" s="1" customFormat="1"/>
    <row r="16952" s="1" customFormat="1"/>
    <row r="16953" s="1" customFormat="1"/>
    <row r="16954" s="1" customFormat="1"/>
    <row r="16955" s="1" customFormat="1"/>
    <row r="16956" s="1" customFormat="1"/>
    <row r="16957" s="1" customFormat="1"/>
    <row r="16958" s="1" customFormat="1"/>
    <row r="16959" s="1" customFormat="1"/>
    <row r="16960" s="1" customFormat="1"/>
    <row r="16961" s="1" customFormat="1"/>
    <row r="16962" s="1" customFormat="1"/>
    <row r="16963" s="1" customFormat="1"/>
    <row r="16964" s="1" customFormat="1"/>
    <row r="16965" s="1" customFormat="1"/>
    <row r="16966" s="1" customFormat="1"/>
    <row r="16967" s="1" customFormat="1"/>
    <row r="16968" s="1" customFormat="1"/>
    <row r="16969" s="1" customFormat="1"/>
    <row r="16970" s="1" customFormat="1"/>
    <row r="16971" s="1" customFormat="1"/>
    <row r="16972" s="1" customFormat="1"/>
    <row r="16973" s="1" customFormat="1"/>
    <row r="16974" s="1" customFormat="1"/>
    <row r="16975" s="1" customFormat="1"/>
    <row r="16976" s="1" customFormat="1"/>
    <row r="16977" s="1" customFormat="1"/>
    <row r="16978" s="1" customFormat="1"/>
    <row r="16979" s="1" customFormat="1"/>
    <row r="16980" s="1" customFormat="1"/>
    <row r="16981" s="1" customFormat="1"/>
    <row r="16982" s="1" customFormat="1"/>
    <row r="16983" s="1" customFormat="1"/>
    <row r="16984" s="1" customFormat="1"/>
    <row r="16985" s="1" customFormat="1"/>
    <row r="16986" s="1" customFormat="1"/>
    <row r="16987" s="1" customFormat="1"/>
    <row r="16988" s="1" customFormat="1"/>
    <row r="16989" s="1" customFormat="1"/>
    <row r="16990" s="1" customFormat="1"/>
    <row r="16991" s="1" customFormat="1"/>
    <row r="16992" s="1" customFormat="1"/>
    <row r="16993" s="1" customFormat="1"/>
    <row r="16994" s="1" customFormat="1"/>
    <row r="16995" s="1" customFormat="1"/>
    <row r="16996" s="1" customFormat="1"/>
    <row r="16997" s="1" customFormat="1"/>
    <row r="16998" s="1" customFormat="1"/>
    <row r="16999" s="1" customFormat="1"/>
    <row r="17000" s="1" customFormat="1"/>
    <row r="17001" s="1" customFormat="1"/>
    <row r="17002" s="1" customFormat="1"/>
    <row r="17003" s="1" customFormat="1"/>
    <row r="17004" s="1" customFormat="1"/>
    <row r="17005" s="1" customFormat="1"/>
    <row r="17006" s="1" customFormat="1"/>
    <row r="17007" s="1" customFormat="1"/>
    <row r="17008" s="1" customFormat="1"/>
    <row r="17009" s="1" customFormat="1"/>
    <row r="17010" s="1" customFormat="1"/>
    <row r="17011" s="1" customFormat="1"/>
    <row r="17012" s="1" customFormat="1"/>
    <row r="17013" s="1" customFormat="1"/>
    <row r="17014" s="1" customFormat="1"/>
    <row r="17015" s="1" customFormat="1"/>
    <row r="17016" s="1" customFormat="1"/>
    <row r="17017" s="1" customFormat="1"/>
    <row r="17018" s="1" customFormat="1"/>
    <row r="17019" s="1" customFormat="1"/>
    <row r="17020" s="1" customFormat="1"/>
    <row r="17021" s="1" customFormat="1"/>
    <row r="17022" s="1" customFormat="1"/>
    <row r="17023" s="1" customFormat="1"/>
    <row r="17024" s="1" customFormat="1"/>
    <row r="17025" s="1" customFormat="1"/>
    <row r="17026" s="1" customFormat="1"/>
    <row r="17027" s="1" customFormat="1"/>
    <row r="17028" s="1" customFormat="1"/>
    <row r="17029" s="1" customFormat="1"/>
    <row r="17030" s="1" customFormat="1"/>
    <row r="17031" s="1" customFormat="1"/>
    <row r="17032" s="1" customFormat="1"/>
    <row r="17033" s="1" customFormat="1"/>
    <row r="17034" s="1" customFormat="1"/>
    <row r="17035" s="1" customFormat="1"/>
    <row r="17036" s="1" customFormat="1"/>
    <row r="17037" s="1" customFormat="1"/>
    <row r="17038" s="1" customFormat="1"/>
    <row r="17039" s="1" customFormat="1"/>
    <row r="17040" s="1" customFormat="1"/>
    <row r="17041" s="1" customFormat="1"/>
    <row r="17042" s="1" customFormat="1"/>
    <row r="17043" s="1" customFormat="1"/>
    <row r="17044" s="1" customFormat="1"/>
    <row r="17045" s="1" customFormat="1"/>
    <row r="17046" s="1" customFormat="1"/>
    <row r="17047" s="1" customFormat="1"/>
    <row r="17048" s="1" customFormat="1"/>
    <row r="17049" s="1" customFormat="1"/>
    <row r="17050" s="1" customFormat="1"/>
    <row r="17051" s="1" customFormat="1"/>
    <row r="17052" s="1" customFormat="1"/>
    <row r="17053" s="1" customFormat="1"/>
    <row r="17054" s="1" customFormat="1"/>
    <row r="17055" s="1" customFormat="1"/>
    <row r="17056" s="1" customFormat="1"/>
    <row r="17057" s="1" customFormat="1"/>
    <row r="17058" s="1" customFormat="1"/>
    <row r="17059" s="1" customFormat="1"/>
    <row r="17060" s="1" customFormat="1"/>
    <row r="17061" s="1" customFormat="1"/>
    <row r="17062" s="1" customFormat="1"/>
    <row r="17063" s="1" customFormat="1"/>
    <row r="17064" s="1" customFormat="1"/>
    <row r="17065" s="1" customFormat="1"/>
    <row r="17066" s="1" customFormat="1"/>
    <row r="17067" s="1" customFormat="1"/>
    <row r="17068" s="1" customFormat="1"/>
    <row r="17069" s="1" customFormat="1"/>
    <row r="17070" s="1" customFormat="1"/>
    <row r="17071" s="1" customFormat="1"/>
    <row r="17072" s="1" customFormat="1"/>
    <row r="17073" s="1" customFormat="1"/>
    <row r="17074" s="1" customFormat="1"/>
    <row r="17075" s="1" customFormat="1"/>
    <row r="17076" s="1" customFormat="1"/>
    <row r="17077" s="1" customFormat="1"/>
    <row r="17078" s="1" customFormat="1"/>
    <row r="17079" s="1" customFormat="1"/>
    <row r="17080" s="1" customFormat="1"/>
    <row r="17081" s="1" customFormat="1"/>
    <row r="17082" s="1" customFormat="1"/>
    <row r="17083" s="1" customFormat="1"/>
    <row r="17084" s="1" customFormat="1"/>
    <row r="17085" s="1" customFormat="1"/>
    <row r="17086" s="1" customFormat="1"/>
    <row r="17087" s="1" customFormat="1"/>
    <row r="17088" s="1" customFormat="1"/>
    <row r="17089" s="1" customFormat="1"/>
    <row r="17090" s="1" customFormat="1"/>
    <row r="17091" s="1" customFormat="1"/>
    <row r="17092" s="1" customFormat="1"/>
    <row r="17093" s="1" customFormat="1"/>
    <row r="17094" s="1" customFormat="1"/>
    <row r="17095" s="1" customFormat="1"/>
    <row r="17096" s="1" customFormat="1"/>
    <row r="17097" s="1" customFormat="1"/>
    <row r="17098" s="1" customFormat="1"/>
    <row r="17099" s="1" customFormat="1"/>
    <row r="17100" s="1" customFormat="1"/>
    <row r="17101" s="1" customFormat="1"/>
    <row r="17102" s="1" customFormat="1"/>
    <row r="17103" s="1" customFormat="1"/>
    <row r="17104" s="1" customFormat="1"/>
    <row r="17105" s="1" customFormat="1"/>
    <row r="17106" s="1" customFormat="1"/>
    <row r="17107" s="1" customFormat="1"/>
    <row r="17108" s="1" customFormat="1"/>
    <row r="17109" s="1" customFormat="1"/>
    <row r="17110" s="1" customFormat="1"/>
    <row r="17111" s="1" customFormat="1"/>
    <row r="17112" s="1" customFormat="1"/>
    <row r="17113" s="1" customFormat="1"/>
    <row r="17114" s="1" customFormat="1"/>
    <row r="17115" s="1" customFormat="1"/>
    <row r="17116" s="1" customFormat="1"/>
    <row r="17117" s="1" customFormat="1"/>
    <row r="17118" s="1" customFormat="1"/>
    <row r="17119" s="1" customFormat="1"/>
    <row r="17120" s="1" customFormat="1"/>
    <row r="17121" s="1" customFormat="1"/>
    <row r="17122" s="1" customFormat="1"/>
    <row r="17123" s="1" customFormat="1"/>
    <row r="17124" s="1" customFormat="1"/>
    <row r="17125" s="1" customFormat="1"/>
    <row r="17126" s="1" customFormat="1"/>
    <row r="17127" s="1" customFormat="1"/>
    <row r="17128" s="1" customFormat="1"/>
    <row r="17129" s="1" customFormat="1"/>
    <row r="17130" s="1" customFormat="1"/>
    <row r="17131" s="1" customFormat="1"/>
    <row r="17132" s="1" customFormat="1"/>
    <row r="17133" s="1" customFormat="1"/>
    <row r="17134" s="1" customFormat="1"/>
    <row r="17135" s="1" customFormat="1"/>
    <row r="17136" s="1" customFormat="1"/>
    <row r="17137" s="1" customFormat="1"/>
    <row r="17138" s="1" customFormat="1"/>
    <row r="17139" s="1" customFormat="1"/>
    <row r="17140" s="1" customFormat="1"/>
    <row r="17141" s="1" customFormat="1"/>
    <row r="17142" s="1" customFormat="1"/>
    <row r="17143" s="1" customFormat="1"/>
    <row r="17144" s="1" customFormat="1"/>
    <row r="17145" s="1" customFormat="1"/>
    <row r="17146" s="1" customFormat="1"/>
    <row r="17147" s="1" customFormat="1"/>
    <row r="17148" s="1" customFormat="1"/>
    <row r="17149" s="1" customFormat="1"/>
    <row r="17150" s="1" customFormat="1"/>
    <row r="17151" s="1" customFormat="1"/>
    <row r="17152" s="1" customFormat="1"/>
    <row r="17153" s="1" customFormat="1"/>
    <row r="17154" s="1" customFormat="1"/>
    <row r="17155" s="1" customFormat="1"/>
    <row r="17156" s="1" customFormat="1"/>
    <row r="17157" s="1" customFormat="1"/>
    <row r="17158" s="1" customFormat="1"/>
    <row r="17159" s="1" customFormat="1"/>
    <row r="17160" s="1" customFormat="1"/>
    <row r="17161" s="1" customFormat="1"/>
    <row r="17162" s="1" customFormat="1"/>
    <row r="17163" s="1" customFormat="1"/>
    <row r="17164" s="1" customFormat="1"/>
    <row r="17165" s="1" customFormat="1"/>
    <row r="17166" s="1" customFormat="1"/>
    <row r="17167" s="1" customFormat="1"/>
    <row r="17168" s="1" customFormat="1"/>
    <row r="17169" s="1" customFormat="1"/>
    <row r="17170" s="1" customFormat="1"/>
    <row r="17171" s="1" customFormat="1"/>
    <row r="17172" s="1" customFormat="1"/>
    <row r="17173" s="1" customFormat="1"/>
    <row r="17174" s="1" customFormat="1"/>
    <row r="17175" s="1" customFormat="1"/>
    <row r="17176" s="1" customFormat="1"/>
    <row r="17177" s="1" customFormat="1"/>
    <row r="17178" s="1" customFormat="1"/>
    <row r="17179" s="1" customFormat="1"/>
    <row r="17180" s="1" customFormat="1"/>
    <row r="17181" s="1" customFormat="1"/>
    <row r="17182" s="1" customFormat="1"/>
    <row r="17183" s="1" customFormat="1"/>
    <row r="17184" s="1" customFormat="1"/>
    <row r="17185" s="1" customFormat="1"/>
    <row r="17186" s="1" customFormat="1"/>
    <row r="17187" s="1" customFormat="1"/>
    <row r="17188" s="1" customFormat="1"/>
    <row r="17189" s="1" customFormat="1"/>
    <row r="17190" s="1" customFormat="1"/>
    <row r="17191" s="1" customFormat="1"/>
    <row r="17192" s="1" customFormat="1"/>
    <row r="17193" s="1" customFormat="1"/>
    <row r="17194" s="1" customFormat="1"/>
    <row r="17195" s="1" customFormat="1"/>
    <row r="17196" s="1" customFormat="1"/>
    <row r="17197" s="1" customFormat="1"/>
    <row r="17198" s="1" customFormat="1"/>
    <row r="17199" s="1" customFormat="1"/>
    <row r="17200" s="1" customFormat="1"/>
    <row r="17201" s="1" customFormat="1"/>
    <row r="17202" s="1" customFormat="1"/>
    <row r="17203" s="1" customFormat="1"/>
    <row r="17204" s="1" customFormat="1"/>
    <row r="17205" s="1" customFormat="1"/>
    <row r="17206" s="1" customFormat="1"/>
    <row r="17207" s="1" customFormat="1"/>
    <row r="17208" s="1" customFormat="1"/>
    <row r="17209" s="1" customFormat="1"/>
    <row r="17210" s="1" customFormat="1"/>
    <row r="17211" s="1" customFormat="1"/>
    <row r="17212" s="1" customFormat="1"/>
    <row r="17213" s="1" customFormat="1"/>
    <row r="17214" s="1" customFormat="1"/>
    <row r="17215" s="1" customFormat="1"/>
    <row r="17216" s="1" customFormat="1"/>
    <row r="17217" s="1" customFormat="1"/>
    <row r="17218" s="1" customFormat="1"/>
    <row r="17219" s="1" customFormat="1"/>
    <row r="17220" s="1" customFormat="1"/>
    <row r="17221" s="1" customFormat="1"/>
    <row r="17222" s="1" customFormat="1"/>
    <row r="17223" s="1" customFormat="1"/>
    <row r="17224" s="1" customFormat="1"/>
    <row r="17225" s="1" customFormat="1"/>
    <row r="17226" s="1" customFormat="1"/>
    <row r="17227" s="1" customFormat="1"/>
    <row r="17228" s="1" customFormat="1"/>
    <row r="17229" s="1" customFormat="1"/>
    <row r="17230" s="1" customFormat="1"/>
    <row r="17231" s="1" customFormat="1"/>
    <row r="17232" s="1" customFormat="1"/>
    <row r="17233" s="1" customFormat="1"/>
    <row r="17234" s="1" customFormat="1"/>
    <row r="17235" s="1" customFormat="1"/>
    <row r="17236" s="1" customFormat="1"/>
    <row r="17237" s="1" customFormat="1"/>
    <row r="17238" s="1" customFormat="1"/>
    <row r="17239" s="1" customFormat="1"/>
    <row r="17240" s="1" customFormat="1"/>
    <row r="17241" s="1" customFormat="1"/>
    <row r="17242" s="1" customFormat="1"/>
    <row r="17243" s="1" customFormat="1"/>
    <row r="17244" s="1" customFormat="1"/>
    <row r="17245" s="1" customFormat="1"/>
    <row r="17246" s="1" customFormat="1"/>
    <row r="17247" s="1" customFormat="1"/>
    <row r="17248" s="1" customFormat="1"/>
    <row r="17249" s="1" customFormat="1"/>
    <row r="17250" s="1" customFormat="1"/>
    <row r="17251" s="1" customFormat="1"/>
    <row r="17252" s="1" customFormat="1"/>
    <row r="17253" s="1" customFormat="1"/>
    <row r="17254" s="1" customFormat="1"/>
    <row r="17255" s="1" customFormat="1"/>
    <row r="17256" s="1" customFormat="1"/>
    <row r="17257" s="1" customFormat="1"/>
    <row r="17258" s="1" customFormat="1"/>
    <row r="17259" s="1" customFormat="1"/>
    <row r="17260" s="1" customFormat="1"/>
    <row r="17261" s="1" customFormat="1"/>
    <row r="17262" s="1" customFormat="1"/>
    <row r="17263" s="1" customFormat="1"/>
    <row r="17264" s="1" customFormat="1"/>
    <row r="17265" s="1" customFormat="1"/>
    <row r="17266" s="1" customFormat="1"/>
    <row r="17267" s="1" customFormat="1"/>
    <row r="17268" s="1" customFormat="1"/>
    <row r="17269" s="1" customFormat="1"/>
    <row r="17270" s="1" customFormat="1"/>
    <row r="17271" s="1" customFormat="1"/>
    <row r="17272" s="1" customFormat="1"/>
    <row r="17273" s="1" customFormat="1"/>
    <row r="17274" s="1" customFormat="1"/>
    <row r="17275" s="1" customFormat="1"/>
    <row r="17276" s="1" customFormat="1"/>
    <row r="17277" s="1" customFormat="1"/>
    <row r="17278" s="1" customFormat="1"/>
    <row r="17279" s="1" customFormat="1"/>
    <row r="17280" s="1" customFormat="1"/>
    <row r="17281" s="1" customFormat="1"/>
    <row r="17282" s="1" customFormat="1"/>
    <row r="17283" s="1" customFormat="1"/>
    <row r="17284" s="1" customFormat="1"/>
    <row r="17285" s="1" customFormat="1"/>
    <row r="17286" s="1" customFormat="1"/>
    <row r="17287" s="1" customFormat="1"/>
    <row r="17288" s="1" customFormat="1"/>
    <row r="17289" s="1" customFormat="1"/>
    <row r="17290" s="1" customFormat="1"/>
    <row r="17291" s="1" customFormat="1"/>
    <row r="17292" s="1" customFormat="1"/>
    <row r="17293" s="1" customFormat="1"/>
    <row r="17294" s="1" customFormat="1"/>
    <row r="17295" s="1" customFormat="1"/>
    <row r="17296" s="1" customFormat="1"/>
    <row r="17297" s="1" customFormat="1"/>
    <row r="17298" s="1" customFormat="1"/>
    <row r="17299" s="1" customFormat="1"/>
    <row r="17300" s="1" customFormat="1"/>
    <row r="17301" s="1" customFormat="1"/>
    <row r="17302" s="1" customFormat="1"/>
    <row r="17303" s="1" customFormat="1"/>
    <row r="17304" s="1" customFormat="1"/>
    <row r="17305" s="1" customFormat="1"/>
    <row r="17306" s="1" customFormat="1"/>
    <row r="17307" s="1" customFormat="1"/>
    <row r="17308" s="1" customFormat="1"/>
    <row r="17309" s="1" customFormat="1"/>
    <row r="17310" s="1" customFormat="1"/>
    <row r="17311" s="1" customFormat="1"/>
    <row r="17312" s="1" customFormat="1"/>
    <row r="17313" s="1" customFormat="1"/>
    <row r="17314" s="1" customFormat="1"/>
    <row r="17315" s="1" customFormat="1"/>
    <row r="17316" s="1" customFormat="1"/>
    <row r="17317" s="1" customFormat="1"/>
    <row r="17318" s="1" customFormat="1"/>
    <row r="17319" s="1" customFormat="1"/>
    <row r="17320" s="1" customFormat="1"/>
    <row r="17321" s="1" customFormat="1"/>
    <row r="17322" s="1" customFormat="1"/>
    <row r="17323" s="1" customFormat="1"/>
    <row r="17324" s="1" customFormat="1"/>
    <row r="17325" s="1" customFormat="1"/>
    <row r="17326" s="1" customFormat="1"/>
    <row r="17327" s="1" customFormat="1"/>
    <row r="17328" s="1" customFormat="1"/>
    <row r="17329" s="1" customFormat="1"/>
    <row r="17330" s="1" customFormat="1"/>
    <row r="17331" s="1" customFormat="1"/>
    <row r="17332" s="1" customFormat="1"/>
    <row r="17333" s="1" customFormat="1"/>
    <row r="17334" s="1" customFormat="1"/>
    <row r="17335" s="1" customFormat="1"/>
    <row r="17336" s="1" customFormat="1"/>
    <row r="17337" s="1" customFormat="1"/>
    <row r="17338" s="1" customFormat="1"/>
    <row r="17339" s="1" customFormat="1"/>
    <row r="17340" s="1" customFormat="1"/>
    <row r="17341" s="1" customFormat="1"/>
    <row r="17342" s="1" customFormat="1"/>
    <row r="17343" s="1" customFormat="1"/>
    <row r="17344" s="1" customFormat="1"/>
    <row r="17345" s="1" customFormat="1"/>
    <row r="17346" s="1" customFormat="1"/>
    <row r="17347" s="1" customFormat="1"/>
    <row r="17348" s="1" customFormat="1"/>
    <row r="17349" s="1" customFormat="1"/>
    <row r="17350" s="1" customFormat="1"/>
    <row r="17351" s="1" customFormat="1"/>
    <row r="17352" s="1" customFormat="1"/>
    <row r="17353" s="1" customFormat="1"/>
    <row r="17354" s="1" customFormat="1"/>
    <row r="17355" s="1" customFormat="1"/>
    <row r="17356" s="1" customFormat="1"/>
    <row r="17357" s="1" customFormat="1"/>
    <row r="17358" s="1" customFormat="1"/>
    <row r="17359" s="1" customFormat="1"/>
    <row r="17360" s="1" customFormat="1"/>
    <row r="17361" s="1" customFormat="1"/>
    <row r="17362" s="1" customFormat="1"/>
    <row r="17363" s="1" customFormat="1"/>
    <row r="17364" s="1" customFormat="1"/>
    <row r="17365" s="1" customFormat="1"/>
    <row r="17366" s="1" customFormat="1"/>
    <row r="17367" s="1" customFormat="1"/>
    <row r="17368" s="1" customFormat="1"/>
    <row r="17369" s="1" customFormat="1"/>
    <row r="17370" s="1" customFormat="1"/>
    <row r="17371" s="1" customFormat="1"/>
    <row r="17372" s="1" customFormat="1"/>
    <row r="17373" s="1" customFormat="1"/>
    <row r="17374" s="1" customFormat="1"/>
    <row r="17375" s="1" customFormat="1"/>
    <row r="17376" s="1" customFormat="1"/>
    <row r="17377" s="1" customFormat="1"/>
    <row r="17378" s="1" customFormat="1"/>
    <row r="17379" s="1" customFormat="1"/>
    <row r="17380" s="1" customFormat="1"/>
    <row r="17381" s="1" customFormat="1"/>
    <row r="17382" s="1" customFormat="1"/>
    <row r="17383" s="1" customFormat="1"/>
    <row r="17384" s="1" customFormat="1"/>
    <row r="17385" s="1" customFormat="1"/>
    <row r="17386" s="1" customFormat="1"/>
    <row r="17387" s="1" customFormat="1"/>
    <row r="17388" s="1" customFormat="1"/>
    <row r="17389" s="1" customFormat="1"/>
    <row r="17390" s="1" customFormat="1"/>
    <row r="17391" s="1" customFormat="1"/>
    <row r="17392" s="1" customFormat="1"/>
    <row r="17393" s="1" customFormat="1"/>
    <row r="17394" s="1" customFormat="1"/>
    <row r="17395" s="1" customFormat="1"/>
    <row r="17396" s="1" customFormat="1"/>
    <row r="17397" s="1" customFormat="1"/>
    <row r="17398" s="1" customFormat="1"/>
    <row r="17399" s="1" customFormat="1"/>
    <row r="17400" s="1" customFormat="1"/>
    <row r="17401" s="1" customFormat="1"/>
    <row r="17402" s="1" customFormat="1"/>
    <row r="17403" s="1" customFormat="1"/>
    <row r="17404" s="1" customFormat="1"/>
    <row r="17405" s="1" customFormat="1"/>
    <row r="17406" s="1" customFormat="1"/>
    <row r="17407" s="1" customFormat="1"/>
    <row r="17408" s="1" customFormat="1"/>
    <row r="17409" s="1" customFormat="1"/>
    <row r="17410" s="1" customFormat="1"/>
    <row r="17411" s="1" customFormat="1"/>
    <row r="17412" s="1" customFormat="1"/>
    <row r="17413" s="1" customFormat="1"/>
    <row r="17414" s="1" customFormat="1"/>
    <row r="17415" s="1" customFormat="1"/>
    <row r="17416" s="1" customFormat="1"/>
    <row r="17417" s="1" customFormat="1"/>
    <row r="17418" s="1" customFormat="1"/>
    <row r="17419" s="1" customFormat="1"/>
    <row r="17420" s="1" customFormat="1"/>
    <row r="17421" s="1" customFormat="1"/>
    <row r="17422" s="1" customFormat="1"/>
    <row r="17423" s="1" customFormat="1"/>
    <row r="17424" s="1" customFormat="1"/>
    <row r="17425" s="1" customFormat="1"/>
    <row r="17426" s="1" customFormat="1"/>
    <row r="17427" s="1" customFormat="1"/>
    <row r="17428" s="1" customFormat="1"/>
    <row r="17429" s="1" customFormat="1"/>
    <row r="17430" s="1" customFormat="1"/>
    <row r="17431" s="1" customFormat="1"/>
    <row r="17432" s="1" customFormat="1"/>
    <row r="17433" s="1" customFormat="1"/>
    <row r="17434" s="1" customFormat="1"/>
    <row r="17435" s="1" customFormat="1"/>
    <row r="17436" s="1" customFormat="1"/>
    <row r="17437" s="1" customFormat="1"/>
    <row r="17438" s="1" customFormat="1"/>
    <row r="17439" s="1" customFormat="1"/>
    <row r="17440" s="1" customFormat="1"/>
    <row r="17441" s="1" customFormat="1"/>
    <row r="17442" s="1" customFormat="1"/>
    <row r="17443" s="1" customFormat="1"/>
    <row r="17444" s="1" customFormat="1"/>
    <row r="17445" s="1" customFormat="1"/>
    <row r="17446" s="1" customFormat="1"/>
    <row r="17447" s="1" customFormat="1"/>
    <row r="17448" s="1" customFormat="1"/>
    <row r="17449" s="1" customFormat="1"/>
    <row r="17450" s="1" customFormat="1"/>
    <row r="17451" s="1" customFormat="1"/>
    <row r="17452" s="1" customFormat="1"/>
    <row r="17453" s="1" customFormat="1"/>
    <row r="17454" s="1" customFormat="1"/>
    <row r="17455" s="1" customFormat="1"/>
    <row r="17456" s="1" customFormat="1"/>
    <row r="17457" s="1" customFormat="1"/>
    <row r="17458" s="1" customFormat="1"/>
    <row r="17459" s="1" customFormat="1"/>
    <row r="17460" s="1" customFormat="1"/>
    <row r="17461" s="1" customFormat="1"/>
    <row r="17462" s="1" customFormat="1"/>
    <row r="17463" s="1" customFormat="1"/>
    <row r="17464" s="1" customFormat="1"/>
    <row r="17465" s="1" customFormat="1"/>
    <row r="17466" s="1" customFormat="1"/>
    <row r="17467" s="1" customFormat="1"/>
    <row r="17468" s="1" customFormat="1"/>
    <row r="17469" s="1" customFormat="1"/>
    <row r="17470" s="1" customFormat="1"/>
    <row r="17471" s="1" customFormat="1"/>
    <row r="17472" s="1" customFormat="1"/>
    <row r="17473" s="1" customFormat="1"/>
    <row r="17474" s="1" customFormat="1"/>
    <row r="17475" s="1" customFormat="1"/>
    <row r="17476" s="1" customFormat="1"/>
    <row r="17477" s="1" customFormat="1"/>
    <row r="17478" s="1" customFormat="1"/>
    <row r="17479" s="1" customFormat="1"/>
    <row r="17480" s="1" customFormat="1"/>
    <row r="17481" s="1" customFormat="1"/>
    <row r="17482" s="1" customFormat="1"/>
    <row r="17483" s="1" customFormat="1"/>
    <row r="17484" s="1" customFormat="1"/>
    <row r="17485" s="1" customFormat="1"/>
    <row r="17486" s="1" customFormat="1"/>
    <row r="17487" s="1" customFormat="1"/>
    <row r="17488" s="1" customFormat="1"/>
    <row r="17489" s="1" customFormat="1"/>
    <row r="17490" s="1" customFormat="1"/>
    <row r="17491" s="1" customFormat="1"/>
    <row r="17492" s="1" customFormat="1"/>
    <row r="17493" s="1" customFormat="1"/>
    <row r="17494" s="1" customFormat="1"/>
    <row r="17495" s="1" customFormat="1"/>
    <row r="17496" s="1" customFormat="1"/>
    <row r="17497" s="1" customFormat="1"/>
    <row r="17498" s="1" customFormat="1"/>
    <row r="17499" s="1" customFormat="1"/>
    <row r="17500" s="1" customFormat="1"/>
    <row r="17501" s="1" customFormat="1"/>
    <row r="17502" s="1" customFormat="1"/>
    <row r="17503" s="1" customFormat="1"/>
    <row r="17504" s="1" customFormat="1"/>
    <row r="17505" s="1" customFormat="1"/>
    <row r="17506" s="1" customFormat="1"/>
    <row r="17507" s="1" customFormat="1"/>
    <row r="17508" s="1" customFormat="1"/>
    <row r="17509" s="1" customFormat="1"/>
    <row r="17510" s="1" customFormat="1"/>
    <row r="17511" s="1" customFormat="1"/>
    <row r="17512" s="1" customFormat="1"/>
    <row r="17513" s="1" customFormat="1"/>
    <row r="17514" s="1" customFormat="1"/>
    <row r="17515" s="1" customFormat="1"/>
    <row r="17516" s="1" customFormat="1"/>
    <row r="17517" s="1" customFormat="1"/>
    <row r="17518" s="1" customFormat="1"/>
    <row r="17519" s="1" customFormat="1"/>
    <row r="17520" s="1" customFormat="1"/>
    <row r="17521" s="1" customFormat="1"/>
    <row r="17522" s="1" customFormat="1"/>
    <row r="17523" s="1" customFormat="1"/>
    <row r="17524" s="1" customFormat="1"/>
    <row r="17525" s="1" customFormat="1"/>
    <row r="17526" s="1" customFormat="1"/>
    <row r="17527" s="1" customFormat="1"/>
    <row r="17528" s="1" customFormat="1"/>
    <row r="17529" s="1" customFormat="1"/>
    <row r="17530" s="1" customFormat="1"/>
    <row r="17531" s="1" customFormat="1"/>
    <row r="17532" s="1" customFormat="1"/>
    <row r="17533" s="1" customFormat="1"/>
    <row r="17534" s="1" customFormat="1"/>
    <row r="17535" s="1" customFormat="1"/>
    <row r="17536" s="1" customFormat="1"/>
    <row r="17537" s="1" customFormat="1"/>
    <row r="17538" s="1" customFormat="1"/>
    <row r="17539" s="1" customFormat="1"/>
    <row r="17540" s="1" customFormat="1"/>
    <row r="17541" s="1" customFormat="1"/>
    <row r="17542" s="1" customFormat="1"/>
    <row r="17543" s="1" customFormat="1"/>
    <row r="17544" s="1" customFormat="1"/>
    <row r="17545" s="1" customFormat="1"/>
    <row r="17546" s="1" customFormat="1"/>
    <row r="17547" s="1" customFormat="1"/>
    <row r="17548" s="1" customFormat="1"/>
    <row r="17549" s="1" customFormat="1"/>
    <row r="17550" s="1" customFormat="1"/>
    <row r="17551" s="1" customFormat="1"/>
    <row r="17552" s="1" customFormat="1"/>
    <row r="17553" s="1" customFormat="1"/>
    <row r="17554" s="1" customFormat="1"/>
    <row r="17555" s="1" customFormat="1"/>
    <row r="17556" s="1" customFormat="1"/>
    <row r="17557" s="1" customFormat="1"/>
    <row r="17558" s="1" customFormat="1"/>
    <row r="17559" s="1" customFormat="1"/>
    <row r="17560" s="1" customFormat="1"/>
    <row r="17561" s="1" customFormat="1"/>
    <row r="17562" s="1" customFormat="1"/>
    <row r="17563" s="1" customFormat="1"/>
    <row r="17564" s="1" customFormat="1"/>
    <row r="17565" s="1" customFormat="1"/>
    <row r="17566" s="1" customFormat="1"/>
    <row r="17567" s="1" customFormat="1"/>
    <row r="17568" s="1" customFormat="1"/>
    <row r="17569" s="1" customFormat="1"/>
    <row r="17570" s="1" customFormat="1"/>
    <row r="17571" s="1" customFormat="1"/>
    <row r="17572" s="1" customFormat="1"/>
    <row r="17573" s="1" customFormat="1"/>
    <row r="17574" s="1" customFormat="1"/>
    <row r="17575" s="1" customFormat="1"/>
    <row r="17576" s="1" customFormat="1"/>
    <row r="17577" s="1" customFormat="1"/>
    <row r="17578" s="1" customFormat="1"/>
    <row r="17579" s="1" customFormat="1"/>
    <row r="17580" s="1" customFormat="1"/>
    <row r="17581" s="1" customFormat="1"/>
    <row r="17582" s="1" customFormat="1"/>
    <row r="17583" s="1" customFormat="1"/>
    <row r="17584" s="1" customFormat="1"/>
    <row r="17585" s="1" customFormat="1"/>
    <row r="17586" s="1" customFormat="1"/>
    <row r="17587" s="1" customFormat="1"/>
    <row r="17588" s="1" customFormat="1"/>
    <row r="17589" s="1" customFormat="1"/>
    <row r="17590" s="1" customFormat="1"/>
    <row r="17591" s="1" customFormat="1"/>
    <row r="17592" s="1" customFormat="1"/>
    <row r="17593" s="1" customFormat="1"/>
    <row r="17594" s="1" customFormat="1"/>
    <row r="17595" s="1" customFormat="1"/>
    <row r="17596" s="1" customFormat="1"/>
    <row r="17597" s="1" customFormat="1"/>
    <row r="17598" s="1" customFormat="1"/>
    <row r="17599" s="1" customFormat="1"/>
    <row r="17600" s="1" customFormat="1"/>
    <row r="17601" s="1" customFormat="1"/>
    <row r="17602" s="1" customFormat="1"/>
    <row r="17603" s="1" customFormat="1"/>
    <row r="17604" s="1" customFormat="1"/>
    <row r="17605" s="1" customFormat="1"/>
    <row r="17606" s="1" customFormat="1"/>
    <row r="17607" s="1" customFormat="1"/>
    <row r="17608" s="1" customFormat="1"/>
    <row r="17609" s="1" customFormat="1"/>
    <row r="17610" s="1" customFormat="1"/>
    <row r="17611" s="1" customFormat="1"/>
    <row r="17612" s="1" customFormat="1"/>
    <row r="17613" s="1" customFormat="1"/>
    <row r="17614" s="1" customFormat="1"/>
    <row r="17615" s="1" customFormat="1"/>
    <row r="17616" s="1" customFormat="1"/>
    <row r="17617" s="1" customFormat="1"/>
    <row r="17618" s="1" customFormat="1"/>
    <row r="17619" s="1" customFormat="1"/>
    <row r="17620" s="1" customFormat="1"/>
    <row r="17621" s="1" customFormat="1"/>
    <row r="17622" s="1" customFormat="1"/>
    <row r="17623" s="1" customFormat="1"/>
    <row r="17624" s="1" customFormat="1"/>
    <row r="17625" s="1" customFormat="1"/>
    <row r="17626" s="1" customFormat="1"/>
    <row r="17627" s="1" customFormat="1"/>
    <row r="17628" s="1" customFormat="1"/>
    <row r="17629" s="1" customFormat="1"/>
    <row r="17630" s="1" customFormat="1"/>
    <row r="17631" s="1" customFormat="1"/>
    <row r="17632" s="1" customFormat="1"/>
    <row r="17633" s="1" customFormat="1"/>
    <row r="17634" s="1" customFormat="1"/>
    <row r="17635" s="1" customFormat="1"/>
    <row r="17636" s="1" customFormat="1"/>
    <row r="17637" s="1" customFormat="1"/>
    <row r="17638" s="1" customFormat="1"/>
    <row r="17639" s="1" customFormat="1"/>
    <row r="17640" s="1" customFormat="1"/>
    <row r="17641" s="1" customFormat="1"/>
    <row r="17642" s="1" customFormat="1"/>
    <row r="17643" s="1" customFormat="1"/>
    <row r="17644" s="1" customFormat="1"/>
    <row r="17645" s="1" customFormat="1"/>
    <row r="17646" s="1" customFormat="1"/>
    <row r="17647" s="1" customFormat="1"/>
    <row r="17648" s="1" customFormat="1"/>
    <row r="17649" s="1" customFormat="1"/>
    <row r="17650" s="1" customFormat="1"/>
    <row r="17651" s="1" customFormat="1"/>
    <row r="17652" s="1" customFormat="1"/>
    <row r="17653" s="1" customFormat="1"/>
    <row r="17654" s="1" customFormat="1"/>
    <row r="17655" s="1" customFormat="1"/>
    <row r="17656" s="1" customFormat="1"/>
    <row r="17657" s="1" customFormat="1"/>
    <row r="17658" s="1" customFormat="1"/>
    <row r="17659" s="1" customFormat="1"/>
    <row r="17660" s="1" customFormat="1"/>
    <row r="17661" s="1" customFormat="1"/>
    <row r="17662" s="1" customFormat="1"/>
    <row r="17663" s="1" customFormat="1"/>
    <row r="17664" s="1" customFormat="1"/>
    <row r="17665" s="1" customFormat="1"/>
    <row r="17666" s="1" customFormat="1"/>
    <row r="17667" s="1" customFormat="1"/>
    <row r="17668" s="1" customFormat="1"/>
    <row r="17669" s="1" customFormat="1"/>
    <row r="17670" s="1" customFormat="1"/>
    <row r="17671" s="1" customFormat="1"/>
    <row r="17672" s="1" customFormat="1"/>
    <row r="17673" s="1" customFormat="1"/>
    <row r="17674" s="1" customFormat="1"/>
    <row r="17675" s="1" customFormat="1"/>
    <row r="17676" s="1" customFormat="1"/>
    <row r="17677" s="1" customFormat="1"/>
    <row r="17678" s="1" customFormat="1"/>
    <row r="17679" s="1" customFormat="1"/>
    <row r="17680" s="1" customFormat="1"/>
    <row r="17681" s="1" customFormat="1"/>
    <row r="17682" s="1" customFormat="1"/>
    <row r="17683" s="1" customFormat="1"/>
    <row r="17684" s="1" customFormat="1"/>
    <row r="17685" s="1" customFormat="1"/>
    <row r="17686" s="1" customFormat="1"/>
    <row r="17687" s="1" customFormat="1"/>
    <row r="17688" s="1" customFormat="1"/>
    <row r="17689" s="1" customFormat="1"/>
    <row r="17690" s="1" customFormat="1"/>
    <row r="17691" s="1" customFormat="1"/>
    <row r="17692" s="1" customFormat="1"/>
    <row r="17693" s="1" customFormat="1"/>
    <row r="17694" s="1" customFormat="1"/>
    <row r="17695" s="1" customFormat="1"/>
    <row r="17696" s="1" customFormat="1"/>
    <row r="17697" s="1" customFormat="1"/>
    <row r="17698" s="1" customFormat="1"/>
    <row r="17699" s="1" customFormat="1"/>
    <row r="17700" s="1" customFormat="1"/>
    <row r="17701" s="1" customFormat="1"/>
    <row r="17702" s="1" customFormat="1"/>
    <row r="17703" s="1" customFormat="1"/>
    <row r="17704" s="1" customFormat="1"/>
    <row r="17705" s="1" customFormat="1"/>
    <row r="17706" s="1" customFormat="1"/>
    <row r="17707" s="1" customFormat="1"/>
    <row r="17708" s="1" customFormat="1"/>
    <row r="17709" s="1" customFormat="1"/>
    <row r="17710" s="1" customFormat="1"/>
    <row r="17711" s="1" customFormat="1"/>
    <row r="17712" s="1" customFormat="1"/>
    <row r="17713" s="1" customFormat="1"/>
    <row r="17714" s="1" customFormat="1"/>
    <row r="17715" s="1" customFormat="1"/>
    <row r="17716" s="1" customFormat="1"/>
    <row r="17717" s="1" customFormat="1"/>
    <row r="17718" s="1" customFormat="1"/>
    <row r="17719" s="1" customFormat="1"/>
    <row r="17720" s="1" customFormat="1"/>
    <row r="17721" s="1" customFormat="1"/>
    <row r="17722" s="1" customFormat="1"/>
    <row r="17723" s="1" customFormat="1"/>
    <row r="17724" s="1" customFormat="1"/>
    <row r="17725" s="1" customFormat="1"/>
    <row r="17726" s="1" customFormat="1"/>
    <row r="17727" s="1" customFormat="1"/>
    <row r="17728" s="1" customFormat="1"/>
    <row r="17729" s="1" customFormat="1"/>
    <row r="17730" s="1" customFormat="1"/>
    <row r="17731" s="1" customFormat="1"/>
    <row r="17732" s="1" customFormat="1"/>
    <row r="17733" s="1" customFormat="1"/>
    <row r="17734" s="1" customFormat="1"/>
    <row r="17735" s="1" customFormat="1"/>
    <row r="17736" s="1" customFormat="1"/>
    <row r="17737" s="1" customFormat="1"/>
    <row r="17738" s="1" customFormat="1"/>
    <row r="17739" s="1" customFormat="1"/>
    <row r="17740" s="1" customFormat="1"/>
    <row r="17741" s="1" customFormat="1"/>
    <row r="17742" s="1" customFormat="1"/>
    <row r="17743" s="1" customFormat="1"/>
    <row r="17744" s="1" customFormat="1"/>
    <row r="17745" s="1" customFormat="1"/>
    <row r="17746" s="1" customFormat="1"/>
    <row r="17747" s="1" customFormat="1"/>
    <row r="17748" s="1" customFormat="1"/>
    <row r="17749" s="1" customFormat="1"/>
    <row r="17750" s="1" customFormat="1"/>
    <row r="17751" s="1" customFormat="1"/>
    <row r="17752" s="1" customFormat="1"/>
    <row r="17753" s="1" customFormat="1"/>
    <row r="17754" s="1" customFormat="1"/>
    <row r="17755" s="1" customFormat="1"/>
    <row r="17756" s="1" customFormat="1"/>
    <row r="17757" s="1" customFormat="1"/>
    <row r="17758" s="1" customFormat="1"/>
    <row r="17759" s="1" customFormat="1"/>
    <row r="17760" s="1" customFormat="1"/>
    <row r="17761" s="1" customFormat="1"/>
    <row r="17762" s="1" customFormat="1"/>
    <row r="17763" s="1" customFormat="1"/>
    <row r="17764" s="1" customFormat="1"/>
    <row r="17765" s="1" customFormat="1"/>
    <row r="17766" s="1" customFormat="1"/>
    <row r="17767" s="1" customFormat="1"/>
    <row r="17768" s="1" customFormat="1"/>
    <row r="17769" s="1" customFormat="1"/>
    <row r="17770" s="1" customFormat="1"/>
    <row r="17771" s="1" customFormat="1"/>
    <row r="17772" s="1" customFormat="1"/>
    <row r="17773" s="1" customFormat="1"/>
    <row r="17774" s="1" customFormat="1"/>
    <row r="17775" s="1" customFormat="1"/>
    <row r="17776" s="1" customFormat="1"/>
    <row r="17777" s="1" customFormat="1"/>
    <row r="17778" s="1" customFormat="1"/>
    <row r="17779" s="1" customFormat="1"/>
    <row r="17780" s="1" customFormat="1"/>
    <row r="17781" s="1" customFormat="1"/>
    <row r="17782" s="1" customFormat="1"/>
    <row r="17783" s="1" customFormat="1"/>
    <row r="17784" s="1" customFormat="1"/>
    <row r="17785" s="1" customFormat="1"/>
    <row r="17786" s="1" customFormat="1"/>
    <row r="17787" s="1" customFormat="1"/>
    <row r="17788" s="1" customFormat="1"/>
    <row r="17789" s="1" customFormat="1"/>
    <row r="17790" s="1" customFormat="1"/>
    <row r="17791" s="1" customFormat="1"/>
    <row r="17792" s="1" customFormat="1"/>
    <row r="17793" s="1" customFormat="1"/>
    <row r="17794" s="1" customFormat="1"/>
    <row r="17795" s="1" customFormat="1"/>
    <row r="17796" s="1" customFormat="1"/>
    <row r="17797" s="1" customFormat="1"/>
    <row r="17798" s="1" customFormat="1"/>
    <row r="17799" s="1" customFormat="1"/>
    <row r="17800" s="1" customFormat="1"/>
    <row r="17801" s="1" customFormat="1"/>
    <row r="17802" s="1" customFormat="1"/>
    <row r="17803" s="1" customFormat="1"/>
    <row r="17804" s="1" customFormat="1"/>
    <row r="17805" s="1" customFormat="1"/>
    <row r="17806" s="1" customFormat="1"/>
    <row r="17807" s="1" customFormat="1"/>
    <row r="17808" s="1" customFormat="1"/>
    <row r="17809" s="1" customFormat="1"/>
    <row r="17810" s="1" customFormat="1"/>
    <row r="17811" s="1" customFormat="1"/>
    <row r="17812" s="1" customFormat="1"/>
    <row r="17813" s="1" customFormat="1"/>
    <row r="17814" s="1" customFormat="1"/>
    <row r="17815" s="1" customFormat="1"/>
    <row r="17816" s="1" customFormat="1"/>
    <row r="17817" s="1" customFormat="1"/>
    <row r="17818" s="1" customFormat="1"/>
    <row r="17819" s="1" customFormat="1"/>
    <row r="17820" s="1" customFormat="1"/>
    <row r="17821" s="1" customFormat="1"/>
    <row r="17822" s="1" customFormat="1"/>
    <row r="17823" s="1" customFormat="1"/>
    <row r="17824" s="1" customFormat="1"/>
    <row r="17825" s="1" customFormat="1"/>
    <row r="17826" s="1" customFormat="1"/>
    <row r="17827" s="1" customFormat="1"/>
    <row r="17828" s="1" customFormat="1"/>
    <row r="17829" s="1" customFormat="1"/>
    <row r="17830" s="1" customFormat="1"/>
    <row r="17831" s="1" customFormat="1"/>
    <row r="17832" s="1" customFormat="1"/>
    <row r="17833" s="1" customFormat="1"/>
    <row r="17834" s="1" customFormat="1"/>
    <row r="17835" s="1" customFormat="1"/>
    <row r="17836" s="1" customFormat="1"/>
    <row r="17837" s="1" customFormat="1"/>
    <row r="17838" s="1" customFormat="1"/>
    <row r="17839" s="1" customFormat="1"/>
    <row r="17840" s="1" customFormat="1"/>
    <row r="17841" s="1" customFormat="1"/>
    <row r="17842" s="1" customFormat="1"/>
    <row r="17843" s="1" customFormat="1"/>
    <row r="17844" s="1" customFormat="1"/>
    <row r="17845" s="1" customFormat="1"/>
    <row r="17846" s="1" customFormat="1"/>
    <row r="17847" s="1" customFormat="1"/>
    <row r="17848" s="1" customFormat="1"/>
    <row r="17849" s="1" customFormat="1"/>
    <row r="17850" s="1" customFormat="1"/>
    <row r="17851" s="1" customFormat="1"/>
    <row r="17852" s="1" customFormat="1"/>
    <row r="17853" s="1" customFormat="1"/>
    <row r="17854" s="1" customFormat="1"/>
    <row r="17855" s="1" customFormat="1"/>
    <row r="17856" s="1" customFormat="1"/>
    <row r="17857" s="1" customFormat="1"/>
    <row r="17858" s="1" customFormat="1"/>
    <row r="17859" s="1" customFormat="1"/>
    <row r="17860" s="1" customFormat="1"/>
    <row r="17861" s="1" customFormat="1"/>
    <row r="17862" s="1" customFormat="1"/>
    <row r="17863" s="1" customFormat="1"/>
    <row r="17864" s="1" customFormat="1"/>
    <row r="17865" s="1" customFormat="1"/>
    <row r="17866" s="1" customFormat="1"/>
    <row r="17867" s="1" customFormat="1"/>
    <row r="17868" s="1" customFormat="1"/>
    <row r="17869" s="1" customFormat="1"/>
    <row r="17870" s="1" customFormat="1"/>
    <row r="17871" s="1" customFormat="1"/>
    <row r="17872" s="1" customFormat="1"/>
    <row r="17873" s="1" customFormat="1"/>
    <row r="17874" s="1" customFormat="1"/>
    <row r="17875" s="1" customFormat="1"/>
    <row r="17876" s="1" customFormat="1"/>
    <row r="17877" s="1" customFormat="1"/>
    <row r="17878" s="1" customFormat="1"/>
    <row r="17879" s="1" customFormat="1"/>
    <row r="17880" s="1" customFormat="1"/>
    <row r="17881" s="1" customFormat="1"/>
    <row r="17882" s="1" customFormat="1"/>
    <row r="17883" s="1" customFormat="1"/>
    <row r="17884" s="1" customFormat="1"/>
    <row r="17885" s="1" customFormat="1"/>
    <row r="17886" s="1" customFormat="1"/>
    <row r="17887" s="1" customFormat="1"/>
    <row r="17888" s="1" customFormat="1"/>
    <row r="17889" s="1" customFormat="1"/>
    <row r="17890" s="1" customFormat="1"/>
    <row r="17891" s="1" customFormat="1"/>
    <row r="17892" s="1" customFormat="1"/>
    <row r="17893" s="1" customFormat="1"/>
    <row r="17894" s="1" customFormat="1"/>
    <row r="17895" s="1" customFormat="1"/>
    <row r="17896" s="1" customFormat="1"/>
    <row r="17897" s="1" customFormat="1"/>
    <row r="17898" s="1" customFormat="1"/>
    <row r="17899" s="1" customFormat="1"/>
    <row r="17900" s="1" customFormat="1"/>
    <row r="17901" s="1" customFormat="1"/>
    <row r="17902" s="1" customFormat="1"/>
    <row r="17903" s="1" customFormat="1"/>
    <row r="17904" s="1" customFormat="1"/>
    <row r="17905" s="1" customFormat="1"/>
    <row r="17906" s="1" customFormat="1"/>
    <row r="17907" s="1" customFormat="1"/>
    <row r="17908" s="1" customFormat="1"/>
    <row r="17909" s="1" customFormat="1"/>
    <row r="17910" s="1" customFormat="1"/>
    <row r="17911" s="1" customFormat="1"/>
    <row r="17912" s="1" customFormat="1"/>
    <row r="17913" s="1" customFormat="1"/>
    <row r="17914" s="1" customFormat="1"/>
    <row r="17915" s="1" customFormat="1"/>
    <row r="17916" s="1" customFormat="1"/>
    <row r="17917" s="1" customFormat="1"/>
    <row r="17918" s="1" customFormat="1"/>
    <row r="17919" s="1" customFormat="1"/>
    <row r="17920" s="1" customFormat="1"/>
    <row r="17921" s="1" customFormat="1"/>
    <row r="17922" s="1" customFormat="1"/>
    <row r="17923" s="1" customFormat="1"/>
    <row r="17924" s="1" customFormat="1"/>
    <row r="17925" s="1" customFormat="1"/>
    <row r="17926" s="1" customFormat="1"/>
    <row r="17927" s="1" customFormat="1"/>
    <row r="17928" s="1" customFormat="1"/>
    <row r="17929" s="1" customFormat="1"/>
    <row r="17930" s="1" customFormat="1"/>
    <row r="17931" s="1" customFormat="1"/>
    <row r="17932" s="1" customFormat="1"/>
    <row r="17933" s="1" customFormat="1"/>
    <row r="17934" s="1" customFormat="1"/>
    <row r="17935" s="1" customFormat="1"/>
    <row r="17936" s="1" customFormat="1"/>
    <row r="17937" s="1" customFormat="1"/>
    <row r="17938" s="1" customFormat="1"/>
    <row r="17939" s="1" customFormat="1"/>
    <row r="17940" s="1" customFormat="1"/>
    <row r="17941" s="1" customFormat="1"/>
    <row r="17942" s="1" customFormat="1"/>
    <row r="17943" s="1" customFormat="1"/>
    <row r="17944" s="1" customFormat="1"/>
    <row r="17945" s="1" customFormat="1"/>
    <row r="17946" s="1" customFormat="1"/>
    <row r="17947" s="1" customFormat="1"/>
    <row r="17948" s="1" customFormat="1"/>
    <row r="17949" s="1" customFormat="1"/>
    <row r="17950" s="1" customFormat="1"/>
    <row r="17951" s="1" customFormat="1"/>
    <row r="17952" s="1" customFormat="1"/>
    <row r="17953" s="1" customFormat="1"/>
    <row r="17954" s="1" customFormat="1"/>
    <row r="17955" s="1" customFormat="1"/>
    <row r="17956" s="1" customFormat="1"/>
    <row r="17957" s="1" customFormat="1"/>
    <row r="17958" s="1" customFormat="1"/>
    <row r="17959" s="1" customFormat="1"/>
    <row r="17960" s="1" customFormat="1"/>
    <row r="17961" s="1" customFormat="1"/>
    <row r="17962" s="1" customFormat="1"/>
    <row r="17963" s="1" customFormat="1"/>
    <row r="17964" s="1" customFormat="1"/>
    <row r="17965" s="1" customFormat="1"/>
    <row r="17966" s="1" customFormat="1"/>
    <row r="17967" s="1" customFormat="1"/>
    <row r="17968" s="1" customFormat="1"/>
    <row r="17969" s="1" customFormat="1"/>
    <row r="17970" s="1" customFormat="1"/>
    <row r="17971" s="1" customFormat="1"/>
    <row r="17972" s="1" customFormat="1"/>
    <row r="17973" s="1" customFormat="1"/>
    <row r="17974" s="1" customFormat="1"/>
    <row r="17975" s="1" customFormat="1"/>
    <row r="17976" s="1" customFormat="1"/>
    <row r="17977" s="1" customFormat="1"/>
    <row r="17978" s="1" customFormat="1"/>
    <row r="17979" s="1" customFormat="1"/>
    <row r="17980" s="1" customFormat="1"/>
    <row r="17981" s="1" customFormat="1"/>
    <row r="17982" s="1" customFormat="1"/>
    <row r="17983" s="1" customFormat="1"/>
    <row r="17984" s="1" customFormat="1"/>
    <row r="17985" s="1" customFormat="1"/>
    <row r="17986" s="1" customFormat="1"/>
    <row r="17987" s="1" customFormat="1"/>
    <row r="17988" s="1" customFormat="1"/>
    <row r="17989" s="1" customFormat="1"/>
    <row r="17990" s="1" customFormat="1"/>
    <row r="17991" s="1" customFormat="1"/>
    <row r="17992" s="1" customFormat="1"/>
    <row r="17993" s="1" customFormat="1"/>
    <row r="17994" s="1" customFormat="1"/>
    <row r="17995" s="1" customFormat="1"/>
    <row r="17996" s="1" customFormat="1"/>
    <row r="17997" s="1" customFormat="1"/>
    <row r="17998" s="1" customFormat="1"/>
    <row r="17999" s="1" customFormat="1"/>
    <row r="18000" s="1" customFormat="1"/>
    <row r="18001" s="1" customFormat="1"/>
    <row r="18002" s="1" customFormat="1"/>
    <row r="18003" s="1" customFormat="1"/>
    <row r="18004" s="1" customFormat="1"/>
    <row r="18005" s="1" customFormat="1"/>
    <row r="18006" s="1" customFormat="1"/>
    <row r="18007" s="1" customFormat="1"/>
    <row r="18008" s="1" customFormat="1"/>
    <row r="18009" s="1" customFormat="1"/>
    <row r="18010" s="1" customFormat="1"/>
    <row r="18011" s="1" customFormat="1"/>
    <row r="18012" s="1" customFormat="1"/>
    <row r="18013" s="1" customFormat="1"/>
    <row r="18014" s="1" customFormat="1"/>
    <row r="18015" s="1" customFormat="1"/>
    <row r="18016" s="1" customFormat="1"/>
    <row r="18017" s="1" customFormat="1"/>
    <row r="18018" s="1" customFormat="1"/>
    <row r="18019" s="1" customFormat="1"/>
    <row r="18020" s="1" customFormat="1"/>
    <row r="18021" s="1" customFormat="1"/>
    <row r="18022" s="1" customFormat="1"/>
    <row r="18023" s="1" customFormat="1"/>
    <row r="18024" s="1" customFormat="1"/>
    <row r="18025" s="1" customFormat="1"/>
    <row r="18026" s="1" customFormat="1"/>
    <row r="18027" s="1" customFormat="1"/>
    <row r="18028" s="1" customFormat="1"/>
    <row r="18029" s="1" customFormat="1"/>
    <row r="18030" s="1" customFormat="1"/>
    <row r="18031" s="1" customFormat="1"/>
    <row r="18032" s="1" customFormat="1"/>
    <row r="18033" s="1" customFormat="1"/>
    <row r="18034" s="1" customFormat="1"/>
    <row r="18035" s="1" customFormat="1"/>
    <row r="18036" s="1" customFormat="1"/>
    <row r="18037" s="1" customFormat="1"/>
    <row r="18038" s="1" customFormat="1"/>
    <row r="18039" s="1" customFormat="1"/>
    <row r="18040" s="1" customFormat="1"/>
    <row r="18041" s="1" customFormat="1"/>
    <row r="18042" s="1" customFormat="1"/>
    <row r="18043" s="1" customFormat="1"/>
    <row r="18044" s="1" customFormat="1"/>
    <row r="18045" s="1" customFormat="1"/>
    <row r="18046" s="1" customFormat="1"/>
    <row r="18047" s="1" customFormat="1"/>
    <row r="18048" s="1" customFormat="1"/>
    <row r="18049" s="1" customFormat="1"/>
    <row r="18050" s="1" customFormat="1"/>
    <row r="18051" s="1" customFormat="1"/>
    <row r="18052" s="1" customFormat="1"/>
    <row r="18053" s="1" customFormat="1"/>
    <row r="18054" s="1" customFormat="1"/>
    <row r="18055" s="1" customFormat="1"/>
    <row r="18056" s="1" customFormat="1"/>
    <row r="18057" s="1" customFormat="1"/>
    <row r="18058" s="1" customFormat="1"/>
    <row r="18059" s="1" customFormat="1"/>
    <row r="18060" s="1" customFormat="1"/>
    <row r="18061" s="1" customFormat="1"/>
    <row r="18062" s="1" customFormat="1"/>
    <row r="18063" s="1" customFormat="1"/>
    <row r="18064" s="1" customFormat="1"/>
    <row r="18065" s="1" customFormat="1"/>
    <row r="18066" s="1" customFormat="1"/>
    <row r="18067" s="1" customFormat="1"/>
    <row r="18068" s="1" customFormat="1"/>
    <row r="18069" s="1" customFormat="1"/>
    <row r="18070" s="1" customFormat="1"/>
    <row r="18071" s="1" customFormat="1"/>
    <row r="18072" s="1" customFormat="1"/>
    <row r="18073" s="1" customFormat="1"/>
    <row r="18074" s="1" customFormat="1"/>
    <row r="18075" s="1" customFormat="1"/>
    <row r="18076" s="1" customFormat="1"/>
    <row r="18077" s="1" customFormat="1"/>
    <row r="18078" s="1" customFormat="1"/>
    <row r="18079" s="1" customFormat="1"/>
    <row r="18080" s="1" customFormat="1"/>
    <row r="18081" s="1" customFormat="1"/>
    <row r="18082" s="1" customFormat="1"/>
    <row r="18083" s="1" customFormat="1"/>
    <row r="18084" s="1" customFormat="1"/>
    <row r="18085" s="1" customFormat="1"/>
    <row r="18086" s="1" customFormat="1"/>
    <row r="18087" s="1" customFormat="1"/>
    <row r="18088" s="1" customFormat="1"/>
    <row r="18089" s="1" customFormat="1"/>
    <row r="18090" s="1" customFormat="1"/>
    <row r="18091" s="1" customFormat="1"/>
    <row r="18092" s="1" customFormat="1"/>
    <row r="18093" s="1" customFormat="1"/>
    <row r="18094" s="1" customFormat="1"/>
    <row r="18095" s="1" customFormat="1"/>
    <row r="18096" s="1" customFormat="1"/>
    <row r="18097" s="1" customFormat="1"/>
    <row r="18098" s="1" customFormat="1"/>
    <row r="18099" s="1" customFormat="1"/>
    <row r="18100" s="1" customFormat="1"/>
    <row r="18101" s="1" customFormat="1"/>
    <row r="18102" s="1" customFormat="1"/>
    <row r="18103" s="1" customFormat="1"/>
    <row r="18104" s="1" customFormat="1"/>
    <row r="18105" s="1" customFormat="1"/>
    <row r="18106" s="1" customFormat="1"/>
    <row r="18107" s="1" customFormat="1"/>
    <row r="18108" s="1" customFormat="1"/>
    <row r="18109" s="1" customFormat="1"/>
    <row r="18110" s="1" customFormat="1"/>
    <row r="18111" s="1" customFormat="1"/>
    <row r="18112" s="1" customFormat="1"/>
    <row r="18113" s="1" customFormat="1"/>
    <row r="18114" s="1" customFormat="1"/>
    <row r="18115" s="1" customFormat="1"/>
    <row r="18116" s="1" customFormat="1"/>
    <row r="18117" s="1" customFormat="1"/>
    <row r="18118" s="1" customFormat="1"/>
    <row r="18119" s="1" customFormat="1"/>
    <row r="18120" s="1" customFormat="1"/>
    <row r="18121" s="1" customFormat="1"/>
    <row r="18122" s="1" customFormat="1"/>
    <row r="18123" s="1" customFormat="1"/>
    <row r="18124" s="1" customFormat="1"/>
    <row r="18125" s="1" customFormat="1"/>
    <row r="18126" s="1" customFormat="1"/>
    <row r="18127" s="1" customFormat="1"/>
    <row r="18128" s="1" customFormat="1"/>
    <row r="18129" s="1" customFormat="1"/>
    <row r="18130" s="1" customFormat="1"/>
    <row r="18131" s="1" customFormat="1"/>
    <row r="18132" s="1" customFormat="1"/>
    <row r="18133" s="1" customFormat="1"/>
    <row r="18134" s="1" customFormat="1"/>
    <row r="18135" s="1" customFormat="1"/>
    <row r="18136" s="1" customFormat="1"/>
    <row r="18137" s="1" customFormat="1"/>
    <row r="18138" s="1" customFormat="1"/>
    <row r="18139" s="1" customFormat="1"/>
    <row r="18140" s="1" customFormat="1"/>
    <row r="18141" s="1" customFormat="1"/>
    <row r="18142" s="1" customFormat="1"/>
    <row r="18143" s="1" customFormat="1"/>
    <row r="18144" s="1" customFormat="1"/>
    <row r="18145" s="1" customFormat="1"/>
    <row r="18146" s="1" customFormat="1"/>
    <row r="18147" s="1" customFormat="1"/>
    <row r="18148" s="1" customFormat="1"/>
    <row r="18149" s="1" customFormat="1"/>
    <row r="18150" s="1" customFormat="1"/>
    <row r="18151" s="1" customFormat="1"/>
    <row r="18152" s="1" customFormat="1"/>
    <row r="18153" s="1" customFormat="1"/>
    <row r="18154" s="1" customFormat="1"/>
    <row r="18155" s="1" customFormat="1"/>
    <row r="18156" s="1" customFormat="1"/>
    <row r="18157" s="1" customFormat="1"/>
    <row r="18158" s="1" customFormat="1"/>
    <row r="18159" s="1" customFormat="1"/>
    <row r="18160" s="1" customFormat="1"/>
    <row r="18161" s="1" customFormat="1"/>
    <row r="18162" s="1" customFormat="1"/>
    <row r="18163" s="1" customFormat="1"/>
    <row r="18164" s="1" customFormat="1"/>
    <row r="18165" s="1" customFormat="1"/>
    <row r="18166" s="1" customFormat="1"/>
    <row r="18167" s="1" customFormat="1"/>
    <row r="18168" s="1" customFormat="1"/>
    <row r="18169" s="1" customFormat="1"/>
    <row r="18170" s="1" customFormat="1"/>
    <row r="18171" s="1" customFormat="1"/>
    <row r="18172" s="1" customFormat="1"/>
    <row r="18173" s="1" customFormat="1"/>
    <row r="18174" s="1" customFormat="1"/>
    <row r="18175" s="1" customFormat="1"/>
    <row r="18176" s="1" customFormat="1"/>
    <row r="18177" s="1" customFormat="1"/>
    <row r="18178" s="1" customFormat="1"/>
    <row r="18179" s="1" customFormat="1"/>
    <row r="18180" s="1" customFormat="1"/>
    <row r="18181" s="1" customFormat="1"/>
    <row r="18182" s="1" customFormat="1"/>
    <row r="18183" s="1" customFormat="1"/>
    <row r="18184" s="1" customFormat="1"/>
    <row r="18185" s="1" customFormat="1"/>
    <row r="18186" s="1" customFormat="1"/>
    <row r="18187" s="1" customFormat="1"/>
    <row r="18188" s="1" customFormat="1"/>
    <row r="18189" s="1" customFormat="1"/>
    <row r="18190" s="1" customFormat="1"/>
    <row r="18191" s="1" customFormat="1"/>
    <row r="18192" s="1" customFormat="1"/>
    <row r="18193" s="1" customFormat="1"/>
    <row r="18194" s="1" customFormat="1"/>
    <row r="18195" s="1" customFormat="1"/>
    <row r="18196" s="1" customFormat="1"/>
    <row r="18197" s="1" customFormat="1"/>
    <row r="18198" s="1" customFormat="1"/>
    <row r="18199" s="1" customFormat="1"/>
    <row r="18200" s="1" customFormat="1"/>
    <row r="18201" s="1" customFormat="1"/>
    <row r="18202" s="1" customFormat="1"/>
    <row r="18203" s="1" customFormat="1"/>
    <row r="18204" s="1" customFormat="1"/>
    <row r="18205" s="1" customFormat="1"/>
    <row r="18206" s="1" customFormat="1"/>
    <row r="18207" s="1" customFormat="1"/>
    <row r="18208" s="1" customFormat="1"/>
    <row r="18209" s="1" customFormat="1"/>
    <row r="18210" s="1" customFormat="1"/>
    <row r="18211" s="1" customFormat="1"/>
    <row r="18212" s="1" customFormat="1"/>
    <row r="18213" s="1" customFormat="1"/>
    <row r="18214" s="1" customFormat="1"/>
    <row r="18215" s="1" customFormat="1"/>
    <row r="18216" s="1" customFormat="1"/>
    <row r="18217" s="1" customFormat="1"/>
    <row r="18218" s="1" customFormat="1"/>
    <row r="18219" s="1" customFormat="1"/>
    <row r="18220" s="1" customFormat="1"/>
    <row r="18221" s="1" customFormat="1"/>
    <row r="18222" s="1" customFormat="1"/>
    <row r="18223" s="1" customFormat="1"/>
    <row r="18224" s="1" customFormat="1"/>
    <row r="18225" s="1" customFormat="1"/>
    <row r="18226" s="1" customFormat="1"/>
    <row r="18227" s="1" customFormat="1"/>
    <row r="18228" s="1" customFormat="1"/>
    <row r="18229" s="1" customFormat="1"/>
    <row r="18230" s="1" customFormat="1"/>
    <row r="18231" s="1" customFormat="1"/>
    <row r="18232" s="1" customFormat="1"/>
    <row r="18233" s="1" customFormat="1"/>
    <row r="18234" s="1" customFormat="1"/>
    <row r="18235" s="1" customFormat="1"/>
    <row r="18236" s="1" customFormat="1"/>
    <row r="18237" s="1" customFormat="1"/>
    <row r="18238" s="1" customFormat="1"/>
    <row r="18239" s="1" customFormat="1"/>
    <row r="18240" s="1" customFormat="1"/>
    <row r="18241" s="1" customFormat="1"/>
    <row r="18242" s="1" customFormat="1"/>
    <row r="18243" s="1" customFormat="1"/>
    <row r="18244" s="1" customFormat="1"/>
    <row r="18245" s="1" customFormat="1"/>
    <row r="18246" s="1" customFormat="1"/>
    <row r="18247" s="1" customFormat="1"/>
    <row r="18248" s="1" customFormat="1"/>
    <row r="18249" s="1" customFormat="1"/>
    <row r="18250" s="1" customFormat="1"/>
    <row r="18251" s="1" customFormat="1"/>
    <row r="18252" s="1" customFormat="1"/>
    <row r="18253" s="1" customFormat="1"/>
    <row r="18254" s="1" customFormat="1"/>
    <row r="18255" s="1" customFormat="1"/>
    <row r="18256" s="1" customFormat="1"/>
    <row r="18257" s="1" customFormat="1"/>
    <row r="18258" s="1" customFormat="1"/>
    <row r="18259" s="1" customFormat="1"/>
    <row r="18260" s="1" customFormat="1"/>
    <row r="18261" s="1" customFormat="1"/>
    <row r="18262" s="1" customFormat="1"/>
    <row r="18263" s="1" customFormat="1"/>
    <row r="18264" s="1" customFormat="1"/>
    <row r="18265" s="1" customFormat="1"/>
    <row r="18266" s="1" customFormat="1"/>
    <row r="18267" s="1" customFormat="1"/>
    <row r="18268" s="1" customFormat="1"/>
    <row r="18269" s="1" customFormat="1"/>
    <row r="18270" s="1" customFormat="1"/>
    <row r="18271" s="1" customFormat="1"/>
    <row r="18272" s="1" customFormat="1"/>
    <row r="18273" s="1" customFormat="1"/>
    <row r="18274" s="1" customFormat="1"/>
    <row r="18275" s="1" customFormat="1"/>
    <row r="18276" s="1" customFormat="1"/>
    <row r="18277" s="1" customFormat="1"/>
    <row r="18278" s="1" customFormat="1"/>
    <row r="18279" s="1" customFormat="1"/>
    <row r="18280" s="1" customFormat="1"/>
    <row r="18281" s="1" customFormat="1"/>
    <row r="18282" s="1" customFormat="1"/>
    <row r="18283" s="1" customFormat="1"/>
    <row r="18284" s="1" customFormat="1"/>
    <row r="18285" s="1" customFormat="1"/>
    <row r="18286" s="1" customFormat="1"/>
    <row r="18287" s="1" customFormat="1"/>
    <row r="18288" s="1" customFormat="1"/>
    <row r="18289" s="1" customFormat="1"/>
    <row r="18290" s="1" customFormat="1"/>
    <row r="18291" s="1" customFormat="1"/>
    <row r="18292" s="1" customFormat="1"/>
    <row r="18293" s="1" customFormat="1"/>
    <row r="18294" s="1" customFormat="1"/>
    <row r="18295" s="1" customFormat="1"/>
    <row r="18296" s="1" customFormat="1"/>
    <row r="18297" s="1" customFormat="1"/>
    <row r="18298" s="1" customFormat="1"/>
    <row r="18299" s="1" customFormat="1"/>
    <row r="18300" s="1" customFormat="1"/>
    <row r="18301" s="1" customFormat="1"/>
    <row r="18302" s="1" customFormat="1"/>
    <row r="18303" s="1" customFormat="1"/>
    <row r="18304" s="1" customFormat="1"/>
    <row r="18305" s="1" customFormat="1"/>
    <row r="18306" s="1" customFormat="1"/>
    <row r="18307" s="1" customFormat="1"/>
    <row r="18308" s="1" customFormat="1"/>
    <row r="18309" s="1" customFormat="1"/>
    <row r="18310" s="1" customFormat="1"/>
    <row r="18311" s="1" customFormat="1"/>
    <row r="18312" s="1" customFormat="1"/>
    <row r="18313" s="1" customFormat="1"/>
    <row r="18314" s="1" customFormat="1"/>
    <row r="18315" s="1" customFormat="1"/>
    <row r="18316" s="1" customFormat="1"/>
    <row r="18317" s="1" customFormat="1"/>
    <row r="18318" s="1" customFormat="1"/>
    <row r="18319" s="1" customFormat="1"/>
    <row r="18320" s="1" customFormat="1"/>
    <row r="18321" s="1" customFormat="1"/>
    <row r="18322" s="1" customFormat="1"/>
    <row r="18323" s="1" customFormat="1"/>
    <row r="18324" s="1" customFormat="1"/>
    <row r="18325" s="1" customFormat="1"/>
    <row r="18326" s="1" customFormat="1"/>
    <row r="18327" s="1" customFormat="1"/>
    <row r="18328" s="1" customFormat="1"/>
    <row r="18329" s="1" customFormat="1"/>
    <row r="18330" s="1" customFormat="1"/>
    <row r="18331" s="1" customFormat="1"/>
    <row r="18332" s="1" customFormat="1"/>
    <row r="18333" s="1" customFormat="1"/>
    <row r="18334" s="1" customFormat="1"/>
    <row r="18335" s="1" customFormat="1"/>
    <row r="18336" s="1" customFormat="1"/>
    <row r="18337" s="1" customFormat="1"/>
    <row r="18338" s="1" customFormat="1"/>
    <row r="18339" s="1" customFormat="1"/>
    <row r="18340" s="1" customFormat="1"/>
    <row r="18341" s="1" customFormat="1"/>
    <row r="18342" s="1" customFormat="1"/>
    <row r="18343" s="1" customFormat="1"/>
    <row r="18344" s="1" customFormat="1"/>
    <row r="18345" s="1" customFormat="1"/>
    <row r="18346" s="1" customFormat="1"/>
    <row r="18347" s="1" customFormat="1"/>
    <row r="18348" s="1" customFormat="1"/>
    <row r="18349" s="1" customFormat="1"/>
    <row r="18350" s="1" customFormat="1"/>
    <row r="18351" s="1" customFormat="1"/>
    <row r="18352" s="1" customFormat="1"/>
    <row r="18353" s="1" customFormat="1"/>
    <row r="18354" s="1" customFormat="1"/>
    <row r="18355" s="1" customFormat="1"/>
    <row r="18356" s="1" customFormat="1"/>
    <row r="18357" s="1" customFormat="1"/>
    <row r="18358" s="1" customFormat="1"/>
    <row r="18359" s="1" customFormat="1"/>
    <row r="18360" s="1" customFormat="1"/>
    <row r="18361" s="1" customFormat="1"/>
    <row r="18362" s="1" customFormat="1"/>
    <row r="18363" s="1" customFormat="1"/>
    <row r="18364" s="1" customFormat="1"/>
    <row r="18365" s="1" customFormat="1"/>
    <row r="18366" s="1" customFormat="1"/>
    <row r="18367" s="1" customFormat="1"/>
    <row r="18368" s="1" customFormat="1"/>
    <row r="18369" s="1" customFormat="1"/>
    <row r="18370" s="1" customFormat="1"/>
    <row r="18371" s="1" customFormat="1"/>
    <row r="18372" s="1" customFormat="1"/>
    <row r="18373" s="1" customFormat="1"/>
    <row r="18374" s="1" customFormat="1"/>
    <row r="18375" s="1" customFormat="1"/>
    <row r="18376" s="1" customFormat="1"/>
    <row r="18377" s="1" customFormat="1"/>
    <row r="18378" s="1" customFormat="1"/>
    <row r="18379" s="1" customFormat="1"/>
    <row r="18380" s="1" customFormat="1"/>
    <row r="18381" s="1" customFormat="1"/>
    <row r="18382" s="1" customFormat="1"/>
    <row r="18383" s="1" customFormat="1"/>
    <row r="18384" s="1" customFormat="1"/>
    <row r="18385" s="1" customFormat="1"/>
    <row r="18386" s="1" customFormat="1"/>
    <row r="18387" s="1" customFormat="1"/>
    <row r="18388" s="1" customFormat="1"/>
    <row r="18389" s="1" customFormat="1"/>
    <row r="18390" s="1" customFormat="1"/>
    <row r="18391" s="1" customFormat="1"/>
    <row r="18392" s="1" customFormat="1"/>
    <row r="18393" s="1" customFormat="1"/>
    <row r="18394" s="1" customFormat="1"/>
    <row r="18395" s="1" customFormat="1"/>
    <row r="18396" s="1" customFormat="1"/>
    <row r="18397" s="1" customFormat="1"/>
    <row r="18398" s="1" customFormat="1"/>
    <row r="18399" s="1" customFormat="1"/>
    <row r="18400" s="1" customFormat="1"/>
    <row r="18401" s="1" customFormat="1"/>
    <row r="18402" s="1" customFormat="1"/>
    <row r="18403" s="1" customFormat="1"/>
    <row r="18404" s="1" customFormat="1"/>
    <row r="18405" s="1" customFormat="1"/>
    <row r="18406" s="1" customFormat="1"/>
    <row r="18407" s="1" customFormat="1"/>
    <row r="18408" s="1" customFormat="1"/>
    <row r="18409" s="1" customFormat="1"/>
    <row r="18410" s="1" customFormat="1"/>
    <row r="18411" s="1" customFormat="1"/>
    <row r="18412" s="1" customFormat="1"/>
    <row r="18413" s="1" customFormat="1"/>
    <row r="18414" s="1" customFormat="1"/>
    <row r="18415" s="1" customFormat="1"/>
    <row r="18416" s="1" customFormat="1"/>
    <row r="18417" s="1" customFormat="1"/>
    <row r="18418" s="1" customFormat="1"/>
    <row r="18419" s="1" customFormat="1"/>
    <row r="18420" s="1" customFormat="1"/>
    <row r="18421" s="1" customFormat="1"/>
    <row r="18422" s="1" customFormat="1"/>
    <row r="18423" s="1" customFormat="1"/>
    <row r="18424" s="1" customFormat="1"/>
    <row r="18425" s="1" customFormat="1"/>
    <row r="18426" s="1" customFormat="1"/>
    <row r="18427" s="1" customFormat="1"/>
    <row r="18428" s="1" customFormat="1"/>
    <row r="18429" s="1" customFormat="1"/>
    <row r="18430" s="1" customFormat="1"/>
    <row r="18431" s="1" customFormat="1"/>
    <row r="18432" s="1" customFormat="1"/>
    <row r="18433" s="1" customFormat="1"/>
    <row r="18434" s="1" customFormat="1"/>
    <row r="18435" s="1" customFormat="1"/>
    <row r="18436" s="1" customFormat="1"/>
    <row r="18437" s="1" customFormat="1"/>
    <row r="18438" s="1" customFormat="1"/>
    <row r="18439" s="1" customFormat="1"/>
    <row r="18440" s="1" customFormat="1"/>
    <row r="18441" s="1" customFormat="1"/>
    <row r="18442" s="1" customFormat="1"/>
    <row r="18443" s="1" customFormat="1"/>
    <row r="18444" s="1" customFormat="1"/>
    <row r="18445" s="1" customFormat="1"/>
    <row r="18446" s="1" customFormat="1"/>
    <row r="18447" s="1" customFormat="1"/>
    <row r="18448" s="1" customFormat="1"/>
    <row r="18449" s="1" customFormat="1"/>
    <row r="18450" s="1" customFormat="1"/>
    <row r="18451" s="1" customFormat="1"/>
    <row r="18452" s="1" customFormat="1"/>
    <row r="18453" s="1" customFormat="1"/>
    <row r="18454" s="1" customFormat="1"/>
    <row r="18455" s="1" customFormat="1"/>
    <row r="18456" s="1" customFormat="1"/>
    <row r="18457" s="1" customFormat="1"/>
    <row r="18458" s="1" customFormat="1"/>
    <row r="18459" s="1" customFormat="1"/>
    <row r="18460" s="1" customFormat="1"/>
    <row r="18461" s="1" customFormat="1"/>
    <row r="18462" s="1" customFormat="1"/>
    <row r="18463" s="1" customFormat="1"/>
    <row r="18464" s="1" customFormat="1"/>
    <row r="18465" s="1" customFormat="1"/>
    <row r="18466" s="1" customFormat="1"/>
    <row r="18467" s="1" customFormat="1"/>
    <row r="18468" s="1" customFormat="1"/>
    <row r="18469" s="1" customFormat="1"/>
    <row r="18470" s="1" customFormat="1"/>
    <row r="18471" s="1" customFormat="1"/>
    <row r="18472" s="1" customFormat="1"/>
    <row r="18473" s="1" customFormat="1"/>
    <row r="18474" s="1" customFormat="1"/>
    <row r="18475" s="1" customFormat="1"/>
    <row r="18476" s="1" customFormat="1"/>
    <row r="18477" s="1" customFormat="1"/>
    <row r="18478" s="1" customFormat="1"/>
    <row r="18479" s="1" customFormat="1"/>
    <row r="18480" s="1" customFormat="1"/>
    <row r="18481" s="1" customFormat="1"/>
    <row r="18482" s="1" customFormat="1"/>
    <row r="18483" s="1" customFormat="1"/>
    <row r="18484" s="1" customFormat="1"/>
    <row r="18485" s="1" customFormat="1"/>
    <row r="18486" s="1" customFormat="1"/>
    <row r="18487" s="1" customFormat="1"/>
    <row r="18488" s="1" customFormat="1"/>
    <row r="18489" s="1" customFormat="1"/>
    <row r="18490" s="1" customFormat="1"/>
    <row r="18491" s="1" customFormat="1"/>
    <row r="18492" s="1" customFormat="1"/>
    <row r="18493" s="1" customFormat="1"/>
    <row r="18494" s="1" customFormat="1"/>
    <row r="18495" s="1" customFormat="1"/>
    <row r="18496" s="1" customFormat="1"/>
    <row r="18497" s="1" customFormat="1"/>
    <row r="18498" s="1" customFormat="1"/>
    <row r="18499" s="1" customFormat="1"/>
    <row r="18500" s="1" customFormat="1"/>
    <row r="18501" s="1" customFormat="1"/>
    <row r="18502" s="1" customFormat="1"/>
    <row r="18503" s="1" customFormat="1"/>
    <row r="18504" s="1" customFormat="1"/>
    <row r="18505" s="1" customFormat="1"/>
    <row r="18506" s="1" customFormat="1"/>
    <row r="18507" s="1" customFormat="1"/>
    <row r="18508" s="1" customFormat="1"/>
    <row r="18509" s="1" customFormat="1"/>
    <row r="18510" s="1" customFormat="1"/>
    <row r="18511" s="1" customFormat="1"/>
    <row r="18512" s="1" customFormat="1"/>
    <row r="18513" s="1" customFormat="1"/>
    <row r="18514" s="1" customFormat="1"/>
    <row r="18515" s="1" customFormat="1"/>
    <row r="18516" s="1" customFormat="1"/>
    <row r="18517" s="1" customFormat="1"/>
    <row r="18518" s="1" customFormat="1"/>
    <row r="18519" s="1" customFormat="1"/>
    <row r="18520" s="1" customFormat="1"/>
    <row r="18521" s="1" customFormat="1"/>
    <row r="18522" s="1" customFormat="1"/>
    <row r="18523" s="1" customFormat="1"/>
    <row r="18524" s="1" customFormat="1"/>
    <row r="18525" s="1" customFormat="1"/>
    <row r="18526" s="1" customFormat="1"/>
    <row r="18527" s="1" customFormat="1"/>
    <row r="18528" s="1" customFormat="1"/>
    <row r="18529" s="1" customFormat="1"/>
    <row r="18530" s="1" customFormat="1"/>
    <row r="18531" s="1" customFormat="1"/>
    <row r="18532" s="1" customFormat="1"/>
    <row r="18533" s="1" customFormat="1"/>
    <row r="18534" s="1" customFormat="1"/>
    <row r="18535" s="1" customFormat="1"/>
    <row r="18536" s="1" customFormat="1"/>
    <row r="18537" s="1" customFormat="1"/>
    <row r="18538" s="1" customFormat="1"/>
    <row r="18539" s="1" customFormat="1"/>
    <row r="18540" s="1" customFormat="1"/>
    <row r="18541" s="1" customFormat="1"/>
    <row r="18542" s="1" customFormat="1"/>
    <row r="18543" s="1" customFormat="1"/>
    <row r="18544" s="1" customFormat="1"/>
    <row r="18545" s="1" customFormat="1"/>
    <row r="18546" s="1" customFormat="1"/>
    <row r="18547" s="1" customFormat="1"/>
    <row r="18548" s="1" customFormat="1"/>
    <row r="18549" s="1" customFormat="1"/>
    <row r="18550" s="1" customFormat="1"/>
    <row r="18551" s="1" customFormat="1"/>
    <row r="18552" s="1" customFormat="1"/>
    <row r="18553" s="1" customFormat="1"/>
    <row r="18554" s="1" customFormat="1"/>
    <row r="18555" s="1" customFormat="1"/>
    <row r="18556" s="1" customFormat="1"/>
    <row r="18557" s="1" customFormat="1"/>
    <row r="18558" s="1" customFormat="1"/>
    <row r="18559" s="1" customFormat="1"/>
    <row r="18560" s="1" customFormat="1"/>
    <row r="18561" s="1" customFormat="1"/>
    <row r="18562" s="1" customFormat="1"/>
    <row r="18563" s="1" customFormat="1"/>
    <row r="18564" s="1" customFormat="1"/>
    <row r="18565" s="1" customFormat="1"/>
    <row r="18566" s="1" customFormat="1"/>
    <row r="18567" s="1" customFormat="1"/>
    <row r="18568" s="1" customFormat="1"/>
    <row r="18569" s="1" customFormat="1"/>
    <row r="18570" s="1" customFormat="1"/>
    <row r="18571" s="1" customFormat="1"/>
    <row r="18572" s="1" customFormat="1"/>
    <row r="18573" s="1" customFormat="1"/>
    <row r="18574" s="1" customFormat="1"/>
    <row r="18575" s="1" customFormat="1"/>
    <row r="18576" s="1" customFormat="1"/>
    <row r="18577" s="1" customFormat="1"/>
    <row r="18578" s="1" customFormat="1"/>
    <row r="18579" s="1" customFormat="1"/>
    <row r="18580" s="1" customFormat="1"/>
    <row r="18581" s="1" customFormat="1"/>
    <row r="18582" s="1" customFormat="1"/>
    <row r="18583" s="1" customFormat="1"/>
    <row r="18584" s="1" customFormat="1"/>
    <row r="18585" s="1" customFormat="1"/>
    <row r="18586" s="1" customFormat="1"/>
    <row r="18587" s="1" customFormat="1"/>
    <row r="18588" s="1" customFormat="1"/>
    <row r="18589" s="1" customFormat="1"/>
    <row r="18590" s="1" customFormat="1"/>
    <row r="18591" s="1" customFormat="1"/>
    <row r="18592" s="1" customFormat="1"/>
    <row r="18593" s="1" customFormat="1"/>
    <row r="18594" s="1" customFormat="1"/>
    <row r="18595" s="1" customFormat="1"/>
    <row r="18596" s="1" customFormat="1"/>
    <row r="18597" s="1" customFormat="1"/>
    <row r="18598" s="1" customFormat="1"/>
    <row r="18599" s="1" customFormat="1"/>
    <row r="18600" s="1" customFormat="1"/>
    <row r="18601" s="1" customFormat="1"/>
    <row r="18602" s="1" customFormat="1"/>
    <row r="18603" s="1" customFormat="1"/>
    <row r="18604" s="1" customFormat="1"/>
    <row r="18605" s="1" customFormat="1"/>
    <row r="18606" s="1" customFormat="1"/>
    <row r="18607" s="1" customFormat="1"/>
    <row r="18608" s="1" customFormat="1"/>
    <row r="18609" s="1" customFormat="1"/>
    <row r="18610" s="1" customFormat="1"/>
    <row r="18611" s="1" customFormat="1"/>
    <row r="18612" s="1" customFormat="1"/>
    <row r="18613" s="1" customFormat="1"/>
    <row r="18614" s="1" customFormat="1"/>
    <row r="18615" s="1" customFormat="1"/>
    <row r="18616" s="1" customFormat="1"/>
    <row r="18617" s="1" customFormat="1"/>
    <row r="18618" s="1" customFormat="1"/>
    <row r="18619" s="1" customFormat="1"/>
    <row r="18620" s="1" customFormat="1"/>
    <row r="18621" s="1" customFormat="1"/>
    <row r="18622" s="1" customFormat="1"/>
    <row r="18623" s="1" customFormat="1"/>
    <row r="18624" s="1" customFormat="1"/>
    <row r="18625" s="1" customFormat="1"/>
    <row r="18626" s="1" customFormat="1"/>
    <row r="18627" s="1" customFormat="1"/>
    <row r="18628" s="1" customFormat="1"/>
    <row r="18629" s="1" customFormat="1"/>
    <row r="18630" s="1" customFormat="1"/>
    <row r="18631" s="1" customFormat="1"/>
    <row r="18632" s="1" customFormat="1"/>
    <row r="18633" s="1" customFormat="1"/>
    <row r="18634" s="1" customFormat="1"/>
    <row r="18635" s="1" customFormat="1"/>
    <row r="18636" s="1" customFormat="1"/>
    <row r="18637" s="1" customFormat="1"/>
    <row r="18638" s="1" customFormat="1"/>
    <row r="18639" s="1" customFormat="1"/>
    <row r="18640" s="1" customFormat="1"/>
    <row r="18641" s="1" customFormat="1"/>
    <row r="18642" s="1" customFormat="1"/>
    <row r="18643" s="1" customFormat="1"/>
    <row r="18644" s="1" customFormat="1"/>
    <row r="18645" s="1" customFormat="1"/>
    <row r="18646" s="1" customFormat="1"/>
    <row r="18647" s="1" customFormat="1"/>
    <row r="18648" s="1" customFormat="1"/>
    <row r="18649" s="1" customFormat="1"/>
    <row r="18650" s="1" customFormat="1"/>
    <row r="18651" s="1" customFormat="1"/>
    <row r="18652" s="1" customFormat="1"/>
    <row r="18653" s="1" customFormat="1"/>
    <row r="18654" s="1" customFormat="1"/>
    <row r="18655" s="1" customFormat="1"/>
    <row r="18656" s="1" customFormat="1"/>
    <row r="18657" s="1" customFormat="1"/>
    <row r="18658" s="1" customFormat="1"/>
    <row r="18659" s="1" customFormat="1"/>
    <row r="18660" s="1" customFormat="1"/>
    <row r="18661" s="1" customFormat="1"/>
    <row r="18662" s="1" customFormat="1"/>
    <row r="18663" s="1" customFormat="1"/>
    <row r="18664" s="1" customFormat="1"/>
    <row r="18665" s="1" customFormat="1"/>
    <row r="18666" s="1" customFormat="1"/>
    <row r="18667" s="1" customFormat="1"/>
    <row r="18668" s="1" customFormat="1"/>
    <row r="18669" s="1" customFormat="1"/>
    <row r="18670" s="1" customFormat="1"/>
    <row r="18671" s="1" customFormat="1"/>
    <row r="18672" s="1" customFormat="1"/>
    <row r="18673" s="1" customFormat="1"/>
    <row r="18674" s="1" customFormat="1"/>
    <row r="18675" s="1" customFormat="1"/>
    <row r="18676" s="1" customFormat="1"/>
    <row r="18677" s="1" customFormat="1"/>
    <row r="18678" s="1" customFormat="1"/>
    <row r="18679" s="1" customFormat="1"/>
    <row r="18680" s="1" customFormat="1"/>
    <row r="18681" s="1" customFormat="1"/>
    <row r="18682" s="1" customFormat="1"/>
    <row r="18683" s="1" customFormat="1"/>
    <row r="18684" s="1" customFormat="1"/>
    <row r="18685" s="1" customFormat="1"/>
    <row r="18686" s="1" customFormat="1"/>
    <row r="18687" s="1" customFormat="1"/>
    <row r="18688" s="1" customFormat="1"/>
    <row r="18689" s="1" customFormat="1"/>
    <row r="18690" s="1" customFormat="1"/>
    <row r="18691" s="1" customFormat="1"/>
    <row r="18692" s="1" customFormat="1"/>
    <row r="18693" s="1" customFormat="1"/>
    <row r="18694" s="1" customFormat="1"/>
    <row r="18695" s="1" customFormat="1"/>
    <row r="18696" s="1" customFormat="1"/>
    <row r="18697" s="1" customFormat="1"/>
    <row r="18698" s="1" customFormat="1"/>
    <row r="18699" s="1" customFormat="1"/>
    <row r="18700" s="1" customFormat="1"/>
    <row r="18701" s="1" customFormat="1"/>
    <row r="18702" s="1" customFormat="1"/>
    <row r="18703" s="1" customFormat="1"/>
    <row r="18704" s="1" customFormat="1"/>
    <row r="18705" s="1" customFormat="1"/>
    <row r="18706" s="1" customFormat="1"/>
    <row r="18707" s="1" customFormat="1"/>
    <row r="18708" s="1" customFormat="1"/>
    <row r="18709" s="1" customFormat="1"/>
    <row r="18710" s="1" customFormat="1"/>
    <row r="18711" s="1" customFormat="1"/>
    <row r="18712" s="1" customFormat="1"/>
    <row r="18713" s="1" customFormat="1"/>
    <row r="18714" s="1" customFormat="1"/>
    <row r="18715" s="1" customFormat="1"/>
    <row r="18716" s="1" customFormat="1"/>
    <row r="18717" s="1" customFormat="1"/>
    <row r="18718" s="1" customFormat="1"/>
    <row r="18719" s="1" customFormat="1"/>
    <row r="18720" s="1" customFormat="1"/>
    <row r="18721" s="1" customFormat="1"/>
    <row r="18722" s="1" customFormat="1"/>
    <row r="18723" s="1" customFormat="1"/>
    <row r="18724" s="1" customFormat="1"/>
    <row r="18725" s="1" customFormat="1"/>
    <row r="18726" s="1" customFormat="1"/>
    <row r="18727" s="1" customFormat="1"/>
    <row r="18728" s="1" customFormat="1"/>
    <row r="18729" s="1" customFormat="1"/>
    <row r="18730" s="1" customFormat="1"/>
    <row r="18731" s="1" customFormat="1"/>
    <row r="18732" s="1" customFormat="1"/>
    <row r="18733" s="1" customFormat="1"/>
    <row r="18734" s="1" customFormat="1"/>
    <row r="18735" s="1" customFormat="1"/>
    <row r="18736" s="1" customFormat="1"/>
    <row r="18737" s="1" customFormat="1"/>
    <row r="18738" s="1" customFormat="1"/>
    <row r="18739" s="1" customFormat="1"/>
    <row r="18740" s="1" customFormat="1"/>
    <row r="18741" s="1" customFormat="1"/>
    <row r="18742" s="1" customFormat="1"/>
    <row r="18743" s="1" customFormat="1"/>
    <row r="18744" s="1" customFormat="1"/>
    <row r="18745" s="1" customFormat="1"/>
    <row r="18746" s="1" customFormat="1"/>
    <row r="18747" s="1" customFormat="1"/>
    <row r="18748" s="1" customFormat="1"/>
    <row r="18749" s="1" customFormat="1"/>
    <row r="18750" s="1" customFormat="1"/>
    <row r="18751" s="1" customFormat="1"/>
    <row r="18752" s="1" customFormat="1"/>
    <row r="18753" s="1" customFormat="1"/>
    <row r="18754" s="1" customFormat="1"/>
    <row r="18755" s="1" customFormat="1"/>
    <row r="18756" s="1" customFormat="1"/>
    <row r="18757" s="1" customFormat="1"/>
    <row r="18758" s="1" customFormat="1"/>
    <row r="18759" s="1" customFormat="1"/>
    <row r="18760" s="1" customFormat="1"/>
    <row r="18761" s="1" customFormat="1"/>
    <row r="18762" s="1" customFormat="1"/>
    <row r="18763" s="1" customFormat="1"/>
    <row r="18764" s="1" customFormat="1"/>
    <row r="18765" s="1" customFormat="1"/>
    <row r="18766" s="1" customFormat="1"/>
    <row r="18767" s="1" customFormat="1"/>
    <row r="18768" s="1" customFormat="1"/>
    <row r="18769" s="1" customFormat="1"/>
    <row r="18770" s="1" customFormat="1"/>
    <row r="18771" s="1" customFormat="1"/>
    <row r="18772" s="1" customFormat="1"/>
    <row r="18773" s="1" customFormat="1"/>
    <row r="18774" s="1" customFormat="1"/>
    <row r="18775" s="1" customFormat="1"/>
    <row r="18776" s="1" customFormat="1"/>
    <row r="18777" s="1" customFormat="1"/>
    <row r="18778" s="1" customFormat="1"/>
    <row r="18779" s="1" customFormat="1"/>
    <row r="18780" s="1" customFormat="1"/>
    <row r="18781" s="1" customFormat="1"/>
    <row r="18782" s="1" customFormat="1"/>
    <row r="18783" s="1" customFormat="1"/>
    <row r="18784" s="1" customFormat="1"/>
    <row r="18785" s="1" customFormat="1"/>
    <row r="18786" s="1" customFormat="1"/>
    <row r="18787" s="1" customFormat="1"/>
    <row r="18788" s="1" customFormat="1"/>
    <row r="18789" s="1" customFormat="1"/>
    <row r="18790" s="1" customFormat="1"/>
    <row r="18791" s="1" customFormat="1"/>
    <row r="18792" s="1" customFormat="1"/>
    <row r="18793" s="1" customFormat="1"/>
    <row r="18794" s="1" customFormat="1"/>
    <row r="18795" s="1" customFormat="1"/>
    <row r="18796" s="1" customFormat="1"/>
    <row r="18797" s="1" customFormat="1"/>
    <row r="18798" s="1" customFormat="1"/>
    <row r="18799" s="1" customFormat="1"/>
    <row r="18800" s="1" customFormat="1"/>
    <row r="18801" s="1" customFormat="1"/>
    <row r="18802" s="1" customFormat="1"/>
    <row r="18803" s="1" customFormat="1"/>
    <row r="18804" s="1" customFormat="1"/>
    <row r="18805" s="1" customFormat="1"/>
    <row r="18806" s="1" customFormat="1"/>
    <row r="18807" s="1" customFormat="1"/>
    <row r="18808" s="1" customFormat="1"/>
    <row r="18809" s="1" customFormat="1"/>
    <row r="18810" s="1" customFormat="1"/>
    <row r="18811" s="1" customFormat="1"/>
    <row r="18812" s="1" customFormat="1"/>
    <row r="18813" s="1" customFormat="1"/>
    <row r="18814" s="1" customFormat="1"/>
    <row r="18815" s="1" customFormat="1"/>
    <row r="18816" s="1" customFormat="1"/>
    <row r="18817" s="1" customFormat="1"/>
    <row r="18818" s="1" customFormat="1"/>
    <row r="18819" s="1" customFormat="1"/>
    <row r="18820" s="1" customFormat="1"/>
    <row r="18821" s="1" customFormat="1"/>
    <row r="18822" s="1" customFormat="1"/>
    <row r="18823" s="1" customFormat="1"/>
    <row r="18824" s="1" customFormat="1"/>
    <row r="18825" s="1" customFormat="1"/>
    <row r="18826" s="1" customFormat="1"/>
    <row r="18827" s="1" customFormat="1"/>
    <row r="18828" s="1" customFormat="1"/>
    <row r="18829" s="1" customFormat="1"/>
    <row r="18830" s="1" customFormat="1"/>
    <row r="18831" s="1" customFormat="1"/>
    <row r="18832" s="1" customFormat="1"/>
    <row r="18833" s="1" customFormat="1"/>
    <row r="18834" s="1" customFormat="1"/>
    <row r="18835" s="1" customFormat="1"/>
    <row r="18836" s="1" customFormat="1"/>
    <row r="18837" s="1" customFormat="1"/>
    <row r="18838" s="1" customFormat="1"/>
    <row r="18839" s="1" customFormat="1"/>
    <row r="18840" s="1" customFormat="1"/>
    <row r="18841" s="1" customFormat="1"/>
    <row r="18842" s="1" customFormat="1"/>
    <row r="18843" s="1" customFormat="1"/>
    <row r="18844" s="1" customFormat="1"/>
    <row r="18845" s="1" customFormat="1"/>
    <row r="18846" s="1" customFormat="1"/>
    <row r="18847" s="1" customFormat="1"/>
    <row r="18848" s="1" customFormat="1"/>
    <row r="18849" s="1" customFormat="1"/>
    <row r="18850" s="1" customFormat="1"/>
    <row r="18851" s="1" customFormat="1"/>
    <row r="18852" s="1" customFormat="1"/>
    <row r="18853" s="1" customFormat="1"/>
    <row r="18854" s="1" customFormat="1"/>
    <row r="18855" s="1" customFormat="1"/>
    <row r="18856" s="1" customFormat="1"/>
    <row r="18857" s="1" customFormat="1"/>
    <row r="18858" s="1" customFormat="1"/>
    <row r="18859" s="1" customFormat="1"/>
    <row r="18860" s="1" customFormat="1"/>
    <row r="18861" s="1" customFormat="1"/>
    <row r="18862" s="1" customFormat="1"/>
    <row r="18863" s="1" customFormat="1"/>
    <row r="18864" s="1" customFormat="1"/>
    <row r="18865" s="1" customFormat="1"/>
    <row r="18866" s="1" customFormat="1"/>
    <row r="18867" s="1" customFormat="1"/>
    <row r="18868" s="1" customFormat="1"/>
    <row r="18869" s="1" customFormat="1"/>
    <row r="18870" s="1" customFormat="1"/>
    <row r="18871" s="1" customFormat="1"/>
    <row r="18872" s="1" customFormat="1"/>
    <row r="18873" s="1" customFormat="1"/>
    <row r="18874" s="1" customFormat="1"/>
    <row r="18875" s="1" customFormat="1"/>
    <row r="18876" s="1" customFormat="1"/>
    <row r="18877" s="1" customFormat="1"/>
    <row r="18878" s="1" customFormat="1"/>
    <row r="18879" s="1" customFormat="1"/>
    <row r="18880" s="1" customFormat="1"/>
    <row r="18881" s="1" customFormat="1"/>
    <row r="18882" s="1" customFormat="1"/>
    <row r="18883" s="1" customFormat="1"/>
    <row r="18884" s="1" customFormat="1"/>
    <row r="18885" s="1" customFormat="1"/>
    <row r="18886" s="1" customFormat="1"/>
    <row r="18887" s="1" customFormat="1"/>
    <row r="18888" s="1" customFormat="1"/>
    <row r="18889" s="1" customFormat="1"/>
    <row r="18890" s="1" customFormat="1"/>
    <row r="18891" s="1" customFormat="1"/>
    <row r="18892" s="1" customFormat="1"/>
    <row r="18893" s="1" customFormat="1"/>
    <row r="18894" s="1" customFormat="1"/>
    <row r="18895" s="1" customFormat="1"/>
    <row r="18896" s="1" customFormat="1"/>
    <row r="18897" s="1" customFormat="1"/>
    <row r="18898" s="1" customFormat="1"/>
    <row r="18899" s="1" customFormat="1"/>
    <row r="18900" s="1" customFormat="1"/>
    <row r="18901" s="1" customFormat="1"/>
    <row r="18902" s="1" customFormat="1"/>
    <row r="18903" s="1" customFormat="1"/>
    <row r="18904" s="1" customFormat="1"/>
    <row r="18905" s="1" customFormat="1"/>
    <row r="18906" s="1" customFormat="1"/>
    <row r="18907" s="1" customFormat="1"/>
    <row r="18908" s="1" customFormat="1"/>
    <row r="18909" s="1" customFormat="1"/>
    <row r="18910" s="1" customFormat="1"/>
    <row r="18911" s="1" customFormat="1"/>
    <row r="18912" s="1" customFormat="1"/>
    <row r="18913" s="1" customFormat="1"/>
    <row r="18914" s="1" customFormat="1"/>
    <row r="18915" s="1" customFormat="1"/>
    <row r="18916" s="1" customFormat="1"/>
    <row r="18917" s="1" customFormat="1"/>
    <row r="18918" s="1" customFormat="1"/>
    <row r="18919" s="1" customFormat="1"/>
    <row r="18920" s="1" customFormat="1"/>
    <row r="18921" s="1" customFormat="1"/>
    <row r="18922" s="1" customFormat="1"/>
    <row r="18923" s="1" customFormat="1"/>
    <row r="18924" s="1" customFormat="1"/>
    <row r="18925" s="1" customFormat="1"/>
    <row r="18926" s="1" customFormat="1"/>
    <row r="18927" s="1" customFormat="1"/>
    <row r="18928" s="1" customFormat="1"/>
    <row r="18929" s="1" customFormat="1"/>
    <row r="18930" s="1" customFormat="1"/>
    <row r="18931" s="1" customFormat="1"/>
    <row r="18932" s="1" customFormat="1"/>
    <row r="18933" s="1" customFormat="1"/>
    <row r="18934" s="1" customFormat="1"/>
    <row r="18935" s="1" customFormat="1"/>
    <row r="18936" s="1" customFormat="1"/>
    <row r="18937" s="1" customFormat="1"/>
    <row r="18938" s="1" customFormat="1"/>
    <row r="18939" s="1" customFormat="1"/>
    <row r="18940" s="1" customFormat="1"/>
    <row r="18941" s="1" customFormat="1"/>
    <row r="18942" s="1" customFormat="1"/>
    <row r="18943" s="1" customFormat="1"/>
    <row r="18944" s="1" customFormat="1"/>
    <row r="18945" s="1" customFormat="1"/>
    <row r="18946" s="1" customFormat="1"/>
    <row r="18947" s="1" customFormat="1"/>
    <row r="18948" s="1" customFormat="1"/>
    <row r="18949" s="1" customFormat="1"/>
    <row r="18950" s="1" customFormat="1"/>
    <row r="18951" s="1" customFormat="1"/>
    <row r="18952" s="1" customFormat="1"/>
    <row r="18953" s="1" customFormat="1"/>
    <row r="18954" s="1" customFormat="1"/>
    <row r="18955" s="1" customFormat="1"/>
    <row r="18956" s="1" customFormat="1"/>
    <row r="18957" s="1" customFormat="1"/>
    <row r="18958" s="1" customFormat="1"/>
    <row r="18959" s="1" customFormat="1"/>
    <row r="18960" s="1" customFormat="1"/>
    <row r="18961" s="1" customFormat="1"/>
    <row r="18962" s="1" customFormat="1"/>
    <row r="18963" s="1" customFormat="1"/>
    <row r="18964" s="1" customFormat="1"/>
    <row r="18965" s="1" customFormat="1"/>
    <row r="18966" s="1" customFormat="1"/>
    <row r="18967" s="1" customFormat="1"/>
    <row r="18968" s="1" customFormat="1"/>
    <row r="18969" s="1" customFormat="1"/>
    <row r="18970" s="1" customFormat="1"/>
    <row r="18971" s="1" customFormat="1"/>
    <row r="18972" s="1" customFormat="1"/>
    <row r="18973" s="1" customFormat="1"/>
    <row r="18974" s="1" customFormat="1"/>
    <row r="18975" s="1" customFormat="1"/>
    <row r="18976" s="1" customFormat="1"/>
    <row r="18977" s="1" customFormat="1"/>
    <row r="18978" s="1" customFormat="1"/>
    <row r="18979" s="1" customFormat="1"/>
    <row r="18980" s="1" customFormat="1"/>
    <row r="18981" s="1" customFormat="1"/>
    <row r="18982" s="1" customFormat="1"/>
    <row r="18983" s="1" customFormat="1"/>
    <row r="18984" s="1" customFormat="1"/>
    <row r="18985" s="1" customFormat="1"/>
    <row r="18986" s="1" customFormat="1"/>
    <row r="18987" s="1" customFormat="1"/>
    <row r="18988" s="1" customFormat="1"/>
    <row r="18989" s="1" customFormat="1"/>
    <row r="18990" s="1" customFormat="1"/>
    <row r="18991" s="1" customFormat="1"/>
    <row r="18992" s="1" customFormat="1"/>
    <row r="18993" s="1" customFormat="1"/>
    <row r="18994" s="1" customFormat="1"/>
    <row r="18995" s="1" customFormat="1"/>
    <row r="18996" s="1" customFormat="1"/>
    <row r="18997" s="1" customFormat="1"/>
    <row r="18998" s="1" customFormat="1"/>
    <row r="18999" s="1" customFormat="1"/>
    <row r="19000" s="1" customFormat="1"/>
    <row r="19001" s="1" customFormat="1"/>
    <row r="19002" s="1" customFormat="1"/>
    <row r="19003" s="1" customFormat="1"/>
    <row r="19004" s="1" customFormat="1"/>
    <row r="19005" s="1" customFormat="1"/>
    <row r="19006" s="1" customFormat="1"/>
    <row r="19007" s="1" customFormat="1"/>
    <row r="19008" s="1" customFormat="1"/>
    <row r="19009" s="1" customFormat="1"/>
    <row r="19010" s="1" customFormat="1"/>
    <row r="19011" s="1" customFormat="1"/>
    <row r="19012" s="1" customFormat="1"/>
    <row r="19013" s="1" customFormat="1"/>
    <row r="19014" s="1" customFormat="1"/>
    <row r="19015" s="1" customFormat="1"/>
    <row r="19016" s="1" customFormat="1"/>
    <row r="19017" s="1" customFormat="1"/>
    <row r="19018" s="1" customFormat="1"/>
    <row r="19019" s="1" customFormat="1"/>
    <row r="19020" s="1" customFormat="1"/>
    <row r="19021" s="1" customFormat="1"/>
    <row r="19022" s="1" customFormat="1"/>
    <row r="19023" s="1" customFormat="1"/>
    <row r="19024" s="1" customFormat="1"/>
    <row r="19025" s="1" customFormat="1"/>
    <row r="19026" s="1" customFormat="1"/>
    <row r="19027" s="1" customFormat="1"/>
    <row r="19028" s="1" customFormat="1"/>
    <row r="19029" s="1" customFormat="1"/>
    <row r="19030" s="1" customFormat="1"/>
    <row r="19031" s="1" customFormat="1"/>
    <row r="19032" s="1" customFormat="1"/>
    <row r="19033" s="1" customFormat="1"/>
    <row r="19034" s="1" customFormat="1"/>
    <row r="19035" s="1" customFormat="1"/>
    <row r="19036" s="1" customFormat="1"/>
    <row r="19037" s="1" customFormat="1"/>
    <row r="19038" s="1" customFormat="1"/>
    <row r="19039" s="1" customFormat="1"/>
    <row r="19040" s="1" customFormat="1"/>
    <row r="19041" s="1" customFormat="1"/>
    <row r="19042" s="1" customFormat="1"/>
    <row r="19043" s="1" customFormat="1"/>
    <row r="19044" s="1" customFormat="1"/>
    <row r="19045" s="1" customFormat="1"/>
    <row r="19046" s="1" customFormat="1"/>
    <row r="19047" s="1" customFormat="1"/>
    <row r="19048" s="1" customFormat="1"/>
    <row r="19049" s="1" customFormat="1"/>
    <row r="19050" s="1" customFormat="1"/>
    <row r="19051" s="1" customFormat="1"/>
    <row r="19052" s="1" customFormat="1"/>
    <row r="19053" s="1" customFormat="1"/>
    <row r="19054" s="1" customFormat="1"/>
    <row r="19055" s="1" customFormat="1"/>
    <row r="19056" s="1" customFormat="1"/>
    <row r="19057" s="1" customFormat="1"/>
    <row r="19058" s="1" customFormat="1"/>
    <row r="19059" s="1" customFormat="1"/>
    <row r="19060" s="1" customFormat="1"/>
    <row r="19061" s="1" customFormat="1"/>
    <row r="19062" s="1" customFormat="1"/>
    <row r="19063" s="1" customFormat="1"/>
    <row r="19064" s="1" customFormat="1"/>
    <row r="19065" s="1" customFormat="1"/>
    <row r="19066" s="1" customFormat="1"/>
    <row r="19067" s="1" customFormat="1"/>
    <row r="19068" s="1" customFormat="1"/>
    <row r="19069" s="1" customFormat="1"/>
    <row r="19070" s="1" customFormat="1"/>
    <row r="19071" s="1" customFormat="1"/>
    <row r="19072" s="1" customFormat="1"/>
    <row r="19073" s="1" customFormat="1"/>
    <row r="19074" s="1" customFormat="1"/>
    <row r="19075" s="1" customFormat="1"/>
    <row r="19076" s="1" customFormat="1"/>
    <row r="19077" s="1" customFormat="1"/>
    <row r="19078" s="1" customFormat="1"/>
    <row r="19079" s="1" customFormat="1"/>
    <row r="19080" s="1" customFormat="1"/>
    <row r="19081" s="1" customFormat="1"/>
    <row r="19082" s="1" customFormat="1"/>
    <row r="19083" s="1" customFormat="1"/>
    <row r="19084" s="1" customFormat="1"/>
    <row r="19085" s="1" customFormat="1"/>
    <row r="19086" s="1" customFormat="1"/>
    <row r="19087" s="1" customFormat="1"/>
    <row r="19088" s="1" customFormat="1"/>
    <row r="19089" s="1" customFormat="1"/>
    <row r="19090" s="1" customFormat="1"/>
    <row r="19091" s="1" customFormat="1"/>
    <row r="19092" s="1" customFormat="1"/>
    <row r="19093" s="1" customFormat="1"/>
    <row r="19094" s="1" customFormat="1"/>
    <row r="19095" s="1" customFormat="1"/>
    <row r="19096" s="1" customFormat="1"/>
    <row r="19097" s="1" customFormat="1"/>
    <row r="19098" s="1" customFormat="1"/>
    <row r="19099" s="1" customFormat="1"/>
    <row r="19100" s="1" customFormat="1"/>
    <row r="19101" s="1" customFormat="1"/>
    <row r="19102" s="1" customFormat="1"/>
    <row r="19103" s="1" customFormat="1"/>
    <row r="19104" s="1" customFormat="1"/>
    <row r="19105" s="1" customFormat="1"/>
    <row r="19106" s="1" customFormat="1"/>
    <row r="19107" s="1" customFormat="1"/>
    <row r="19108" s="1" customFormat="1"/>
    <row r="19109" s="1" customFormat="1"/>
    <row r="19110" s="1" customFormat="1"/>
    <row r="19111" s="1" customFormat="1"/>
    <row r="19112" s="1" customFormat="1"/>
    <row r="19113" s="1" customFormat="1"/>
    <row r="19114" s="1" customFormat="1"/>
    <row r="19115" s="1" customFormat="1"/>
    <row r="19116" s="1" customFormat="1"/>
    <row r="19117" s="1" customFormat="1"/>
    <row r="19118" s="1" customFormat="1"/>
    <row r="19119" s="1" customFormat="1"/>
    <row r="19120" s="1" customFormat="1"/>
    <row r="19121" s="1" customFormat="1"/>
    <row r="19122" s="1" customFormat="1"/>
    <row r="19123" s="1" customFormat="1"/>
    <row r="19124" s="1" customFormat="1"/>
    <row r="19125" s="1" customFormat="1"/>
    <row r="19126" s="1" customFormat="1"/>
    <row r="19127" s="1" customFormat="1"/>
    <row r="19128" s="1" customFormat="1"/>
    <row r="19129" s="1" customFormat="1"/>
    <row r="19130" s="1" customFormat="1"/>
    <row r="19131" s="1" customFormat="1"/>
    <row r="19132" s="1" customFormat="1"/>
    <row r="19133" s="1" customFormat="1"/>
    <row r="19134" s="1" customFormat="1"/>
    <row r="19135" s="1" customFormat="1"/>
    <row r="19136" s="1" customFormat="1"/>
    <row r="19137" s="1" customFormat="1"/>
    <row r="19138" s="1" customFormat="1"/>
    <row r="19139" s="1" customFormat="1"/>
    <row r="19140" s="1" customFormat="1"/>
    <row r="19141" s="1" customFormat="1"/>
    <row r="19142" s="1" customFormat="1"/>
    <row r="19143" s="1" customFormat="1"/>
    <row r="19144" s="1" customFormat="1"/>
    <row r="19145" s="1" customFormat="1"/>
    <row r="19146" s="1" customFormat="1"/>
    <row r="19147" s="1" customFormat="1"/>
    <row r="19148" s="1" customFormat="1"/>
    <row r="19149" s="1" customFormat="1"/>
    <row r="19150" s="1" customFormat="1"/>
    <row r="19151" s="1" customFormat="1"/>
    <row r="19152" s="1" customFormat="1"/>
    <row r="19153" s="1" customFormat="1"/>
    <row r="19154" s="1" customFormat="1"/>
    <row r="19155" s="1" customFormat="1"/>
    <row r="19156" s="1" customFormat="1"/>
    <row r="19157" s="1" customFormat="1"/>
    <row r="19158" s="1" customFormat="1"/>
    <row r="19159" s="1" customFormat="1"/>
    <row r="19160" s="1" customFormat="1"/>
    <row r="19161" s="1" customFormat="1"/>
    <row r="19162" s="1" customFormat="1"/>
    <row r="19163" s="1" customFormat="1"/>
    <row r="19164" s="1" customFormat="1"/>
    <row r="19165" s="1" customFormat="1"/>
    <row r="19166" s="1" customFormat="1"/>
    <row r="19167" s="1" customFormat="1"/>
    <row r="19168" s="1" customFormat="1"/>
    <row r="19169" s="1" customFormat="1"/>
    <row r="19170" s="1" customFormat="1"/>
    <row r="19171" s="1" customFormat="1"/>
    <row r="19172" s="1" customFormat="1"/>
    <row r="19173" s="1" customFormat="1"/>
    <row r="19174" s="1" customFormat="1"/>
    <row r="19175" s="1" customFormat="1"/>
    <row r="19176" s="1" customFormat="1"/>
    <row r="19177" s="1" customFormat="1"/>
    <row r="19178" s="1" customFormat="1"/>
    <row r="19179" s="1" customFormat="1"/>
    <row r="19180" s="1" customFormat="1"/>
    <row r="19181" s="1" customFormat="1"/>
    <row r="19182" s="1" customFormat="1"/>
    <row r="19183" s="1" customFormat="1"/>
    <row r="19184" s="1" customFormat="1"/>
    <row r="19185" s="1" customFormat="1"/>
    <row r="19186" s="1" customFormat="1"/>
    <row r="19187" s="1" customFormat="1"/>
    <row r="19188" s="1" customFormat="1"/>
    <row r="19189" s="1" customFormat="1"/>
    <row r="19190" s="1" customFormat="1"/>
    <row r="19191" s="1" customFormat="1"/>
    <row r="19192" s="1" customFormat="1"/>
    <row r="19193" s="1" customFormat="1"/>
    <row r="19194" s="1" customFormat="1"/>
    <row r="19195" s="1" customFormat="1"/>
    <row r="19196" s="1" customFormat="1"/>
    <row r="19197" s="1" customFormat="1"/>
    <row r="19198" s="1" customFormat="1"/>
    <row r="19199" s="1" customFormat="1"/>
    <row r="19200" s="1" customFormat="1"/>
    <row r="19201" s="1" customFormat="1"/>
    <row r="19202" s="1" customFormat="1"/>
    <row r="19203" s="1" customFormat="1"/>
    <row r="19204" s="1" customFormat="1"/>
    <row r="19205" s="1" customFormat="1"/>
    <row r="19206" s="1" customFormat="1"/>
    <row r="19207" s="1" customFormat="1"/>
    <row r="19208" s="1" customFormat="1"/>
    <row r="19209" s="1" customFormat="1"/>
    <row r="19210" s="1" customFormat="1"/>
    <row r="19211" s="1" customFormat="1"/>
    <row r="19212" s="1" customFormat="1"/>
    <row r="19213" s="1" customFormat="1"/>
    <row r="19214" s="1" customFormat="1"/>
    <row r="19215" s="1" customFormat="1"/>
    <row r="19216" s="1" customFormat="1"/>
    <row r="19217" s="1" customFormat="1"/>
    <row r="19218" s="1" customFormat="1"/>
    <row r="19219" s="1" customFormat="1"/>
    <row r="19220" s="1" customFormat="1"/>
    <row r="19221" s="1" customFormat="1"/>
    <row r="19222" s="1" customFormat="1"/>
    <row r="19223" s="1" customFormat="1"/>
    <row r="19224" s="1" customFormat="1"/>
    <row r="19225" s="1" customFormat="1"/>
    <row r="19226" s="1" customFormat="1"/>
    <row r="19227" s="1" customFormat="1"/>
    <row r="19228" s="1" customFormat="1"/>
    <row r="19229" s="1" customFormat="1"/>
    <row r="19230" s="1" customFormat="1"/>
    <row r="19231" s="1" customFormat="1"/>
    <row r="19232" s="1" customFormat="1"/>
    <row r="19233" s="1" customFormat="1"/>
    <row r="19234" s="1" customFormat="1"/>
    <row r="19235" s="1" customFormat="1"/>
    <row r="19236" s="1" customFormat="1"/>
    <row r="19237" s="1" customFormat="1"/>
    <row r="19238" s="1" customFormat="1"/>
    <row r="19239" s="1" customFormat="1"/>
    <row r="19240" s="1" customFormat="1"/>
    <row r="19241" s="1" customFormat="1"/>
    <row r="19242" s="1" customFormat="1"/>
    <row r="19243" s="1" customFormat="1"/>
    <row r="19244" s="1" customFormat="1"/>
    <row r="19245" s="1" customFormat="1"/>
    <row r="19246" s="1" customFormat="1"/>
    <row r="19247" s="1" customFormat="1"/>
    <row r="19248" s="1" customFormat="1"/>
    <row r="19249" s="1" customFormat="1"/>
    <row r="19250" s="1" customFormat="1"/>
    <row r="19251" s="1" customFormat="1"/>
    <row r="19252" s="1" customFormat="1"/>
    <row r="19253" s="1" customFormat="1"/>
    <row r="19254" s="1" customFormat="1"/>
    <row r="19255" s="1" customFormat="1"/>
    <row r="19256" s="1" customFormat="1"/>
    <row r="19257" s="1" customFormat="1"/>
    <row r="19258" s="1" customFormat="1"/>
    <row r="19259" s="1" customFormat="1"/>
    <row r="19260" s="1" customFormat="1"/>
    <row r="19261" s="1" customFormat="1"/>
    <row r="19262" s="1" customFormat="1"/>
    <row r="19263" s="1" customFormat="1"/>
    <row r="19264" s="1" customFormat="1"/>
    <row r="19265" s="1" customFormat="1"/>
    <row r="19266" s="1" customFormat="1"/>
    <row r="19267" s="1" customFormat="1"/>
    <row r="19268" s="1" customFormat="1"/>
    <row r="19269" s="1" customFormat="1"/>
    <row r="19270" s="1" customFormat="1"/>
    <row r="19271" s="1" customFormat="1"/>
    <row r="19272" s="1" customFormat="1"/>
    <row r="19273" s="1" customFormat="1"/>
    <row r="19274" s="1" customFormat="1"/>
    <row r="19275" s="1" customFormat="1"/>
    <row r="19276" s="1" customFormat="1"/>
    <row r="19277" s="1" customFormat="1"/>
    <row r="19278" s="1" customFormat="1"/>
    <row r="19279" s="1" customFormat="1"/>
    <row r="19280" s="1" customFormat="1"/>
    <row r="19281" s="1" customFormat="1"/>
    <row r="19282" s="1" customFormat="1"/>
    <row r="19283" s="1" customFormat="1"/>
    <row r="19284" s="1" customFormat="1"/>
    <row r="19285" s="1" customFormat="1"/>
    <row r="19286" s="1" customFormat="1"/>
    <row r="19287" s="1" customFormat="1"/>
    <row r="19288" s="1" customFormat="1"/>
    <row r="19289" s="1" customFormat="1"/>
    <row r="19290" s="1" customFormat="1"/>
    <row r="19291" s="1" customFormat="1"/>
    <row r="19292" s="1" customFormat="1"/>
    <row r="19293" s="1" customFormat="1"/>
    <row r="19294" s="1" customFormat="1"/>
    <row r="19295" s="1" customFormat="1"/>
    <row r="19296" s="1" customFormat="1"/>
    <row r="19297" s="1" customFormat="1"/>
    <row r="19298" s="1" customFormat="1"/>
    <row r="19299" s="1" customFormat="1"/>
    <row r="19300" s="1" customFormat="1"/>
    <row r="19301" s="1" customFormat="1"/>
    <row r="19302" s="1" customFormat="1"/>
    <row r="19303" s="1" customFormat="1"/>
    <row r="19304" s="1" customFormat="1"/>
    <row r="19305" s="1" customFormat="1"/>
    <row r="19306" s="1" customFormat="1"/>
    <row r="19307" s="1" customFormat="1"/>
    <row r="19308" s="1" customFormat="1"/>
    <row r="19309" s="1" customFormat="1"/>
    <row r="19310" s="1" customFormat="1"/>
    <row r="19311" s="1" customFormat="1"/>
    <row r="19312" s="1" customFormat="1"/>
    <row r="19313" s="1" customFormat="1"/>
    <row r="19314" s="1" customFormat="1"/>
    <row r="19315" s="1" customFormat="1"/>
    <row r="19316" s="1" customFormat="1"/>
    <row r="19317" s="1" customFormat="1"/>
    <row r="19318" s="1" customFormat="1"/>
    <row r="19319" s="1" customFormat="1"/>
    <row r="19320" s="1" customFormat="1"/>
    <row r="19321" s="1" customFormat="1"/>
    <row r="19322" s="1" customFormat="1"/>
    <row r="19323" s="1" customFormat="1"/>
    <row r="19324" s="1" customFormat="1"/>
    <row r="19325" s="1" customFormat="1"/>
    <row r="19326" s="1" customFormat="1"/>
    <row r="19327" s="1" customFormat="1"/>
    <row r="19328" s="1" customFormat="1"/>
    <row r="19329" s="1" customFormat="1"/>
    <row r="19330" s="1" customFormat="1"/>
    <row r="19331" s="1" customFormat="1"/>
    <row r="19332" s="1" customFormat="1"/>
    <row r="19333" s="1" customFormat="1"/>
    <row r="19334" s="1" customFormat="1"/>
    <row r="19335" s="1" customFormat="1"/>
    <row r="19336" s="1" customFormat="1"/>
    <row r="19337" s="1" customFormat="1"/>
    <row r="19338" s="1" customFormat="1"/>
    <row r="19339" s="1" customFormat="1"/>
    <row r="19340" s="1" customFormat="1"/>
    <row r="19341" s="1" customFormat="1"/>
    <row r="19342" s="1" customFormat="1"/>
    <row r="19343" s="1" customFormat="1"/>
    <row r="19344" s="1" customFormat="1"/>
    <row r="19345" s="1" customFormat="1"/>
    <row r="19346" s="1" customFormat="1"/>
    <row r="19347" s="1" customFormat="1"/>
    <row r="19348" s="1" customFormat="1"/>
    <row r="19349" s="1" customFormat="1"/>
    <row r="19350" s="1" customFormat="1"/>
    <row r="19351" s="1" customFormat="1"/>
    <row r="19352" s="1" customFormat="1"/>
    <row r="19353" s="1" customFormat="1"/>
    <row r="19354" s="1" customFormat="1"/>
    <row r="19355" s="1" customFormat="1"/>
    <row r="19356" s="1" customFormat="1"/>
    <row r="19357" s="1" customFormat="1"/>
    <row r="19358" s="1" customFormat="1"/>
    <row r="19359" s="1" customFormat="1"/>
    <row r="19360" s="1" customFormat="1"/>
    <row r="19361" s="1" customFormat="1"/>
    <row r="19362" s="1" customFormat="1"/>
    <row r="19363" s="1" customFormat="1"/>
    <row r="19364" s="1" customFormat="1"/>
    <row r="19365" s="1" customFormat="1"/>
    <row r="19366" s="1" customFormat="1"/>
    <row r="19367" s="1" customFormat="1"/>
    <row r="19368" s="1" customFormat="1"/>
    <row r="19369" s="1" customFormat="1"/>
    <row r="19370" s="1" customFormat="1"/>
    <row r="19371" s="1" customFormat="1"/>
    <row r="19372" s="1" customFormat="1"/>
    <row r="19373" s="1" customFormat="1"/>
    <row r="19374" s="1" customFormat="1"/>
    <row r="19375" s="1" customFormat="1"/>
    <row r="19376" s="1" customFormat="1"/>
    <row r="19377" s="1" customFormat="1"/>
    <row r="19378" s="1" customFormat="1"/>
    <row r="19379" s="1" customFormat="1"/>
    <row r="19380" s="1" customFormat="1"/>
    <row r="19381" s="1" customFormat="1"/>
    <row r="19382" s="1" customFormat="1"/>
    <row r="19383" s="1" customFormat="1"/>
    <row r="19384" s="1" customFormat="1"/>
    <row r="19385" s="1" customFormat="1"/>
    <row r="19386" s="1" customFormat="1"/>
    <row r="19387" s="1" customFormat="1"/>
    <row r="19388" s="1" customFormat="1"/>
    <row r="19389" s="1" customFormat="1"/>
    <row r="19390" s="1" customFormat="1"/>
    <row r="19391" s="1" customFormat="1"/>
    <row r="19392" s="1" customFormat="1"/>
    <row r="19393" s="1" customFormat="1"/>
    <row r="19394" s="1" customFormat="1"/>
    <row r="19395" s="1" customFormat="1"/>
    <row r="19396" s="1" customFormat="1"/>
    <row r="19397" s="1" customFormat="1"/>
    <row r="19398" s="1" customFormat="1"/>
    <row r="19399" s="1" customFormat="1"/>
    <row r="19400" s="1" customFormat="1"/>
    <row r="19401" s="1" customFormat="1"/>
    <row r="19402" s="1" customFormat="1"/>
    <row r="19403" s="1" customFormat="1"/>
    <row r="19404" s="1" customFormat="1"/>
    <row r="19405" s="1" customFormat="1"/>
    <row r="19406" s="1" customFormat="1"/>
    <row r="19407" s="1" customFormat="1"/>
    <row r="19408" s="1" customFormat="1"/>
    <row r="19409" s="1" customFormat="1"/>
    <row r="19410" s="1" customFormat="1"/>
    <row r="19411" s="1" customFormat="1"/>
    <row r="19412" s="1" customFormat="1"/>
    <row r="19413" s="1" customFormat="1"/>
    <row r="19414" s="1" customFormat="1"/>
    <row r="19415" s="1" customFormat="1"/>
    <row r="19416" s="1" customFormat="1"/>
    <row r="19417" s="1" customFormat="1"/>
    <row r="19418" s="1" customFormat="1"/>
    <row r="19419" s="1" customFormat="1"/>
    <row r="19420" s="1" customFormat="1"/>
    <row r="19421" s="1" customFormat="1"/>
    <row r="19422" s="1" customFormat="1"/>
    <row r="19423" s="1" customFormat="1"/>
    <row r="19424" s="1" customFormat="1"/>
    <row r="19425" s="1" customFormat="1"/>
    <row r="19426" s="1" customFormat="1"/>
    <row r="19427" s="1" customFormat="1"/>
    <row r="19428" s="1" customFormat="1"/>
    <row r="19429" s="1" customFormat="1"/>
    <row r="19430" s="1" customFormat="1"/>
    <row r="19431" s="1" customFormat="1"/>
    <row r="19432" s="1" customFormat="1"/>
    <row r="19433" s="1" customFormat="1"/>
    <row r="19434" s="1" customFormat="1"/>
    <row r="19435" s="1" customFormat="1"/>
    <row r="19436" s="1" customFormat="1"/>
    <row r="19437" s="1" customFormat="1"/>
    <row r="19438" s="1" customFormat="1"/>
    <row r="19439" s="1" customFormat="1"/>
    <row r="19440" s="1" customFormat="1"/>
    <row r="19441" s="1" customFormat="1"/>
    <row r="19442" s="1" customFormat="1"/>
    <row r="19443" s="1" customFormat="1"/>
    <row r="19444" s="1" customFormat="1"/>
    <row r="19445" s="1" customFormat="1"/>
    <row r="19446" s="1" customFormat="1"/>
    <row r="19447" s="1" customFormat="1"/>
    <row r="19448" s="1" customFormat="1"/>
    <row r="19449" s="1" customFormat="1"/>
    <row r="19450" s="1" customFormat="1"/>
    <row r="19451" s="1" customFormat="1"/>
    <row r="19452" s="1" customFormat="1"/>
    <row r="19453" s="1" customFormat="1"/>
    <row r="19454" s="1" customFormat="1"/>
    <row r="19455" s="1" customFormat="1"/>
    <row r="19456" s="1" customFormat="1"/>
    <row r="19457" s="1" customFormat="1"/>
    <row r="19458" s="1" customFormat="1"/>
    <row r="19459" s="1" customFormat="1"/>
    <row r="19460" s="1" customFormat="1"/>
    <row r="19461" s="1" customFormat="1"/>
    <row r="19462" s="1" customFormat="1"/>
    <row r="19463" s="1" customFormat="1"/>
    <row r="19464" s="1" customFormat="1"/>
    <row r="19465" s="1" customFormat="1"/>
    <row r="19466" s="1" customFormat="1"/>
    <row r="19467" s="1" customFormat="1"/>
    <row r="19468" s="1" customFormat="1"/>
    <row r="19469" s="1" customFormat="1"/>
    <row r="19470" s="1" customFormat="1"/>
    <row r="19471" s="1" customFormat="1"/>
    <row r="19472" s="1" customFormat="1"/>
    <row r="19473" s="1" customFormat="1"/>
    <row r="19474" s="1" customFormat="1"/>
    <row r="19475" s="1" customFormat="1"/>
    <row r="19476" s="1" customFormat="1"/>
    <row r="19477" s="1" customFormat="1"/>
    <row r="19478" s="1" customFormat="1"/>
    <row r="19479" s="1" customFormat="1"/>
    <row r="19480" s="1" customFormat="1"/>
    <row r="19481" s="1" customFormat="1"/>
    <row r="19482" s="1" customFormat="1"/>
    <row r="19483" s="1" customFormat="1"/>
    <row r="19484" s="1" customFormat="1"/>
    <row r="19485" s="1" customFormat="1"/>
    <row r="19486" s="1" customFormat="1"/>
    <row r="19487" s="1" customFormat="1"/>
    <row r="19488" s="1" customFormat="1"/>
    <row r="19489" s="1" customFormat="1"/>
    <row r="19490" s="1" customFormat="1"/>
    <row r="19491" s="1" customFormat="1"/>
    <row r="19492" s="1" customFormat="1"/>
    <row r="19493" s="1" customFormat="1"/>
    <row r="19494" s="1" customFormat="1"/>
    <row r="19495" s="1" customFormat="1"/>
    <row r="19496" s="1" customFormat="1"/>
    <row r="19497" s="1" customFormat="1"/>
    <row r="19498" s="1" customFormat="1"/>
    <row r="19499" s="1" customFormat="1"/>
    <row r="19500" s="1" customFormat="1"/>
    <row r="19501" s="1" customFormat="1"/>
    <row r="19502" s="1" customFormat="1"/>
    <row r="19503" s="1" customFormat="1"/>
    <row r="19504" s="1" customFormat="1"/>
    <row r="19505" s="1" customFormat="1"/>
    <row r="19506" s="1" customFormat="1"/>
    <row r="19507" s="1" customFormat="1"/>
    <row r="19508" s="1" customFormat="1"/>
    <row r="19509" s="1" customFormat="1"/>
    <row r="19510" s="1" customFormat="1"/>
    <row r="19511" s="1" customFormat="1"/>
    <row r="19512" s="1" customFormat="1"/>
    <row r="19513" s="1" customFormat="1"/>
    <row r="19514" s="1" customFormat="1"/>
    <row r="19515" s="1" customFormat="1"/>
    <row r="19516" s="1" customFormat="1"/>
    <row r="19517" s="1" customFormat="1"/>
    <row r="19518" s="1" customFormat="1"/>
    <row r="19519" s="1" customFormat="1"/>
    <row r="19520" s="1" customFormat="1"/>
    <row r="19521" s="1" customFormat="1"/>
    <row r="19522" s="1" customFormat="1"/>
    <row r="19523" s="1" customFormat="1"/>
    <row r="19524" s="1" customFormat="1"/>
    <row r="19525" s="1" customFormat="1"/>
    <row r="19526" s="1" customFormat="1"/>
    <row r="19527" s="1" customFormat="1"/>
    <row r="19528" s="1" customFormat="1"/>
    <row r="19529" s="1" customFormat="1"/>
    <row r="19530" s="1" customFormat="1"/>
    <row r="19531" s="1" customFormat="1"/>
    <row r="19532" s="1" customFormat="1"/>
    <row r="19533" s="1" customFormat="1"/>
    <row r="19534" s="1" customFormat="1"/>
    <row r="19535" s="1" customFormat="1"/>
    <row r="19536" s="1" customFormat="1"/>
    <row r="19537" s="1" customFormat="1"/>
    <row r="19538" s="1" customFormat="1"/>
    <row r="19539" s="1" customFormat="1"/>
    <row r="19540" s="1" customFormat="1"/>
    <row r="19541" s="1" customFormat="1"/>
    <row r="19542" s="1" customFormat="1"/>
    <row r="19543" s="1" customFormat="1"/>
    <row r="19544" s="1" customFormat="1"/>
    <row r="19545" s="1" customFormat="1"/>
    <row r="19546" s="1" customFormat="1"/>
    <row r="19547" s="1" customFormat="1"/>
    <row r="19548" s="1" customFormat="1"/>
    <row r="19549" s="1" customFormat="1"/>
    <row r="19550" s="1" customFormat="1"/>
    <row r="19551" s="1" customFormat="1"/>
    <row r="19552" s="1" customFormat="1"/>
    <row r="19553" s="1" customFormat="1"/>
    <row r="19554" s="1" customFormat="1"/>
    <row r="19555" s="1" customFormat="1"/>
    <row r="19556" s="1" customFormat="1"/>
    <row r="19557" s="1" customFormat="1"/>
    <row r="19558" s="1" customFormat="1"/>
    <row r="19559" s="1" customFormat="1"/>
    <row r="19560" s="1" customFormat="1"/>
    <row r="19561" s="1" customFormat="1"/>
    <row r="19562" s="1" customFormat="1"/>
    <row r="19563" s="1" customFormat="1"/>
    <row r="19564" s="1" customFormat="1"/>
    <row r="19565" s="1" customFormat="1"/>
    <row r="19566" s="1" customFormat="1"/>
    <row r="19567" s="1" customFormat="1"/>
    <row r="19568" s="1" customFormat="1"/>
    <row r="19569" s="1" customFormat="1"/>
    <row r="19570" s="1" customFormat="1"/>
    <row r="19571" s="1" customFormat="1"/>
    <row r="19572" s="1" customFormat="1"/>
    <row r="19573" s="1" customFormat="1"/>
    <row r="19574" s="1" customFormat="1"/>
    <row r="19575" s="1" customFormat="1"/>
    <row r="19576" s="1" customFormat="1"/>
    <row r="19577" s="1" customFormat="1"/>
    <row r="19578" s="1" customFormat="1"/>
    <row r="19579" s="1" customFormat="1"/>
    <row r="19580" s="1" customFormat="1"/>
    <row r="19581" s="1" customFormat="1"/>
    <row r="19582" s="1" customFormat="1"/>
    <row r="19583" s="1" customFormat="1"/>
    <row r="19584" s="1" customFormat="1"/>
    <row r="19585" s="1" customFormat="1"/>
    <row r="19586" s="1" customFormat="1"/>
    <row r="19587" s="1" customFormat="1"/>
    <row r="19588" s="1" customFormat="1"/>
    <row r="19589" s="1" customFormat="1"/>
    <row r="19590" s="1" customFormat="1"/>
    <row r="19591" s="1" customFormat="1"/>
    <row r="19592" s="1" customFormat="1"/>
    <row r="19593" s="1" customFormat="1"/>
    <row r="19594" s="1" customFormat="1"/>
    <row r="19595" s="1" customFormat="1"/>
    <row r="19596" s="1" customFormat="1"/>
    <row r="19597" s="1" customFormat="1"/>
    <row r="19598" s="1" customFormat="1"/>
    <row r="19599" s="1" customFormat="1"/>
    <row r="19600" s="1" customFormat="1"/>
    <row r="19601" s="1" customFormat="1"/>
    <row r="19602" s="1" customFormat="1"/>
    <row r="19603" s="1" customFormat="1"/>
    <row r="19604" s="1" customFormat="1"/>
    <row r="19605" s="1" customFormat="1"/>
    <row r="19606" s="1" customFormat="1"/>
    <row r="19607" s="1" customFormat="1"/>
    <row r="19608" s="1" customFormat="1"/>
    <row r="19609" s="1" customFormat="1"/>
    <row r="19610" s="1" customFormat="1"/>
    <row r="19611" s="1" customFormat="1"/>
    <row r="19612" s="1" customFormat="1"/>
    <row r="19613" s="1" customFormat="1"/>
    <row r="19614" s="1" customFormat="1"/>
    <row r="19615" s="1" customFormat="1"/>
    <row r="19616" s="1" customFormat="1"/>
    <row r="19617" s="1" customFormat="1"/>
    <row r="19618" s="1" customFormat="1"/>
    <row r="19619" s="1" customFormat="1"/>
    <row r="19620" s="1" customFormat="1"/>
    <row r="19621" s="1" customFormat="1"/>
    <row r="19622" s="1" customFormat="1"/>
    <row r="19623" s="1" customFormat="1"/>
    <row r="19624" s="1" customFormat="1"/>
    <row r="19625" s="1" customFormat="1"/>
    <row r="19626" s="1" customFormat="1"/>
    <row r="19627" s="1" customFormat="1"/>
    <row r="19628" s="1" customFormat="1"/>
    <row r="19629" s="1" customFormat="1"/>
    <row r="19630" s="1" customFormat="1"/>
    <row r="19631" s="1" customFormat="1"/>
    <row r="19632" s="1" customFormat="1"/>
    <row r="19633" s="1" customFormat="1"/>
    <row r="19634" s="1" customFormat="1"/>
    <row r="19635" s="1" customFormat="1"/>
    <row r="19636" s="1" customFormat="1"/>
    <row r="19637" s="1" customFormat="1"/>
    <row r="19638" s="1" customFormat="1"/>
    <row r="19639" s="1" customFormat="1"/>
    <row r="19640" s="1" customFormat="1"/>
    <row r="19641" s="1" customFormat="1"/>
    <row r="19642" s="1" customFormat="1"/>
    <row r="19643" s="1" customFormat="1"/>
    <row r="19644" s="1" customFormat="1"/>
    <row r="19645" s="1" customFormat="1"/>
    <row r="19646" s="1" customFormat="1"/>
    <row r="19647" s="1" customFormat="1"/>
    <row r="19648" s="1" customFormat="1"/>
    <row r="19649" s="1" customFormat="1"/>
    <row r="19650" s="1" customFormat="1"/>
    <row r="19651" s="1" customFormat="1"/>
    <row r="19652" s="1" customFormat="1"/>
    <row r="19653" s="1" customFormat="1"/>
    <row r="19654" s="1" customFormat="1"/>
    <row r="19655" s="1" customFormat="1"/>
    <row r="19656" s="1" customFormat="1"/>
    <row r="19657" s="1" customFormat="1"/>
    <row r="19658" s="1" customFormat="1"/>
    <row r="19659" s="1" customFormat="1"/>
    <row r="19660" s="1" customFormat="1"/>
    <row r="19661" s="1" customFormat="1"/>
    <row r="19662" s="1" customFormat="1"/>
    <row r="19663" s="1" customFormat="1"/>
    <row r="19664" s="1" customFormat="1"/>
    <row r="19665" s="1" customFormat="1"/>
    <row r="19666" s="1" customFormat="1"/>
    <row r="19667" s="1" customFormat="1"/>
    <row r="19668" s="1" customFormat="1"/>
    <row r="19669" s="1" customFormat="1"/>
    <row r="19670" s="1" customFormat="1"/>
    <row r="19671" s="1" customFormat="1"/>
    <row r="19672" s="1" customFormat="1"/>
    <row r="19673" s="1" customFormat="1"/>
    <row r="19674" s="1" customFormat="1"/>
    <row r="19675" s="1" customFormat="1"/>
    <row r="19676" s="1" customFormat="1"/>
    <row r="19677" s="1" customFormat="1"/>
    <row r="19678" s="1" customFormat="1"/>
    <row r="19679" s="1" customFormat="1"/>
    <row r="19680" s="1" customFormat="1"/>
    <row r="19681" s="1" customFormat="1"/>
    <row r="19682" s="1" customFormat="1"/>
    <row r="19683" s="1" customFormat="1"/>
    <row r="19684" s="1" customFormat="1"/>
    <row r="19685" s="1" customFormat="1"/>
    <row r="19686" s="1" customFormat="1"/>
    <row r="19687" s="1" customFormat="1"/>
    <row r="19688" s="1" customFormat="1"/>
    <row r="19689" s="1" customFormat="1"/>
    <row r="19690" s="1" customFormat="1"/>
    <row r="19691" s="1" customFormat="1"/>
    <row r="19692" s="1" customFormat="1"/>
    <row r="19693" s="1" customFormat="1"/>
    <row r="19694" s="1" customFormat="1"/>
    <row r="19695" s="1" customFormat="1"/>
    <row r="19696" s="1" customFormat="1"/>
    <row r="19697" s="1" customFormat="1"/>
    <row r="19698" s="1" customFormat="1"/>
    <row r="19699" s="1" customFormat="1"/>
    <row r="19700" s="1" customFormat="1"/>
    <row r="19701" s="1" customFormat="1"/>
    <row r="19702" s="1" customFormat="1"/>
    <row r="19703" s="1" customFormat="1"/>
    <row r="19704" s="1" customFormat="1"/>
    <row r="19705" s="1" customFormat="1"/>
    <row r="19706" s="1" customFormat="1"/>
    <row r="19707" s="1" customFormat="1"/>
    <row r="19708" s="1" customFormat="1"/>
    <row r="19709" s="1" customFormat="1"/>
    <row r="19710" s="1" customFormat="1"/>
    <row r="19711" s="1" customFormat="1"/>
    <row r="19712" s="1" customFormat="1"/>
    <row r="19713" s="1" customFormat="1"/>
    <row r="19714" s="1" customFormat="1"/>
    <row r="19715" s="1" customFormat="1"/>
    <row r="19716" s="1" customFormat="1"/>
    <row r="19717" s="1" customFormat="1"/>
    <row r="19718" s="1" customFormat="1"/>
    <row r="19719" s="1" customFormat="1"/>
    <row r="19720" s="1" customFormat="1"/>
    <row r="19721" s="1" customFormat="1"/>
    <row r="19722" s="1" customFormat="1"/>
    <row r="19723" s="1" customFormat="1"/>
    <row r="19724" s="1" customFormat="1"/>
    <row r="19725" s="1" customFormat="1"/>
    <row r="19726" s="1" customFormat="1"/>
    <row r="19727" s="1" customFormat="1"/>
    <row r="19728" s="1" customFormat="1"/>
    <row r="19729" s="1" customFormat="1"/>
    <row r="19730" s="1" customFormat="1"/>
    <row r="19731" s="1" customFormat="1"/>
    <row r="19732" s="1" customFormat="1"/>
    <row r="19733" s="1" customFormat="1"/>
    <row r="19734" s="1" customFormat="1"/>
    <row r="19735" s="1" customFormat="1"/>
    <row r="19736" s="1" customFormat="1"/>
    <row r="19737" s="1" customFormat="1"/>
    <row r="19738" s="1" customFormat="1"/>
    <row r="19739" s="1" customFormat="1"/>
    <row r="19740" s="1" customFormat="1"/>
    <row r="19741" s="1" customFormat="1"/>
    <row r="19742" s="1" customFormat="1"/>
    <row r="19743" s="1" customFormat="1"/>
    <row r="19744" s="1" customFormat="1"/>
    <row r="19745" s="1" customFormat="1"/>
    <row r="19746" s="1" customFormat="1"/>
    <row r="19747" s="1" customFormat="1"/>
    <row r="19748" s="1" customFormat="1"/>
    <row r="19749" s="1" customFormat="1"/>
    <row r="19750" s="1" customFormat="1"/>
    <row r="19751" s="1" customFormat="1"/>
    <row r="19752" s="1" customFormat="1"/>
    <row r="19753" s="1" customFormat="1"/>
    <row r="19754" s="1" customFormat="1"/>
    <row r="19755" s="1" customFormat="1"/>
    <row r="19756" s="1" customFormat="1"/>
    <row r="19757" s="1" customFormat="1"/>
    <row r="19758" s="1" customFormat="1"/>
    <row r="19759" s="1" customFormat="1"/>
    <row r="19760" s="1" customFormat="1"/>
    <row r="19761" s="1" customFormat="1"/>
    <row r="19762" s="1" customFormat="1"/>
    <row r="19763" s="1" customFormat="1"/>
    <row r="19764" s="1" customFormat="1"/>
    <row r="19765" s="1" customFormat="1"/>
    <row r="19766" s="1" customFormat="1"/>
    <row r="19767" s="1" customFormat="1"/>
    <row r="19768" s="1" customFormat="1"/>
    <row r="19769" s="1" customFormat="1"/>
    <row r="19770" s="1" customFormat="1"/>
    <row r="19771" s="1" customFormat="1"/>
    <row r="19772" s="1" customFormat="1"/>
    <row r="19773" s="1" customFormat="1"/>
    <row r="19774" s="1" customFormat="1"/>
    <row r="19775" s="1" customFormat="1"/>
    <row r="19776" s="1" customFormat="1"/>
    <row r="19777" s="1" customFormat="1"/>
    <row r="19778" s="1" customFormat="1"/>
    <row r="19779" s="1" customFormat="1"/>
    <row r="19780" s="1" customFormat="1"/>
    <row r="19781" s="1" customFormat="1"/>
    <row r="19782" s="1" customFormat="1"/>
    <row r="19783" s="1" customFormat="1"/>
    <row r="19784" s="1" customFormat="1"/>
    <row r="19785" s="1" customFormat="1"/>
    <row r="19786" s="1" customFormat="1"/>
    <row r="19787" s="1" customFormat="1"/>
    <row r="19788" s="1" customFormat="1"/>
    <row r="19789" s="1" customFormat="1"/>
    <row r="19790" s="1" customFormat="1"/>
    <row r="19791" s="1" customFormat="1"/>
    <row r="19792" s="1" customFormat="1"/>
    <row r="19793" s="1" customFormat="1"/>
    <row r="19794" s="1" customFormat="1"/>
    <row r="19795" s="1" customFormat="1"/>
    <row r="19796" s="1" customFormat="1"/>
    <row r="19797" s="1" customFormat="1"/>
    <row r="19798" s="1" customFormat="1"/>
    <row r="19799" s="1" customFormat="1"/>
    <row r="19800" s="1" customFormat="1"/>
    <row r="19801" s="1" customFormat="1"/>
    <row r="19802" s="1" customFormat="1"/>
    <row r="19803" s="1" customFormat="1"/>
    <row r="19804" s="1" customFormat="1"/>
    <row r="19805" s="1" customFormat="1"/>
    <row r="19806" s="1" customFormat="1"/>
    <row r="19807" s="1" customFormat="1"/>
    <row r="19808" s="1" customFormat="1"/>
    <row r="19809" s="1" customFormat="1"/>
    <row r="19810" s="1" customFormat="1"/>
    <row r="19811" s="1" customFormat="1"/>
    <row r="19812" s="1" customFormat="1"/>
    <row r="19813" s="1" customFormat="1"/>
    <row r="19814" s="1" customFormat="1"/>
    <row r="19815" s="1" customFormat="1"/>
    <row r="19816" s="1" customFormat="1"/>
    <row r="19817" s="1" customFormat="1"/>
    <row r="19818" s="1" customFormat="1"/>
    <row r="19819" s="1" customFormat="1"/>
    <row r="19820" s="1" customFormat="1"/>
    <row r="19821" s="1" customFormat="1"/>
    <row r="19822" s="1" customFormat="1"/>
    <row r="19823" s="1" customFormat="1"/>
    <row r="19824" s="1" customFormat="1"/>
    <row r="19825" s="1" customFormat="1"/>
    <row r="19826" s="1" customFormat="1"/>
    <row r="19827" s="1" customFormat="1"/>
    <row r="19828" s="1" customFormat="1"/>
    <row r="19829" s="1" customFormat="1"/>
    <row r="19830" s="1" customFormat="1"/>
    <row r="19831" s="1" customFormat="1"/>
    <row r="19832" s="1" customFormat="1"/>
    <row r="19833" s="1" customFormat="1"/>
    <row r="19834" s="1" customFormat="1"/>
    <row r="19835" s="1" customFormat="1"/>
    <row r="19836" s="1" customFormat="1"/>
    <row r="19837" s="1" customFormat="1"/>
    <row r="19838" s="1" customFormat="1"/>
    <row r="19839" s="1" customFormat="1"/>
    <row r="19840" s="1" customFormat="1"/>
    <row r="19841" s="1" customFormat="1"/>
    <row r="19842" s="1" customFormat="1"/>
    <row r="19843" s="1" customFormat="1"/>
    <row r="19844" s="1" customFormat="1"/>
    <row r="19845" s="1" customFormat="1"/>
    <row r="19846" s="1" customFormat="1"/>
    <row r="19847" s="1" customFormat="1"/>
    <row r="19848" s="1" customFormat="1"/>
    <row r="19849" s="1" customFormat="1"/>
    <row r="19850" s="1" customFormat="1"/>
    <row r="19851" s="1" customFormat="1"/>
    <row r="19852" s="1" customFormat="1"/>
    <row r="19853" s="1" customFormat="1"/>
    <row r="19854" s="1" customFormat="1"/>
    <row r="19855" s="1" customFormat="1"/>
    <row r="19856" s="1" customFormat="1"/>
    <row r="19857" s="1" customFormat="1"/>
    <row r="19858" s="1" customFormat="1"/>
    <row r="19859" s="1" customFormat="1"/>
    <row r="19860" s="1" customFormat="1"/>
    <row r="19861" s="1" customFormat="1"/>
    <row r="19862" s="1" customFormat="1"/>
    <row r="19863" s="1" customFormat="1"/>
    <row r="19864" s="1" customFormat="1"/>
    <row r="19865" s="1" customFormat="1"/>
    <row r="19866" s="1" customFormat="1"/>
    <row r="19867" s="1" customFormat="1"/>
    <row r="19868" s="1" customFormat="1"/>
    <row r="19869" s="1" customFormat="1"/>
    <row r="19870" s="1" customFormat="1"/>
    <row r="19871" s="1" customFormat="1"/>
    <row r="19872" s="1" customFormat="1"/>
    <row r="19873" s="1" customFormat="1"/>
    <row r="19874" s="1" customFormat="1"/>
    <row r="19875" s="1" customFormat="1"/>
    <row r="19876" s="1" customFormat="1"/>
    <row r="19877" s="1" customFormat="1"/>
    <row r="19878" s="1" customFormat="1"/>
    <row r="19879" s="1" customFormat="1"/>
    <row r="19880" s="1" customFormat="1"/>
    <row r="19881" s="1" customFormat="1"/>
    <row r="19882" s="1" customFormat="1"/>
    <row r="19883" s="1" customFormat="1"/>
    <row r="19884" s="1" customFormat="1"/>
    <row r="19885" s="1" customFormat="1"/>
    <row r="19886" s="1" customFormat="1"/>
    <row r="19887" s="1" customFormat="1"/>
    <row r="19888" s="1" customFormat="1"/>
    <row r="19889" s="1" customFormat="1"/>
    <row r="19890" s="1" customFormat="1"/>
    <row r="19891" s="1" customFormat="1"/>
    <row r="19892" s="1" customFormat="1"/>
    <row r="19893" s="1" customFormat="1"/>
    <row r="19894" s="1" customFormat="1"/>
    <row r="19895" s="1" customFormat="1"/>
    <row r="19896" s="1" customFormat="1"/>
    <row r="19897" s="1" customFormat="1"/>
    <row r="19898" s="1" customFormat="1"/>
    <row r="19899" s="1" customFormat="1"/>
    <row r="19900" s="1" customFormat="1"/>
    <row r="19901" s="1" customFormat="1"/>
    <row r="19902" s="1" customFormat="1"/>
    <row r="19903" s="1" customFormat="1"/>
    <row r="19904" s="1" customFormat="1"/>
    <row r="19905" s="1" customFormat="1"/>
    <row r="19906" s="1" customFormat="1"/>
    <row r="19907" s="1" customFormat="1"/>
    <row r="19908" s="1" customFormat="1"/>
    <row r="19909" s="1" customFormat="1"/>
    <row r="19910" s="1" customFormat="1"/>
    <row r="19911" s="1" customFormat="1"/>
    <row r="19912" s="1" customFormat="1"/>
    <row r="19913" s="1" customFormat="1"/>
    <row r="19914" s="1" customFormat="1"/>
    <row r="19915" s="1" customFormat="1"/>
    <row r="19916" s="1" customFormat="1"/>
    <row r="19917" s="1" customFormat="1"/>
    <row r="19918" s="1" customFormat="1"/>
    <row r="19919" s="1" customFormat="1"/>
    <row r="19920" s="1" customFormat="1"/>
    <row r="19921" s="1" customFormat="1"/>
    <row r="19922" s="1" customFormat="1"/>
    <row r="19923" s="1" customFormat="1"/>
    <row r="19924" s="1" customFormat="1"/>
    <row r="19925" s="1" customFormat="1"/>
    <row r="19926" s="1" customFormat="1"/>
    <row r="19927" s="1" customFormat="1"/>
    <row r="19928" s="1" customFormat="1"/>
    <row r="19929" s="1" customFormat="1"/>
    <row r="19930" s="1" customFormat="1"/>
    <row r="19931" s="1" customFormat="1"/>
    <row r="19932" s="1" customFormat="1"/>
    <row r="19933" s="1" customFormat="1"/>
    <row r="19934" s="1" customFormat="1"/>
    <row r="19935" s="1" customFormat="1"/>
    <row r="19936" s="1" customFormat="1"/>
    <row r="19937" s="1" customFormat="1"/>
    <row r="19938" s="1" customFormat="1"/>
    <row r="19939" s="1" customFormat="1"/>
    <row r="19940" s="1" customFormat="1"/>
    <row r="19941" s="1" customFormat="1"/>
    <row r="19942" s="1" customFormat="1"/>
    <row r="19943" s="1" customFormat="1"/>
    <row r="19944" s="1" customFormat="1"/>
    <row r="19945" s="1" customFormat="1"/>
    <row r="19946" s="1" customFormat="1"/>
    <row r="19947" s="1" customFormat="1"/>
    <row r="19948" s="1" customFormat="1"/>
    <row r="19949" s="1" customFormat="1"/>
    <row r="19950" s="1" customFormat="1"/>
    <row r="19951" s="1" customFormat="1"/>
    <row r="19952" s="1" customFormat="1"/>
    <row r="19953" s="1" customFormat="1"/>
    <row r="19954" s="1" customFormat="1"/>
    <row r="19955" s="1" customFormat="1"/>
    <row r="19956" s="1" customFormat="1"/>
    <row r="19957" s="1" customFormat="1"/>
    <row r="19958" s="1" customFormat="1"/>
    <row r="19959" s="1" customFormat="1"/>
    <row r="19960" s="1" customFormat="1"/>
    <row r="19961" s="1" customFormat="1"/>
    <row r="19962" s="1" customFormat="1"/>
    <row r="19963" s="1" customFormat="1"/>
    <row r="19964" s="1" customFormat="1"/>
    <row r="19965" s="1" customFormat="1"/>
    <row r="19966" s="1" customFormat="1"/>
    <row r="19967" s="1" customFormat="1"/>
    <row r="19968" s="1" customFormat="1"/>
    <row r="19969" s="1" customFormat="1"/>
    <row r="19970" s="1" customFormat="1"/>
    <row r="19971" s="1" customFormat="1"/>
    <row r="19972" s="1" customFormat="1"/>
    <row r="19973" s="1" customFormat="1"/>
    <row r="19974" s="1" customFormat="1"/>
    <row r="19975" s="1" customFormat="1"/>
    <row r="19976" s="1" customFormat="1"/>
    <row r="19977" s="1" customFormat="1"/>
    <row r="19978" s="1" customFormat="1"/>
    <row r="19979" s="1" customFormat="1"/>
    <row r="19980" s="1" customFormat="1"/>
    <row r="19981" s="1" customFormat="1"/>
    <row r="19982" s="1" customFormat="1"/>
    <row r="19983" s="1" customFormat="1"/>
    <row r="19984" s="1" customFormat="1"/>
    <row r="19985" s="1" customFormat="1"/>
    <row r="19986" s="1" customFormat="1"/>
    <row r="19987" s="1" customFormat="1"/>
    <row r="19988" s="1" customFormat="1"/>
    <row r="19989" s="1" customFormat="1"/>
    <row r="19990" s="1" customFormat="1"/>
    <row r="19991" s="1" customFormat="1"/>
    <row r="19992" s="1" customFormat="1"/>
    <row r="19993" s="1" customFormat="1"/>
    <row r="19994" s="1" customFormat="1"/>
    <row r="19995" s="1" customFormat="1"/>
    <row r="19996" s="1" customFormat="1"/>
    <row r="19997" s="1" customFormat="1"/>
    <row r="19998" s="1" customFormat="1"/>
    <row r="19999" s="1" customFormat="1"/>
    <row r="20000" s="1" customFormat="1"/>
    <row r="20001" s="1" customFormat="1"/>
    <row r="20002" s="1" customFormat="1"/>
    <row r="20003" s="1" customFormat="1"/>
    <row r="20004" s="1" customFormat="1"/>
    <row r="20005" s="1" customFormat="1"/>
    <row r="20006" s="1" customFormat="1"/>
    <row r="20007" s="1" customFormat="1"/>
    <row r="20008" s="1" customFormat="1"/>
    <row r="20009" s="1" customFormat="1"/>
    <row r="20010" s="1" customFormat="1"/>
    <row r="20011" s="1" customFormat="1"/>
    <row r="20012" s="1" customFormat="1"/>
    <row r="20013" s="1" customFormat="1"/>
    <row r="20014" s="1" customFormat="1"/>
    <row r="20015" s="1" customFormat="1"/>
    <row r="20016" s="1" customFormat="1"/>
    <row r="20017" s="1" customFormat="1"/>
    <row r="20018" s="1" customFormat="1"/>
    <row r="20019" s="1" customFormat="1"/>
    <row r="20020" s="1" customFormat="1"/>
    <row r="20021" s="1" customFormat="1"/>
    <row r="20022" s="1" customFormat="1"/>
    <row r="20023" s="1" customFormat="1"/>
    <row r="20024" s="1" customFormat="1"/>
    <row r="20025" s="1" customFormat="1"/>
    <row r="20026" s="1" customFormat="1"/>
    <row r="20027" s="1" customFormat="1"/>
    <row r="20028" s="1" customFormat="1"/>
    <row r="20029" s="1" customFormat="1"/>
    <row r="20030" s="1" customFormat="1"/>
    <row r="20031" s="1" customFormat="1"/>
    <row r="20032" s="1" customFormat="1"/>
    <row r="20033" s="1" customFormat="1"/>
    <row r="20034" s="1" customFormat="1"/>
    <row r="20035" s="1" customFormat="1"/>
    <row r="20036" s="1" customFormat="1"/>
    <row r="20037" s="1" customFormat="1"/>
    <row r="20038" s="1" customFormat="1"/>
    <row r="20039" s="1" customFormat="1"/>
    <row r="20040" s="1" customFormat="1"/>
    <row r="20041" s="1" customFormat="1"/>
    <row r="20042" s="1" customFormat="1"/>
    <row r="20043" s="1" customFormat="1"/>
    <row r="20044" s="1" customFormat="1"/>
    <row r="20045" s="1" customFormat="1"/>
    <row r="20046" s="1" customFormat="1"/>
    <row r="20047" s="1" customFormat="1"/>
    <row r="20048" s="1" customFormat="1"/>
    <row r="20049" s="1" customFormat="1"/>
    <row r="20050" s="1" customFormat="1"/>
    <row r="20051" s="1" customFormat="1"/>
    <row r="20052" s="1" customFormat="1"/>
    <row r="20053" s="1" customFormat="1"/>
    <row r="20054" s="1" customFormat="1"/>
    <row r="20055" s="1" customFormat="1"/>
    <row r="20056" s="1" customFormat="1"/>
    <row r="20057" s="1" customFormat="1"/>
    <row r="20058" s="1" customFormat="1"/>
    <row r="20059" s="1" customFormat="1"/>
    <row r="20060" s="1" customFormat="1"/>
    <row r="20061" s="1" customFormat="1"/>
    <row r="20062" s="1" customFormat="1"/>
    <row r="20063" s="1" customFormat="1"/>
    <row r="20064" s="1" customFormat="1"/>
    <row r="20065" s="1" customFormat="1"/>
    <row r="20066" s="1" customFormat="1"/>
    <row r="20067" s="1" customFormat="1"/>
    <row r="20068" s="1" customFormat="1"/>
    <row r="20069" s="1" customFormat="1"/>
    <row r="20070" s="1" customFormat="1"/>
    <row r="20071" s="1" customFormat="1"/>
    <row r="20072" s="1" customFormat="1"/>
    <row r="20073" s="1" customFormat="1"/>
    <row r="20074" s="1" customFormat="1"/>
    <row r="20075" s="1" customFormat="1"/>
    <row r="20076" s="1" customFormat="1"/>
    <row r="20077" s="1" customFormat="1"/>
    <row r="20078" s="1" customFormat="1"/>
    <row r="20079" s="1" customFormat="1"/>
    <row r="20080" s="1" customFormat="1"/>
    <row r="20081" s="1" customFormat="1"/>
    <row r="20082" s="1" customFormat="1"/>
    <row r="20083" s="1" customFormat="1"/>
    <row r="20084" s="1" customFormat="1"/>
    <row r="20085" s="1" customFormat="1"/>
    <row r="20086" s="1" customFormat="1"/>
    <row r="20087" s="1" customFormat="1"/>
    <row r="20088" s="1" customFormat="1"/>
    <row r="20089" s="1" customFormat="1"/>
    <row r="20090" s="1" customFormat="1"/>
    <row r="20091" s="1" customFormat="1"/>
    <row r="20092" s="1" customFormat="1"/>
    <row r="20093" s="1" customFormat="1"/>
    <row r="20094" s="1" customFormat="1"/>
    <row r="20095" s="1" customFormat="1"/>
    <row r="20096" s="1" customFormat="1"/>
    <row r="20097" s="1" customFormat="1"/>
    <row r="20098" s="1" customFormat="1"/>
    <row r="20099" s="1" customFormat="1"/>
    <row r="20100" s="1" customFormat="1"/>
    <row r="20101" s="1" customFormat="1"/>
    <row r="20102" s="1" customFormat="1"/>
    <row r="20103" s="1" customFormat="1"/>
    <row r="20104" s="1" customFormat="1"/>
    <row r="20105" s="1" customFormat="1"/>
    <row r="20106" s="1" customFormat="1"/>
    <row r="20107" s="1" customFormat="1"/>
    <row r="20108" s="1" customFormat="1"/>
    <row r="20109" s="1" customFormat="1"/>
    <row r="20110" s="1" customFormat="1"/>
    <row r="20111" s="1" customFormat="1"/>
    <row r="20112" s="1" customFormat="1"/>
    <row r="20113" s="1" customFormat="1"/>
    <row r="20114" s="1" customFormat="1"/>
    <row r="20115" s="1" customFormat="1"/>
    <row r="20116" s="1" customFormat="1"/>
    <row r="20117" s="1" customFormat="1"/>
    <row r="20118" s="1" customFormat="1"/>
    <row r="20119" s="1" customFormat="1"/>
    <row r="20120" s="1" customFormat="1"/>
    <row r="20121" s="1" customFormat="1"/>
    <row r="20122" s="1" customFormat="1"/>
    <row r="20123" s="1" customFormat="1"/>
    <row r="20124" s="1" customFormat="1"/>
    <row r="20125" s="1" customFormat="1"/>
    <row r="20126" s="1" customFormat="1"/>
    <row r="20127" s="1" customFormat="1"/>
    <row r="20128" s="1" customFormat="1"/>
    <row r="20129" s="1" customFormat="1"/>
    <row r="20130" s="1" customFormat="1"/>
    <row r="20131" s="1" customFormat="1"/>
    <row r="20132" s="1" customFormat="1"/>
    <row r="20133" s="1" customFormat="1"/>
    <row r="20134" s="1" customFormat="1"/>
    <row r="20135" s="1" customFormat="1"/>
    <row r="20136" s="1" customFormat="1"/>
    <row r="20137" s="1" customFormat="1"/>
    <row r="20138" s="1" customFormat="1"/>
    <row r="20139" s="1" customFormat="1"/>
    <row r="20140" s="1" customFormat="1"/>
    <row r="20141" s="1" customFormat="1"/>
    <row r="20142" s="1" customFormat="1"/>
    <row r="20143" s="1" customFormat="1"/>
    <row r="20144" s="1" customFormat="1"/>
    <row r="20145" s="1" customFormat="1"/>
    <row r="20146" s="1" customFormat="1"/>
    <row r="20147" s="1" customFormat="1"/>
    <row r="20148" s="1" customFormat="1"/>
    <row r="20149" s="1" customFormat="1"/>
    <row r="20150" s="1" customFormat="1"/>
    <row r="20151" s="1" customFormat="1"/>
    <row r="20152" s="1" customFormat="1"/>
    <row r="20153" s="1" customFormat="1"/>
    <row r="20154" s="1" customFormat="1"/>
    <row r="20155" s="1" customFormat="1"/>
    <row r="20156" s="1" customFormat="1"/>
    <row r="20157" s="1" customFormat="1"/>
    <row r="20158" s="1" customFormat="1"/>
    <row r="20159" s="1" customFormat="1"/>
    <row r="20160" s="1" customFormat="1"/>
    <row r="20161" s="1" customFormat="1"/>
    <row r="20162" s="1" customFormat="1"/>
    <row r="20163" s="1" customFormat="1"/>
    <row r="20164" s="1" customFormat="1"/>
    <row r="20165" s="1" customFormat="1"/>
    <row r="20166" s="1" customFormat="1"/>
    <row r="20167" s="1" customFormat="1"/>
    <row r="20168" s="1" customFormat="1"/>
    <row r="20169" s="1" customFormat="1"/>
    <row r="20170" s="1" customFormat="1"/>
    <row r="20171" s="1" customFormat="1"/>
    <row r="20172" s="1" customFormat="1"/>
    <row r="20173" s="1" customFormat="1"/>
    <row r="20174" s="1" customFormat="1"/>
    <row r="20175" s="1" customFormat="1"/>
    <row r="20176" s="1" customFormat="1"/>
    <row r="20177" s="1" customFormat="1"/>
    <row r="20178" s="1" customFormat="1"/>
    <row r="20179" s="1" customFormat="1"/>
    <row r="20180" s="1" customFormat="1"/>
    <row r="20181" s="1" customFormat="1"/>
    <row r="20182" s="1" customFormat="1"/>
    <row r="20183" s="1" customFormat="1"/>
    <row r="20184" s="1" customFormat="1"/>
    <row r="20185" s="1" customFormat="1"/>
    <row r="20186" s="1" customFormat="1"/>
    <row r="20187" s="1" customFormat="1"/>
    <row r="20188" s="1" customFormat="1"/>
    <row r="20189" s="1" customFormat="1"/>
    <row r="20190" s="1" customFormat="1"/>
    <row r="20191" s="1" customFormat="1"/>
    <row r="20192" s="1" customFormat="1"/>
    <row r="20193" s="1" customFormat="1"/>
    <row r="20194" s="1" customFormat="1"/>
    <row r="20195" s="1" customFormat="1"/>
    <row r="20196" s="1" customFormat="1"/>
    <row r="20197" s="1" customFormat="1"/>
    <row r="20198" s="1" customFormat="1"/>
    <row r="20199" s="1" customFormat="1"/>
    <row r="20200" s="1" customFormat="1"/>
    <row r="20201" s="1" customFormat="1"/>
    <row r="20202" s="1" customFormat="1"/>
    <row r="20203" s="1" customFormat="1"/>
    <row r="20204" s="1" customFormat="1"/>
    <row r="20205" s="1" customFormat="1"/>
    <row r="20206" s="1" customFormat="1"/>
    <row r="20207" s="1" customFormat="1"/>
    <row r="20208" s="1" customFormat="1"/>
    <row r="20209" s="1" customFormat="1"/>
    <row r="20210" s="1" customFormat="1"/>
    <row r="20211" s="1" customFormat="1"/>
    <row r="20212" s="1" customFormat="1"/>
    <row r="20213" s="1" customFormat="1"/>
    <row r="20214" s="1" customFormat="1"/>
    <row r="20215" s="1" customFormat="1"/>
    <row r="20216" s="1" customFormat="1"/>
    <row r="20217" s="1" customFormat="1"/>
    <row r="20218" s="1" customFormat="1"/>
    <row r="20219" s="1" customFormat="1"/>
    <row r="20220" s="1" customFormat="1"/>
    <row r="20221" s="1" customFormat="1"/>
    <row r="20222" s="1" customFormat="1"/>
    <row r="20223" s="1" customFormat="1"/>
    <row r="20224" s="1" customFormat="1"/>
    <row r="20225" s="1" customFormat="1"/>
    <row r="20226" s="1" customFormat="1"/>
    <row r="20227" s="1" customFormat="1"/>
    <row r="20228" s="1" customFormat="1"/>
    <row r="20229" s="1" customFormat="1"/>
    <row r="20230" s="1" customFormat="1"/>
    <row r="20231" s="1" customFormat="1"/>
    <row r="20232" s="1" customFormat="1"/>
    <row r="20233" s="1" customFormat="1"/>
    <row r="20234" s="1" customFormat="1"/>
    <row r="20235" s="1" customFormat="1"/>
    <row r="20236" s="1" customFormat="1"/>
    <row r="20237" s="1" customFormat="1"/>
    <row r="20238" s="1" customFormat="1"/>
    <row r="20239" s="1" customFormat="1"/>
    <row r="20240" s="1" customFormat="1"/>
    <row r="20241" s="1" customFormat="1"/>
    <row r="20242" s="1" customFormat="1"/>
    <row r="20243" s="1" customFormat="1"/>
    <row r="20244" s="1" customFormat="1"/>
    <row r="20245" s="1" customFormat="1"/>
    <row r="20246" s="1" customFormat="1"/>
    <row r="20247" s="1" customFormat="1"/>
    <row r="20248" s="1" customFormat="1"/>
    <row r="20249" s="1" customFormat="1"/>
    <row r="20250" s="1" customFormat="1"/>
    <row r="20251" s="1" customFormat="1"/>
    <row r="20252" s="1" customFormat="1"/>
    <row r="20253" s="1" customFormat="1"/>
    <row r="20254" s="1" customFormat="1"/>
    <row r="20255" s="1" customFormat="1"/>
    <row r="20256" s="1" customFormat="1"/>
    <row r="20257" s="1" customFormat="1"/>
    <row r="20258" s="1" customFormat="1"/>
    <row r="20259" s="1" customFormat="1"/>
    <row r="20260" s="1" customFormat="1"/>
    <row r="20261" s="1" customFormat="1"/>
    <row r="20262" s="1" customFormat="1"/>
    <row r="20263" s="1" customFormat="1"/>
    <row r="20264" s="1" customFormat="1"/>
    <row r="20265" s="1" customFormat="1"/>
    <row r="20266" s="1" customFormat="1"/>
    <row r="20267" s="1" customFormat="1"/>
    <row r="20268" s="1" customFormat="1"/>
    <row r="20269" s="1" customFormat="1"/>
    <row r="20270" s="1" customFormat="1"/>
    <row r="20271" s="1" customFormat="1"/>
    <row r="20272" s="1" customFormat="1"/>
    <row r="20273" s="1" customFormat="1"/>
    <row r="20274" s="1" customFormat="1"/>
    <row r="20275" s="1" customFormat="1"/>
    <row r="20276" s="1" customFormat="1"/>
    <row r="20277" s="1" customFormat="1"/>
    <row r="20278" s="1" customFormat="1"/>
    <row r="20279" s="1" customFormat="1"/>
    <row r="20280" s="1" customFormat="1"/>
    <row r="20281" s="1" customFormat="1"/>
    <row r="20282" s="1" customFormat="1"/>
    <row r="20283" s="1" customFormat="1"/>
    <row r="20284" s="1" customFormat="1"/>
    <row r="20285" s="1" customFormat="1"/>
    <row r="20286" s="1" customFormat="1"/>
    <row r="20287" s="1" customFormat="1"/>
    <row r="20288" s="1" customFormat="1"/>
    <row r="20289" s="1" customFormat="1"/>
    <row r="20290" s="1" customFormat="1"/>
    <row r="20291" s="1" customFormat="1"/>
    <row r="20292" s="1" customFormat="1"/>
    <row r="20293" s="1" customFormat="1"/>
    <row r="20294" s="1" customFormat="1"/>
    <row r="20295" s="1" customFormat="1"/>
    <row r="20296" s="1" customFormat="1"/>
    <row r="20297" s="1" customFormat="1"/>
    <row r="20298" s="1" customFormat="1"/>
    <row r="20299" s="1" customFormat="1"/>
    <row r="20300" s="1" customFormat="1"/>
    <row r="20301" s="1" customFormat="1"/>
    <row r="20302" s="1" customFormat="1"/>
    <row r="20303" s="1" customFormat="1"/>
    <row r="20304" s="1" customFormat="1"/>
    <row r="20305" s="1" customFormat="1"/>
    <row r="20306" s="1" customFormat="1"/>
    <row r="20307" s="1" customFormat="1"/>
    <row r="20308" s="1" customFormat="1"/>
    <row r="20309" s="1" customFormat="1"/>
    <row r="20310" s="1" customFormat="1"/>
    <row r="20311" s="1" customFormat="1"/>
    <row r="20312" s="1" customFormat="1"/>
    <row r="20313" s="1" customFormat="1"/>
    <row r="20314" s="1" customFormat="1"/>
    <row r="20315" s="1" customFormat="1"/>
    <row r="20316" s="1" customFormat="1"/>
    <row r="20317" s="1" customFormat="1"/>
    <row r="20318" s="1" customFormat="1"/>
    <row r="20319" s="1" customFormat="1"/>
    <row r="20320" s="1" customFormat="1"/>
    <row r="20321" s="1" customFormat="1"/>
    <row r="20322" s="1" customFormat="1"/>
    <row r="20323" s="1" customFormat="1"/>
    <row r="20324" s="1" customFormat="1"/>
    <row r="20325" s="1" customFormat="1"/>
    <row r="20326" s="1" customFormat="1"/>
    <row r="20327" s="1" customFormat="1"/>
    <row r="20328" s="1" customFormat="1"/>
    <row r="20329" s="1" customFormat="1"/>
    <row r="20330" s="1" customFormat="1"/>
    <row r="20331" s="1" customFormat="1"/>
    <row r="20332" s="1" customFormat="1"/>
    <row r="20333" s="1" customFormat="1"/>
    <row r="20334" s="1" customFormat="1"/>
    <row r="20335" s="1" customFormat="1"/>
    <row r="20336" s="1" customFormat="1"/>
    <row r="20337" s="1" customFormat="1"/>
    <row r="20338" s="1" customFormat="1"/>
    <row r="20339" s="1" customFormat="1"/>
    <row r="20340" s="1" customFormat="1"/>
    <row r="20341" s="1" customFormat="1"/>
    <row r="20342" s="1" customFormat="1"/>
    <row r="20343" s="1" customFormat="1"/>
    <row r="20344" s="1" customFormat="1"/>
    <row r="20345" s="1" customFormat="1"/>
    <row r="20346" s="1" customFormat="1"/>
    <row r="20347" s="1" customFormat="1"/>
    <row r="20348" s="1" customFormat="1"/>
    <row r="20349" s="1" customFormat="1"/>
    <row r="20350" s="1" customFormat="1"/>
    <row r="20351" s="1" customFormat="1"/>
    <row r="20352" s="1" customFormat="1"/>
    <row r="20353" s="1" customFormat="1"/>
    <row r="20354" s="1" customFormat="1"/>
    <row r="20355" s="1" customFormat="1"/>
    <row r="20356" s="1" customFormat="1"/>
    <row r="20357" s="1" customFormat="1"/>
    <row r="20358" s="1" customFormat="1"/>
    <row r="20359" s="1" customFormat="1"/>
    <row r="20360" s="1" customFormat="1"/>
    <row r="20361" s="1" customFormat="1"/>
    <row r="20362" s="1" customFormat="1"/>
    <row r="20363" s="1" customFormat="1"/>
    <row r="20364" s="1" customFormat="1"/>
    <row r="20365" s="1" customFormat="1"/>
    <row r="20366" s="1" customFormat="1"/>
    <row r="20367" s="1" customFormat="1"/>
    <row r="20368" s="1" customFormat="1"/>
    <row r="20369" s="1" customFormat="1"/>
    <row r="20370" s="1" customFormat="1"/>
    <row r="20371" s="1" customFormat="1"/>
    <row r="20372" s="1" customFormat="1"/>
    <row r="20373" s="1" customFormat="1"/>
    <row r="20374" s="1" customFormat="1"/>
    <row r="20375" s="1" customFormat="1"/>
    <row r="20376" s="1" customFormat="1"/>
    <row r="20377" s="1" customFormat="1"/>
    <row r="20378" s="1" customFormat="1"/>
    <row r="20379" s="1" customFormat="1"/>
    <row r="20380" s="1" customFormat="1"/>
    <row r="20381" s="1" customFormat="1"/>
    <row r="20382" s="1" customFormat="1"/>
    <row r="20383" s="1" customFormat="1"/>
    <row r="20384" s="1" customFormat="1"/>
    <row r="20385" s="1" customFormat="1"/>
    <row r="20386" s="1" customFormat="1"/>
    <row r="20387" s="1" customFormat="1"/>
    <row r="20388" s="1" customFormat="1"/>
    <row r="20389" s="1" customFormat="1"/>
    <row r="20390" s="1" customFormat="1"/>
    <row r="20391" s="1" customFormat="1"/>
    <row r="20392" s="1" customFormat="1"/>
    <row r="20393" s="1" customFormat="1"/>
    <row r="20394" s="1" customFormat="1"/>
    <row r="20395" s="1" customFormat="1"/>
    <row r="20396" s="1" customFormat="1"/>
    <row r="20397" s="1" customFormat="1"/>
    <row r="20398" s="1" customFormat="1"/>
    <row r="20399" s="1" customFormat="1"/>
    <row r="20400" s="1" customFormat="1"/>
    <row r="20401" s="1" customFormat="1"/>
    <row r="20402" s="1" customFormat="1"/>
    <row r="20403" s="1" customFormat="1"/>
    <row r="20404" s="1" customFormat="1"/>
    <row r="20405" s="1" customFormat="1"/>
    <row r="20406" s="1" customFormat="1"/>
    <row r="20407" s="1" customFormat="1"/>
    <row r="20408" s="1" customFormat="1"/>
    <row r="20409" s="1" customFormat="1"/>
    <row r="20410" s="1" customFormat="1"/>
    <row r="20411" s="1" customFormat="1"/>
    <row r="20412" s="1" customFormat="1"/>
    <row r="20413" s="1" customFormat="1"/>
    <row r="20414" s="1" customFormat="1"/>
    <row r="20415" s="1" customFormat="1"/>
    <row r="20416" s="1" customFormat="1"/>
    <row r="20417" s="1" customFormat="1"/>
    <row r="20418" s="1" customFormat="1"/>
    <row r="20419" s="1" customFormat="1"/>
    <row r="20420" s="1" customFormat="1"/>
    <row r="20421" s="1" customFormat="1"/>
    <row r="20422" s="1" customFormat="1"/>
    <row r="20423" s="1" customFormat="1"/>
    <row r="20424" s="1" customFormat="1"/>
    <row r="20425" s="1" customFormat="1"/>
    <row r="20426" s="1" customFormat="1"/>
    <row r="20427" s="1" customFormat="1"/>
    <row r="20428" s="1" customFormat="1"/>
    <row r="20429" s="1" customFormat="1"/>
    <row r="20430" s="1" customFormat="1"/>
    <row r="20431" s="1" customFormat="1"/>
    <row r="20432" s="1" customFormat="1"/>
    <row r="20433" s="1" customFormat="1"/>
    <row r="20434" s="1" customFormat="1"/>
    <row r="20435" s="1" customFormat="1"/>
    <row r="20436" s="1" customFormat="1"/>
    <row r="20437" s="1" customFormat="1"/>
    <row r="20438" s="1" customFormat="1"/>
    <row r="20439" s="1" customFormat="1"/>
    <row r="20440" s="1" customFormat="1"/>
    <row r="20441" s="1" customFormat="1"/>
    <row r="20442" s="1" customFormat="1"/>
    <row r="20443" s="1" customFormat="1"/>
    <row r="20444" s="1" customFormat="1"/>
    <row r="20445" s="1" customFormat="1"/>
    <row r="20446" s="1" customFormat="1"/>
    <row r="20447" s="1" customFormat="1"/>
    <row r="20448" s="1" customFormat="1"/>
    <row r="20449" s="1" customFormat="1"/>
    <row r="20450" s="1" customFormat="1"/>
    <row r="20451" s="1" customFormat="1"/>
    <row r="20452" s="1" customFormat="1"/>
    <row r="20453" s="1" customFormat="1"/>
    <row r="20454" s="1" customFormat="1"/>
    <row r="20455" s="1" customFormat="1"/>
    <row r="20456" s="1" customFormat="1"/>
    <row r="20457" s="1" customFormat="1"/>
    <row r="20458" s="1" customFormat="1"/>
    <row r="20459" s="1" customFormat="1"/>
    <row r="20460" s="1" customFormat="1"/>
    <row r="20461" s="1" customFormat="1"/>
    <row r="20462" s="1" customFormat="1"/>
    <row r="20463" s="1" customFormat="1"/>
    <row r="20464" s="1" customFormat="1"/>
    <row r="20465" s="1" customFormat="1"/>
    <row r="20466" s="1" customFormat="1"/>
    <row r="20467" s="1" customFormat="1"/>
    <row r="20468" s="1" customFormat="1"/>
    <row r="20469" s="1" customFormat="1"/>
    <row r="20470" s="1" customFormat="1"/>
    <row r="20471" s="1" customFormat="1"/>
    <row r="20472" s="1" customFormat="1"/>
    <row r="20473" s="1" customFormat="1"/>
    <row r="20474" s="1" customFormat="1"/>
    <row r="20475" s="1" customFormat="1"/>
    <row r="20476" s="1" customFormat="1"/>
    <row r="20477" s="1" customFormat="1"/>
    <row r="20478" s="1" customFormat="1"/>
    <row r="20479" s="1" customFormat="1"/>
    <row r="20480" s="1" customFormat="1"/>
    <row r="20481" s="1" customFormat="1"/>
    <row r="20482" s="1" customFormat="1"/>
    <row r="20483" s="1" customFormat="1"/>
    <row r="20484" s="1" customFormat="1"/>
    <row r="20485" s="1" customFormat="1"/>
    <row r="20486" s="1" customFormat="1"/>
    <row r="20487" s="1" customFormat="1"/>
    <row r="20488" s="1" customFormat="1"/>
    <row r="20489" s="1" customFormat="1"/>
    <row r="20490" s="1" customFormat="1"/>
    <row r="20491" s="1" customFormat="1"/>
    <row r="20492" s="1" customFormat="1"/>
    <row r="20493" s="1" customFormat="1"/>
    <row r="20494" s="1" customFormat="1"/>
    <row r="20495" s="1" customFormat="1"/>
    <row r="20496" s="1" customFormat="1"/>
    <row r="20497" s="1" customFormat="1"/>
    <row r="20498" s="1" customFormat="1"/>
    <row r="20499" s="1" customFormat="1"/>
    <row r="20500" s="1" customFormat="1"/>
    <row r="20501" s="1" customFormat="1"/>
    <row r="20502" s="1" customFormat="1"/>
    <row r="20503" s="1" customFormat="1"/>
    <row r="20504" s="1" customFormat="1"/>
    <row r="20505" s="1" customFormat="1"/>
    <row r="20506" s="1" customFormat="1"/>
    <row r="20507" s="1" customFormat="1"/>
    <row r="20508" s="1" customFormat="1"/>
    <row r="20509" s="1" customFormat="1"/>
    <row r="20510" s="1" customFormat="1"/>
    <row r="20511" s="1" customFormat="1"/>
    <row r="20512" s="1" customFormat="1"/>
    <row r="20513" s="1" customFormat="1"/>
    <row r="20514" s="1" customFormat="1"/>
    <row r="20515" s="1" customFormat="1"/>
    <row r="20516" s="1" customFormat="1"/>
    <row r="20517" s="1" customFormat="1"/>
    <row r="20518" s="1" customFormat="1"/>
    <row r="20519" s="1" customFormat="1"/>
    <row r="20520" s="1" customFormat="1"/>
    <row r="20521" s="1" customFormat="1"/>
    <row r="20522" s="1" customFormat="1"/>
    <row r="20523" s="1" customFormat="1"/>
    <row r="20524" s="1" customFormat="1"/>
    <row r="20525" s="1" customFormat="1"/>
    <row r="20526" s="1" customFormat="1"/>
    <row r="20527" s="1" customFormat="1"/>
    <row r="20528" s="1" customFormat="1"/>
    <row r="20529" s="1" customFormat="1"/>
    <row r="20530" s="1" customFormat="1"/>
    <row r="20531" s="1" customFormat="1"/>
    <row r="20532" s="1" customFormat="1"/>
    <row r="20533" s="1" customFormat="1"/>
    <row r="20534" s="1" customFormat="1"/>
    <row r="20535" s="1" customFormat="1"/>
    <row r="20536" s="1" customFormat="1"/>
    <row r="20537" s="1" customFormat="1"/>
    <row r="20538" s="1" customFormat="1"/>
    <row r="20539" s="1" customFormat="1"/>
    <row r="20540" s="1" customFormat="1"/>
    <row r="20541" s="1" customFormat="1"/>
    <row r="20542" s="1" customFormat="1"/>
    <row r="20543" s="1" customFormat="1"/>
    <row r="20544" s="1" customFormat="1"/>
    <row r="20545" s="1" customFormat="1"/>
    <row r="20546" s="1" customFormat="1"/>
    <row r="20547" s="1" customFormat="1"/>
    <row r="20548" s="1" customFormat="1"/>
    <row r="20549" s="1" customFormat="1"/>
    <row r="20550" s="1" customFormat="1"/>
    <row r="20551" s="1" customFormat="1"/>
    <row r="20552" s="1" customFormat="1"/>
    <row r="20553" s="1" customFormat="1"/>
    <row r="20554" s="1" customFormat="1"/>
    <row r="20555" s="1" customFormat="1"/>
    <row r="20556" s="1" customFormat="1"/>
    <row r="20557" s="1" customFormat="1"/>
    <row r="20558" s="1" customFormat="1"/>
    <row r="20559" s="1" customFormat="1"/>
    <row r="20560" s="1" customFormat="1"/>
    <row r="20561" s="1" customFormat="1"/>
    <row r="20562" s="1" customFormat="1"/>
    <row r="20563" s="1" customFormat="1"/>
    <row r="20564" s="1" customFormat="1"/>
    <row r="20565" s="1" customFormat="1"/>
    <row r="20566" s="1" customFormat="1"/>
    <row r="20567" s="1" customFormat="1"/>
    <row r="20568" s="1" customFormat="1"/>
    <row r="20569" s="1" customFormat="1"/>
    <row r="20570" s="1" customFormat="1"/>
    <row r="20571" s="1" customFormat="1"/>
    <row r="20572" s="1" customFormat="1"/>
    <row r="20573" s="1" customFormat="1"/>
    <row r="20574" s="1" customFormat="1"/>
    <row r="20575" s="1" customFormat="1"/>
    <row r="20576" s="1" customFormat="1"/>
    <row r="20577" s="1" customFormat="1"/>
    <row r="20578" s="1" customFormat="1"/>
    <row r="20579" s="1" customFormat="1"/>
    <row r="20580" s="1" customFormat="1"/>
    <row r="20581" s="1" customFormat="1"/>
    <row r="20582" s="1" customFormat="1"/>
    <row r="20583" s="1" customFormat="1"/>
    <row r="20584" s="1" customFormat="1"/>
    <row r="20585" s="1" customFormat="1"/>
    <row r="20586" s="1" customFormat="1"/>
    <row r="20587" s="1" customFormat="1"/>
    <row r="20588" s="1" customFormat="1"/>
    <row r="20589" s="1" customFormat="1"/>
    <row r="20590" s="1" customFormat="1"/>
    <row r="20591" s="1" customFormat="1"/>
    <row r="20592" s="1" customFormat="1"/>
    <row r="20593" s="1" customFormat="1"/>
    <row r="20594" s="1" customFormat="1"/>
    <row r="20595" s="1" customFormat="1"/>
    <row r="20596" s="1" customFormat="1"/>
    <row r="20597" s="1" customFormat="1"/>
    <row r="20598" s="1" customFormat="1"/>
    <row r="20599" s="1" customFormat="1"/>
    <row r="20600" s="1" customFormat="1"/>
    <row r="20601" s="1" customFormat="1"/>
    <row r="20602" s="1" customFormat="1"/>
    <row r="20603" s="1" customFormat="1"/>
    <row r="20604" s="1" customFormat="1"/>
    <row r="20605" s="1" customFormat="1"/>
    <row r="20606" s="1" customFormat="1"/>
    <row r="20607" s="1" customFormat="1"/>
    <row r="20608" s="1" customFormat="1"/>
    <row r="20609" s="1" customFormat="1"/>
    <row r="20610" s="1" customFormat="1"/>
    <row r="20611" s="1" customFormat="1"/>
    <row r="20612" s="1" customFormat="1"/>
    <row r="20613" s="1" customFormat="1"/>
    <row r="20614" s="1" customFormat="1"/>
    <row r="20615" s="1" customFormat="1"/>
    <row r="20616" s="1" customFormat="1"/>
    <row r="20617" s="1" customFormat="1"/>
    <row r="20618" s="1" customFormat="1"/>
    <row r="20619" s="1" customFormat="1"/>
    <row r="20620" s="1" customFormat="1"/>
    <row r="20621" s="1" customFormat="1"/>
    <row r="20622" s="1" customFormat="1"/>
    <row r="20623" s="1" customFormat="1"/>
    <row r="20624" s="1" customFormat="1"/>
    <row r="20625" s="1" customFormat="1"/>
    <row r="20626" s="1" customFormat="1"/>
    <row r="20627" s="1" customFormat="1"/>
    <row r="20628" s="1" customFormat="1"/>
    <row r="20629" s="1" customFormat="1"/>
    <row r="20630" s="1" customFormat="1"/>
    <row r="20631" s="1" customFormat="1"/>
    <row r="20632" s="1" customFormat="1"/>
    <row r="20633" s="1" customFormat="1"/>
    <row r="20634" s="1" customFormat="1"/>
    <row r="20635" s="1" customFormat="1"/>
    <row r="20636" s="1" customFormat="1"/>
    <row r="20637" s="1" customFormat="1"/>
    <row r="20638" s="1" customFormat="1"/>
    <row r="20639" s="1" customFormat="1"/>
    <row r="20640" s="1" customFormat="1"/>
    <row r="20641" s="1" customFormat="1"/>
    <row r="20642" s="1" customFormat="1"/>
    <row r="20643" s="1" customFormat="1"/>
    <row r="20644" s="1" customFormat="1"/>
    <row r="20645" s="1" customFormat="1"/>
    <row r="20646" s="1" customFormat="1"/>
    <row r="20647" s="1" customFormat="1"/>
    <row r="20648" s="1" customFormat="1"/>
    <row r="20649" s="1" customFormat="1"/>
    <row r="20650" s="1" customFormat="1"/>
    <row r="20651" s="1" customFormat="1"/>
    <row r="20652" s="1" customFormat="1"/>
    <row r="20653" s="1" customFormat="1"/>
    <row r="20654" s="1" customFormat="1"/>
    <row r="20655" s="1" customFormat="1"/>
    <row r="20656" s="1" customFormat="1"/>
    <row r="20657" s="1" customFormat="1"/>
    <row r="20658" s="1" customFormat="1"/>
    <row r="20659" s="1" customFormat="1"/>
    <row r="20660" s="1" customFormat="1"/>
    <row r="20661" s="1" customFormat="1"/>
    <row r="20662" s="1" customFormat="1"/>
    <row r="20663" s="1" customFormat="1"/>
    <row r="20664" s="1" customFormat="1"/>
    <row r="20665" s="1" customFormat="1"/>
    <row r="20666" s="1" customFormat="1"/>
    <row r="20667" s="1" customFormat="1"/>
    <row r="20668" s="1" customFormat="1"/>
    <row r="20669" s="1" customFormat="1"/>
    <row r="20670" s="1" customFormat="1"/>
    <row r="20671" s="1" customFormat="1"/>
    <row r="20672" s="1" customFormat="1"/>
    <row r="20673" s="1" customFormat="1"/>
    <row r="20674" s="1" customFormat="1"/>
    <row r="20675" s="1" customFormat="1"/>
    <row r="20676" s="1" customFormat="1"/>
    <row r="20677" s="1" customFormat="1"/>
    <row r="20678" s="1" customFormat="1"/>
    <row r="20679" s="1" customFormat="1"/>
    <row r="20680" s="1" customFormat="1"/>
    <row r="20681" s="1" customFormat="1"/>
    <row r="20682" s="1" customFormat="1"/>
    <row r="20683" s="1" customFormat="1"/>
    <row r="20684" s="1" customFormat="1"/>
    <row r="20685" s="1" customFormat="1"/>
    <row r="20686" s="1" customFormat="1"/>
    <row r="20687" s="1" customFormat="1"/>
    <row r="20688" s="1" customFormat="1"/>
    <row r="20689" s="1" customFormat="1"/>
    <row r="20690" s="1" customFormat="1"/>
    <row r="20691" s="1" customFormat="1"/>
    <row r="20692" s="1" customFormat="1"/>
    <row r="20693" s="1" customFormat="1"/>
    <row r="20694" s="1" customFormat="1"/>
    <row r="20695" s="1" customFormat="1"/>
    <row r="20696" s="1" customFormat="1"/>
    <row r="20697" s="1" customFormat="1"/>
    <row r="20698" s="1" customFormat="1"/>
    <row r="20699" s="1" customFormat="1"/>
    <row r="20700" s="1" customFormat="1"/>
    <row r="20701" s="1" customFormat="1"/>
    <row r="20702" s="1" customFormat="1"/>
    <row r="20703" s="1" customFormat="1"/>
    <row r="20704" s="1" customFormat="1"/>
    <row r="20705" s="1" customFormat="1"/>
    <row r="20706" s="1" customFormat="1"/>
    <row r="20707" s="1" customFormat="1"/>
    <row r="20708" s="1" customFormat="1"/>
    <row r="20709" s="1" customFormat="1"/>
    <row r="20710" s="1" customFormat="1"/>
    <row r="20711" s="1" customFormat="1"/>
    <row r="20712" s="1" customFormat="1"/>
    <row r="20713" s="1" customFormat="1"/>
    <row r="20714" s="1" customFormat="1"/>
    <row r="20715" s="1" customFormat="1"/>
    <row r="20716" s="1" customFormat="1"/>
    <row r="20717" s="1" customFormat="1"/>
    <row r="20718" s="1" customFormat="1"/>
    <row r="20719" s="1" customFormat="1"/>
    <row r="20720" s="1" customFormat="1"/>
    <row r="20721" s="1" customFormat="1"/>
    <row r="20722" s="1" customFormat="1"/>
    <row r="20723" s="1" customFormat="1"/>
    <row r="20724" s="1" customFormat="1"/>
    <row r="20725" s="1" customFormat="1"/>
    <row r="20726" s="1" customFormat="1"/>
    <row r="20727" s="1" customFormat="1"/>
    <row r="20728" s="1" customFormat="1"/>
    <row r="20729" s="1" customFormat="1"/>
    <row r="20730" s="1" customFormat="1"/>
    <row r="20731" s="1" customFormat="1"/>
    <row r="20732" s="1" customFormat="1"/>
    <row r="20733" s="1" customFormat="1"/>
    <row r="20734" s="1" customFormat="1"/>
    <row r="20735" s="1" customFormat="1"/>
    <row r="20736" s="1" customFormat="1"/>
    <row r="20737" s="1" customFormat="1"/>
    <row r="20738" s="1" customFormat="1"/>
    <row r="20739" s="1" customFormat="1"/>
    <row r="20740" s="1" customFormat="1"/>
    <row r="20741" s="1" customFormat="1"/>
    <row r="20742" s="1" customFormat="1"/>
    <row r="20743" s="1" customFormat="1"/>
    <row r="20744" s="1" customFormat="1"/>
    <row r="20745" s="1" customFormat="1"/>
    <row r="20746" s="1" customFormat="1"/>
    <row r="20747" s="1" customFormat="1"/>
    <row r="20748" s="1" customFormat="1"/>
    <row r="20749" s="1" customFormat="1"/>
    <row r="20750" s="1" customFormat="1"/>
    <row r="20751" s="1" customFormat="1"/>
    <row r="20752" s="1" customFormat="1"/>
    <row r="20753" s="1" customFormat="1"/>
    <row r="20754" s="1" customFormat="1"/>
    <row r="20755" s="1" customFormat="1"/>
    <row r="20756" s="1" customFormat="1"/>
    <row r="20757" s="1" customFormat="1"/>
    <row r="20758" s="1" customFormat="1"/>
    <row r="20759" s="1" customFormat="1"/>
    <row r="20760" s="1" customFormat="1"/>
    <row r="20761" s="1" customFormat="1"/>
    <row r="20762" s="1" customFormat="1"/>
    <row r="20763" s="1" customFormat="1"/>
    <row r="20764" s="1" customFormat="1"/>
    <row r="20765" s="1" customFormat="1"/>
    <row r="20766" s="1" customFormat="1"/>
    <row r="20767" s="1" customFormat="1"/>
    <row r="20768" s="1" customFormat="1"/>
    <row r="20769" s="1" customFormat="1"/>
    <row r="20770" s="1" customFormat="1"/>
    <row r="20771" s="1" customFormat="1"/>
    <row r="20772" s="1" customFormat="1"/>
    <row r="20773" s="1" customFormat="1"/>
    <row r="20774" s="1" customFormat="1"/>
    <row r="20775" s="1" customFormat="1"/>
    <row r="20776" s="1" customFormat="1"/>
    <row r="20777" s="1" customFormat="1"/>
    <row r="20778" s="1" customFormat="1"/>
    <row r="20779" s="1" customFormat="1"/>
    <row r="20780" s="1" customFormat="1"/>
    <row r="20781" s="1" customFormat="1"/>
    <row r="20782" s="1" customFormat="1"/>
    <row r="20783" s="1" customFormat="1"/>
    <row r="20784" s="1" customFormat="1"/>
    <row r="20785" s="1" customFormat="1"/>
    <row r="20786" s="1" customFormat="1"/>
    <row r="20787" s="1" customFormat="1"/>
    <row r="20788" s="1" customFormat="1"/>
    <row r="20789" s="1" customFormat="1"/>
    <row r="20790" s="1" customFormat="1"/>
    <row r="20791" s="1" customFormat="1"/>
    <row r="20792" s="1" customFormat="1"/>
    <row r="20793" s="1" customFormat="1"/>
    <row r="20794" s="1" customFormat="1"/>
    <row r="20795" s="1" customFormat="1"/>
    <row r="20796" s="1" customFormat="1"/>
    <row r="20797" s="1" customFormat="1"/>
    <row r="20798" s="1" customFormat="1"/>
    <row r="20799" s="1" customFormat="1"/>
    <row r="20800" s="1" customFormat="1"/>
    <row r="20801" s="1" customFormat="1"/>
    <row r="20802" s="1" customFormat="1"/>
    <row r="20803" s="1" customFormat="1"/>
    <row r="20804" s="1" customFormat="1"/>
    <row r="20805" s="1" customFormat="1"/>
    <row r="20806" s="1" customFormat="1"/>
    <row r="20807" s="1" customFormat="1"/>
    <row r="20808" s="1" customFormat="1"/>
    <row r="20809" s="1" customFormat="1"/>
    <row r="20810" s="1" customFormat="1"/>
    <row r="20811" s="1" customFormat="1"/>
    <row r="20812" s="1" customFormat="1"/>
    <row r="20813" s="1" customFormat="1"/>
    <row r="20814" s="1" customFormat="1"/>
    <row r="20815" s="1" customFormat="1"/>
    <row r="20816" s="1" customFormat="1"/>
    <row r="20817" s="1" customFormat="1"/>
    <row r="20818" s="1" customFormat="1"/>
    <row r="20819" s="1" customFormat="1"/>
    <row r="20820" s="1" customFormat="1"/>
    <row r="20821" s="1" customFormat="1"/>
    <row r="20822" s="1" customFormat="1"/>
    <row r="20823" s="1" customFormat="1"/>
    <row r="20824" s="1" customFormat="1"/>
    <row r="20825" s="1" customFormat="1"/>
    <row r="20826" s="1" customFormat="1"/>
    <row r="20827" s="1" customFormat="1"/>
    <row r="20828" s="1" customFormat="1"/>
    <row r="20829" s="1" customFormat="1"/>
    <row r="20830" s="1" customFormat="1"/>
    <row r="20831" s="1" customFormat="1"/>
    <row r="20832" s="1" customFormat="1"/>
    <row r="20833" s="1" customFormat="1"/>
    <row r="20834" s="1" customFormat="1"/>
    <row r="20835" s="1" customFormat="1"/>
    <row r="20836" s="1" customFormat="1"/>
    <row r="20837" s="1" customFormat="1"/>
    <row r="20838" s="1" customFormat="1"/>
    <row r="20839" s="1" customFormat="1"/>
    <row r="20840" s="1" customFormat="1"/>
    <row r="20841" s="1" customFormat="1"/>
    <row r="20842" s="1" customFormat="1"/>
    <row r="20843" s="1" customFormat="1"/>
    <row r="20844" s="1" customFormat="1"/>
    <row r="20845" s="1" customFormat="1"/>
    <row r="20846" s="1" customFormat="1"/>
    <row r="20847" s="1" customFormat="1"/>
    <row r="20848" s="1" customFormat="1"/>
    <row r="20849" s="1" customFormat="1"/>
    <row r="20850" s="1" customFormat="1"/>
    <row r="20851" s="1" customFormat="1"/>
    <row r="20852" s="1" customFormat="1"/>
    <row r="20853" s="1" customFormat="1"/>
    <row r="20854" s="1" customFormat="1"/>
    <row r="20855" s="1" customFormat="1"/>
    <row r="20856" s="1" customFormat="1"/>
    <row r="20857" s="1" customFormat="1"/>
    <row r="20858" s="1" customFormat="1"/>
    <row r="20859" s="1" customFormat="1"/>
    <row r="20860" s="1" customFormat="1"/>
    <row r="20861" s="1" customFormat="1"/>
    <row r="20862" s="1" customFormat="1"/>
    <row r="20863" s="1" customFormat="1"/>
    <row r="20864" s="1" customFormat="1"/>
    <row r="20865" s="1" customFormat="1"/>
    <row r="20866" s="1" customFormat="1"/>
    <row r="20867" s="1" customFormat="1"/>
    <row r="20868" s="1" customFormat="1"/>
    <row r="20869" s="1" customFormat="1"/>
    <row r="20870" s="1" customFormat="1"/>
    <row r="20871" s="1" customFormat="1"/>
    <row r="20872" s="1" customFormat="1"/>
    <row r="20873" s="1" customFormat="1"/>
    <row r="20874" s="1" customFormat="1"/>
    <row r="20875" s="1" customFormat="1"/>
    <row r="20876" s="1" customFormat="1"/>
    <row r="20877" s="1" customFormat="1"/>
    <row r="20878" s="1" customFormat="1"/>
    <row r="20879" s="1" customFormat="1"/>
    <row r="20880" s="1" customFormat="1"/>
    <row r="20881" s="1" customFormat="1"/>
    <row r="20882" s="1" customFormat="1"/>
    <row r="20883" s="1" customFormat="1"/>
    <row r="20884" s="1" customFormat="1"/>
    <row r="20885" s="1" customFormat="1"/>
    <row r="20886" s="1" customFormat="1"/>
    <row r="20887" s="1" customFormat="1"/>
    <row r="20888" s="1" customFormat="1"/>
    <row r="20889" s="1" customFormat="1"/>
    <row r="20890" s="1" customFormat="1"/>
    <row r="20891" s="1" customFormat="1"/>
    <row r="20892" s="1" customFormat="1"/>
    <row r="20893" s="1" customFormat="1"/>
    <row r="20894" s="1" customFormat="1"/>
    <row r="20895" s="1" customFormat="1"/>
    <row r="20896" s="1" customFormat="1"/>
    <row r="20897" s="1" customFormat="1"/>
    <row r="20898" s="1" customFormat="1"/>
    <row r="20899" s="1" customFormat="1"/>
    <row r="20900" s="1" customFormat="1"/>
    <row r="20901" s="1" customFormat="1"/>
    <row r="20902" s="1" customFormat="1"/>
    <row r="20903" s="1" customFormat="1"/>
    <row r="20904" s="1" customFormat="1"/>
    <row r="20905" s="1" customFormat="1"/>
    <row r="20906" s="1" customFormat="1"/>
    <row r="20907" s="1" customFormat="1"/>
    <row r="20908" s="1" customFormat="1"/>
    <row r="20909" s="1" customFormat="1"/>
    <row r="20910" s="1" customFormat="1"/>
    <row r="20911" s="1" customFormat="1"/>
    <row r="20912" s="1" customFormat="1"/>
    <row r="20913" s="1" customFormat="1"/>
    <row r="20914" s="1" customFormat="1"/>
    <row r="20915" s="1" customFormat="1"/>
    <row r="20916" s="1" customFormat="1"/>
    <row r="20917" s="1" customFormat="1"/>
    <row r="20918" s="1" customFormat="1"/>
    <row r="20919" s="1" customFormat="1"/>
    <row r="20920" s="1" customFormat="1"/>
    <row r="20921" s="1" customFormat="1"/>
    <row r="20922" s="1" customFormat="1"/>
    <row r="20923" s="1" customFormat="1"/>
    <row r="20924" s="1" customFormat="1"/>
    <row r="20925" s="1" customFormat="1"/>
    <row r="20926" s="1" customFormat="1"/>
    <row r="20927" s="1" customFormat="1"/>
    <row r="20928" s="1" customFormat="1"/>
    <row r="20929" s="1" customFormat="1"/>
    <row r="20930" s="1" customFormat="1"/>
    <row r="20931" s="1" customFormat="1"/>
    <row r="20932" s="1" customFormat="1"/>
    <row r="20933" s="1" customFormat="1"/>
    <row r="20934" s="1" customFormat="1"/>
    <row r="20935" s="1" customFormat="1"/>
    <row r="20936" s="1" customFormat="1"/>
    <row r="20937" s="1" customFormat="1"/>
    <row r="20938" s="1" customFormat="1"/>
    <row r="20939" s="1" customFormat="1"/>
    <row r="20940" s="1" customFormat="1"/>
    <row r="20941" s="1" customFormat="1"/>
    <row r="20942" s="1" customFormat="1"/>
    <row r="20943" s="1" customFormat="1"/>
    <row r="20944" s="1" customFormat="1"/>
    <row r="20945" s="1" customFormat="1"/>
    <row r="20946" s="1" customFormat="1"/>
    <row r="20947" s="1" customFormat="1"/>
    <row r="20948" s="1" customFormat="1"/>
    <row r="20949" s="1" customFormat="1"/>
    <row r="20950" s="1" customFormat="1"/>
    <row r="20951" s="1" customFormat="1"/>
    <row r="20952" s="1" customFormat="1"/>
    <row r="20953" s="1" customFormat="1"/>
    <row r="20954" s="1" customFormat="1"/>
    <row r="20955" s="1" customFormat="1"/>
    <row r="20956" s="1" customFormat="1"/>
    <row r="20957" s="1" customFormat="1"/>
    <row r="20958" s="1" customFormat="1"/>
    <row r="20959" s="1" customFormat="1"/>
    <row r="20960" s="1" customFormat="1"/>
    <row r="20961" s="1" customFormat="1"/>
    <row r="20962" s="1" customFormat="1"/>
    <row r="20963" s="1" customFormat="1"/>
    <row r="20964" s="1" customFormat="1"/>
    <row r="20965" s="1" customFormat="1"/>
    <row r="20966" s="1" customFormat="1"/>
    <row r="20967" s="1" customFormat="1"/>
    <row r="20968" s="1" customFormat="1"/>
    <row r="20969" s="1" customFormat="1"/>
    <row r="20970" s="1" customFormat="1"/>
    <row r="20971" s="1" customFormat="1"/>
    <row r="20972" s="1" customFormat="1"/>
    <row r="20973" s="1" customFormat="1"/>
    <row r="20974" s="1" customFormat="1"/>
    <row r="20975" s="1" customFormat="1"/>
    <row r="20976" s="1" customFormat="1"/>
    <row r="20977" s="1" customFormat="1"/>
    <row r="20978" s="1" customFormat="1"/>
    <row r="20979" s="1" customFormat="1"/>
    <row r="20980" s="1" customFormat="1"/>
    <row r="20981" s="1" customFormat="1"/>
    <row r="20982" s="1" customFormat="1"/>
    <row r="20983" s="1" customFormat="1"/>
    <row r="20984" s="1" customFormat="1"/>
    <row r="20985" s="1" customFormat="1"/>
    <row r="20986" s="1" customFormat="1"/>
    <row r="20987" s="1" customFormat="1"/>
    <row r="20988" s="1" customFormat="1"/>
    <row r="20989" s="1" customFormat="1"/>
    <row r="20990" s="1" customFormat="1"/>
    <row r="20991" s="1" customFormat="1"/>
    <row r="20992" s="1" customFormat="1"/>
    <row r="20993" s="1" customFormat="1"/>
    <row r="20994" s="1" customFormat="1"/>
    <row r="20995" s="1" customFormat="1"/>
    <row r="20996" s="1" customFormat="1"/>
    <row r="20997" s="1" customFormat="1"/>
    <row r="20998" s="1" customFormat="1"/>
    <row r="20999" s="1" customFormat="1"/>
    <row r="21000" s="1" customFormat="1"/>
    <row r="21001" s="1" customFormat="1"/>
    <row r="21002" s="1" customFormat="1"/>
    <row r="21003" s="1" customFormat="1"/>
    <row r="21004" s="1" customFormat="1"/>
    <row r="21005" s="1" customFormat="1"/>
    <row r="21006" s="1" customFormat="1"/>
    <row r="21007" s="1" customFormat="1"/>
    <row r="21008" s="1" customFormat="1"/>
    <row r="21009" s="1" customFormat="1"/>
    <row r="21010" s="1" customFormat="1"/>
    <row r="21011" s="1" customFormat="1"/>
    <row r="21012" s="1" customFormat="1"/>
    <row r="21013" s="1" customFormat="1"/>
    <row r="21014" s="1" customFormat="1"/>
    <row r="21015" s="1" customFormat="1"/>
    <row r="21016" s="1" customFormat="1"/>
    <row r="21017" s="1" customFormat="1"/>
    <row r="21018" s="1" customFormat="1"/>
    <row r="21019" s="1" customFormat="1"/>
    <row r="21020" s="1" customFormat="1"/>
    <row r="21021" s="1" customFormat="1"/>
    <row r="21022" s="1" customFormat="1"/>
    <row r="21023" s="1" customFormat="1"/>
    <row r="21024" s="1" customFormat="1"/>
    <row r="21025" s="1" customFormat="1"/>
    <row r="21026" s="1" customFormat="1"/>
    <row r="21027" s="1" customFormat="1"/>
    <row r="21028" s="1" customFormat="1"/>
    <row r="21029" s="1" customFormat="1"/>
    <row r="21030" s="1" customFormat="1"/>
    <row r="21031" s="1" customFormat="1"/>
    <row r="21032" s="1" customFormat="1"/>
    <row r="21033" s="1" customFormat="1"/>
    <row r="21034" s="1" customFormat="1"/>
    <row r="21035" s="1" customFormat="1"/>
    <row r="21036" s="1" customFormat="1"/>
    <row r="21037" s="1" customFormat="1"/>
    <row r="21038" s="1" customFormat="1"/>
    <row r="21039" s="1" customFormat="1"/>
    <row r="21040" s="1" customFormat="1"/>
    <row r="21041" s="1" customFormat="1"/>
    <row r="21042" s="1" customFormat="1"/>
    <row r="21043" s="1" customFormat="1"/>
    <row r="21044" s="1" customFormat="1"/>
    <row r="21045" s="1" customFormat="1"/>
    <row r="21046" s="1" customFormat="1"/>
    <row r="21047" s="1" customFormat="1"/>
    <row r="21048" s="1" customFormat="1"/>
    <row r="21049" s="1" customFormat="1"/>
    <row r="21050" s="1" customFormat="1"/>
    <row r="21051" s="1" customFormat="1"/>
    <row r="21052" s="1" customFormat="1"/>
    <row r="21053" s="1" customFormat="1"/>
    <row r="21054" s="1" customFormat="1"/>
    <row r="21055" s="1" customFormat="1"/>
    <row r="21056" s="1" customFormat="1"/>
    <row r="21057" s="1" customFormat="1"/>
    <row r="21058" s="1" customFormat="1"/>
    <row r="21059" s="1" customFormat="1"/>
    <row r="21060" s="1" customFormat="1"/>
    <row r="21061" s="1" customFormat="1"/>
    <row r="21062" s="1" customFormat="1"/>
    <row r="21063" s="1" customFormat="1"/>
    <row r="21064" s="1" customFormat="1"/>
    <row r="21065" s="1" customFormat="1"/>
    <row r="21066" s="1" customFormat="1"/>
    <row r="21067" s="1" customFormat="1"/>
    <row r="21068" s="1" customFormat="1"/>
    <row r="21069" s="1" customFormat="1"/>
    <row r="21070" s="1" customFormat="1"/>
    <row r="21071" s="1" customFormat="1"/>
    <row r="21072" s="1" customFormat="1"/>
    <row r="21073" s="1" customFormat="1"/>
    <row r="21074" s="1" customFormat="1"/>
    <row r="21075" s="1" customFormat="1"/>
    <row r="21076" s="1" customFormat="1"/>
    <row r="21077" s="1" customFormat="1"/>
    <row r="21078" s="1" customFormat="1"/>
    <row r="21079" s="1" customFormat="1"/>
    <row r="21080" s="1" customFormat="1"/>
    <row r="21081" s="1" customFormat="1"/>
    <row r="21082" s="1" customFormat="1"/>
    <row r="21083" s="1" customFormat="1"/>
    <row r="21084" s="1" customFormat="1"/>
    <row r="21085" s="1" customFormat="1"/>
    <row r="21086" s="1" customFormat="1"/>
    <row r="21087" s="1" customFormat="1"/>
    <row r="21088" s="1" customFormat="1"/>
    <row r="21089" s="1" customFormat="1"/>
    <row r="21090" s="1" customFormat="1"/>
    <row r="21091" s="1" customFormat="1"/>
    <row r="21092" s="1" customFormat="1"/>
    <row r="21093" s="1" customFormat="1"/>
    <row r="21094" s="1" customFormat="1"/>
    <row r="21095" s="1" customFormat="1"/>
    <row r="21096" s="1" customFormat="1"/>
    <row r="21097" s="1" customFormat="1"/>
    <row r="21098" s="1" customFormat="1"/>
    <row r="21099" s="1" customFormat="1"/>
    <row r="21100" s="1" customFormat="1"/>
    <row r="21101" s="1" customFormat="1"/>
    <row r="21102" s="1" customFormat="1"/>
    <row r="21103" s="1" customFormat="1"/>
    <row r="21104" s="1" customFormat="1"/>
    <row r="21105" s="1" customFormat="1"/>
    <row r="21106" s="1" customFormat="1"/>
    <row r="21107" s="1" customFormat="1"/>
    <row r="21108" s="1" customFormat="1"/>
    <row r="21109" s="1" customFormat="1"/>
    <row r="21110" s="1" customFormat="1"/>
    <row r="21111" s="1" customFormat="1"/>
    <row r="21112" s="1" customFormat="1"/>
    <row r="21113" s="1" customFormat="1"/>
    <row r="21114" s="1" customFormat="1"/>
    <row r="21115" s="1" customFormat="1"/>
    <row r="21116" s="1" customFormat="1"/>
    <row r="21117" s="1" customFormat="1"/>
    <row r="21118" s="1" customFormat="1"/>
    <row r="21119" s="1" customFormat="1"/>
    <row r="21120" s="1" customFormat="1"/>
    <row r="21121" s="1" customFormat="1"/>
    <row r="21122" s="1" customFormat="1"/>
    <row r="21123" s="1" customFormat="1"/>
    <row r="21124" s="1" customFormat="1"/>
    <row r="21125" s="1" customFormat="1"/>
    <row r="21126" s="1" customFormat="1"/>
    <row r="21127" s="1" customFormat="1"/>
    <row r="21128" s="1" customFormat="1"/>
    <row r="21129" s="1" customFormat="1"/>
    <row r="21130" s="1" customFormat="1"/>
    <row r="21131" s="1" customFormat="1"/>
    <row r="21132" s="1" customFormat="1"/>
    <row r="21133" s="1" customFormat="1"/>
    <row r="21134" s="1" customFormat="1"/>
    <row r="21135" s="1" customFormat="1"/>
    <row r="21136" s="1" customFormat="1"/>
    <row r="21137" s="1" customFormat="1"/>
    <row r="21138" s="1" customFormat="1"/>
    <row r="21139" s="1" customFormat="1"/>
    <row r="21140" s="1" customFormat="1"/>
    <row r="21141" s="1" customFormat="1"/>
    <row r="21142" s="1" customFormat="1"/>
    <row r="21143" s="1" customFormat="1"/>
    <row r="21144" s="1" customFormat="1"/>
    <row r="21145" s="1" customFormat="1"/>
    <row r="21146" s="1" customFormat="1"/>
    <row r="21147" s="1" customFormat="1"/>
    <row r="21148" s="1" customFormat="1"/>
    <row r="21149" s="1" customFormat="1"/>
    <row r="21150" s="1" customFormat="1"/>
    <row r="21151" s="1" customFormat="1"/>
    <row r="21152" s="1" customFormat="1"/>
    <row r="21153" s="1" customFormat="1"/>
    <row r="21154" s="1" customFormat="1"/>
    <row r="21155" s="1" customFormat="1"/>
    <row r="21156" s="1" customFormat="1"/>
    <row r="21157" s="1" customFormat="1"/>
    <row r="21158" s="1" customFormat="1"/>
    <row r="21159" s="1" customFormat="1"/>
    <row r="21160" s="1" customFormat="1"/>
    <row r="21161" s="1" customFormat="1"/>
    <row r="21162" s="1" customFormat="1"/>
    <row r="21163" s="1" customFormat="1"/>
    <row r="21164" s="1" customFormat="1"/>
    <row r="21165" s="1" customFormat="1"/>
    <row r="21166" s="1" customFormat="1"/>
    <row r="21167" s="1" customFormat="1"/>
    <row r="21168" s="1" customFormat="1"/>
    <row r="21169" s="1" customFormat="1"/>
    <row r="21170" s="1" customFormat="1"/>
    <row r="21171" s="1" customFormat="1"/>
    <row r="21172" s="1" customFormat="1"/>
    <row r="21173" s="1" customFormat="1"/>
    <row r="21174" s="1" customFormat="1"/>
    <row r="21175" s="1" customFormat="1"/>
    <row r="21176" s="1" customFormat="1"/>
    <row r="21177" s="1" customFormat="1"/>
    <row r="21178" s="1" customFormat="1"/>
    <row r="21179" s="1" customFormat="1"/>
    <row r="21180" s="1" customFormat="1"/>
    <row r="21181" s="1" customFormat="1"/>
    <row r="21182" s="1" customFormat="1"/>
    <row r="21183" s="1" customFormat="1"/>
    <row r="21184" s="1" customFormat="1"/>
    <row r="21185" s="1" customFormat="1"/>
    <row r="21186" s="1" customFormat="1"/>
    <row r="21187" s="1" customFormat="1"/>
    <row r="21188" s="1" customFormat="1"/>
    <row r="21189" s="1" customFormat="1"/>
    <row r="21190" s="1" customFormat="1"/>
    <row r="21191" s="1" customFormat="1"/>
    <row r="21192" s="1" customFormat="1"/>
    <row r="21193" s="1" customFormat="1"/>
    <row r="21194" s="1" customFormat="1"/>
    <row r="21195" s="1" customFormat="1"/>
    <row r="21196" s="1" customFormat="1"/>
    <row r="21197" s="1" customFormat="1"/>
    <row r="21198" s="1" customFormat="1"/>
    <row r="21199" s="1" customFormat="1"/>
    <row r="21200" s="1" customFormat="1"/>
    <row r="21201" s="1" customFormat="1"/>
    <row r="21202" s="1" customFormat="1"/>
    <row r="21203" s="1" customFormat="1"/>
    <row r="21204" s="1" customFormat="1"/>
    <row r="21205" s="1" customFormat="1"/>
    <row r="21206" s="1" customFormat="1"/>
    <row r="21207" s="1" customFormat="1"/>
    <row r="21208" s="1" customFormat="1"/>
    <row r="21209" s="1" customFormat="1"/>
    <row r="21210" s="1" customFormat="1"/>
    <row r="21211" s="1" customFormat="1"/>
    <row r="21212" s="1" customFormat="1"/>
    <row r="21213" s="1" customFormat="1"/>
    <row r="21214" s="1" customFormat="1"/>
    <row r="21215" s="1" customFormat="1"/>
    <row r="21216" s="1" customFormat="1"/>
    <row r="21217" s="1" customFormat="1"/>
    <row r="21218" s="1" customFormat="1"/>
    <row r="21219" s="1" customFormat="1"/>
    <row r="21220" s="1" customFormat="1"/>
    <row r="21221" s="1" customFormat="1"/>
    <row r="21222" s="1" customFormat="1"/>
    <row r="21223" s="1" customFormat="1"/>
    <row r="21224" s="1" customFormat="1"/>
    <row r="21225" s="1" customFormat="1"/>
    <row r="21226" s="1" customFormat="1"/>
    <row r="21227" s="1" customFormat="1"/>
    <row r="21228" s="1" customFormat="1"/>
    <row r="21229" s="1" customFormat="1"/>
    <row r="21230" s="1" customFormat="1"/>
    <row r="21231" s="1" customFormat="1"/>
    <row r="21232" s="1" customFormat="1"/>
    <row r="21233" s="1" customFormat="1"/>
    <row r="21234" s="1" customFormat="1"/>
    <row r="21235" s="1" customFormat="1"/>
    <row r="21236" s="1" customFormat="1"/>
    <row r="21237" s="1" customFormat="1"/>
    <row r="21238" s="1" customFormat="1"/>
    <row r="21239" s="1" customFormat="1"/>
    <row r="21240" s="1" customFormat="1"/>
    <row r="21241" s="1" customFormat="1"/>
    <row r="21242" s="1" customFormat="1"/>
    <row r="21243" s="1" customFormat="1"/>
    <row r="21244" s="1" customFormat="1"/>
    <row r="21245" s="1" customFormat="1"/>
    <row r="21246" s="1" customFormat="1"/>
    <row r="21247" s="1" customFormat="1"/>
    <row r="21248" s="1" customFormat="1"/>
    <row r="21249" s="1" customFormat="1"/>
    <row r="21250" s="1" customFormat="1"/>
    <row r="21251" s="1" customFormat="1"/>
    <row r="21252" s="1" customFormat="1"/>
    <row r="21253" s="1" customFormat="1"/>
    <row r="21254" s="1" customFormat="1"/>
    <row r="21255" s="1" customFormat="1"/>
    <row r="21256" s="1" customFormat="1"/>
    <row r="21257" s="1" customFormat="1"/>
    <row r="21258" s="1" customFormat="1"/>
    <row r="21259" s="1" customFormat="1"/>
    <row r="21260" s="1" customFormat="1"/>
    <row r="21261" s="1" customFormat="1"/>
    <row r="21262" s="1" customFormat="1"/>
    <row r="21263" s="1" customFormat="1"/>
    <row r="21264" s="1" customFormat="1"/>
    <row r="21265" s="1" customFormat="1"/>
    <row r="21266" s="1" customFormat="1"/>
    <row r="21267" s="1" customFormat="1"/>
    <row r="21268" s="1" customFormat="1"/>
    <row r="21269" s="1" customFormat="1"/>
    <row r="21270" s="1" customFormat="1"/>
    <row r="21271" s="1" customFormat="1"/>
    <row r="21272" s="1" customFormat="1"/>
    <row r="21273" s="1" customFormat="1"/>
    <row r="21274" s="1" customFormat="1"/>
    <row r="21275" s="1" customFormat="1"/>
    <row r="21276" s="1" customFormat="1"/>
    <row r="21277" s="1" customFormat="1"/>
    <row r="21278" s="1" customFormat="1"/>
    <row r="21279" s="1" customFormat="1"/>
    <row r="21280" s="1" customFormat="1"/>
    <row r="21281" s="1" customFormat="1"/>
    <row r="21282" s="1" customFormat="1"/>
    <row r="21283" s="1" customFormat="1"/>
    <row r="21284" s="1" customFormat="1"/>
    <row r="21285" s="1" customFormat="1"/>
    <row r="21286" s="1" customFormat="1"/>
    <row r="21287" s="1" customFormat="1"/>
    <row r="21288" s="1" customFormat="1"/>
    <row r="21289" s="1" customFormat="1"/>
    <row r="21290" s="1" customFormat="1"/>
    <row r="21291" s="1" customFormat="1"/>
    <row r="21292" s="1" customFormat="1"/>
    <row r="21293" s="1" customFormat="1"/>
    <row r="21294" s="1" customFormat="1"/>
    <row r="21295" s="1" customFormat="1"/>
    <row r="21296" s="1" customFormat="1"/>
    <row r="21297" s="1" customFormat="1"/>
    <row r="21298" s="1" customFormat="1"/>
    <row r="21299" s="1" customFormat="1"/>
    <row r="21300" s="1" customFormat="1"/>
    <row r="21301" s="1" customFormat="1"/>
    <row r="21302" s="1" customFormat="1"/>
    <row r="21303" s="1" customFormat="1"/>
    <row r="21304" s="1" customFormat="1"/>
    <row r="21305" s="1" customFormat="1"/>
    <row r="21306" s="1" customFormat="1"/>
    <row r="21307" s="1" customFormat="1"/>
    <row r="21308" s="1" customFormat="1"/>
    <row r="21309" s="1" customFormat="1"/>
    <row r="21310" s="1" customFormat="1"/>
    <row r="21311" s="1" customFormat="1"/>
    <row r="21312" s="1" customFormat="1"/>
    <row r="21313" s="1" customFormat="1"/>
    <row r="21314" s="1" customFormat="1"/>
    <row r="21315" s="1" customFormat="1"/>
    <row r="21316" s="1" customFormat="1"/>
    <row r="21317" s="1" customFormat="1"/>
    <row r="21318" s="1" customFormat="1"/>
    <row r="21319" s="1" customFormat="1"/>
    <row r="21320" s="1" customFormat="1"/>
    <row r="21321" s="1" customFormat="1"/>
    <row r="21322" s="1" customFormat="1"/>
    <row r="21323" s="1" customFormat="1"/>
    <row r="21324" s="1" customFormat="1"/>
    <row r="21325" s="1" customFormat="1"/>
    <row r="21326" s="1" customFormat="1"/>
    <row r="21327" s="1" customFormat="1"/>
    <row r="21328" s="1" customFormat="1"/>
    <row r="21329" s="1" customFormat="1"/>
    <row r="21330" s="1" customFormat="1"/>
    <row r="21331" s="1" customFormat="1"/>
    <row r="21332" s="1" customFormat="1"/>
    <row r="21333" s="1" customFormat="1"/>
    <row r="21334" s="1" customFormat="1"/>
    <row r="21335" s="1" customFormat="1"/>
    <row r="21336" s="1" customFormat="1"/>
    <row r="21337" s="1" customFormat="1"/>
    <row r="21338" s="1" customFormat="1"/>
    <row r="21339" s="1" customFormat="1"/>
    <row r="21340" s="1" customFormat="1"/>
    <row r="21341" s="1" customFormat="1"/>
    <row r="21342" s="1" customFormat="1"/>
    <row r="21343" s="1" customFormat="1"/>
    <row r="21344" s="1" customFormat="1"/>
    <row r="21345" s="1" customFormat="1"/>
    <row r="21346" s="1" customFormat="1"/>
    <row r="21347" s="1" customFormat="1"/>
    <row r="21348" s="1" customFormat="1"/>
    <row r="21349" s="1" customFormat="1"/>
    <row r="21350" s="1" customFormat="1"/>
    <row r="21351" s="1" customFormat="1"/>
    <row r="21352" s="1" customFormat="1"/>
    <row r="21353" s="1" customFormat="1"/>
    <row r="21354" s="1" customFormat="1"/>
    <row r="21355" s="1" customFormat="1"/>
    <row r="21356" s="1" customFormat="1"/>
    <row r="21357" s="1" customFormat="1"/>
    <row r="21358" s="1" customFormat="1"/>
    <row r="21359" s="1" customFormat="1"/>
    <row r="21360" s="1" customFormat="1"/>
    <row r="21361" s="1" customFormat="1"/>
    <row r="21362" s="1" customFormat="1"/>
    <row r="21363" s="1" customFormat="1"/>
    <row r="21364" s="1" customFormat="1"/>
    <row r="21365" s="1" customFormat="1"/>
    <row r="21366" s="1" customFormat="1"/>
    <row r="21367" s="1" customFormat="1"/>
    <row r="21368" s="1" customFormat="1"/>
    <row r="21369" s="1" customFormat="1"/>
    <row r="21370" s="1" customFormat="1"/>
    <row r="21371" s="1" customFormat="1"/>
    <row r="21372" s="1" customFormat="1"/>
    <row r="21373" s="1" customFormat="1"/>
    <row r="21374" s="1" customFormat="1"/>
    <row r="21375" s="1" customFormat="1"/>
    <row r="21376" s="1" customFormat="1"/>
    <row r="21377" s="1" customFormat="1"/>
    <row r="21378" s="1" customFormat="1"/>
    <row r="21379" s="1" customFormat="1"/>
    <row r="21380" s="1" customFormat="1"/>
    <row r="21381" s="1" customFormat="1"/>
    <row r="21382" s="1" customFormat="1"/>
    <row r="21383" s="1" customFormat="1"/>
    <row r="21384" s="1" customFormat="1"/>
    <row r="21385" s="1" customFormat="1"/>
    <row r="21386" s="1" customFormat="1"/>
    <row r="21387" s="1" customFormat="1"/>
    <row r="21388" s="1" customFormat="1"/>
    <row r="21389" s="1" customFormat="1"/>
    <row r="21390" s="1" customFormat="1"/>
    <row r="21391" s="1" customFormat="1"/>
    <row r="21392" s="1" customFormat="1"/>
    <row r="21393" s="1" customFormat="1"/>
    <row r="21394" s="1" customFormat="1"/>
    <row r="21395" s="1" customFormat="1"/>
    <row r="21396" s="1" customFormat="1"/>
    <row r="21397" s="1" customFormat="1"/>
    <row r="21398" s="1" customFormat="1"/>
    <row r="21399" s="1" customFormat="1"/>
    <row r="21400" s="1" customFormat="1"/>
    <row r="21401" s="1" customFormat="1"/>
    <row r="21402" s="1" customFormat="1"/>
    <row r="21403" s="1" customFormat="1"/>
    <row r="21404" s="1" customFormat="1"/>
    <row r="21405" s="1" customFormat="1"/>
    <row r="21406" s="1" customFormat="1"/>
    <row r="21407" s="1" customFormat="1"/>
    <row r="21408" s="1" customFormat="1"/>
    <row r="21409" s="1" customFormat="1"/>
    <row r="21410" s="1" customFormat="1"/>
    <row r="21411" s="1" customFormat="1"/>
    <row r="21412" s="1" customFormat="1"/>
    <row r="21413" s="1" customFormat="1"/>
    <row r="21414" s="1" customFormat="1"/>
    <row r="21415" s="1" customFormat="1"/>
    <row r="21416" s="1" customFormat="1"/>
    <row r="21417" s="1" customFormat="1"/>
    <row r="21418" s="1" customFormat="1"/>
    <row r="21419" s="1" customFormat="1"/>
    <row r="21420" s="1" customFormat="1"/>
    <row r="21421" s="1" customFormat="1"/>
    <row r="21422" s="1" customFormat="1"/>
    <row r="21423" s="1" customFormat="1"/>
    <row r="21424" s="1" customFormat="1"/>
    <row r="21425" s="1" customFormat="1"/>
    <row r="21426" s="1" customFormat="1"/>
    <row r="21427" s="1" customFormat="1"/>
    <row r="21428" s="1" customFormat="1"/>
    <row r="21429" s="1" customFormat="1"/>
    <row r="21430" s="1" customFormat="1"/>
    <row r="21431" s="1" customFormat="1"/>
    <row r="21432" s="1" customFormat="1"/>
    <row r="21433" s="1" customFormat="1"/>
    <row r="21434" s="1" customFormat="1"/>
    <row r="21435" s="1" customFormat="1"/>
    <row r="21436" s="1" customFormat="1"/>
    <row r="21437" s="1" customFormat="1"/>
    <row r="21438" s="1" customFormat="1"/>
    <row r="21439" s="1" customFormat="1"/>
    <row r="21440" s="1" customFormat="1"/>
    <row r="21441" s="1" customFormat="1"/>
    <row r="21442" s="1" customFormat="1"/>
    <row r="21443" s="1" customFormat="1"/>
    <row r="21444" s="1" customFormat="1"/>
    <row r="21445" s="1" customFormat="1"/>
    <row r="21446" s="1" customFormat="1"/>
    <row r="21447" s="1" customFormat="1"/>
    <row r="21448" s="1" customFormat="1"/>
    <row r="21449" s="1" customFormat="1"/>
    <row r="21450" s="1" customFormat="1"/>
    <row r="21451" s="1" customFormat="1"/>
    <row r="21452" s="1" customFormat="1"/>
    <row r="21453" s="1" customFormat="1"/>
    <row r="21454" s="1" customFormat="1"/>
    <row r="21455" s="1" customFormat="1"/>
    <row r="21456" s="1" customFormat="1"/>
    <row r="21457" s="1" customFormat="1"/>
    <row r="21458" s="1" customFormat="1"/>
    <row r="21459" s="1" customFormat="1"/>
    <row r="21460" s="1" customFormat="1"/>
    <row r="21461" s="1" customFormat="1"/>
    <row r="21462" s="1" customFormat="1"/>
    <row r="21463" s="1" customFormat="1"/>
    <row r="21464" s="1" customFormat="1"/>
    <row r="21465" s="1" customFormat="1"/>
    <row r="21466" s="1" customFormat="1"/>
    <row r="21467" s="1" customFormat="1"/>
    <row r="21468" s="1" customFormat="1"/>
    <row r="21469" s="1" customFormat="1"/>
    <row r="21470" s="1" customFormat="1"/>
    <row r="21471" s="1" customFormat="1"/>
    <row r="21472" s="1" customFormat="1"/>
    <row r="21473" s="1" customFormat="1"/>
    <row r="21474" s="1" customFormat="1"/>
    <row r="21475" s="1" customFormat="1"/>
    <row r="21476" s="1" customFormat="1"/>
    <row r="21477" s="1" customFormat="1"/>
    <row r="21478" s="1" customFormat="1"/>
    <row r="21479" s="1" customFormat="1"/>
    <row r="21480" s="1" customFormat="1"/>
    <row r="21481" s="1" customFormat="1"/>
    <row r="21482" s="1" customFormat="1"/>
    <row r="21483" s="1" customFormat="1"/>
    <row r="21484" s="1" customFormat="1"/>
    <row r="21485" s="1" customFormat="1"/>
    <row r="21486" s="1" customFormat="1"/>
    <row r="21487" s="1" customFormat="1"/>
    <row r="21488" s="1" customFormat="1"/>
    <row r="21489" s="1" customFormat="1"/>
    <row r="21490" s="1" customFormat="1"/>
    <row r="21491" s="1" customFormat="1"/>
    <row r="21492" s="1" customFormat="1"/>
    <row r="21493" s="1" customFormat="1"/>
    <row r="21494" s="1" customFormat="1"/>
    <row r="21495" s="1" customFormat="1"/>
    <row r="21496" s="1" customFormat="1"/>
    <row r="21497" s="1" customFormat="1"/>
    <row r="21498" s="1" customFormat="1"/>
    <row r="21499" s="1" customFormat="1"/>
    <row r="21500" s="1" customFormat="1"/>
    <row r="21501" s="1" customFormat="1"/>
    <row r="21502" s="1" customFormat="1"/>
    <row r="21503" s="1" customFormat="1"/>
    <row r="21504" s="1" customFormat="1"/>
    <row r="21505" s="1" customFormat="1"/>
    <row r="21506" s="1" customFormat="1"/>
    <row r="21507" s="1" customFormat="1"/>
    <row r="21508" s="1" customFormat="1"/>
    <row r="21509" s="1" customFormat="1"/>
    <row r="21510" s="1" customFormat="1"/>
    <row r="21511" s="1" customFormat="1"/>
    <row r="21512" s="1" customFormat="1"/>
    <row r="21513" s="1" customFormat="1"/>
    <row r="21514" s="1" customFormat="1"/>
    <row r="21515" s="1" customFormat="1"/>
    <row r="21516" s="1" customFormat="1"/>
    <row r="21517" s="1" customFormat="1"/>
    <row r="21518" s="1" customFormat="1"/>
    <row r="21519" s="1" customFormat="1"/>
    <row r="21520" s="1" customFormat="1"/>
    <row r="21521" s="1" customFormat="1"/>
    <row r="21522" s="1" customFormat="1"/>
    <row r="21523" s="1" customFormat="1"/>
    <row r="21524" s="1" customFormat="1"/>
    <row r="21525" s="1" customFormat="1"/>
    <row r="21526" s="1" customFormat="1"/>
    <row r="21527" s="1" customFormat="1"/>
    <row r="21528" s="1" customFormat="1"/>
    <row r="21529" s="1" customFormat="1"/>
    <row r="21530" s="1" customFormat="1"/>
    <row r="21531" s="1" customFormat="1"/>
    <row r="21532" s="1" customFormat="1"/>
    <row r="21533" s="1" customFormat="1"/>
    <row r="21534" s="1" customFormat="1"/>
    <row r="21535" s="1" customFormat="1"/>
    <row r="21536" s="1" customFormat="1"/>
    <row r="21537" s="1" customFormat="1"/>
    <row r="21538" s="1" customFormat="1"/>
    <row r="21539" s="1" customFormat="1"/>
    <row r="21540" s="1" customFormat="1"/>
    <row r="21541" s="1" customFormat="1"/>
    <row r="21542" s="1" customFormat="1"/>
    <row r="21543" s="1" customFormat="1"/>
    <row r="21544" s="1" customFormat="1"/>
    <row r="21545" s="1" customFormat="1"/>
    <row r="21546" s="1" customFormat="1"/>
    <row r="21547" s="1" customFormat="1"/>
    <row r="21548" s="1" customFormat="1"/>
    <row r="21549" s="1" customFormat="1"/>
    <row r="21550" s="1" customFormat="1"/>
    <row r="21551" s="1" customFormat="1"/>
    <row r="21552" s="1" customFormat="1"/>
    <row r="21553" s="1" customFormat="1"/>
    <row r="21554" s="1" customFormat="1"/>
    <row r="21555" s="1" customFormat="1"/>
    <row r="21556" s="1" customFormat="1"/>
    <row r="21557" s="1" customFormat="1"/>
    <row r="21558" s="1" customFormat="1"/>
    <row r="21559" s="1" customFormat="1"/>
    <row r="21560" s="1" customFormat="1"/>
    <row r="21561" s="1" customFormat="1"/>
    <row r="21562" s="1" customFormat="1"/>
    <row r="21563" s="1" customFormat="1"/>
    <row r="21564" s="1" customFormat="1"/>
    <row r="21565" s="1" customFormat="1"/>
    <row r="21566" s="1" customFormat="1"/>
    <row r="21567" s="1" customFormat="1"/>
    <row r="21568" s="1" customFormat="1"/>
    <row r="21569" s="1" customFormat="1"/>
    <row r="21570" s="1" customFormat="1"/>
    <row r="21571" s="1" customFormat="1"/>
    <row r="21572" s="1" customFormat="1"/>
    <row r="21573" s="1" customFormat="1"/>
    <row r="21574" s="1" customFormat="1"/>
    <row r="21575" s="1" customFormat="1"/>
    <row r="21576" s="1" customFormat="1"/>
    <row r="21577" s="1" customFormat="1"/>
    <row r="21578" s="1" customFormat="1"/>
    <row r="21579" s="1" customFormat="1"/>
    <row r="21580" s="1" customFormat="1"/>
    <row r="21581" s="1" customFormat="1"/>
    <row r="21582" s="1" customFormat="1"/>
    <row r="21583" s="1" customFormat="1"/>
    <row r="21584" s="1" customFormat="1"/>
    <row r="21585" s="1" customFormat="1"/>
    <row r="21586" s="1" customFormat="1"/>
    <row r="21587" s="1" customFormat="1"/>
    <row r="21588" s="1" customFormat="1"/>
    <row r="21589" s="1" customFormat="1"/>
    <row r="21590" s="1" customFormat="1"/>
    <row r="21591" s="1" customFormat="1"/>
    <row r="21592" s="1" customFormat="1"/>
    <row r="21593" s="1" customFormat="1"/>
    <row r="21594" s="1" customFormat="1"/>
    <row r="21595" s="1" customFormat="1"/>
    <row r="21596" s="1" customFormat="1"/>
    <row r="21597" s="1" customFormat="1"/>
    <row r="21598" s="1" customFormat="1"/>
    <row r="21599" s="1" customFormat="1"/>
    <row r="21600" s="1" customFormat="1"/>
    <row r="21601" s="1" customFormat="1"/>
    <row r="21602" s="1" customFormat="1"/>
    <row r="21603" s="1" customFormat="1"/>
    <row r="21604" s="1" customFormat="1"/>
    <row r="21605" s="1" customFormat="1"/>
    <row r="21606" s="1" customFormat="1"/>
    <row r="21607" s="1" customFormat="1"/>
    <row r="21608" s="1" customFormat="1"/>
    <row r="21609" s="1" customFormat="1"/>
    <row r="21610" s="1" customFormat="1"/>
    <row r="21611" s="1" customFormat="1"/>
    <row r="21612" s="1" customFormat="1"/>
    <row r="21613" s="1" customFormat="1"/>
    <row r="21614" s="1" customFormat="1"/>
    <row r="21615" s="1" customFormat="1"/>
    <row r="21616" s="1" customFormat="1"/>
    <row r="21617" s="1" customFormat="1"/>
    <row r="21618" s="1" customFormat="1"/>
    <row r="21619" s="1" customFormat="1"/>
    <row r="21620" s="1" customFormat="1"/>
    <row r="21621" s="1" customFormat="1"/>
    <row r="21622" s="1" customFormat="1"/>
    <row r="21623" s="1" customFormat="1"/>
    <row r="21624" s="1" customFormat="1"/>
    <row r="21625" s="1" customFormat="1"/>
    <row r="21626" s="1" customFormat="1"/>
    <row r="21627" s="1" customFormat="1"/>
    <row r="21628" s="1" customFormat="1"/>
    <row r="21629" s="1" customFormat="1"/>
    <row r="21630" s="1" customFormat="1"/>
    <row r="21631" s="1" customFormat="1"/>
    <row r="21632" s="1" customFormat="1"/>
    <row r="21633" s="1" customFormat="1"/>
    <row r="21634" s="1" customFormat="1"/>
    <row r="21635" s="1" customFormat="1"/>
    <row r="21636" s="1" customFormat="1"/>
    <row r="21637" s="1" customFormat="1"/>
    <row r="21638" s="1" customFormat="1"/>
    <row r="21639" s="1" customFormat="1"/>
    <row r="21640" s="1" customFormat="1"/>
    <row r="21641" s="1" customFormat="1"/>
    <row r="21642" s="1" customFormat="1"/>
    <row r="21643" s="1" customFormat="1"/>
    <row r="21644" s="1" customFormat="1"/>
    <row r="21645" s="1" customFormat="1"/>
    <row r="21646" s="1" customFormat="1"/>
    <row r="21647" s="1" customFormat="1"/>
    <row r="21648" s="1" customFormat="1"/>
    <row r="21649" s="1" customFormat="1"/>
    <row r="21650" s="1" customFormat="1"/>
    <row r="21651" s="1" customFormat="1"/>
    <row r="21652" s="1" customFormat="1"/>
    <row r="21653" s="1" customFormat="1"/>
    <row r="21654" s="1" customFormat="1"/>
    <row r="21655" s="1" customFormat="1"/>
    <row r="21656" s="1" customFormat="1"/>
    <row r="21657" s="1" customFormat="1"/>
    <row r="21658" s="1" customFormat="1"/>
    <row r="21659" s="1" customFormat="1"/>
    <row r="21660" s="1" customFormat="1"/>
    <row r="21661" s="1" customFormat="1"/>
    <row r="21662" s="1" customFormat="1"/>
    <row r="21663" s="1" customFormat="1"/>
    <row r="21664" s="1" customFormat="1"/>
    <row r="21665" s="1" customFormat="1"/>
    <row r="21666" s="1" customFormat="1"/>
    <row r="21667" s="1" customFormat="1"/>
    <row r="21668" s="1" customFormat="1"/>
    <row r="21669" s="1" customFormat="1"/>
    <row r="21670" s="1" customFormat="1"/>
    <row r="21671" s="1" customFormat="1"/>
    <row r="21672" s="1" customFormat="1"/>
    <row r="21673" s="1" customFormat="1"/>
    <row r="21674" s="1" customFormat="1"/>
    <row r="21675" s="1" customFormat="1"/>
    <row r="21676" s="1" customFormat="1"/>
    <row r="21677" s="1" customFormat="1"/>
    <row r="21678" s="1" customFormat="1"/>
    <row r="21679" s="1" customFormat="1"/>
    <row r="21680" s="1" customFormat="1"/>
    <row r="21681" s="1" customFormat="1"/>
    <row r="21682" s="1" customFormat="1"/>
    <row r="21683" s="1" customFormat="1"/>
    <row r="21684" s="1" customFormat="1"/>
    <row r="21685" s="1" customFormat="1"/>
    <row r="21686" s="1" customFormat="1"/>
    <row r="21687" s="1" customFormat="1"/>
    <row r="21688" s="1" customFormat="1"/>
    <row r="21689" s="1" customFormat="1"/>
    <row r="21690" s="1" customFormat="1"/>
    <row r="21691" s="1" customFormat="1"/>
    <row r="21692" s="1" customFormat="1"/>
    <row r="21693" s="1" customFormat="1"/>
    <row r="21694" s="1" customFormat="1"/>
    <row r="21695" s="1" customFormat="1"/>
    <row r="21696" s="1" customFormat="1"/>
    <row r="21697" s="1" customFormat="1"/>
    <row r="21698" s="1" customFormat="1"/>
    <row r="21699" s="1" customFormat="1"/>
    <row r="21700" s="1" customFormat="1"/>
    <row r="21701" s="1" customFormat="1"/>
    <row r="21702" s="1" customFormat="1"/>
    <row r="21703" s="1" customFormat="1"/>
    <row r="21704" s="1" customFormat="1"/>
    <row r="21705" s="1" customFormat="1"/>
    <row r="21706" s="1" customFormat="1"/>
    <row r="21707" s="1" customFormat="1"/>
    <row r="21708" s="1" customFormat="1"/>
    <row r="21709" s="1" customFormat="1"/>
    <row r="21710" s="1" customFormat="1"/>
    <row r="21711" s="1" customFormat="1"/>
    <row r="21712" s="1" customFormat="1"/>
    <row r="21713" s="1" customFormat="1"/>
    <row r="21714" s="1" customFormat="1"/>
    <row r="21715" s="1" customFormat="1"/>
    <row r="21716" s="1" customFormat="1"/>
    <row r="21717" s="1" customFormat="1"/>
    <row r="21718" s="1" customFormat="1"/>
    <row r="21719" s="1" customFormat="1"/>
    <row r="21720" s="1" customFormat="1"/>
    <row r="21721" s="1" customFormat="1"/>
    <row r="21722" s="1" customFormat="1"/>
    <row r="21723" s="1" customFormat="1"/>
    <row r="21724" s="1" customFormat="1"/>
    <row r="21725" s="1" customFormat="1"/>
    <row r="21726" s="1" customFormat="1"/>
    <row r="21727" s="1" customFormat="1"/>
    <row r="21728" s="1" customFormat="1"/>
    <row r="21729" s="1" customFormat="1"/>
    <row r="21730" s="1" customFormat="1"/>
    <row r="21731" s="1" customFormat="1"/>
    <row r="21732" s="1" customFormat="1"/>
    <row r="21733" s="1" customFormat="1"/>
    <row r="21734" s="1" customFormat="1"/>
    <row r="21735" s="1" customFormat="1"/>
    <row r="21736" s="1" customFormat="1"/>
    <row r="21737" s="1" customFormat="1"/>
    <row r="21738" s="1" customFormat="1"/>
    <row r="21739" s="1" customFormat="1"/>
    <row r="21740" s="1" customFormat="1"/>
    <row r="21741" s="1" customFormat="1"/>
    <row r="21742" s="1" customFormat="1"/>
    <row r="21743" s="1" customFormat="1"/>
    <row r="21744" s="1" customFormat="1"/>
    <row r="21745" s="1" customFormat="1"/>
    <row r="21746" s="1" customFormat="1"/>
    <row r="21747" s="1" customFormat="1"/>
    <row r="21748" s="1" customFormat="1"/>
    <row r="21749" s="1" customFormat="1"/>
    <row r="21750" s="1" customFormat="1"/>
    <row r="21751" s="1" customFormat="1"/>
    <row r="21752" s="1" customFormat="1"/>
    <row r="21753" s="1" customFormat="1"/>
    <row r="21754" s="1" customFormat="1"/>
    <row r="21755" s="1" customFormat="1"/>
    <row r="21756" s="1" customFormat="1"/>
    <row r="21757" s="1" customFormat="1"/>
    <row r="21758" s="1" customFormat="1"/>
    <row r="21759" s="1" customFormat="1"/>
    <row r="21760" s="1" customFormat="1"/>
    <row r="21761" s="1" customFormat="1"/>
    <row r="21762" s="1" customFormat="1"/>
    <row r="21763" s="1" customFormat="1"/>
    <row r="21764" s="1" customFormat="1"/>
    <row r="21765" s="1" customFormat="1"/>
    <row r="21766" s="1" customFormat="1"/>
    <row r="21767" s="1" customFormat="1"/>
    <row r="21768" s="1" customFormat="1"/>
    <row r="21769" s="1" customFormat="1"/>
    <row r="21770" s="1" customFormat="1"/>
    <row r="21771" s="1" customFormat="1"/>
    <row r="21772" s="1" customFormat="1"/>
    <row r="21773" s="1" customFormat="1"/>
    <row r="21774" s="1" customFormat="1"/>
    <row r="21775" s="1" customFormat="1"/>
    <row r="21776" s="1" customFormat="1"/>
    <row r="21777" s="1" customFormat="1"/>
    <row r="21778" s="1" customFormat="1"/>
    <row r="21779" s="1" customFormat="1"/>
    <row r="21780" s="1" customFormat="1"/>
    <row r="21781" s="1" customFormat="1"/>
    <row r="21782" s="1" customFormat="1"/>
    <row r="21783" s="1" customFormat="1"/>
    <row r="21784" s="1" customFormat="1"/>
    <row r="21785" s="1" customFormat="1"/>
    <row r="21786" s="1" customFormat="1"/>
    <row r="21787" s="1" customFormat="1"/>
    <row r="21788" s="1" customFormat="1"/>
    <row r="21789" s="1" customFormat="1"/>
    <row r="21790" s="1" customFormat="1"/>
    <row r="21791" s="1" customFormat="1"/>
    <row r="21792" s="1" customFormat="1"/>
    <row r="21793" s="1" customFormat="1"/>
    <row r="21794" s="1" customFormat="1"/>
    <row r="21795" s="1" customFormat="1"/>
    <row r="21796" s="1" customFormat="1"/>
    <row r="21797" s="1" customFormat="1"/>
    <row r="21798" s="1" customFormat="1"/>
    <row r="21799" s="1" customFormat="1"/>
    <row r="21800" s="1" customFormat="1"/>
    <row r="21801" s="1" customFormat="1"/>
    <row r="21802" s="1" customFormat="1"/>
    <row r="21803" s="1" customFormat="1"/>
    <row r="21804" s="1" customFormat="1"/>
    <row r="21805" s="1" customFormat="1"/>
    <row r="21806" s="1" customFormat="1"/>
    <row r="21807" s="1" customFormat="1"/>
    <row r="21808" s="1" customFormat="1"/>
    <row r="21809" s="1" customFormat="1"/>
    <row r="21810" s="1" customFormat="1"/>
    <row r="21811" s="1" customFormat="1"/>
    <row r="21812" s="1" customFormat="1"/>
    <row r="21813" s="1" customFormat="1"/>
    <row r="21814" s="1" customFormat="1"/>
    <row r="21815" s="1" customFormat="1"/>
    <row r="21816" s="1" customFormat="1"/>
    <row r="21817" s="1" customFormat="1"/>
    <row r="21818" s="1" customFormat="1"/>
    <row r="21819" s="1" customFormat="1"/>
    <row r="21820" s="1" customFormat="1"/>
    <row r="21821" s="1" customFormat="1"/>
    <row r="21822" s="1" customFormat="1"/>
    <row r="21823" s="1" customFormat="1"/>
    <row r="21824" s="1" customFormat="1"/>
    <row r="21825" s="1" customFormat="1"/>
    <row r="21826" s="1" customFormat="1"/>
    <row r="21827" s="1" customFormat="1"/>
    <row r="21828" s="1" customFormat="1"/>
    <row r="21829" s="1" customFormat="1"/>
    <row r="21830" s="1" customFormat="1"/>
    <row r="21831" s="1" customFormat="1"/>
    <row r="21832" s="1" customFormat="1"/>
    <row r="21833" s="1" customFormat="1"/>
    <row r="21834" s="1" customFormat="1"/>
    <row r="21835" s="1" customFormat="1"/>
    <row r="21836" s="1" customFormat="1"/>
    <row r="21837" s="1" customFormat="1"/>
    <row r="21838" s="1" customFormat="1"/>
    <row r="21839" s="1" customFormat="1"/>
    <row r="21840" s="1" customFormat="1"/>
    <row r="21841" s="1" customFormat="1"/>
    <row r="21842" s="1" customFormat="1"/>
    <row r="21843" s="1" customFormat="1"/>
    <row r="21844" s="1" customFormat="1"/>
    <row r="21845" s="1" customFormat="1"/>
    <row r="21846" s="1" customFormat="1"/>
    <row r="21847" s="1" customFormat="1"/>
    <row r="21848" s="1" customFormat="1"/>
    <row r="21849" s="1" customFormat="1"/>
    <row r="21850" s="1" customFormat="1"/>
    <row r="21851" s="1" customFormat="1"/>
    <row r="21852" s="1" customFormat="1"/>
    <row r="21853" s="1" customFormat="1"/>
    <row r="21854" s="1" customFormat="1"/>
    <row r="21855" s="1" customFormat="1"/>
    <row r="21856" s="1" customFormat="1"/>
    <row r="21857" s="1" customFormat="1"/>
    <row r="21858" s="1" customFormat="1"/>
    <row r="21859" s="1" customFormat="1"/>
    <row r="21860" s="1" customFormat="1"/>
    <row r="21861" s="1" customFormat="1"/>
    <row r="21862" s="1" customFormat="1"/>
    <row r="21863" s="1" customFormat="1"/>
    <row r="21864" s="1" customFormat="1"/>
    <row r="21865" s="1" customFormat="1"/>
    <row r="21866" s="1" customFormat="1"/>
    <row r="21867" s="1" customFormat="1"/>
    <row r="21868" s="1" customFormat="1"/>
    <row r="21869" s="1" customFormat="1"/>
    <row r="21870" s="1" customFormat="1"/>
    <row r="21871" s="1" customFormat="1"/>
    <row r="21872" s="1" customFormat="1"/>
    <row r="21873" s="1" customFormat="1"/>
    <row r="21874" s="1" customFormat="1"/>
    <row r="21875" s="1" customFormat="1"/>
    <row r="21876" s="1" customFormat="1"/>
    <row r="21877" s="1" customFormat="1"/>
    <row r="21878" s="1" customFormat="1"/>
    <row r="21879" s="1" customFormat="1"/>
    <row r="21880" s="1" customFormat="1"/>
    <row r="21881" s="1" customFormat="1"/>
    <row r="21882" s="1" customFormat="1"/>
    <row r="21883" s="1" customFormat="1"/>
    <row r="21884" s="1" customFormat="1"/>
    <row r="21885" s="1" customFormat="1"/>
    <row r="21886" s="1" customFormat="1"/>
    <row r="21887" s="1" customFormat="1"/>
    <row r="21888" s="1" customFormat="1"/>
    <row r="21889" s="1" customFormat="1"/>
    <row r="21890" s="1" customFormat="1"/>
    <row r="21891" s="1" customFormat="1"/>
    <row r="21892" s="1" customFormat="1"/>
    <row r="21893" s="1" customFormat="1"/>
    <row r="21894" s="1" customFormat="1"/>
    <row r="21895" s="1" customFormat="1"/>
    <row r="21896" s="1" customFormat="1"/>
    <row r="21897" s="1" customFormat="1"/>
    <row r="21898" s="1" customFormat="1"/>
    <row r="21899" s="1" customFormat="1"/>
    <row r="21900" s="1" customFormat="1"/>
    <row r="21901" s="1" customFormat="1"/>
    <row r="21902" s="1" customFormat="1"/>
    <row r="21903" s="1" customFormat="1"/>
    <row r="21904" s="1" customFormat="1"/>
    <row r="21905" s="1" customFormat="1"/>
    <row r="21906" s="1" customFormat="1"/>
    <row r="21907" s="1" customFormat="1"/>
    <row r="21908" s="1" customFormat="1"/>
    <row r="21909" s="1" customFormat="1"/>
    <row r="21910" s="1" customFormat="1"/>
    <row r="21911" s="1" customFormat="1"/>
    <row r="21912" s="1" customFormat="1"/>
    <row r="21913" s="1" customFormat="1"/>
    <row r="21914" s="1" customFormat="1"/>
    <row r="21915" s="1" customFormat="1"/>
    <row r="21916" s="1" customFormat="1"/>
    <row r="21917" s="1" customFormat="1"/>
    <row r="21918" s="1" customFormat="1"/>
    <row r="21919" s="1" customFormat="1"/>
    <row r="21920" s="1" customFormat="1"/>
    <row r="21921" s="1" customFormat="1"/>
    <row r="21922" s="1" customFormat="1"/>
    <row r="21923" s="1" customFormat="1"/>
    <row r="21924" s="1" customFormat="1"/>
    <row r="21925" s="1" customFormat="1"/>
    <row r="21926" s="1" customFormat="1"/>
    <row r="21927" s="1" customFormat="1"/>
    <row r="21928" s="1" customFormat="1"/>
    <row r="21929" s="1" customFormat="1"/>
    <row r="21930" s="1" customFormat="1"/>
    <row r="21931" s="1" customFormat="1"/>
    <row r="21932" s="1" customFormat="1"/>
    <row r="21933" s="1" customFormat="1"/>
    <row r="21934" s="1" customFormat="1"/>
    <row r="21935" s="1" customFormat="1"/>
    <row r="21936" s="1" customFormat="1"/>
    <row r="21937" s="1" customFormat="1"/>
    <row r="21938" s="1" customFormat="1"/>
    <row r="21939" s="1" customFormat="1"/>
    <row r="21940" s="1" customFormat="1"/>
    <row r="21941" s="1" customFormat="1"/>
    <row r="21942" s="1" customFormat="1"/>
    <row r="21943" s="1" customFormat="1"/>
    <row r="21944" s="1" customFormat="1"/>
    <row r="21945" s="1" customFormat="1"/>
    <row r="21946" s="1" customFormat="1"/>
    <row r="21947" s="1" customFormat="1"/>
    <row r="21948" s="1" customFormat="1"/>
    <row r="21949" s="1" customFormat="1"/>
    <row r="21950" s="1" customFormat="1"/>
    <row r="21951" s="1" customFormat="1"/>
    <row r="21952" s="1" customFormat="1"/>
    <row r="21953" s="1" customFormat="1"/>
    <row r="21954" s="1" customFormat="1"/>
    <row r="21955" s="1" customFormat="1"/>
    <row r="21956" s="1" customFormat="1"/>
    <row r="21957" s="1" customFormat="1"/>
    <row r="21958" s="1" customFormat="1"/>
    <row r="21959" s="1" customFormat="1"/>
    <row r="21960" s="1" customFormat="1"/>
    <row r="21961" s="1" customFormat="1"/>
    <row r="21962" s="1" customFormat="1"/>
    <row r="21963" s="1" customFormat="1"/>
    <row r="21964" s="1" customFormat="1"/>
    <row r="21965" s="1" customFormat="1"/>
    <row r="21966" s="1" customFormat="1"/>
    <row r="21967" s="1" customFormat="1"/>
    <row r="21968" s="1" customFormat="1"/>
    <row r="21969" s="1" customFormat="1"/>
    <row r="21970" s="1" customFormat="1"/>
    <row r="21971" s="1" customFormat="1"/>
    <row r="21972" s="1" customFormat="1"/>
    <row r="21973" s="1" customFormat="1"/>
    <row r="21974" s="1" customFormat="1"/>
    <row r="21975" s="1" customFormat="1"/>
    <row r="21976" s="1" customFormat="1"/>
    <row r="21977" s="1" customFormat="1"/>
    <row r="21978" s="1" customFormat="1"/>
    <row r="21979" s="1" customFormat="1"/>
    <row r="21980" s="1" customFormat="1"/>
    <row r="21981" s="1" customFormat="1"/>
    <row r="21982" s="1" customFormat="1"/>
    <row r="21983" s="1" customFormat="1"/>
    <row r="21984" s="1" customFormat="1"/>
    <row r="21985" s="1" customFormat="1"/>
    <row r="21986" s="1" customFormat="1"/>
    <row r="21987" s="1" customFormat="1"/>
    <row r="21988" s="1" customFormat="1"/>
    <row r="21989" s="1" customFormat="1"/>
    <row r="21990" s="1" customFormat="1"/>
    <row r="21991" s="1" customFormat="1"/>
    <row r="21992" s="1" customFormat="1"/>
    <row r="21993" s="1" customFormat="1"/>
    <row r="21994" s="1" customFormat="1"/>
    <row r="21995" s="1" customFormat="1"/>
    <row r="21996" s="1" customFormat="1"/>
    <row r="21997" s="1" customFormat="1"/>
    <row r="21998" s="1" customFormat="1"/>
    <row r="21999" s="1" customFormat="1"/>
    <row r="22000" s="1" customFormat="1"/>
    <row r="22001" s="1" customFormat="1"/>
    <row r="22002" s="1" customFormat="1"/>
    <row r="22003" s="1" customFormat="1"/>
    <row r="22004" s="1" customFormat="1"/>
    <row r="22005" s="1" customFormat="1"/>
    <row r="22006" s="1" customFormat="1"/>
    <row r="22007" s="1" customFormat="1"/>
    <row r="22008" s="1" customFormat="1"/>
    <row r="22009" s="1" customFormat="1"/>
    <row r="22010" s="1" customFormat="1"/>
    <row r="22011" s="1" customFormat="1"/>
    <row r="22012" s="1" customFormat="1"/>
    <row r="22013" s="1" customFormat="1"/>
    <row r="22014" s="1" customFormat="1"/>
    <row r="22015" s="1" customFormat="1"/>
    <row r="22016" s="1" customFormat="1"/>
    <row r="22017" s="1" customFormat="1"/>
    <row r="22018" s="1" customFormat="1"/>
    <row r="22019" s="1" customFormat="1"/>
    <row r="22020" s="1" customFormat="1"/>
    <row r="22021" s="1" customFormat="1"/>
    <row r="22022" s="1" customFormat="1"/>
    <row r="22023" s="1" customFormat="1"/>
    <row r="22024" s="1" customFormat="1"/>
    <row r="22025" s="1" customFormat="1"/>
    <row r="22026" s="1" customFormat="1"/>
    <row r="22027" s="1" customFormat="1"/>
    <row r="22028" s="1" customFormat="1"/>
    <row r="22029" s="1" customFormat="1"/>
    <row r="22030" s="1" customFormat="1"/>
    <row r="22031" s="1" customFormat="1"/>
    <row r="22032" s="1" customFormat="1"/>
    <row r="22033" s="1" customFormat="1"/>
    <row r="22034" s="1" customFormat="1"/>
    <row r="22035" s="1" customFormat="1"/>
    <row r="22036" s="1" customFormat="1"/>
    <row r="22037" s="1" customFormat="1"/>
    <row r="22038" s="1" customFormat="1"/>
    <row r="22039" s="1" customFormat="1"/>
    <row r="22040" s="1" customFormat="1"/>
    <row r="22041" s="1" customFormat="1"/>
    <row r="22042" s="1" customFormat="1"/>
    <row r="22043" s="1" customFormat="1"/>
    <row r="22044" s="1" customFormat="1"/>
    <row r="22045" s="1" customFormat="1"/>
    <row r="22046" s="1" customFormat="1"/>
    <row r="22047" s="1" customFormat="1"/>
    <row r="22048" s="1" customFormat="1"/>
    <row r="22049" s="1" customFormat="1"/>
    <row r="22050" s="1" customFormat="1"/>
    <row r="22051" s="1" customFormat="1"/>
    <row r="22052" s="1" customFormat="1"/>
    <row r="22053" s="1" customFormat="1"/>
    <row r="22054" s="1" customFormat="1"/>
    <row r="22055" s="1" customFormat="1"/>
    <row r="22056" s="1" customFormat="1"/>
    <row r="22057" s="1" customFormat="1"/>
    <row r="22058" s="1" customFormat="1"/>
    <row r="22059" s="1" customFormat="1"/>
    <row r="22060" s="1" customFormat="1"/>
    <row r="22061" s="1" customFormat="1"/>
    <row r="22062" s="1" customFormat="1"/>
    <row r="22063" s="1" customFormat="1"/>
    <row r="22064" s="1" customFormat="1"/>
    <row r="22065" s="1" customFormat="1"/>
    <row r="22066" s="1" customFormat="1"/>
    <row r="22067" s="1" customFormat="1"/>
    <row r="22068" s="1" customFormat="1"/>
    <row r="22069" s="1" customFormat="1"/>
    <row r="22070" s="1" customFormat="1"/>
    <row r="22071" s="1" customFormat="1"/>
    <row r="22072" s="1" customFormat="1"/>
    <row r="22073" s="1" customFormat="1"/>
    <row r="22074" s="1" customFormat="1"/>
    <row r="22075" s="1" customFormat="1"/>
    <row r="22076" s="1" customFormat="1"/>
    <row r="22077" s="1" customFormat="1"/>
    <row r="22078" s="1" customFormat="1"/>
    <row r="22079" s="1" customFormat="1"/>
    <row r="22080" s="1" customFormat="1"/>
    <row r="22081" s="1" customFormat="1"/>
    <row r="22082" s="1" customFormat="1"/>
    <row r="22083" s="1" customFormat="1"/>
    <row r="22084" s="1" customFormat="1"/>
    <row r="22085" s="1" customFormat="1"/>
    <row r="22086" s="1" customFormat="1"/>
    <row r="22087" s="1" customFormat="1"/>
    <row r="22088" s="1" customFormat="1"/>
    <row r="22089" s="1" customFormat="1"/>
    <row r="22090" s="1" customFormat="1"/>
    <row r="22091" s="1" customFormat="1"/>
    <row r="22092" s="1" customFormat="1"/>
    <row r="22093" s="1" customFormat="1"/>
    <row r="22094" s="1" customFormat="1"/>
    <row r="22095" s="1" customFormat="1"/>
    <row r="22096" s="1" customFormat="1"/>
    <row r="22097" s="1" customFormat="1"/>
    <row r="22098" s="1" customFormat="1"/>
    <row r="22099" s="1" customFormat="1"/>
    <row r="22100" s="1" customFormat="1"/>
    <row r="22101" s="1" customFormat="1"/>
    <row r="22102" s="1" customFormat="1"/>
    <row r="22103" s="1" customFormat="1"/>
    <row r="22104" s="1" customFormat="1"/>
    <row r="22105" s="1" customFormat="1"/>
    <row r="22106" s="1" customFormat="1"/>
    <row r="22107" s="1" customFormat="1"/>
    <row r="22108" s="1" customFormat="1"/>
    <row r="22109" s="1" customFormat="1"/>
    <row r="22110" s="1" customFormat="1"/>
    <row r="22111" s="1" customFormat="1"/>
    <row r="22112" s="1" customFormat="1"/>
    <row r="22113" s="1" customFormat="1"/>
    <row r="22114" s="1" customFormat="1"/>
    <row r="22115" s="1" customFormat="1"/>
    <row r="22116" s="1" customFormat="1"/>
    <row r="22117" s="1" customFormat="1"/>
    <row r="22118" s="1" customFormat="1"/>
    <row r="22119" s="1" customFormat="1"/>
    <row r="22120" s="1" customFormat="1"/>
    <row r="22121" s="1" customFormat="1"/>
    <row r="22122" s="1" customFormat="1"/>
    <row r="22123" s="1" customFormat="1"/>
    <row r="22124" s="1" customFormat="1"/>
    <row r="22125" s="1" customFormat="1"/>
    <row r="22126" s="1" customFormat="1"/>
    <row r="22127" s="1" customFormat="1"/>
    <row r="22128" s="1" customFormat="1"/>
    <row r="22129" s="1" customFormat="1"/>
    <row r="22130" s="1" customFormat="1"/>
    <row r="22131" s="1" customFormat="1"/>
    <row r="22132" s="1" customFormat="1"/>
    <row r="22133" s="1" customFormat="1"/>
    <row r="22134" s="1" customFormat="1"/>
    <row r="22135" s="1" customFormat="1"/>
    <row r="22136" s="1" customFormat="1"/>
    <row r="22137" s="1" customFormat="1"/>
    <row r="22138" s="1" customFormat="1"/>
    <row r="22139" s="1" customFormat="1"/>
    <row r="22140" s="1" customFormat="1"/>
    <row r="22141" s="1" customFormat="1"/>
    <row r="22142" s="1" customFormat="1"/>
    <row r="22143" s="1" customFormat="1"/>
    <row r="22144" s="1" customFormat="1"/>
    <row r="22145" s="1" customFormat="1"/>
    <row r="22146" s="1" customFormat="1"/>
    <row r="22147" s="1" customFormat="1"/>
    <row r="22148" s="1" customFormat="1"/>
    <row r="22149" s="1" customFormat="1"/>
    <row r="22150" s="1" customFormat="1"/>
    <row r="22151" s="1" customFormat="1"/>
    <row r="22152" s="1" customFormat="1"/>
    <row r="22153" s="1" customFormat="1"/>
    <row r="22154" s="1" customFormat="1"/>
    <row r="22155" s="1" customFormat="1"/>
    <row r="22156" s="1" customFormat="1"/>
    <row r="22157" s="1" customFormat="1"/>
    <row r="22158" s="1" customFormat="1"/>
    <row r="22159" s="1" customFormat="1"/>
    <row r="22160" s="1" customFormat="1"/>
    <row r="22161" s="1" customFormat="1"/>
    <row r="22162" s="1" customFormat="1"/>
    <row r="22163" s="1" customFormat="1"/>
    <row r="22164" s="1" customFormat="1"/>
    <row r="22165" s="1" customFormat="1"/>
    <row r="22166" s="1" customFormat="1"/>
    <row r="22167" s="1" customFormat="1"/>
    <row r="22168" s="1" customFormat="1"/>
    <row r="22169" s="1" customFormat="1"/>
    <row r="22170" s="1" customFormat="1"/>
    <row r="22171" s="1" customFormat="1"/>
    <row r="22172" s="1" customFormat="1"/>
    <row r="22173" s="1" customFormat="1"/>
    <row r="22174" s="1" customFormat="1"/>
    <row r="22175" s="1" customFormat="1"/>
    <row r="22176" s="1" customFormat="1"/>
    <row r="22177" s="1" customFormat="1"/>
    <row r="22178" s="1" customFormat="1"/>
    <row r="22179" s="1" customFormat="1"/>
    <row r="22180" s="1" customFormat="1"/>
    <row r="22181" s="1" customFormat="1"/>
    <row r="22182" s="1" customFormat="1"/>
    <row r="22183" s="1" customFormat="1"/>
    <row r="22184" s="1" customFormat="1"/>
    <row r="22185" s="1" customFormat="1"/>
    <row r="22186" s="1" customFormat="1"/>
    <row r="22187" s="1" customFormat="1"/>
    <row r="22188" s="1" customFormat="1"/>
    <row r="22189" s="1" customFormat="1"/>
    <row r="22190" s="1" customFormat="1"/>
    <row r="22191" s="1" customFormat="1"/>
    <row r="22192" s="1" customFormat="1"/>
    <row r="22193" s="1" customFormat="1"/>
    <row r="22194" s="1" customFormat="1"/>
    <row r="22195" s="1" customFormat="1"/>
    <row r="22196" s="1" customFormat="1"/>
    <row r="22197" s="1" customFormat="1"/>
    <row r="22198" s="1" customFormat="1"/>
    <row r="22199" s="1" customFormat="1"/>
    <row r="22200" s="1" customFormat="1"/>
    <row r="22201" s="1" customFormat="1"/>
    <row r="22202" s="1" customFormat="1"/>
    <row r="22203" s="1" customFormat="1"/>
    <row r="22204" s="1" customFormat="1"/>
    <row r="22205" s="1" customFormat="1"/>
    <row r="22206" s="1" customFormat="1"/>
    <row r="22207" s="1" customFormat="1"/>
    <row r="22208" s="1" customFormat="1"/>
    <row r="22209" s="1" customFormat="1"/>
    <row r="22210" s="1" customFormat="1"/>
    <row r="22211" s="1" customFormat="1"/>
    <row r="22212" s="1" customFormat="1"/>
    <row r="22213" s="1" customFormat="1"/>
    <row r="22214" s="1" customFormat="1"/>
    <row r="22215" s="1" customFormat="1"/>
    <row r="22216" s="1" customFormat="1"/>
    <row r="22217" s="1" customFormat="1"/>
    <row r="22218" s="1" customFormat="1"/>
    <row r="22219" s="1" customFormat="1"/>
    <row r="22220" s="1" customFormat="1"/>
    <row r="22221" s="1" customFormat="1"/>
    <row r="22222" s="1" customFormat="1"/>
    <row r="22223" s="1" customFormat="1"/>
    <row r="22224" s="1" customFormat="1"/>
    <row r="22225" s="1" customFormat="1"/>
    <row r="22226" s="1" customFormat="1"/>
    <row r="22227" s="1" customFormat="1"/>
    <row r="22228" s="1" customFormat="1"/>
    <row r="22229" s="1" customFormat="1"/>
    <row r="22230" s="1" customFormat="1"/>
    <row r="22231" s="1" customFormat="1"/>
    <row r="22232" s="1" customFormat="1"/>
    <row r="22233" s="1" customFormat="1"/>
    <row r="22234" s="1" customFormat="1"/>
    <row r="22235" s="1" customFormat="1"/>
    <row r="22236" s="1" customFormat="1"/>
    <row r="22237" s="1" customFormat="1"/>
    <row r="22238" s="1" customFormat="1"/>
    <row r="22239" s="1" customFormat="1"/>
    <row r="22240" s="1" customFormat="1"/>
    <row r="22241" s="1" customFormat="1"/>
    <row r="22242" s="1" customFormat="1"/>
    <row r="22243" s="1" customFormat="1"/>
    <row r="22244" s="1" customFormat="1"/>
    <row r="22245" s="1" customFormat="1"/>
    <row r="22246" s="1" customFormat="1"/>
    <row r="22247" s="1" customFormat="1"/>
    <row r="22248" s="1" customFormat="1"/>
    <row r="22249" s="1" customFormat="1"/>
    <row r="22250" s="1" customFormat="1"/>
    <row r="22251" s="1" customFormat="1"/>
    <row r="22252" s="1" customFormat="1"/>
    <row r="22253" s="1" customFormat="1"/>
    <row r="22254" s="1" customFormat="1"/>
    <row r="22255" s="1" customFormat="1"/>
    <row r="22256" s="1" customFormat="1"/>
    <row r="22257" s="1" customFormat="1"/>
    <row r="22258" s="1" customFormat="1"/>
    <row r="22259" s="1" customFormat="1"/>
    <row r="22260" s="1" customFormat="1"/>
    <row r="22261" s="1" customFormat="1"/>
    <row r="22262" s="1" customFormat="1"/>
    <row r="22263" s="1" customFormat="1"/>
    <row r="22264" s="1" customFormat="1"/>
    <row r="22265" s="1" customFormat="1"/>
    <row r="22266" s="1" customFormat="1"/>
    <row r="22267" s="1" customFormat="1"/>
    <row r="22268" s="1" customFormat="1"/>
    <row r="22269" s="1" customFormat="1"/>
    <row r="22270" s="1" customFormat="1"/>
    <row r="22271" s="1" customFormat="1"/>
    <row r="22272" s="1" customFormat="1"/>
    <row r="22273" s="1" customFormat="1"/>
    <row r="22274" s="1" customFormat="1"/>
    <row r="22275" s="1" customFormat="1"/>
    <row r="22276" s="1" customFormat="1"/>
    <row r="22277" s="1" customFormat="1"/>
    <row r="22278" s="1" customFormat="1"/>
    <row r="22279" s="1" customFormat="1"/>
    <row r="22280" s="1" customFormat="1"/>
    <row r="22281" s="1" customFormat="1"/>
    <row r="22282" s="1" customFormat="1"/>
    <row r="22283" s="1" customFormat="1"/>
    <row r="22284" s="1" customFormat="1"/>
    <row r="22285" s="1" customFormat="1"/>
    <row r="22286" s="1" customFormat="1"/>
    <row r="22287" s="1" customFormat="1"/>
    <row r="22288" s="1" customFormat="1"/>
    <row r="22289" s="1" customFormat="1"/>
    <row r="22290" s="1" customFormat="1"/>
    <row r="22291" s="1" customFormat="1"/>
    <row r="22292" s="1" customFormat="1"/>
    <row r="22293" s="1" customFormat="1"/>
    <row r="22294" s="1" customFormat="1"/>
    <row r="22295" s="1" customFormat="1"/>
    <row r="22296" s="1" customFormat="1"/>
    <row r="22297" s="1" customFormat="1"/>
    <row r="22298" s="1" customFormat="1"/>
    <row r="22299" s="1" customFormat="1"/>
    <row r="22300" s="1" customFormat="1"/>
    <row r="22301" s="1" customFormat="1"/>
    <row r="22302" s="1" customFormat="1"/>
    <row r="22303" s="1" customFormat="1"/>
    <row r="22304" s="1" customFormat="1"/>
    <row r="22305" s="1" customFormat="1"/>
    <row r="22306" s="1" customFormat="1"/>
    <row r="22307" s="1" customFormat="1"/>
    <row r="22308" s="1" customFormat="1"/>
    <row r="22309" s="1" customFormat="1"/>
    <row r="22310" s="1" customFormat="1"/>
    <row r="22311" s="1" customFormat="1"/>
    <row r="22312" s="1" customFormat="1"/>
    <row r="22313" s="1" customFormat="1"/>
    <row r="22314" s="1" customFormat="1"/>
    <row r="22315" s="1" customFormat="1"/>
    <row r="22316" s="1" customFormat="1"/>
    <row r="22317" s="1" customFormat="1"/>
    <row r="22318" s="1" customFormat="1"/>
    <row r="22319" s="1" customFormat="1"/>
    <row r="22320" s="1" customFormat="1"/>
    <row r="22321" s="1" customFormat="1"/>
    <row r="22322" s="1" customFormat="1"/>
    <row r="22323" s="1" customFormat="1"/>
    <row r="22324" s="1" customFormat="1"/>
    <row r="22325" s="1" customFormat="1"/>
    <row r="22326" s="1" customFormat="1"/>
    <row r="22327" s="1" customFormat="1"/>
    <row r="22328" s="1" customFormat="1"/>
    <row r="22329" s="1" customFormat="1"/>
    <row r="22330" s="1" customFormat="1"/>
    <row r="22331" s="1" customFormat="1"/>
    <row r="22332" s="1" customFormat="1"/>
    <row r="22333" s="1" customFormat="1"/>
    <row r="22334" s="1" customFormat="1"/>
    <row r="22335" s="1" customFormat="1"/>
    <row r="22336" s="1" customFormat="1"/>
    <row r="22337" s="1" customFormat="1"/>
    <row r="22338" s="1" customFormat="1"/>
    <row r="22339" s="1" customFormat="1"/>
    <row r="22340" s="1" customFormat="1"/>
    <row r="22341" s="1" customFormat="1"/>
    <row r="22342" s="1" customFormat="1"/>
    <row r="22343" s="1" customFormat="1"/>
    <row r="22344" s="1" customFormat="1"/>
    <row r="22345" s="1" customFormat="1"/>
    <row r="22346" s="1" customFormat="1"/>
    <row r="22347" s="1" customFormat="1"/>
    <row r="22348" s="1" customFormat="1"/>
    <row r="22349" s="1" customFormat="1"/>
    <row r="22350" s="1" customFormat="1"/>
    <row r="22351" s="1" customFormat="1"/>
    <row r="22352" s="1" customFormat="1"/>
    <row r="22353" s="1" customFormat="1"/>
    <row r="22354" s="1" customFormat="1"/>
    <row r="22355" s="1" customFormat="1"/>
    <row r="22356" s="1" customFormat="1"/>
    <row r="22357" s="1" customFormat="1"/>
    <row r="22358" s="1" customFormat="1"/>
    <row r="22359" s="1" customFormat="1"/>
    <row r="22360" s="1" customFormat="1"/>
    <row r="22361" s="1" customFormat="1"/>
    <row r="22362" s="1" customFormat="1"/>
    <row r="22363" s="1" customFormat="1"/>
    <row r="22364" s="1" customFormat="1"/>
    <row r="22365" s="1" customFormat="1"/>
    <row r="22366" s="1" customFormat="1"/>
    <row r="22367" s="1" customFormat="1"/>
    <row r="22368" s="1" customFormat="1"/>
    <row r="22369" s="1" customFormat="1"/>
    <row r="22370" s="1" customFormat="1"/>
    <row r="22371" s="1" customFormat="1"/>
    <row r="22372" s="1" customFormat="1"/>
    <row r="22373" s="1" customFormat="1"/>
    <row r="22374" s="1" customFormat="1"/>
    <row r="22375" s="1" customFormat="1"/>
    <row r="22376" s="1" customFormat="1"/>
    <row r="22377" s="1" customFormat="1"/>
    <row r="22378" s="1" customFormat="1"/>
    <row r="22379" s="1" customFormat="1"/>
    <row r="22380" s="1" customFormat="1"/>
    <row r="22381" s="1" customFormat="1"/>
    <row r="22382" s="1" customFormat="1"/>
    <row r="22383" s="1" customFormat="1"/>
    <row r="22384" s="1" customFormat="1"/>
    <row r="22385" s="1" customFormat="1"/>
    <row r="22386" s="1" customFormat="1"/>
    <row r="22387" s="1" customFormat="1"/>
    <row r="22388" s="1" customFormat="1"/>
    <row r="22389" s="1" customFormat="1"/>
    <row r="22390" s="1" customFormat="1"/>
    <row r="22391" s="1" customFormat="1"/>
    <row r="22392" s="1" customFormat="1"/>
    <row r="22393" s="1" customFormat="1"/>
    <row r="22394" s="1" customFormat="1"/>
    <row r="22395" s="1" customFormat="1"/>
    <row r="22396" s="1" customFormat="1"/>
    <row r="22397" s="1" customFormat="1"/>
    <row r="22398" s="1" customFormat="1"/>
    <row r="22399" s="1" customFormat="1"/>
    <row r="22400" s="1" customFormat="1"/>
    <row r="22401" s="1" customFormat="1"/>
    <row r="22402" s="1" customFormat="1"/>
    <row r="22403" s="1" customFormat="1"/>
    <row r="22404" s="1" customFormat="1"/>
    <row r="22405" s="1" customFormat="1"/>
    <row r="22406" s="1" customFormat="1"/>
    <row r="22407" s="1" customFormat="1"/>
    <row r="22408" s="1" customFormat="1"/>
    <row r="22409" s="1" customFormat="1"/>
    <row r="22410" s="1" customFormat="1"/>
    <row r="22411" s="1" customFormat="1"/>
    <row r="22412" s="1" customFormat="1"/>
    <row r="22413" s="1" customFormat="1"/>
    <row r="22414" s="1" customFormat="1"/>
    <row r="22415" s="1" customFormat="1"/>
    <row r="22416" s="1" customFormat="1"/>
    <row r="22417" s="1" customFormat="1"/>
    <row r="22418" s="1" customFormat="1"/>
    <row r="22419" s="1" customFormat="1"/>
    <row r="22420" s="1" customFormat="1"/>
    <row r="22421" s="1" customFormat="1"/>
    <row r="22422" s="1" customFormat="1"/>
    <row r="22423" s="1" customFormat="1"/>
    <row r="22424" s="1" customFormat="1"/>
    <row r="22425" s="1" customFormat="1"/>
    <row r="22426" s="1" customFormat="1"/>
    <row r="22427" s="1" customFormat="1"/>
    <row r="22428" s="1" customFormat="1"/>
    <row r="22429" s="1" customFormat="1"/>
    <row r="22430" s="1" customFormat="1"/>
    <row r="22431" s="1" customFormat="1"/>
    <row r="22432" s="1" customFormat="1"/>
    <row r="22433" s="1" customFormat="1"/>
    <row r="22434" s="1" customFormat="1"/>
    <row r="22435" s="1" customFormat="1"/>
    <row r="22436" s="1" customFormat="1"/>
    <row r="22437" s="1" customFormat="1"/>
    <row r="22438" s="1" customFormat="1"/>
    <row r="22439" s="1" customFormat="1"/>
    <row r="22440" s="1" customFormat="1"/>
    <row r="22441" s="1" customFormat="1"/>
    <row r="22442" s="1" customFormat="1"/>
    <row r="22443" s="1" customFormat="1"/>
    <row r="22444" s="1" customFormat="1"/>
    <row r="22445" s="1" customFormat="1"/>
    <row r="22446" s="1" customFormat="1"/>
    <row r="22447" s="1" customFormat="1"/>
    <row r="22448" s="1" customFormat="1"/>
    <row r="22449" s="1" customFormat="1"/>
    <row r="22450" s="1" customFormat="1"/>
    <row r="22451" s="1" customFormat="1"/>
    <row r="22452" s="1" customFormat="1"/>
    <row r="22453" s="1" customFormat="1"/>
    <row r="22454" s="1" customFormat="1"/>
    <row r="22455" s="1" customFormat="1"/>
    <row r="22456" s="1" customFormat="1"/>
    <row r="22457" s="1" customFormat="1"/>
    <row r="22458" s="1" customFormat="1"/>
    <row r="22459" s="1" customFormat="1"/>
    <row r="22460" s="1" customFormat="1"/>
    <row r="22461" s="1" customFormat="1"/>
    <row r="22462" s="1" customFormat="1"/>
    <row r="22463" s="1" customFormat="1"/>
    <row r="22464" s="1" customFormat="1"/>
    <row r="22465" s="1" customFormat="1"/>
    <row r="22466" s="1" customFormat="1"/>
    <row r="22467" s="1" customFormat="1"/>
    <row r="22468" s="1" customFormat="1"/>
    <row r="22469" s="1" customFormat="1"/>
    <row r="22470" s="1" customFormat="1"/>
    <row r="22471" s="1" customFormat="1"/>
    <row r="22472" s="1" customFormat="1"/>
    <row r="22473" s="1" customFormat="1"/>
    <row r="22474" s="1" customFormat="1"/>
    <row r="22475" s="1" customFormat="1"/>
    <row r="22476" s="1" customFormat="1"/>
    <row r="22477" s="1" customFormat="1"/>
    <row r="22478" s="1" customFormat="1"/>
    <row r="22479" s="1" customFormat="1"/>
    <row r="22480" s="1" customFormat="1"/>
    <row r="22481" s="1" customFormat="1"/>
    <row r="22482" s="1" customFormat="1"/>
    <row r="22483" s="1" customFormat="1"/>
    <row r="22484" s="1" customFormat="1"/>
    <row r="22485" s="1" customFormat="1"/>
    <row r="22486" s="1" customFormat="1"/>
    <row r="22487" s="1" customFormat="1"/>
    <row r="22488" s="1" customFormat="1"/>
    <row r="22489" s="1" customFormat="1"/>
    <row r="22490" s="1" customFormat="1"/>
    <row r="22491" s="1" customFormat="1"/>
    <row r="22492" s="1" customFormat="1"/>
    <row r="22493" s="1" customFormat="1"/>
    <row r="22494" s="1" customFormat="1"/>
    <row r="22495" s="1" customFormat="1"/>
    <row r="22496" s="1" customFormat="1"/>
    <row r="22497" s="1" customFormat="1"/>
    <row r="22498" s="1" customFormat="1"/>
    <row r="22499" s="1" customFormat="1"/>
    <row r="22500" s="1" customFormat="1"/>
    <row r="22501" s="1" customFormat="1"/>
    <row r="22502" s="1" customFormat="1"/>
    <row r="22503" s="1" customFormat="1"/>
    <row r="22504" s="1" customFormat="1"/>
    <row r="22505" s="1" customFormat="1"/>
    <row r="22506" s="1" customFormat="1"/>
    <row r="22507" s="1" customFormat="1"/>
    <row r="22508" s="1" customFormat="1"/>
    <row r="22509" s="1" customFormat="1"/>
    <row r="22510" s="1" customFormat="1"/>
    <row r="22511" s="1" customFormat="1"/>
    <row r="22512" s="1" customFormat="1"/>
    <row r="22513" s="1" customFormat="1"/>
    <row r="22514" s="1" customFormat="1"/>
    <row r="22515" s="1" customFormat="1"/>
    <row r="22516" s="1" customFormat="1"/>
    <row r="22517" s="1" customFormat="1"/>
    <row r="22518" s="1" customFormat="1"/>
    <row r="22519" s="1" customFormat="1"/>
    <row r="22520" s="1" customFormat="1"/>
    <row r="22521" s="1" customFormat="1"/>
    <row r="22522" s="1" customFormat="1"/>
    <row r="22523" s="1" customFormat="1"/>
    <row r="22524" s="1" customFormat="1"/>
    <row r="22525" s="1" customFormat="1"/>
    <row r="22526" s="1" customFormat="1"/>
    <row r="22527" s="1" customFormat="1"/>
    <row r="22528" s="1" customFormat="1"/>
    <row r="22529" s="1" customFormat="1"/>
    <row r="22530" s="1" customFormat="1"/>
    <row r="22531" s="1" customFormat="1"/>
    <row r="22532" s="1" customFormat="1"/>
    <row r="22533" s="1" customFormat="1"/>
    <row r="22534" s="1" customFormat="1"/>
    <row r="22535" s="1" customFormat="1"/>
    <row r="22536" s="1" customFormat="1"/>
    <row r="22537" s="1" customFormat="1"/>
    <row r="22538" s="1" customFormat="1"/>
    <row r="22539" s="1" customFormat="1"/>
    <row r="22540" s="1" customFormat="1"/>
    <row r="22541" s="1" customFormat="1"/>
    <row r="22542" s="1" customFormat="1"/>
    <row r="22543" s="1" customFormat="1"/>
    <row r="22544" s="1" customFormat="1"/>
    <row r="22545" s="1" customFormat="1"/>
    <row r="22546" s="1" customFormat="1"/>
    <row r="22547" s="1" customFormat="1"/>
    <row r="22548" s="1" customFormat="1"/>
    <row r="22549" s="1" customFormat="1"/>
    <row r="22550" s="1" customFormat="1"/>
    <row r="22551" s="1" customFormat="1"/>
    <row r="22552" s="1" customFormat="1"/>
    <row r="22553" s="1" customFormat="1"/>
    <row r="22554" s="1" customFormat="1"/>
    <row r="22555" s="1" customFormat="1"/>
    <row r="22556" s="1" customFormat="1"/>
    <row r="22557" s="1" customFormat="1"/>
    <row r="22558" s="1" customFormat="1"/>
    <row r="22559" s="1" customFormat="1"/>
    <row r="22560" s="1" customFormat="1"/>
    <row r="22561" s="1" customFormat="1"/>
    <row r="22562" s="1" customFormat="1"/>
    <row r="22563" s="1" customFormat="1"/>
    <row r="22564" s="1" customFormat="1"/>
    <row r="22565" s="1" customFormat="1"/>
    <row r="22566" s="1" customFormat="1"/>
    <row r="22567" s="1" customFormat="1"/>
    <row r="22568" s="1" customFormat="1"/>
    <row r="22569" s="1" customFormat="1"/>
    <row r="22570" s="1" customFormat="1"/>
    <row r="22571" s="1" customFormat="1"/>
    <row r="22572" s="1" customFormat="1"/>
    <row r="22573" s="1" customFormat="1"/>
    <row r="22574" s="1" customFormat="1"/>
    <row r="22575" s="1" customFormat="1"/>
    <row r="22576" s="1" customFormat="1"/>
    <row r="22577" s="1" customFormat="1"/>
    <row r="22578" s="1" customFormat="1"/>
    <row r="22579" s="1" customFormat="1"/>
    <row r="22580" s="1" customFormat="1"/>
    <row r="22581" s="1" customFormat="1"/>
    <row r="22582" s="1" customFormat="1"/>
    <row r="22583" s="1" customFormat="1"/>
    <row r="22584" s="1" customFormat="1"/>
    <row r="22585" s="1" customFormat="1"/>
    <row r="22586" s="1" customFormat="1"/>
    <row r="22587" s="1" customFormat="1"/>
    <row r="22588" s="1" customFormat="1"/>
    <row r="22589" s="1" customFormat="1"/>
    <row r="22590" s="1" customFormat="1"/>
    <row r="22591" s="1" customFormat="1"/>
    <row r="22592" s="1" customFormat="1"/>
    <row r="22593" s="1" customFormat="1"/>
    <row r="22594" s="1" customFormat="1"/>
    <row r="22595" s="1" customFormat="1"/>
    <row r="22596" s="1" customFormat="1"/>
    <row r="22597" s="1" customFormat="1"/>
    <row r="22598" s="1" customFormat="1"/>
    <row r="22599" s="1" customFormat="1"/>
    <row r="22600" s="1" customFormat="1"/>
    <row r="22601" s="1" customFormat="1"/>
    <row r="22602" s="1" customFormat="1"/>
    <row r="22603" s="1" customFormat="1"/>
    <row r="22604" s="1" customFormat="1"/>
    <row r="22605" s="1" customFormat="1"/>
    <row r="22606" s="1" customFormat="1"/>
    <row r="22607" s="1" customFormat="1"/>
    <row r="22608" s="1" customFormat="1"/>
    <row r="22609" s="1" customFormat="1"/>
    <row r="22610" s="1" customFormat="1"/>
    <row r="22611" s="1" customFormat="1"/>
    <row r="22612" s="1" customFormat="1"/>
    <row r="22613" s="1" customFormat="1"/>
    <row r="22614" s="1" customFormat="1"/>
    <row r="22615" s="1" customFormat="1"/>
    <row r="22616" s="1" customFormat="1"/>
    <row r="22617" s="1" customFormat="1"/>
    <row r="22618" s="1" customFormat="1"/>
    <row r="22619" s="1" customFormat="1"/>
    <row r="22620" s="1" customFormat="1"/>
    <row r="22621" s="1" customFormat="1"/>
    <row r="22622" s="1" customFormat="1"/>
    <row r="22623" s="1" customFormat="1"/>
    <row r="22624" s="1" customFormat="1"/>
    <row r="22625" s="1" customFormat="1"/>
    <row r="22626" s="1" customFormat="1"/>
    <row r="22627" s="1" customFormat="1"/>
    <row r="22628" s="1" customFormat="1"/>
    <row r="22629" s="1" customFormat="1"/>
    <row r="22630" s="1" customFormat="1"/>
    <row r="22631" s="1" customFormat="1"/>
    <row r="22632" s="1" customFormat="1"/>
    <row r="22633" s="1" customFormat="1"/>
    <row r="22634" s="1" customFormat="1"/>
    <row r="22635" s="1" customFormat="1"/>
    <row r="22636" s="1" customFormat="1"/>
    <row r="22637" s="1" customFormat="1"/>
    <row r="22638" s="1" customFormat="1"/>
    <row r="22639" s="1" customFormat="1"/>
    <row r="22640" s="1" customFormat="1"/>
    <row r="22641" s="1" customFormat="1"/>
    <row r="22642" s="1" customFormat="1"/>
    <row r="22643" s="1" customFormat="1"/>
    <row r="22644" s="1" customFormat="1"/>
    <row r="22645" s="1" customFormat="1"/>
    <row r="22646" s="1" customFormat="1"/>
    <row r="22647" s="1" customFormat="1"/>
    <row r="22648" s="1" customFormat="1"/>
    <row r="22649" s="1" customFormat="1"/>
    <row r="22650" s="1" customFormat="1"/>
    <row r="22651" s="1" customFormat="1"/>
    <row r="22652" s="1" customFormat="1"/>
    <row r="22653" s="1" customFormat="1"/>
    <row r="22654" s="1" customFormat="1"/>
    <row r="22655" s="1" customFormat="1"/>
    <row r="22656" s="1" customFormat="1"/>
    <row r="22657" s="1" customFormat="1"/>
    <row r="22658" s="1" customFormat="1"/>
    <row r="22659" s="1" customFormat="1"/>
    <row r="22660" s="1" customFormat="1"/>
    <row r="22661" s="1" customFormat="1"/>
    <row r="22662" s="1" customFormat="1"/>
    <row r="22663" s="1" customFormat="1"/>
    <row r="22664" s="1" customFormat="1"/>
    <row r="22665" s="1" customFormat="1"/>
    <row r="22666" s="1" customFormat="1"/>
    <row r="22667" s="1" customFormat="1"/>
    <row r="22668" s="1" customFormat="1"/>
    <row r="22669" s="1" customFormat="1"/>
    <row r="22670" s="1" customFormat="1"/>
    <row r="22671" s="1" customFormat="1"/>
    <row r="22672" s="1" customFormat="1"/>
    <row r="22673" s="1" customFormat="1"/>
    <row r="22674" s="1" customFormat="1"/>
    <row r="22675" s="1" customFormat="1"/>
    <row r="22676" s="1" customFormat="1"/>
    <row r="22677" s="1" customFormat="1"/>
    <row r="22678" s="1" customFormat="1"/>
    <row r="22679" s="1" customFormat="1"/>
    <row r="22680" s="1" customFormat="1"/>
    <row r="22681" s="1" customFormat="1"/>
    <row r="22682" s="1" customFormat="1"/>
    <row r="22683" s="1" customFormat="1"/>
    <row r="22684" s="1" customFormat="1"/>
    <row r="22685" s="1" customFormat="1"/>
    <row r="22686" s="1" customFormat="1"/>
    <row r="22687" s="1" customFormat="1"/>
    <row r="22688" s="1" customFormat="1"/>
    <row r="22689" s="1" customFormat="1"/>
    <row r="22690" s="1" customFormat="1"/>
    <row r="22691" s="1" customFormat="1"/>
    <row r="22692" s="1" customFormat="1"/>
    <row r="22693" s="1" customFormat="1"/>
    <row r="22694" s="1" customFormat="1"/>
    <row r="22695" s="1" customFormat="1"/>
    <row r="22696" s="1" customFormat="1"/>
    <row r="22697" s="1" customFormat="1"/>
    <row r="22698" s="1" customFormat="1"/>
    <row r="22699" s="1" customFormat="1"/>
    <row r="22700" s="1" customFormat="1"/>
    <row r="22701" s="1" customFormat="1"/>
    <row r="22702" s="1" customFormat="1"/>
    <row r="22703" s="1" customFormat="1"/>
    <row r="22704" s="1" customFormat="1"/>
    <row r="22705" s="1" customFormat="1"/>
    <row r="22706" s="1" customFormat="1"/>
    <row r="22707" s="1" customFormat="1"/>
    <row r="22708" s="1" customFormat="1"/>
    <row r="22709" s="1" customFormat="1"/>
    <row r="22710" s="1" customFormat="1"/>
    <row r="22711" s="1" customFormat="1"/>
    <row r="22712" s="1" customFormat="1"/>
    <row r="22713" s="1" customFormat="1"/>
    <row r="22714" s="1" customFormat="1"/>
    <row r="22715" s="1" customFormat="1"/>
    <row r="22716" s="1" customFormat="1"/>
    <row r="22717" s="1" customFormat="1"/>
    <row r="22718" s="1" customFormat="1"/>
    <row r="22719" s="1" customFormat="1"/>
    <row r="22720" s="1" customFormat="1"/>
    <row r="22721" s="1" customFormat="1"/>
    <row r="22722" s="1" customFormat="1"/>
    <row r="22723" s="1" customFormat="1"/>
    <row r="22724" s="1" customFormat="1"/>
    <row r="22725" s="1" customFormat="1"/>
    <row r="22726" s="1" customFormat="1"/>
    <row r="22727" s="1" customFormat="1"/>
    <row r="22728" s="1" customFormat="1"/>
    <row r="22729" s="1" customFormat="1"/>
    <row r="22730" s="1" customFormat="1"/>
    <row r="22731" s="1" customFormat="1"/>
    <row r="22732" s="1" customFormat="1"/>
    <row r="22733" s="1" customFormat="1"/>
    <row r="22734" s="1" customFormat="1"/>
    <row r="22735" s="1" customFormat="1"/>
    <row r="22736" s="1" customFormat="1"/>
    <row r="22737" s="1" customFormat="1"/>
    <row r="22738" s="1" customFormat="1"/>
    <row r="22739" s="1" customFormat="1"/>
    <row r="22740" s="1" customFormat="1"/>
    <row r="22741" s="1" customFormat="1"/>
    <row r="22742" s="1" customFormat="1"/>
    <row r="22743" s="1" customFormat="1"/>
    <row r="22744" s="1" customFormat="1"/>
    <row r="22745" s="1" customFormat="1"/>
    <row r="22746" s="1" customFormat="1"/>
    <row r="22747" s="1" customFormat="1"/>
    <row r="22748" s="1" customFormat="1"/>
    <row r="22749" s="1" customFormat="1"/>
    <row r="22750" s="1" customFormat="1"/>
    <row r="22751" s="1" customFormat="1"/>
    <row r="22752" s="1" customFormat="1"/>
    <row r="22753" s="1" customFormat="1"/>
    <row r="22754" s="1" customFormat="1"/>
    <row r="22755" s="1" customFormat="1"/>
    <row r="22756" s="1" customFormat="1"/>
    <row r="22757" s="1" customFormat="1"/>
    <row r="22758" s="1" customFormat="1"/>
    <row r="22759" s="1" customFormat="1"/>
    <row r="22760" s="1" customFormat="1"/>
    <row r="22761" s="1" customFormat="1"/>
    <row r="22762" s="1" customFormat="1"/>
    <row r="22763" s="1" customFormat="1"/>
    <row r="22764" s="1" customFormat="1"/>
    <row r="22765" s="1" customFormat="1"/>
    <row r="22766" s="1" customFormat="1"/>
    <row r="22767" s="1" customFormat="1"/>
    <row r="22768" s="1" customFormat="1"/>
    <row r="22769" s="1" customFormat="1"/>
    <row r="22770" s="1" customFormat="1"/>
    <row r="22771" s="1" customFormat="1"/>
    <row r="22772" s="1" customFormat="1"/>
    <row r="22773" s="1" customFormat="1"/>
    <row r="22774" s="1" customFormat="1"/>
    <row r="22775" s="1" customFormat="1"/>
    <row r="22776" s="1" customFormat="1"/>
    <row r="22777" s="1" customFormat="1"/>
    <row r="22778" s="1" customFormat="1"/>
    <row r="22779" s="1" customFormat="1"/>
    <row r="22780" s="1" customFormat="1"/>
    <row r="22781" s="1" customFormat="1"/>
    <row r="22782" s="1" customFormat="1"/>
    <row r="22783" s="1" customFormat="1"/>
    <row r="22784" s="1" customFormat="1"/>
    <row r="22785" s="1" customFormat="1"/>
    <row r="22786" s="1" customFormat="1"/>
    <row r="22787" s="1" customFormat="1"/>
    <row r="22788" s="1" customFormat="1"/>
    <row r="22789" s="1" customFormat="1"/>
    <row r="22790" s="1" customFormat="1"/>
    <row r="22791" s="1" customFormat="1"/>
    <row r="22792" s="1" customFormat="1"/>
    <row r="22793" s="1" customFormat="1"/>
    <row r="22794" s="1" customFormat="1"/>
    <row r="22795" s="1" customFormat="1"/>
    <row r="22796" s="1" customFormat="1"/>
    <row r="22797" s="1" customFormat="1"/>
    <row r="22798" s="1" customFormat="1"/>
    <row r="22799" s="1" customFormat="1"/>
    <row r="22800" s="1" customFormat="1"/>
    <row r="22801" s="1" customFormat="1"/>
    <row r="22802" s="1" customFormat="1"/>
    <row r="22803" s="1" customFormat="1"/>
    <row r="22804" s="1" customFormat="1"/>
    <row r="22805" s="1" customFormat="1"/>
    <row r="22806" s="1" customFormat="1"/>
    <row r="22807" s="1" customFormat="1"/>
    <row r="22808" s="1" customFormat="1"/>
    <row r="22809" s="1" customFormat="1"/>
    <row r="22810" s="1" customFormat="1"/>
    <row r="22811" s="1" customFormat="1"/>
    <row r="22812" s="1" customFormat="1"/>
    <row r="22813" s="1" customFormat="1"/>
    <row r="22814" s="1" customFormat="1"/>
    <row r="22815" s="1" customFormat="1"/>
    <row r="22816" s="1" customFormat="1"/>
    <row r="22817" s="1" customFormat="1"/>
    <row r="22818" s="1" customFormat="1"/>
    <row r="22819" s="1" customFormat="1"/>
    <row r="22820" s="1" customFormat="1"/>
    <row r="22821" s="1" customFormat="1"/>
    <row r="22822" s="1" customFormat="1"/>
    <row r="22823" s="1" customFormat="1"/>
    <row r="22824" s="1" customFormat="1"/>
    <row r="22825" s="1" customFormat="1"/>
    <row r="22826" s="1" customFormat="1"/>
    <row r="22827" s="1" customFormat="1"/>
    <row r="22828" s="1" customFormat="1"/>
    <row r="22829" s="1" customFormat="1"/>
    <row r="22830" s="1" customFormat="1"/>
    <row r="22831" s="1" customFormat="1"/>
    <row r="22832" s="1" customFormat="1"/>
    <row r="22833" s="1" customFormat="1"/>
    <row r="22834" s="1" customFormat="1"/>
    <row r="22835" s="1" customFormat="1"/>
    <row r="22836" s="1" customFormat="1"/>
    <row r="22837" s="1" customFormat="1"/>
    <row r="22838" s="1" customFormat="1"/>
    <row r="22839" s="1" customFormat="1"/>
    <row r="22840" s="1" customFormat="1"/>
    <row r="22841" s="1" customFormat="1"/>
    <row r="22842" s="1" customFormat="1"/>
    <row r="22843" s="1" customFormat="1"/>
    <row r="22844" s="1" customFormat="1"/>
    <row r="22845" s="1" customFormat="1"/>
    <row r="22846" s="1" customFormat="1"/>
    <row r="22847" s="1" customFormat="1"/>
    <row r="22848" s="1" customFormat="1"/>
    <row r="22849" s="1" customFormat="1"/>
    <row r="22850" s="1" customFormat="1"/>
    <row r="22851" s="1" customFormat="1"/>
    <row r="22852" s="1" customFormat="1"/>
    <row r="22853" s="1" customFormat="1"/>
    <row r="22854" s="1" customFormat="1"/>
    <row r="22855" s="1" customFormat="1"/>
    <row r="22856" s="1" customFormat="1"/>
    <row r="22857" s="1" customFormat="1"/>
    <row r="22858" s="1" customFormat="1"/>
    <row r="22859" s="1" customFormat="1"/>
    <row r="22860" s="1" customFormat="1"/>
    <row r="22861" s="1" customFormat="1"/>
    <row r="22862" s="1" customFormat="1"/>
    <row r="22863" s="1" customFormat="1"/>
    <row r="22864" s="1" customFormat="1"/>
    <row r="22865" s="1" customFormat="1"/>
    <row r="22866" s="1" customFormat="1"/>
    <row r="22867" s="1" customFormat="1"/>
    <row r="22868" s="1" customFormat="1"/>
    <row r="22869" s="1" customFormat="1"/>
    <row r="22870" s="1" customFormat="1"/>
    <row r="22871" s="1" customFormat="1"/>
    <row r="22872" s="1" customFormat="1"/>
    <row r="22873" s="1" customFormat="1"/>
    <row r="22874" s="1" customFormat="1"/>
    <row r="22875" s="1" customFormat="1"/>
    <row r="22876" s="1" customFormat="1"/>
    <row r="22877" s="1" customFormat="1"/>
    <row r="22878" s="1" customFormat="1"/>
    <row r="22879" s="1" customFormat="1"/>
    <row r="22880" s="1" customFormat="1"/>
    <row r="22881" s="1" customFormat="1"/>
    <row r="22882" s="1" customFormat="1"/>
    <row r="22883" s="1" customFormat="1"/>
    <row r="22884" s="1" customFormat="1"/>
    <row r="22885" s="1" customFormat="1"/>
    <row r="22886" s="1" customFormat="1"/>
    <row r="22887" s="1" customFormat="1"/>
    <row r="22888" s="1" customFormat="1"/>
    <row r="22889" s="1" customFormat="1"/>
    <row r="22890" s="1" customFormat="1"/>
    <row r="22891" s="1" customFormat="1"/>
    <row r="22892" s="1" customFormat="1"/>
    <row r="22893" s="1" customFormat="1"/>
    <row r="22894" s="1" customFormat="1"/>
    <row r="22895" s="1" customFormat="1"/>
    <row r="22896" s="1" customFormat="1"/>
    <row r="22897" s="1" customFormat="1"/>
    <row r="22898" s="1" customFormat="1"/>
    <row r="22899" s="1" customFormat="1"/>
    <row r="22900" s="1" customFormat="1"/>
    <row r="22901" s="1" customFormat="1"/>
    <row r="22902" s="1" customFormat="1"/>
    <row r="22903" s="1" customFormat="1"/>
    <row r="22904" s="1" customFormat="1"/>
    <row r="22905" s="1" customFormat="1"/>
    <row r="22906" s="1" customFormat="1"/>
    <row r="22907" s="1" customFormat="1"/>
    <row r="22908" s="1" customFormat="1"/>
    <row r="22909" s="1" customFormat="1"/>
    <row r="22910" s="1" customFormat="1"/>
    <row r="22911" s="1" customFormat="1"/>
    <row r="22912" s="1" customFormat="1"/>
    <row r="22913" s="1" customFormat="1"/>
    <row r="22914" s="1" customFormat="1"/>
    <row r="22915" s="1" customFormat="1"/>
    <row r="22916" s="1" customFormat="1"/>
    <row r="22917" s="1" customFormat="1"/>
    <row r="22918" s="1" customFormat="1"/>
    <row r="22919" s="1" customFormat="1"/>
    <row r="22920" s="1" customFormat="1"/>
    <row r="22921" s="1" customFormat="1"/>
    <row r="22922" s="1" customFormat="1"/>
    <row r="22923" s="1" customFormat="1"/>
    <row r="22924" s="1" customFormat="1"/>
    <row r="22925" s="1" customFormat="1"/>
    <row r="22926" s="1" customFormat="1"/>
    <row r="22927" s="1" customFormat="1"/>
    <row r="22928" s="1" customFormat="1"/>
    <row r="22929" s="1" customFormat="1"/>
    <row r="22930" s="1" customFormat="1"/>
    <row r="22931" s="1" customFormat="1"/>
    <row r="22932" s="1" customFormat="1"/>
    <row r="22933" s="1" customFormat="1"/>
    <row r="22934" s="1" customFormat="1"/>
    <row r="22935" s="1" customFormat="1"/>
    <row r="22936" s="1" customFormat="1"/>
    <row r="22937" s="1" customFormat="1"/>
    <row r="22938" s="1" customFormat="1"/>
    <row r="22939" s="1" customFormat="1"/>
    <row r="22940" s="1" customFormat="1"/>
    <row r="22941" s="1" customFormat="1"/>
    <row r="22942" s="1" customFormat="1"/>
    <row r="22943" s="1" customFormat="1"/>
    <row r="22944" s="1" customFormat="1"/>
    <row r="22945" s="1" customFormat="1"/>
    <row r="22946" s="1" customFormat="1"/>
    <row r="22947" s="1" customFormat="1"/>
    <row r="22948" s="1" customFormat="1"/>
    <row r="22949" s="1" customFormat="1"/>
    <row r="22950" s="1" customFormat="1"/>
    <row r="22951" s="1" customFormat="1"/>
    <row r="22952" s="1" customFormat="1"/>
    <row r="22953" s="1" customFormat="1"/>
    <row r="22954" s="1" customFormat="1"/>
    <row r="22955" s="1" customFormat="1"/>
    <row r="22956" s="1" customFormat="1"/>
    <row r="22957" s="1" customFormat="1"/>
    <row r="22958" s="1" customFormat="1"/>
    <row r="22959" s="1" customFormat="1"/>
    <row r="22960" s="1" customFormat="1"/>
    <row r="22961" s="1" customFormat="1"/>
    <row r="22962" s="1" customFormat="1"/>
    <row r="22963" s="1" customFormat="1"/>
    <row r="22964" s="1" customFormat="1"/>
    <row r="22965" s="1" customFormat="1"/>
    <row r="22966" s="1" customFormat="1"/>
    <row r="22967" s="1" customFormat="1"/>
    <row r="22968" s="1" customFormat="1"/>
    <row r="22969" s="1" customFormat="1"/>
    <row r="22970" s="1" customFormat="1"/>
    <row r="22971" s="1" customFormat="1"/>
    <row r="22972" s="1" customFormat="1"/>
    <row r="22973" s="1" customFormat="1"/>
    <row r="22974" s="1" customFormat="1"/>
    <row r="22975" s="1" customFormat="1"/>
    <row r="22976" s="1" customFormat="1"/>
    <row r="22977" s="1" customFormat="1"/>
    <row r="22978" s="1" customFormat="1"/>
    <row r="22979" s="1" customFormat="1"/>
    <row r="22980" s="1" customFormat="1"/>
    <row r="22981" s="1" customFormat="1"/>
    <row r="22982" s="1" customFormat="1"/>
    <row r="22983" s="1" customFormat="1"/>
    <row r="22984" s="1" customFormat="1"/>
    <row r="22985" s="1" customFormat="1"/>
    <row r="22986" s="1" customFormat="1"/>
    <row r="22987" s="1" customFormat="1"/>
    <row r="22988" s="1" customFormat="1"/>
    <row r="22989" s="1" customFormat="1"/>
    <row r="22990" s="1" customFormat="1"/>
    <row r="22991" s="1" customFormat="1"/>
    <row r="22992" s="1" customFormat="1"/>
    <row r="22993" s="1" customFormat="1"/>
    <row r="22994" s="1" customFormat="1"/>
    <row r="22995" s="1" customFormat="1"/>
    <row r="22996" s="1" customFormat="1"/>
    <row r="22997" s="1" customFormat="1"/>
    <row r="22998" s="1" customFormat="1"/>
    <row r="22999" s="1" customFormat="1"/>
    <row r="23000" s="1" customFormat="1"/>
    <row r="23001" s="1" customFormat="1"/>
    <row r="23002" s="1" customFormat="1"/>
    <row r="23003" s="1" customFormat="1"/>
    <row r="23004" s="1" customFormat="1"/>
    <row r="23005" s="1" customFormat="1"/>
    <row r="23006" s="1" customFormat="1"/>
    <row r="23007" s="1" customFormat="1"/>
    <row r="23008" s="1" customFormat="1"/>
    <row r="23009" s="1" customFormat="1"/>
    <row r="23010" s="1" customFormat="1"/>
    <row r="23011" s="1" customFormat="1"/>
    <row r="23012" s="1" customFormat="1"/>
    <row r="23013" s="1" customFormat="1"/>
    <row r="23014" s="1" customFormat="1"/>
    <row r="23015" s="1" customFormat="1"/>
    <row r="23016" s="1" customFormat="1"/>
    <row r="23017" s="1" customFormat="1"/>
    <row r="23018" s="1" customFormat="1"/>
    <row r="23019" s="1" customFormat="1"/>
    <row r="23020" s="1" customFormat="1"/>
    <row r="23021" s="1" customFormat="1"/>
    <row r="23022" s="1" customFormat="1"/>
    <row r="23023" s="1" customFormat="1"/>
    <row r="23024" s="1" customFormat="1"/>
    <row r="23025" s="1" customFormat="1"/>
    <row r="23026" s="1" customFormat="1"/>
    <row r="23027" s="1" customFormat="1"/>
    <row r="23028" s="1" customFormat="1"/>
    <row r="23029" s="1" customFormat="1"/>
    <row r="23030" s="1" customFormat="1"/>
    <row r="23031" s="1" customFormat="1"/>
    <row r="23032" s="1" customFormat="1"/>
    <row r="23033" s="1" customFormat="1"/>
    <row r="23034" s="1" customFormat="1"/>
    <row r="23035" s="1" customFormat="1"/>
    <row r="23036" s="1" customFormat="1"/>
    <row r="23037" s="1" customFormat="1"/>
    <row r="23038" s="1" customFormat="1"/>
    <row r="23039" s="1" customFormat="1"/>
    <row r="23040" s="1" customFormat="1"/>
    <row r="23041" s="1" customFormat="1"/>
    <row r="23042" s="1" customFormat="1"/>
    <row r="23043" s="1" customFormat="1"/>
    <row r="23044" s="1" customFormat="1"/>
    <row r="23045" s="1" customFormat="1"/>
    <row r="23046" s="1" customFormat="1"/>
    <row r="23047" s="1" customFormat="1"/>
    <row r="23048" s="1" customFormat="1"/>
    <row r="23049" s="1" customFormat="1"/>
    <row r="23050" s="1" customFormat="1"/>
    <row r="23051" s="1" customFormat="1"/>
    <row r="23052" s="1" customFormat="1"/>
    <row r="23053" s="1" customFormat="1"/>
    <row r="23054" s="1" customFormat="1"/>
    <row r="23055" s="1" customFormat="1"/>
    <row r="23056" s="1" customFormat="1"/>
    <row r="23057" s="1" customFormat="1"/>
    <row r="23058" s="1" customFormat="1"/>
    <row r="23059" s="1" customFormat="1"/>
    <row r="23060" s="1" customFormat="1"/>
    <row r="23061" s="1" customFormat="1"/>
    <row r="23062" s="1" customFormat="1"/>
    <row r="23063" s="1" customFormat="1"/>
    <row r="23064" s="1" customFormat="1"/>
    <row r="23065" s="1" customFormat="1"/>
    <row r="23066" s="1" customFormat="1"/>
    <row r="23067" s="1" customFormat="1"/>
    <row r="23068" s="1" customFormat="1"/>
    <row r="23069" s="1" customFormat="1"/>
    <row r="23070" s="1" customFormat="1"/>
    <row r="23071" s="1" customFormat="1"/>
    <row r="23072" s="1" customFormat="1"/>
    <row r="23073" s="1" customFormat="1"/>
    <row r="23074" s="1" customFormat="1"/>
    <row r="23075" s="1" customFormat="1"/>
    <row r="23076" s="1" customFormat="1"/>
    <row r="23077" s="1" customFormat="1"/>
    <row r="23078" s="1" customFormat="1"/>
    <row r="23079" s="1" customFormat="1"/>
    <row r="23080" s="1" customFormat="1"/>
    <row r="23081" s="1" customFormat="1"/>
    <row r="23082" s="1" customFormat="1"/>
    <row r="23083" s="1" customFormat="1"/>
    <row r="23084" s="1" customFormat="1"/>
    <row r="23085" s="1" customFormat="1"/>
    <row r="23086" s="1" customFormat="1"/>
    <row r="23087" s="1" customFormat="1"/>
    <row r="23088" s="1" customFormat="1"/>
    <row r="23089" s="1" customFormat="1"/>
    <row r="23090" s="1" customFormat="1"/>
    <row r="23091" s="1" customFormat="1"/>
    <row r="23092" s="1" customFormat="1"/>
    <row r="23093" s="1" customFormat="1"/>
    <row r="23094" s="1" customFormat="1"/>
    <row r="23095" s="1" customFormat="1"/>
    <row r="23096" s="1" customFormat="1"/>
    <row r="23097" s="1" customFormat="1"/>
    <row r="23098" s="1" customFormat="1"/>
    <row r="23099" s="1" customFormat="1"/>
    <row r="23100" s="1" customFormat="1"/>
    <row r="23101" s="1" customFormat="1"/>
    <row r="23102" s="1" customFormat="1"/>
    <row r="23103" s="1" customFormat="1"/>
    <row r="23104" s="1" customFormat="1"/>
    <row r="23105" s="1" customFormat="1"/>
    <row r="23106" s="1" customFormat="1"/>
    <row r="23107" s="1" customFormat="1"/>
    <row r="23108" s="1" customFormat="1"/>
    <row r="23109" s="1" customFormat="1"/>
    <row r="23110" s="1" customFormat="1"/>
    <row r="23111" s="1" customFormat="1"/>
    <row r="23112" s="1" customFormat="1"/>
    <row r="23113" s="1" customFormat="1"/>
    <row r="23114" s="1" customFormat="1"/>
    <row r="23115" s="1" customFormat="1"/>
    <row r="23116" s="1" customFormat="1"/>
    <row r="23117" s="1" customFormat="1"/>
    <row r="23118" s="1" customFormat="1"/>
    <row r="23119" s="1" customFormat="1"/>
    <row r="23120" s="1" customFormat="1"/>
    <row r="23121" s="1" customFormat="1"/>
    <row r="23122" s="1" customFormat="1"/>
    <row r="23123" s="1" customFormat="1"/>
    <row r="23124" s="1" customFormat="1"/>
    <row r="23125" s="1" customFormat="1"/>
    <row r="23126" s="1" customFormat="1"/>
    <row r="23127" s="1" customFormat="1"/>
    <row r="23128" s="1" customFormat="1"/>
    <row r="23129" s="1" customFormat="1"/>
    <row r="23130" s="1" customFormat="1"/>
    <row r="23131" s="1" customFormat="1"/>
    <row r="23132" s="1" customFormat="1"/>
    <row r="23133" s="1" customFormat="1"/>
    <row r="23134" s="1" customFormat="1"/>
    <row r="23135" s="1" customFormat="1"/>
    <row r="23136" s="1" customFormat="1"/>
    <row r="23137" s="1" customFormat="1"/>
    <row r="23138" s="1" customFormat="1"/>
    <row r="23139" s="1" customFormat="1"/>
    <row r="23140" s="1" customFormat="1"/>
    <row r="23141" s="1" customFormat="1"/>
    <row r="23142" s="1" customFormat="1"/>
    <row r="23143" s="1" customFormat="1"/>
    <row r="23144" s="1" customFormat="1"/>
    <row r="23145" s="1" customFormat="1"/>
    <row r="23146" s="1" customFormat="1"/>
    <row r="23147" s="1" customFormat="1"/>
    <row r="23148" s="1" customFormat="1"/>
    <row r="23149" s="1" customFormat="1"/>
    <row r="23150" s="1" customFormat="1"/>
    <row r="23151" s="1" customFormat="1"/>
    <row r="23152" s="1" customFormat="1"/>
    <row r="23153" s="1" customFormat="1"/>
    <row r="23154" s="1" customFormat="1"/>
    <row r="23155" s="1" customFormat="1"/>
    <row r="23156" s="1" customFormat="1"/>
    <row r="23157" s="1" customFormat="1"/>
    <row r="23158" s="1" customFormat="1"/>
    <row r="23159" s="1" customFormat="1"/>
    <row r="23160" s="1" customFormat="1"/>
    <row r="23161" s="1" customFormat="1"/>
    <row r="23162" s="1" customFormat="1"/>
    <row r="23163" s="1" customFormat="1"/>
    <row r="23164" s="1" customFormat="1"/>
    <row r="23165" s="1" customFormat="1"/>
    <row r="23166" s="1" customFormat="1"/>
    <row r="23167" s="1" customFormat="1"/>
    <row r="23168" s="1" customFormat="1"/>
    <row r="23169" s="1" customFormat="1"/>
    <row r="23170" s="1" customFormat="1"/>
    <row r="23171" s="1" customFormat="1"/>
    <row r="23172" s="1" customFormat="1"/>
    <row r="23173" s="1" customFormat="1"/>
    <row r="23174" s="1" customFormat="1"/>
    <row r="23175" s="1" customFormat="1"/>
    <row r="23176" s="1" customFormat="1"/>
    <row r="23177" s="1" customFormat="1"/>
    <row r="23178" s="1" customFormat="1"/>
    <row r="23179" s="1" customFormat="1"/>
    <row r="23180" s="1" customFormat="1"/>
    <row r="23181" s="1" customFormat="1"/>
    <row r="23182" s="1" customFormat="1"/>
    <row r="23183" s="1" customFormat="1"/>
    <row r="23184" s="1" customFormat="1"/>
    <row r="23185" s="1" customFormat="1"/>
    <row r="23186" s="1" customFormat="1"/>
    <row r="23187" s="1" customFormat="1"/>
    <row r="23188" s="1" customFormat="1"/>
    <row r="23189" s="1" customFormat="1"/>
    <row r="23190" s="1" customFormat="1"/>
    <row r="23191" s="1" customFormat="1"/>
    <row r="23192" s="1" customFormat="1"/>
    <row r="23193" s="1" customFormat="1"/>
    <row r="23194" s="1" customFormat="1"/>
    <row r="23195" s="1" customFormat="1"/>
    <row r="23196" s="1" customFormat="1"/>
    <row r="23197" s="1" customFormat="1"/>
    <row r="23198" s="1" customFormat="1"/>
    <row r="23199" s="1" customFormat="1"/>
    <row r="23200" s="1" customFormat="1"/>
    <row r="23201" s="1" customFormat="1"/>
    <row r="23202" s="1" customFormat="1"/>
    <row r="23203" s="1" customFormat="1"/>
    <row r="23204" s="1" customFormat="1"/>
    <row r="23205" s="1" customFormat="1"/>
    <row r="23206" s="1" customFormat="1"/>
    <row r="23207" s="1" customFormat="1"/>
    <row r="23208" s="1" customFormat="1"/>
    <row r="23209" s="1" customFormat="1"/>
    <row r="23210" s="1" customFormat="1"/>
    <row r="23211" s="1" customFormat="1"/>
    <row r="23212" s="1" customFormat="1"/>
    <row r="23213" s="1" customFormat="1"/>
    <row r="23214" s="1" customFormat="1"/>
    <row r="23215" s="1" customFormat="1"/>
    <row r="23216" s="1" customFormat="1"/>
    <row r="23217" s="1" customFormat="1"/>
    <row r="23218" s="1" customFormat="1"/>
    <row r="23219" s="1" customFormat="1"/>
    <row r="23220" s="1" customFormat="1"/>
    <row r="23221" s="1" customFormat="1"/>
    <row r="23222" s="1" customFormat="1"/>
    <row r="23223" s="1" customFormat="1"/>
    <row r="23224" s="1" customFormat="1"/>
    <row r="23225" s="1" customFormat="1"/>
    <row r="23226" s="1" customFormat="1"/>
    <row r="23227" s="1" customFormat="1"/>
    <row r="23228" s="1" customFormat="1"/>
    <row r="23229" s="1" customFormat="1"/>
    <row r="23230" s="1" customFormat="1"/>
    <row r="23231" s="1" customFormat="1"/>
    <row r="23232" s="1" customFormat="1"/>
    <row r="23233" s="1" customFormat="1"/>
    <row r="23234" s="1" customFormat="1"/>
    <row r="23235" s="1" customFormat="1"/>
    <row r="23236" s="1" customFormat="1"/>
    <row r="23237" s="1" customFormat="1"/>
    <row r="23238" s="1" customFormat="1"/>
    <row r="23239" s="1" customFormat="1"/>
    <row r="23240" s="1" customFormat="1"/>
    <row r="23241" s="1" customFormat="1"/>
    <row r="23242" s="1" customFormat="1"/>
    <row r="23243" s="1" customFormat="1"/>
    <row r="23244" s="1" customFormat="1"/>
    <row r="23245" s="1" customFormat="1"/>
    <row r="23246" s="1" customFormat="1"/>
    <row r="23247" s="1" customFormat="1"/>
    <row r="23248" s="1" customFormat="1"/>
    <row r="23249" s="1" customFormat="1"/>
    <row r="23250" s="1" customFormat="1"/>
    <row r="23251" s="1" customFormat="1"/>
    <row r="23252" s="1" customFormat="1"/>
    <row r="23253" s="1" customFormat="1"/>
    <row r="23254" s="1" customFormat="1"/>
    <row r="23255" s="1" customFormat="1"/>
    <row r="23256" s="1" customFormat="1"/>
    <row r="23257" s="1" customFormat="1"/>
    <row r="23258" s="1" customFormat="1"/>
    <row r="23259" s="1" customFormat="1"/>
    <row r="23260" s="1" customFormat="1"/>
    <row r="23261" s="1" customFormat="1"/>
    <row r="23262" s="1" customFormat="1"/>
    <row r="23263" s="1" customFormat="1"/>
    <row r="23264" s="1" customFormat="1"/>
    <row r="23265" s="1" customFormat="1"/>
    <row r="23266" s="1" customFormat="1"/>
    <row r="23267" s="1" customFormat="1"/>
    <row r="23268" s="1" customFormat="1"/>
    <row r="23269" s="1" customFormat="1"/>
    <row r="23270" s="1" customFormat="1"/>
    <row r="23271" s="1" customFormat="1"/>
    <row r="23272" s="1" customFormat="1"/>
    <row r="23273" s="1" customFormat="1"/>
    <row r="23274" s="1" customFormat="1"/>
    <row r="23275" s="1" customFormat="1"/>
    <row r="23276" s="1" customFormat="1"/>
    <row r="23277" s="1" customFormat="1"/>
    <row r="23278" s="1" customFormat="1"/>
    <row r="23279" s="1" customFormat="1"/>
    <row r="23280" s="1" customFormat="1"/>
    <row r="23281" s="1" customFormat="1"/>
    <row r="23282" s="1" customFormat="1"/>
    <row r="23283" s="1" customFormat="1"/>
    <row r="23284" s="1" customFormat="1"/>
    <row r="23285" s="1" customFormat="1"/>
    <row r="23286" s="1" customFormat="1"/>
    <row r="23287" s="1" customFormat="1"/>
    <row r="23288" s="1" customFormat="1"/>
    <row r="23289" s="1" customFormat="1"/>
    <row r="23290" s="1" customFormat="1"/>
    <row r="23291" s="1" customFormat="1"/>
    <row r="23292" s="1" customFormat="1"/>
    <row r="23293" s="1" customFormat="1"/>
    <row r="23294" s="1" customFormat="1"/>
    <row r="23295" s="1" customFormat="1"/>
    <row r="23296" s="1" customFormat="1"/>
    <row r="23297" s="1" customFormat="1"/>
    <row r="23298" s="1" customFormat="1"/>
    <row r="23299" s="1" customFormat="1"/>
    <row r="23300" s="1" customFormat="1"/>
    <row r="23301" s="1" customFormat="1"/>
    <row r="23302" s="1" customFormat="1"/>
    <row r="23303" s="1" customFormat="1"/>
    <row r="23304" s="1" customFormat="1"/>
    <row r="23305" s="1" customFormat="1"/>
    <row r="23306" s="1" customFormat="1"/>
    <row r="23307" s="1" customFormat="1"/>
    <row r="23308" s="1" customFormat="1"/>
    <row r="23309" s="1" customFormat="1"/>
    <row r="23310" s="1" customFormat="1"/>
    <row r="23311" s="1" customFormat="1"/>
    <row r="23312" s="1" customFormat="1"/>
    <row r="23313" s="1" customFormat="1"/>
    <row r="23314" s="1" customFormat="1"/>
    <row r="23315" s="1" customFormat="1"/>
    <row r="23316" s="1" customFormat="1"/>
    <row r="23317" s="1" customFormat="1"/>
    <row r="23318" s="1" customFormat="1"/>
    <row r="23319" s="1" customFormat="1"/>
    <row r="23320" s="1" customFormat="1"/>
    <row r="23321" s="1" customFormat="1"/>
    <row r="23322" s="1" customFormat="1"/>
    <row r="23323" s="1" customFormat="1"/>
    <row r="23324" s="1" customFormat="1"/>
    <row r="23325" s="1" customFormat="1"/>
    <row r="23326" s="1" customFormat="1"/>
    <row r="23327" s="1" customFormat="1"/>
    <row r="23328" s="1" customFormat="1"/>
    <row r="23329" s="1" customFormat="1"/>
    <row r="23330" s="1" customFormat="1"/>
    <row r="23331" s="1" customFormat="1"/>
    <row r="23332" s="1" customFormat="1"/>
    <row r="23333" s="1" customFormat="1"/>
    <row r="23334" s="1" customFormat="1"/>
    <row r="23335" s="1" customFormat="1"/>
    <row r="23336" s="1" customFormat="1"/>
    <row r="23337" s="1" customFormat="1"/>
    <row r="23338" s="1" customFormat="1"/>
    <row r="23339" s="1" customFormat="1"/>
    <row r="23340" s="1" customFormat="1"/>
    <row r="23341" s="1" customFormat="1"/>
    <row r="23342" s="1" customFormat="1"/>
    <row r="23343" s="1" customFormat="1"/>
    <row r="23344" s="1" customFormat="1"/>
    <row r="23345" s="1" customFormat="1"/>
    <row r="23346" s="1" customFormat="1"/>
    <row r="23347" s="1" customFormat="1"/>
    <row r="23348" s="1" customFormat="1"/>
    <row r="23349" s="1" customFormat="1"/>
    <row r="23350" s="1" customFormat="1"/>
    <row r="23351" s="1" customFormat="1"/>
    <row r="23352" s="1" customFormat="1"/>
    <row r="23353" s="1" customFormat="1"/>
    <row r="23354" s="1" customFormat="1"/>
    <row r="23355" s="1" customFormat="1"/>
    <row r="23356" s="1" customFormat="1"/>
    <row r="23357" s="1" customFormat="1"/>
    <row r="23358" s="1" customFormat="1"/>
    <row r="23359" s="1" customFormat="1"/>
    <row r="23360" s="1" customFormat="1"/>
    <row r="23361" s="1" customFormat="1"/>
    <row r="23362" s="1" customFormat="1"/>
    <row r="23363" s="1" customFormat="1"/>
    <row r="23364" s="1" customFormat="1"/>
    <row r="23365" s="1" customFormat="1"/>
    <row r="23366" s="1" customFormat="1"/>
    <row r="23367" s="1" customFormat="1"/>
    <row r="23368" s="1" customFormat="1"/>
    <row r="23369" s="1" customFormat="1"/>
    <row r="23370" s="1" customFormat="1"/>
    <row r="23371" s="1" customFormat="1"/>
    <row r="23372" s="1" customFormat="1"/>
    <row r="23373" s="1" customFormat="1"/>
    <row r="23374" s="1" customFormat="1"/>
    <row r="23375" s="1" customFormat="1"/>
    <row r="23376" s="1" customFormat="1"/>
    <row r="23377" s="1" customFormat="1"/>
    <row r="23378" s="1" customFormat="1"/>
    <row r="23379" s="1" customFormat="1"/>
    <row r="23380" s="1" customFormat="1"/>
    <row r="23381" s="1" customFormat="1"/>
    <row r="23382" s="1" customFormat="1"/>
    <row r="23383" s="1" customFormat="1"/>
    <row r="23384" s="1" customFormat="1"/>
    <row r="23385" s="1" customFormat="1"/>
    <row r="23386" s="1" customFormat="1"/>
    <row r="23387" s="1" customFormat="1"/>
    <row r="23388" s="1" customFormat="1"/>
    <row r="23389" s="1" customFormat="1"/>
    <row r="23390" s="1" customFormat="1"/>
    <row r="23391" s="1" customFormat="1"/>
    <row r="23392" s="1" customFormat="1"/>
    <row r="23393" s="1" customFormat="1"/>
    <row r="23394" s="1" customFormat="1"/>
    <row r="23395" s="1" customFormat="1"/>
    <row r="23396" s="1" customFormat="1"/>
    <row r="23397" s="1" customFormat="1"/>
    <row r="23398" s="1" customFormat="1"/>
    <row r="23399" s="1" customFormat="1"/>
    <row r="23400" s="1" customFormat="1"/>
    <row r="23401" s="1" customFormat="1"/>
    <row r="23402" s="1" customFormat="1"/>
    <row r="23403" s="1" customFormat="1"/>
    <row r="23404" s="1" customFormat="1"/>
    <row r="23405" s="1" customFormat="1"/>
    <row r="23406" s="1" customFormat="1"/>
    <row r="23407" s="1" customFormat="1"/>
    <row r="23408" s="1" customFormat="1"/>
    <row r="23409" s="1" customFormat="1"/>
    <row r="23410" s="1" customFormat="1"/>
    <row r="23411" s="1" customFormat="1"/>
    <row r="23412" s="1" customFormat="1"/>
    <row r="23413" s="1" customFormat="1"/>
    <row r="23414" s="1" customFormat="1"/>
    <row r="23415" s="1" customFormat="1"/>
    <row r="23416" s="1" customFormat="1"/>
    <row r="23417" s="1" customFormat="1"/>
    <row r="23418" s="1" customFormat="1"/>
    <row r="23419" s="1" customFormat="1"/>
    <row r="23420" s="1" customFormat="1"/>
    <row r="23421" s="1" customFormat="1"/>
    <row r="23422" s="1" customFormat="1"/>
    <row r="23423" s="1" customFormat="1"/>
    <row r="23424" s="1" customFormat="1"/>
    <row r="23425" s="1" customFormat="1"/>
    <row r="23426" s="1" customFormat="1"/>
    <row r="23427" s="1" customFormat="1"/>
    <row r="23428" s="1" customFormat="1"/>
    <row r="23429" s="1" customFormat="1"/>
    <row r="23430" s="1" customFormat="1"/>
    <row r="23431" s="1" customFormat="1"/>
    <row r="23432" s="1" customFormat="1"/>
    <row r="23433" s="1" customFormat="1"/>
    <row r="23434" s="1" customFormat="1"/>
    <row r="23435" s="1" customFormat="1"/>
    <row r="23436" s="1" customFormat="1"/>
    <row r="23437" s="1" customFormat="1"/>
    <row r="23438" s="1" customFormat="1"/>
    <row r="23439" s="1" customFormat="1"/>
    <row r="23440" s="1" customFormat="1"/>
    <row r="23441" s="1" customFormat="1"/>
    <row r="23442" s="1" customFormat="1"/>
    <row r="23443" s="1" customFormat="1"/>
    <row r="23444" s="1" customFormat="1"/>
    <row r="23445" s="1" customFormat="1"/>
    <row r="23446" s="1" customFormat="1"/>
    <row r="23447" s="1" customFormat="1"/>
    <row r="23448" s="1" customFormat="1"/>
    <row r="23449" s="1" customFormat="1"/>
    <row r="23450" s="1" customFormat="1"/>
    <row r="23451" s="1" customFormat="1"/>
    <row r="23452" s="1" customFormat="1"/>
    <row r="23453" s="1" customFormat="1"/>
    <row r="23454" s="1" customFormat="1"/>
    <row r="23455" s="1" customFormat="1"/>
    <row r="23456" s="1" customFormat="1"/>
    <row r="23457" s="1" customFormat="1"/>
    <row r="23458" s="1" customFormat="1"/>
    <row r="23459" s="1" customFormat="1"/>
    <row r="23460" s="1" customFormat="1"/>
    <row r="23461" s="1" customFormat="1"/>
    <row r="23462" s="1" customFormat="1"/>
    <row r="23463" s="1" customFormat="1"/>
    <row r="23464" s="1" customFormat="1"/>
    <row r="23465" s="1" customFormat="1"/>
    <row r="23466" s="1" customFormat="1"/>
    <row r="23467" s="1" customFormat="1"/>
    <row r="23468" s="1" customFormat="1"/>
    <row r="23469" s="1" customFormat="1"/>
    <row r="23470" s="1" customFormat="1"/>
    <row r="23471" s="1" customFormat="1"/>
    <row r="23472" s="1" customFormat="1"/>
    <row r="23473" s="1" customFormat="1"/>
    <row r="23474" s="1" customFormat="1"/>
    <row r="23475" s="1" customFormat="1"/>
    <row r="23476" s="1" customFormat="1"/>
    <row r="23477" s="1" customFormat="1"/>
    <row r="23478" s="1" customFormat="1"/>
    <row r="23479" s="1" customFormat="1"/>
    <row r="23480" s="1" customFormat="1"/>
    <row r="23481" s="1" customFormat="1"/>
    <row r="23482" s="1" customFormat="1"/>
    <row r="23483" s="1" customFormat="1"/>
    <row r="23484" s="1" customFormat="1"/>
    <row r="23485" s="1" customFormat="1"/>
    <row r="23486" s="1" customFormat="1"/>
    <row r="23487" s="1" customFormat="1"/>
    <row r="23488" s="1" customFormat="1"/>
    <row r="23489" s="1" customFormat="1"/>
    <row r="23490" s="1" customFormat="1"/>
    <row r="23491" s="1" customFormat="1"/>
    <row r="23492" s="1" customFormat="1"/>
    <row r="23493" s="1" customFormat="1"/>
    <row r="23494" s="1" customFormat="1"/>
    <row r="23495" s="1" customFormat="1"/>
    <row r="23496" s="1" customFormat="1"/>
    <row r="23497" s="1" customFormat="1"/>
    <row r="23498" s="1" customFormat="1"/>
    <row r="23499" s="1" customFormat="1"/>
    <row r="23500" s="1" customFormat="1"/>
    <row r="23501" s="1" customFormat="1"/>
    <row r="23502" s="1" customFormat="1"/>
    <row r="23503" s="1" customFormat="1"/>
    <row r="23504" s="1" customFormat="1"/>
    <row r="23505" s="1" customFormat="1"/>
    <row r="23506" s="1" customFormat="1"/>
    <row r="23507" s="1" customFormat="1"/>
    <row r="23508" s="1" customFormat="1"/>
    <row r="23509" s="1" customFormat="1"/>
    <row r="23510" s="1" customFormat="1"/>
    <row r="23511" s="1" customFormat="1"/>
    <row r="23512" s="1" customFormat="1"/>
    <row r="23513" s="1" customFormat="1"/>
    <row r="23514" s="1" customFormat="1"/>
    <row r="23515" s="1" customFormat="1"/>
    <row r="23516" s="1" customFormat="1"/>
    <row r="23517" s="1" customFormat="1"/>
    <row r="23518" s="1" customFormat="1"/>
    <row r="23519" s="1" customFormat="1"/>
    <row r="23520" s="1" customFormat="1"/>
    <row r="23521" s="1" customFormat="1"/>
    <row r="23522" s="1" customFormat="1"/>
    <row r="23523" s="1" customFormat="1"/>
    <row r="23524" s="1" customFormat="1"/>
    <row r="23525" s="1" customFormat="1"/>
    <row r="23526" s="1" customFormat="1"/>
    <row r="23527" s="1" customFormat="1"/>
    <row r="23528" s="1" customFormat="1"/>
    <row r="23529" s="1" customFormat="1"/>
    <row r="23530" s="1" customFormat="1"/>
    <row r="23531" s="1" customFormat="1"/>
    <row r="23532" s="1" customFormat="1"/>
    <row r="23533" s="1" customFormat="1"/>
    <row r="23534" s="1" customFormat="1"/>
    <row r="23535" s="1" customFormat="1"/>
    <row r="23536" s="1" customFormat="1"/>
    <row r="23537" s="1" customFormat="1"/>
    <row r="23538" s="1" customFormat="1"/>
    <row r="23539" s="1" customFormat="1"/>
    <row r="23540" s="1" customFormat="1"/>
    <row r="23541" s="1" customFormat="1"/>
    <row r="23542" s="1" customFormat="1"/>
    <row r="23543" s="1" customFormat="1"/>
    <row r="23544" s="1" customFormat="1"/>
    <row r="23545" s="1" customFormat="1"/>
    <row r="23546" s="1" customFormat="1"/>
    <row r="23547" s="1" customFormat="1"/>
    <row r="23548" s="1" customFormat="1"/>
    <row r="23549" s="1" customFormat="1"/>
    <row r="23550" s="1" customFormat="1"/>
    <row r="23551" s="1" customFormat="1"/>
    <row r="23552" s="1" customFormat="1"/>
    <row r="23553" s="1" customFormat="1"/>
    <row r="23554" s="1" customFormat="1"/>
    <row r="23555" s="1" customFormat="1"/>
    <row r="23556" s="1" customFormat="1"/>
    <row r="23557" s="1" customFormat="1"/>
    <row r="23558" s="1" customFormat="1"/>
    <row r="23559" s="1" customFormat="1"/>
    <row r="23560" s="1" customFormat="1"/>
    <row r="23561" s="1" customFormat="1"/>
    <row r="23562" s="1" customFormat="1"/>
    <row r="23563" s="1" customFormat="1"/>
    <row r="23564" s="1" customFormat="1"/>
    <row r="23565" s="1" customFormat="1"/>
    <row r="23566" s="1" customFormat="1"/>
    <row r="23567" s="1" customFormat="1"/>
    <row r="23568" s="1" customFormat="1"/>
    <row r="23569" s="1" customFormat="1"/>
    <row r="23570" s="1" customFormat="1"/>
    <row r="23571" s="1" customFormat="1"/>
    <row r="23572" s="1" customFormat="1"/>
    <row r="23573" s="1" customFormat="1"/>
    <row r="23574" s="1" customFormat="1"/>
    <row r="23575" s="1" customFormat="1"/>
    <row r="23576" s="1" customFormat="1"/>
    <row r="23577" s="1" customFormat="1"/>
    <row r="23578" s="1" customFormat="1"/>
    <row r="23579" s="1" customFormat="1"/>
    <row r="23580" s="1" customFormat="1"/>
    <row r="23581" s="1" customFormat="1"/>
    <row r="23582" s="1" customFormat="1"/>
    <row r="23583" s="1" customFormat="1"/>
    <row r="23584" s="1" customFormat="1"/>
    <row r="23585" s="1" customFormat="1"/>
    <row r="23586" s="1" customFormat="1"/>
    <row r="23587" s="1" customFormat="1"/>
    <row r="23588" s="1" customFormat="1"/>
    <row r="23589" s="1" customFormat="1"/>
    <row r="23590" s="1" customFormat="1"/>
    <row r="23591" s="1" customFormat="1"/>
    <row r="23592" s="1" customFormat="1"/>
    <row r="23593" s="1" customFormat="1"/>
    <row r="23594" s="1" customFormat="1"/>
    <row r="23595" s="1" customFormat="1"/>
    <row r="23596" s="1" customFormat="1"/>
    <row r="23597" s="1" customFormat="1"/>
    <row r="23598" s="1" customFormat="1"/>
    <row r="23599" s="1" customFormat="1"/>
    <row r="23600" s="1" customFormat="1"/>
    <row r="23601" s="1" customFormat="1"/>
    <row r="23602" s="1" customFormat="1"/>
    <row r="23603" s="1" customFormat="1"/>
    <row r="23604" s="1" customFormat="1"/>
    <row r="23605" s="1" customFormat="1"/>
    <row r="23606" s="1" customFormat="1"/>
    <row r="23607" s="1" customFormat="1"/>
    <row r="23608" s="1" customFormat="1"/>
    <row r="23609" s="1" customFormat="1"/>
    <row r="23610" s="1" customFormat="1"/>
    <row r="23611" s="1" customFormat="1"/>
    <row r="23612" s="1" customFormat="1"/>
    <row r="23613" s="1" customFormat="1"/>
    <row r="23614" s="1" customFormat="1"/>
    <row r="23615" s="1" customFormat="1"/>
    <row r="23616" s="1" customFormat="1"/>
    <row r="23617" s="1" customFormat="1"/>
    <row r="23618" s="1" customFormat="1"/>
    <row r="23619" s="1" customFormat="1"/>
    <row r="23620" s="1" customFormat="1"/>
    <row r="23621" s="1" customFormat="1"/>
    <row r="23622" s="1" customFormat="1"/>
    <row r="23623" s="1" customFormat="1"/>
    <row r="23624" s="1" customFormat="1"/>
    <row r="23625" s="1" customFormat="1"/>
    <row r="23626" s="1" customFormat="1"/>
    <row r="23627" s="1" customFormat="1"/>
    <row r="23628" s="1" customFormat="1"/>
    <row r="23629" s="1" customFormat="1"/>
    <row r="23630" s="1" customFormat="1"/>
    <row r="23631" s="1" customFormat="1"/>
    <row r="23632" s="1" customFormat="1"/>
    <row r="23633" s="1" customFormat="1"/>
    <row r="23634" s="1" customFormat="1"/>
    <row r="23635" s="1" customFormat="1"/>
    <row r="23636" s="1" customFormat="1"/>
    <row r="23637" s="1" customFormat="1"/>
    <row r="23638" s="1" customFormat="1"/>
    <row r="23639" s="1" customFormat="1"/>
    <row r="23640" s="1" customFormat="1"/>
    <row r="23641" s="1" customFormat="1"/>
    <row r="23642" s="1" customFormat="1"/>
    <row r="23643" s="1" customFormat="1"/>
    <row r="23644" s="1" customFormat="1"/>
    <row r="23645" s="1" customFormat="1"/>
    <row r="23646" s="1" customFormat="1"/>
    <row r="23647" s="1" customFormat="1"/>
    <row r="23648" s="1" customFormat="1"/>
    <row r="23649" s="1" customFormat="1"/>
    <row r="23650" s="1" customFormat="1"/>
    <row r="23651" s="1" customFormat="1"/>
    <row r="23652" s="1" customFormat="1"/>
    <row r="23653" s="1" customFormat="1"/>
    <row r="23654" s="1" customFormat="1"/>
    <row r="23655" s="1" customFormat="1"/>
    <row r="23656" s="1" customFormat="1"/>
    <row r="23657" s="1" customFormat="1"/>
    <row r="23658" s="1" customFormat="1"/>
    <row r="23659" s="1" customFormat="1"/>
    <row r="23660" s="1" customFormat="1"/>
    <row r="23661" s="1" customFormat="1"/>
    <row r="23662" s="1" customFormat="1"/>
    <row r="23663" s="1" customFormat="1"/>
    <row r="23664" s="1" customFormat="1"/>
    <row r="23665" s="1" customFormat="1"/>
    <row r="23666" s="1" customFormat="1"/>
    <row r="23667" s="1" customFormat="1"/>
    <row r="23668" s="1" customFormat="1"/>
    <row r="23669" s="1" customFormat="1"/>
    <row r="23670" s="1" customFormat="1"/>
    <row r="23671" s="1" customFormat="1"/>
    <row r="23672" s="1" customFormat="1"/>
    <row r="23673" s="1" customFormat="1"/>
    <row r="23674" s="1" customFormat="1"/>
    <row r="23675" s="1" customFormat="1"/>
    <row r="23676" s="1" customFormat="1"/>
    <row r="23677" s="1" customFormat="1"/>
    <row r="23678" s="1" customFormat="1"/>
    <row r="23679" s="1" customFormat="1"/>
    <row r="23680" s="1" customFormat="1"/>
    <row r="23681" s="1" customFormat="1"/>
    <row r="23682" s="1" customFormat="1"/>
    <row r="23683" s="1" customFormat="1"/>
    <row r="23684" s="1" customFormat="1"/>
    <row r="23685" s="1" customFormat="1"/>
    <row r="23686" s="1" customFormat="1"/>
    <row r="23687" s="1" customFormat="1"/>
    <row r="23688" s="1" customFormat="1"/>
    <row r="23689" s="1" customFormat="1"/>
    <row r="23690" s="1" customFormat="1"/>
    <row r="23691" s="1" customFormat="1"/>
    <row r="23692" s="1" customFormat="1"/>
    <row r="23693" s="1" customFormat="1"/>
    <row r="23694" s="1" customFormat="1"/>
    <row r="23695" s="1" customFormat="1"/>
    <row r="23696" s="1" customFormat="1"/>
    <row r="23697" s="1" customFormat="1"/>
    <row r="23698" s="1" customFormat="1"/>
    <row r="23699" s="1" customFormat="1"/>
    <row r="23700" s="1" customFormat="1"/>
    <row r="23701" s="1" customFormat="1"/>
    <row r="23702" s="1" customFormat="1"/>
    <row r="23703" s="1" customFormat="1"/>
    <row r="23704" s="1" customFormat="1"/>
    <row r="23705" s="1" customFormat="1"/>
    <row r="23706" s="1" customFormat="1"/>
    <row r="23707" s="1" customFormat="1"/>
    <row r="23708" s="1" customFormat="1"/>
    <row r="23709" s="1" customFormat="1"/>
    <row r="23710" s="1" customFormat="1"/>
    <row r="23711" s="1" customFormat="1"/>
    <row r="23712" s="1" customFormat="1"/>
    <row r="23713" s="1" customFormat="1"/>
    <row r="23714" s="1" customFormat="1"/>
    <row r="23715" s="1" customFormat="1"/>
    <row r="23716" s="1" customFormat="1"/>
    <row r="23717" s="1" customFormat="1"/>
    <row r="23718" s="1" customFormat="1"/>
    <row r="23719" s="1" customFormat="1"/>
    <row r="23720" s="1" customFormat="1"/>
    <row r="23721" s="1" customFormat="1"/>
    <row r="23722" s="1" customFormat="1"/>
    <row r="23723" s="1" customFormat="1"/>
    <row r="23724" s="1" customFormat="1"/>
    <row r="23725" s="1" customFormat="1"/>
    <row r="23726" s="1" customFormat="1"/>
    <row r="23727" s="1" customFormat="1"/>
    <row r="23728" s="1" customFormat="1"/>
    <row r="23729" s="1" customFormat="1"/>
    <row r="23730" s="1" customFormat="1"/>
    <row r="23731" s="1" customFormat="1"/>
    <row r="23732" s="1" customFormat="1"/>
    <row r="23733" s="1" customFormat="1"/>
    <row r="23734" s="1" customFormat="1"/>
    <row r="23735" s="1" customFormat="1"/>
    <row r="23736" s="1" customFormat="1"/>
    <row r="23737" s="1" customFormat="1"/>
    <row r="23738" s="1" customFormat="1"/>
    <row r="23739" s="1" customFormat="1"/>
    <row r="23740" s="1" customFormat="1"/>
    <row r="23741" s="1" customFormat="1"/>
    <row r="23742" s="1" customFormat="1"/>
    <row r="23743" s="1" customFormat="1"/>
    <row r="23744" s="1" customFormat="1"/>
    <row r="23745" s="1" customFormat="1"/>
    <row r="23746" s="1" customFormat="1"/>
    <row r="23747" s="1" customFormat="1"/>
    <row r="23748" s="1" customFormat="1"/>
    <row r="23749" s="1" customFormat="1"/>
    <row r="23750" s="1" customFormat="1"/>
    <row r="23751" s="1" customFormat="1"/>
    <row r="23752" s="1" customFormat="1"/>
    <row r="23753" s="1" customFormat="1"/>
    <row r="23754" s="1" customFormat="1"/>
    <row r="23755" s="1" customFormat="1"/>
    <row r="23756" s="1" customFormat="1"/>
    <row r="23757" s="1" customFormat="1"/>
    <row r="23758" s="1" customFormat="1"/>
    <row r="23759" s="1" customFormat="1"/>
    <row r="23760" s="1" customFormat="1"/>
    <row r="23761" s="1" customFormat="1"/>
    <row r="23762" s="1" customFormat="1"/>
    <row r="23763" s="1" customFormat="1"/>
    <row r="23764" s="1" customFormat="1"/>
    <row r="23765" s="1" customFormat="1"/>
    <row r="23766" s="1" customFormat="1"/>
    <row r="23767" s="1" customFormat="1"/>
    <row r="23768" s="1" customFormat="1"/>
    <row r="23769" s="1" customFormat="1"/>
    <row r="23770" s="1" customFormat="1"/>
    <row r="23771" s="1" customFormat="1"/>
    <row r="23772" s="1" customFormat="1"/>
    <row r="23773" s="1" customFormat="1"/>
    <row r="23774" s="1" customFormat="1"/>
    <row r="23775" s="1" customFormat="1"/>
    <row r="23776" s="1" customFormat="1"/>
    <row r="23777" s="1" customFormat="1"/>
    <row r="23778" s="1" customFormat="1"/>
    <row r="23779" s="1" customFormat="1"/>
    <row r="23780" s="1" customFormat="1"/>
    <row r="23781" s="1" customFormat="1"/>
    <row r="23782" s="1" customFormat="1"/>
    <row r="23783" s="1" customFormat="1"/>
    <row r="23784" s="1" customFormat="1"/>
    <row r="23785" s="1" customFormat="1"/>
    <row r="23786" s="1" customFormat="1"/>
    <row r="23787" s="1" customFormat="1"/>
    <row r="23788" s="1" customFormat="1"/>
    <row r="23789" s="1" customFormat="1"/>
    <row r="23790" s="1" customFormat="1"/>
    <row r="23791" s="1" customFormat="1"/>
    <row r="23792" s="1" customFormat="1"/>
    <row r="23793" s="1" customFormat="1"/>
    <row r="23794" s="1" customFormat="1"/>
    <row r="23795" s="1" customFormat="1"/>
    <row r="23796" s="1" customFormat="1"/>
    <row r="23797" s="1" customFormat="1"/>
    <row r="23798" s="1" customFormat="1"/>
    <row r="23799" s="1" customFormat="1"/>
    <row r="23800" s="1" customFormat="1"/>
    <row r="23801" s="1" customFormat="1"/>
    <row r="23802" s="1" customFormat="1"/>
    <row r="23803" s="1" customFormat="1"/>
    <row r="23804" s="1" customFormat="1"/>
    <row r="23805" s="1" customFormat="1"/>
    <row r="23806" s="1" customFormat="1"/>
    <row r="23807" s="1" customFormat="1"/>
    <row r="23808" s="1" customFormat="1"/>
    <row r="23809" s="1" customFormat="1"/>
    <row r="23810" s="1" customFormat="1"/>
    <row r="23811" s="1" customFormat="1"/>
    <row r="23812" s="1" customFormat="1"/>
    <row r="23813" s="1" customFormat="1"/>
    <row r="23814" s="1" customFormat="1"/>
    <row r="23815" s="1" customFormat="1"/>
    <row r="23816" s="1" customFormat="1"/>
    <row r="23817" s="1" customFormat="1"/>
    <row r="23818" s="1" customFormat="1"/>
    <row r="23819" s="1" customFormat="1"/>
    <row r="23820" s="1" customFormat="1"/>
    <row r="23821" s="1" customFormat="1"/>
    <row r="23822" s="1" customFormat="1"/>
    <row r="23823" s="1" customFormat="1"/>
    <row r="23824" s="1" customFormat="1"/>
    <row r="23825" s="1" customFormat="1"/>
    <row r="23826" s="1" customFormat="1"/>
    <row r="23827" s="1" customFormat="1"/>
    <row r="23828" s="1" customFormat="1"/>
    <row r="23829" s="1" customFormat="1"/>
    <row r="23830" s="1" customFormat="1"/>
    <row r="23831" s="1" customFormat="1"/>
    <row r="23832" s="1" customFormat="1"/>
    <row r="23833" s="1" customFormat="1"/>
    <row r="23834" s="1" customFormat="1"/>
    <row r="23835" s="1" customFormat="1"/>
    <row r="23836" s="1" customFormat="1"/>
    <row r="23837" s="1" customFormat="1"/>
    <row r="23838" s="1" customFormat="1"/>
    <row r="23839" s="1" customFormat="1"/>
    <row r="23840" s="1" customFormat="1"/>
    <row r="23841" s="1" customFormat="1"/>
    <row r="23842" s="1" customFormat="1"/>
    <row r="23843" s="1" customFormat="1"/>
    <row r="23844" s="1" customFormat="1"/>
    <row r="23845" s="1" customFormat="1"/>
    <row r="23846" s="1" customFormat="1"/>
    <row r="23847" s="1" customFormat="1"/>
    <row r="23848" s="1" customFormat="1"/>
    <row r="23849" s="1" customFormat="1"/>
    <row r="23850" s="1" customFormat="1"/>
    <row r="23851" s="1" customFormat="1"/>
    <row r="23852" s="1" customFormat="1"/>
    <row r="23853" s="1" customFormat="1"/>
    <row r="23854" s="1" customFormat="1"/>
    <row r="23855" s="1" customFormat="1"/>
    <row r="23856" s="1" customFormat="1"/>
    <row r="23857" s="1" customFormat="1"/>
    <row r="23858" s="1" customFormat="1"/>
    <row r="23859" s="1" customFormat="1"/>
    <row r="23860" s="1" customFormat="1"/>
    <row r="23861" s="1" customFormat="1"/>
    <row r="23862" s="1" customFormat="1"/>
    <row r="23863" s="1" customFormat="1"/>
    <row r="23864" s="1" customFormat="1"/>
    <row r="23865" s="1" customFormat="1"/>
    <row r="23866" s="1" customFormat="1"/>
    <row r="23867" s="1" customFormat="1"/>
    <row r="23868" s="1" customFormat="1"/>
    <row r="23869" s="1" customFormat="1"/>
    <row r="23870" s="1" customFormat="1"/>
    <row r="23871" s="1" customFormat="1"/>
    <row r="23872" s="1" customFormat="1"/>
    <row r="23873" s="1" customFormat="1"/>
    <row r="23874" s="1" customFormat="1"/>
    <row r="23875" s="1" customFormat="1"/>
    <row r="23876" s="1" customFormat="1"/>
    <row r="23877" s="1" customFormat="1"/>
    <row r="23878" s="1" customFormat="1"/>
    <row r="23879" s="1" customFormat="1"/>
    <row r="23880" s="1" customFormat="1"/>
    <row r="23881" s="1" customFormat="1"/>
    <row r="23882" s="1" customFormat="1"/>
    <row r="23883" s="1" customFormat="1"/>
    <row r="23884" s="1" customFormat="1"/>
    <row r="23885" s="1" customFormat="1"/>
    <row r="23886" s="1" customFormat="1"/>
    <row r="23887" s="1" customFormat="1"/>
    <row r="23888" s="1" customFormat="1"/>
    <row r="23889" s="1" customFormat="1"/>
    <row r="23890" s="1" customFormat="1"/>
    <row r="23891" s="1" customFormat="1"/>
    <row r="23892" s="1" customFormat="1"/>
    <row r="23893" s="1" customFormat="1"/>
    <row r="23894" s="1" customFormat="1"/>
    <row r="23895" s="1" customFormat="1"/>
    <row r="23896" s="1" customFormat="1"/>
    <row r="23897" s="1" customFormat="1"/>
    <row r="23898" s="1" customFormat="1"/>
    <row r="23899" s="1" customFormat="1"/>
    <row r="23900" s="1" customFormat="1"/>
    <row r="23901" s="1" customFormat="1"/>
    <row r="23902" s="1" customFormat="1"/>
    <row r="23903" s="1" customFormat="1"/>
    <row r="23904" s="1" customFormat="1"/>
    <row r="23905" s="1" customFormat="1"/>
    <row r="23906" s="1" customFormat="1"/>
    <row r="23907" s="1" customFormat="1"/>
    <row r="23908" s="1" customFormat="1"/>
    <row r="23909" s="1" customFormat="1"/>
    <row r="23910" s="1" customFormat="1"/>
    <row r="23911" s="1" customFormat="1"/>
    <row r="23912" s="1" customFormat="1"/>
    <row r="23913" s="1" customFormat="1"/>
    <row r="23914" s="1" customFormat="1"/>
    <row r="23915" s="1" customFormat="1"/>
    <row r="23916" s="1" customFormat="1"/>
    <row r="23917" s="1" customFormat="1"/>
    <row r="23918" s="1" customFormat="1"/>
    <row r="23919" s="1" customFormat="1"/>
    <row r="23920" s="1" customFormat="1"/>
    <row r="23921" s="1" customFormat="1"/>
    <row r="23922" s="1" customFormat="1"/>
    <row r="23923" s="1" customFormat="1"/>
    <row r="23924" s="1" customFormat="1"/>
    <row r="23925" s="1" customFormat="1"/>
    <row r="23926" s="1" customFormat="1"/>
    <row r="23927" s="1" customFormat="1"/>
    <row r="23928" s="1" customFormat="1"/>
    <row r="23929" s="1" customFormat="1"/>
    <row r="23930" s="1" customFormat="1"/>
    <row r="23931" s="1" customFormat="1"/>
    <row r="23932" s="1" customFormat="1"/>
    <row r="23933" s="1" customFormat="1"/>
    <row r="23934" s="1" customFormat="1"/>
    <row r="23935" s="1" customFormat="1"/>
    <row r="23936" s="1" customFormat="1"/>
    <row r="23937" s="1" customFormat="1"/>
    <row r="23938" s="1" customFormat="1"/>
    <row r="23939" s="1" customFormat="1"/>
    <row r="23940" s="1" customFormat="1"/>
    <row r="23941" s="1" customFormat="1"/>
    <row r="23942" s="1" customFormat="1"/>
    <row r="23943" s="1" customFormat="1"/>
    <row r="23944" s="1" customFormat="1"/>
    <row r="23945" s="1" customFormat="1"/>
    <row r="23946" s="1" customFormat="1"/>
    <row r="23947" s="1" customFormat="1"/>
    <row r="23948" s="1" customFormat="1"/>
    <row r="23949" s="1" customFormat="1"/>
    <row r="23950" s="1" customFormat="1"/>
    <row r="23951" s="1" customFormat="1"/>
    <row r="23952" s="1" customFormat="1"/>
    <row r="23953" s="1" customFormat="1"/>
    <row r="23954" s="1" customFormat="1"/>
    <row r="23955" s="1" customFormat="1"/>
    <row r="23956" s="1" customFormat="1"/>
    <row r="23957" s="1" customFormat="1"/>
    <row r="23958" s="1" customFormat="1"/>
    <row r="23959" s="1" customFormat="1"/>
    <row r="23960" s="1" customFormat="1"/>
    <row r="23961" s="1" customFormat="1"/>
    <row r="23962" s="1" customFormat="1"/>
    <row r="23963" s="1" customFormat="1"/>
    <row r="23964" s="1" customFormat="1"/>
    <row r="23965" s="1" customFormat="1"/>
    <row r="23966" s="1" customFormat="1"/>
    <row r="23967" s="1" customFormat="1"/>
    <row r="23968" s="1" customFormat="1"/>
    <row r="23969" s="1" customFormat="1"/>
    <row r="23970" s="1" customFormat="1"/>
    <row r="23971" s="1" customFormat="1"/>
    <row r="23972" s="1" customFormat="1"/>
    <row r="23973" s="1" customFormat="1"/>
    <row r="23974" s="1" customFormat="1"/>
    <row r="23975" s="1" customFormat="1"/>
    <row r="23976" s="1" customFormat="1"/>
    <row r="23977" s="1" customFormat="1"/>
    <row r="23978" s="1" customFormat="1"/>
    <row r="23979" s="1" customFormat="1"/>
    <row r="23980" s="1" customFormat="1"/>
    <row r="23981" s="1" customFormat="1"/>
    <row r="23982" s="1" customFormat="1"/>
    <row r="23983" s="1" customFormat="1"/>
    <row r="23984" s="1" customFormat="1"/>
    <row r="23985" s="1" customFormat="1"/>
    <row r="23986" s="1" customFormat="1"/>
    <row r="23987" s="1" customFormat="1"/>
    <row r="23988" s="1" customFormat="1"/>
    <row r="23989" s="1" customFormat="1"/>
    <row r="23990" s="1" customFormat="1"/>
    <row r="23991" s="1" customFormat="1"/>
    <row r="23992" s="1" customFormat="1"/>
    <row r="23993" s="1" customFormat="1"/>
    <row r="23994" s="1" customFormat="1"/>
    <row r="23995" s="1" customFormat="1"/>
    <row r="23996" s="1" customFormat="1"/>
    <row r="23997" s="1" customFormat="1"/>
    <row r="23998" s="1" customFormat="1"/>
    <row r="23999" s="1" customFormat="1"/>
    <row r="24000" s="1" customFormat="1"/>
    <row r="24001" s="1" customFormat="1"/>
    <row r="24002" s="1" customFormat="1"/>
    <row r="24003" s="1" customFormat="1"/>
    <row r="24004" s="1" customFormat="1"/>
    <row r="24005" s="1" customFormat="1"/>
    <row r="24006" s="1" customFormat="1"/>
    <row r="24007" s="1" customFormat="1"/>
    <row r="24008" s="1" customFormat="1"/>
    <row r="24009" s="1" customFormat="1"/>
    <row r="24010" s="1" customFormat="1"/>
    <row r="24011" s="1" customFormat="1"/>
    <row r="24012" s="1" customFormat="1"/>
    <row r="24013" s="1" customFormat="1"/>
    <row r="24014" s="1" customFormat="1"/>
    <row r="24015" s="1" customFormat="1"/>
    <row r="24016" s="1" customFormat="1"/>
    <row r="24017" s="1" customFormat="1"/>
    <row r="24018" s="1" customFormat="1"/>
    <row r="24019" s="1" customFormat="1"/>
    <row r="24020" s="1" customFormat="1"/>
    <row r="24021" s="1" customFormat="1"/>
    <row r="24022" s="1" customFormat="1"/>
    <row r="24023" s="1" customFormat="1"/>
    <row r="24024" s="1" customFormat="1"/>
    <row r="24025" s="1" customFormat="1"/>
    <row r="24026" s="1" customFormat="1"/>
    <row r="24027" s="1" customFormat="1"/>
    <row r="24028" s="1" customFormat="1"/>
    <row r="24029" s="1" customFormat="1"/>
    <row r="24030" s="1" customFormat="1"/>
    <row r="24031" s="1" customFormat="1"/>
    <row r="24032" s="1" customFormat="1"/>
    <row r="24033" s="1" customFormat="1"/>
    <row r="24034" s="1" customFormat="1"/>
    <row r="24035" s="1" customFormat="1"/>
    <row r="24036" s="1" customFormat="1"/>
    <row r="24037" s="1" customFormat="1"/>
    <row r="24038" s="1" customFormat="1"/>
    <row r="24039" s="1" customFormat="1"/>
    <row r="24040" s="1" customFormat="1"/>
    <row r="24041" s="1" customFormat="1"/>
    <row r="24042" s="1" customFormat="1"/>
    <row r="24043" s="1" customFormat="1"/>
    <row r="24044" s="1" customFormat="1"/>
    <row r="24045" s="1" customFormat="1"/>
    <row r="24046" s="1" customFormat="1"/>
    <row r="24047" s="1" customFormat="1"/>
    <row r="24048" s="1" customFormat="1"/>
    <row r="24049" s="1" customFormat="1"/>
    <row r="24050" s="1" customFormat="1"/>
    <row r="24051" s="1" customFormat="1"/>
    <row r="24052" s="1" customFormat="1"/>
    <row r="24053" s="1" customFormat="1"/>
    <row r="24054" s="1" customFormat="1"/>
    <row r="24055" s="1" customFormat="1"/>
    <row r="24056" s="1" customFormat="1"/>
    <row r="24057" s="1" customFormat="1"/>
    <row r="24058" s="1" customFormat="1"/>
    <row r="24059" s="1" customFormat="1"/>
    <row r="24060" s="1" customFormat="1"/>
    <row r="24061" s="1" customFormat="1"/>
    <row r="24062" s="1" customFormat="1"/>
    <row r="24063" s="1" customFormat="1"/>
    <row r="24064" s="1" customFormat="1"/>
    <row r="24065" s="1" customFormat="1"/>
    <row r="24066" s="1" customFormat="1"/>
    <row r="24067" s="1" customFormat="1"/>
    <row r="24068" s="1" customFormat="1"/>
    <row r="24069" s="1" customFormat="1"/>
    <row r="24070" s="1" customFormat="1"/>
    <row r="24071" s="1" customFormat="1"/>
    <row r="24072" s="1" customFormat="1"/>
    <row r="24073" s="1" customFormat="1"/>
    <row r="24074" s="1" customFormat="1"/>
    <row r="24075" s="1" customFormat="1"/>
    <row r="24076" s="1" customFormat="1"/>
    <row r="24077" s="1" customFormat="1"/>
    <row r="24078" s="1" customFormat="1"/>
    <row r="24079" s="1" customFormat="1"/>
    <row r="24080" s="1" customFormat="1"/>
    <row r="24081" s="1" customFormat="1"/>
    <row r="24082" s="1" customFormat="1"/>
    <row r="24083" s="1" customFormat="1"/>
    <row r="24084" s="1" customFormat="1"/>
    <row r="24085" s="1" customFormat="1"/>
    <row r="24086" s="1" customFormat="1"/>
    <row r="24087" s="1" customFormat="1"/>
    <row r="24088" s="1" customFormat="1"/>
    <row r="24089" s="1" customFormat="1"/>
    <row r="24090" s="1" customFormat="1"/>
    <row r="24091" s="1" customFormat="1"/>
    <row r="24092" s="1" customFormat="1"/>
    <row r="24093" s="1" customFormat="1"/>
    <row r="24094" s="1" customFormat="1"/>
    <row r="24095" s="1" customFormat="1"/>
    <row r="24096" s="1" customFormat="1"/>
    <row r="24097" s="1" customFormat="1"/>
    <row r="24098" s="1" customFormat="1"/>
    <row r="24099" s="1" customFormat="1"/>
    <row r="24100" s="1" customFormat="1"/>
    <row r="24101" s="1" customFormat="1"/>
    <row r="24102" s="1" customFormat="1"/>
    <row r="24103" s="1" customFormat="1"/>
    <row r="24104" s="1" customFormat="1"/>
    <row r="24105" s="1" customFormat="1"/>
    <row r="24106" s="1" customFormat="1"/>
    <row r="24107" s="1" customFormat="1"/>
    <row r="24108" s="1" customFormat="1"/>
    <row r="24109" s="1" customFormat="1"/>
    <row r="24110" s="1" customFormat="1"/>
    <row r="24111" s="1" customFormat="1"/>
    <row r="24112" s="1" customFormat="1"/>
    <row r="24113" s="1" customFormat="1"/>
    <row r="24114" s="1" customFormat="1"/>
    <row r="24115" s="1" customFormat="1"/>
    <row r="24116" s="1" customFormat="1"/>
    <row r="24117" s="1" customFormat="1"/>
    <row r="24118" s="1" customFormat="1"/>
    <row r="24119" s="1" customFormat="1"/>
    <row r="24120" s="1" customFormat="1"/>
    <row r="24121" s="1" customFormat="1"/>
    <row r="24122" s="1" customFormat="1"/>
    <row r="24123" s="1" customFormat="1"/>
    <row r="24124" s="1" customFormat="1"/>
    <row r="24125" s="1" customFormat="1"/>
    <row r="24126" s="1" customFormat="1"/>
    <row r="24127" s="1" customFormat="1"/>
    <row r="24128" s="1" customFormat="1"/>
    <row r="24129" s="1" customFormat="1"/>
    <row r="24130" s="1" customFormat="1"/>
    <row r="24131" s="1" customFormat="1"/>
    <row r="24132" s="1" customFormat="1"/>
    <row r="24133" s="1" customFormat="1"/>
    <row r="24134" s="1" customFormat="1"/>
    <row r="24135" s="1" customFormat="1"/>
    <row r="24136" s="1" customFormat="1"/>
    <row r="24137" s="1" customFormat="1"/>
    <row r="24138" s="1" customFormat="1"/>
    <row r="24139" s="1" customFormat="1"/>
    <row r="24140" s="1" customFormat="1"/>
    <row r="24141" s="1" customFormat="1"/>
    <row r="24142" s="1" customFormat="1"/>
    <row r="24143" s="1" customFormat="1"/>
    <row r="24144" s="1" customFormat="1"/>
    <row r="24145" s="1" customFormat="1"/>
    <row r="24146" s="1" customFormat="1"/>
    <row r="24147" s="1" customFormat="1"/>
    <row r="24148" s="1" customFormat="1"/>
    <row r="24149" s="1" customFormat="1"/>
    <row r="24150" s="1" customFormat="1"/>
    <row r="24151" s="1" customFormat="1"/>
    <row r="24152" s="1" customFormat="1"/>
    <row r="24153" s="1" customFormat="1"/>
    <row r="24154" s="1" customFormat="1"/>
    <row r="24155" s="1" customFormat="1"/>
    <row r="24156" s="1" customFormat="1"/>
    <row r="24157" s="1" customFormat="1"/>
    <row r="24158" s="1" customFormat="1"/>
    <row r="24159" s="1" customFormat="1"/>
    <row r="24160" s="1" customFormat="1"/>
    <row r="24161" s="1" customFormat="1"/>
    <row r="24162" s="1" customFormat="1"/>
    <row r="24163" s="1" customFormat="1"/>
    <row r="24164" s="1" customFormat="1"/>
    <row r="24165" s="1" customFormat="1"/>
    <row r="24166" s="1" customFormat="1"/>
    <row r="24167" s="1" customFormat="1"/>
    <row r="24168" s="1" customFormat="1"/>
    <row r="24169" s="1" customFormat="1"/>
    <row r="24170" s="1" customFormat="1"/>
    <row r="24171" s="1" customFormat="1"/>
    <row r="24172" s="1" customFormat="1"/>
    <row r="24173" s="1" customFormat="1"/>
    <row r="24174" s="1" customFormat="1"/>
    <row r="24175" s="1" customFormat="1"/>
    <row r="24176" s="1" customFormat="1"/>
    <row r="24177" s="1" customFormat="1"/>
    <row r="24178" s="1" customFormat="1"/>
    <row r="24179" s="1" customFormat="1"/>
    <row r="24180" s="1" customFormat="1"/>
    <row r="24181" s="1" customFormat="1"/>
    <row r="24182" s="1" customFormat="1"/>
    <row r="24183" s="1" customFormat="1"/>
    <row r="24184" s="1" customFormat="1"/>
    <row r="24185" s="1" customFormat="1"/>
    <row r="24186" s="1" customFormat="1"/>
    <row r="24187" s="1" customFormat="1"/>
    <row r="24188" s="1" customFormat="1"/>
    <row r="24189" s="1" customFormat="1"/>
    <row r="24190" s="1" customFormat="1"/>
    <row r="24191" s="1" customFormat="1"/>
    <row r="24192" s="1" customFormat="1"/>
    <row r="24193" s="1" customFormat="1"/>
    <row r="24194" s="1" customFormat="1"/>
    <row r="24195" s="1" customFormat="1"/>
    <row r="24196" s="1" customFormat="1"/>
    <row r="24197" s="1" customFormat="1"/>
    <row r="24198" s="1" customFormat="1"/>
    <row r="24199" s="1" customFormat="1"/>
    <row r="24200" s="1" customFormat="1"/>
    <row r="24201" s="1" customFormat="1"/>
    <row r="24202" s="1" customFormat="1"/>
    <row r="24203" s="1" customFormat="1"/>
    <row r="24204" s="1" customFormat="1"/>
    <row r="24205" s="1" customFormat="1"/>
    <row r="24206" s="1" customFormat="1"/>
    <row r="24207" s="1" customFormat="1"/>
    <row r="24208" s="1" customFormat="1"/>
    <row r="24209" s="1" customFormat="1"/>
    <row r="24210" s="1" customFormat="1"/>
    <row r="24211" s="1" customFormat="1"/>
    <row r="24212" s="1" customFormat="1"/>
    <row r="24213" s="1" customFormat="1"/>
    <row r="24214" s="1" customFormat="1"/>
    <row r="24215" s="1" customFormat="1"/>
    <row r="24216" s="1" customFormat="1"/>
    <row r="24217" s="1" customFormat="1"/>
    <row r="24218" s="1" customFormat="1"/>
    <row r="24219" s="1" customFormat="1"/>
    <row r="24220" s="1" customFormat="1"/>
    <row r="24221" s="1" customFormat="1"/>
    <row r="24222" s="1" customFormat="1"/>
    <row r="24223" s="1" customFormat="1"/>
    <row r="24224" s="1" customFormat="1"/>
    <row r="24225" s="1" customFormat="1"/>
    <row r="24226" s="1" customFormat="1"/>
    <row r="24227" s="1" customFormat="1"/>
    <row r="24228" s="1" customFormat="1"/>
    <row r="24229" s="1" customFormat="1"/>
    <row r="24230" s="1" customFormat="1"/>
    <row r="24231" s="1" customFormat="1"/>
    <row r="24232" s="1" customFormat="1"/>
    <row r="24233" s="1" customFormat="1"/>
    <row r="24234" s="1" customFormat="1"/>
    <row r="24235" s="1" customFormat="1"/>
    <row r="24236" s="1" customFormat="1"/>
    <row r="24237" s="1" customFormat="1"/>
    <row r="24238" s="1" customFormat="1"/>
    <row r="24239" s="1" customFormat="1"/>
    <row r="24240" s="1" customFormat="1"/>
    <row r="24241" s="1" customFormat="1"/>
    <row r="24242" s="1" customFormat="1"/>
    <row r="24243" s="1" customFormat="1"/>
    <row r="24244" s="1" customFormat="1"/>
    <row r="24245" s="1" customFormat="1"/>
    <row r="24246" s="1" customFormat="1"/>
    <row r="24247" s="1" customFormat="1"/>
    <row r="24248" s="1" customFormat="1"/>
    <row r="24249" s="1" customFormat="1"/>
    <row r="24250" s="1" customFormat="1"/>
    <row r="24251" s="1" customFormat="1"/>
    <row r="24252" s="1" customFormat="1"/>
    <row r="24253" s="1" customFormat="1"/>
    <row r="24254" s="1" customFormat="1"/>
    <row r="24255" s="1" customFormat="1"/>
    <row r="24256" s="1" customFormat="1"/>
    <row r="24257" s="1" customFormat="1"/>
    <row r="24258" s="1" customFormat="1"/>
    <row r="24259" s="1" customFormat="1"/>
    <row r="24260" s="1" customFormat="1"/>
    <row r="24261" s="1" customFormat="1"/>
    <row r="24262" s="1" customFormat="1"/>
    <row r="24263" s="1" customFormat="1"/>
    <row r="24264" s="1" customFormat="1"/>
    <row r="24265" s="1" customFormat="1"/>
    <row r="24266" s="1" customFormat="1"/>
    <row r="24267" s="1" customFormat="1"/>
    <row r="24268" s="1" customFormat="1"/>
    <row r="24269" s="1" customFormat="1"/>
    <row r="24270" s="1" customFormat="1"/>
    <row r="24271" s="1" customFormat="1"/>
    <row r="24272" s="1" customFormat="1"/>
    <row r="24273" s="1" customFormat="1"/>
    <row r="24274" s="1" customFormat="1"/>
    <row r="24275" s="1" customFormat="1"/>
    <row r="24276" s="1" customFormat="1"/>
    <row r="24277" s="1" customFormat="1"/>
    <row r="24278" s="1" customFormat="1"/>
    <row r="24279" s="1" customFormat="1"/>
    <row r="24280" s="1" customFormat="1"/>
    <row r="24281" s="1" customFormat="1"/>
    <row r="24282" s="1" customFormat="1"/>
    <row r="24283" s="1" customFormat="1"/>
    <row r="24284" s="1" customFormat="1"/>
    <row r="24285" s="1" customFormat="1"/>
    <row r="24286" s="1" customFormat="1"/>
    <row r="24287" s="1" customFormat="1"/>
    <row r="24288" s="1" customFormat="1"/>
    <row r="24289" s="1" customFormat="1"/>
    <row r="24290" s="1" customFormat="1"/>
    <row r="24291" s="1" customFormat="1"/>
    <row r="24292" s="1" customFormat="1"/>
    <row r="24293" s="1" customFormat="1"/>
    <row r="24294" s="1" customFormat="1"/>
    <row r="24295" s="1" customFormat="1"/>
    <row r="24296" s="1" customFormat="1"/>
    <row r="24297" s="1" customFormat="1"/>
    <row r="24298" s="1" customFormat="1"/>
    <row r="24299" s="1" customFormat="1"/>
    <row r="24300" s="1" customFormat="1"/>
    <row r="24301" s="1" customFormat="1"/>
    <row r="24302" s="1" customFormat="1"/>
    <row r="24303" s="1" customFormat="1"/>
    <row r="24304" s="1" customFormat="1"/>
    <row r="24305" s="1" customFormat="1"/>
    <row r="24306" s="1" customFormat="1"/>
    <row r="24307" s="1" customFormat="1"/>
    <row r="24308" s="1" customFormat="1"/>
    <row r="24309" s="1" customFormat="1"/>
    <row r="24310" s="1" customFormat="1"/>
    <row r="24311" s="1" customFormat="1"/>
    <row r="24312" s="1" customFormat="1"/>
    <row r="24313" s="1" customFormat="1"/>
    <row r="24314" s="1" customFormat="1"/>
    <row r="24315" s="1" customFormat="1"/>
    <row r="24316" s="1" customFormat="1"/>
    <row r="24317" s="1" customFormat="1"/>
    <row r="24318" s="1" customFormat="1"/>
    <row r="24319" s="1" customFormat="1"/>
    <row r="24320" s="1" customFormat="1"/>
    <row r="24321" s="1" customFormat="1"/>
    <row r="24322" s="1" customFormat="1"/>
    <row r="24323" s="1" customFormat="1"/>
    <row r="24324" s="1" customFormat="1"/>
    <row r="24325" s="1" customFormat="1"/>
    <row r="24326" s="1" customFormat="1"/>
    <row r="24327" s="1" customFormat="1"/>
    <row r="24328" s="1" customFormat="1"/>
    <row r="24329" s="1" customFormat="1"/>
    <row r="24330" s="1" customFormat="1"/>
    <row r="24331" s="1" customFormat="1"/>
    <row r="24332" s="1" customFormat="1"/>
    <row r="24333" s="1" customFormat="1"/>
    <row r="24334" s="1" customFormat="1"/>
    <row r="24335" s="1" customFormat="1"/>
    <row r="24336" s="1" customFormat="1"/>
    <row r="24337" s="1" customFormat="1"/>
    <row r="24338" s="1" customFormat="1"/>
    <row r="24339" s="1" customFormat="1"/>
    <row r="24340" s="1" customFormat="1"/>
    <row r="24341" s="1" customFormat="1"/>
    <row r="24342" s="1" customFormat="1"/>
    <row r="24343" s="1" customFormat="1"/>
    <row r="24344" s="1" customFormat="1"/>
    <row r="24345" s="1" customFormat="1"/>
    <row r="24346" s="1" customFormat="1"/>
    <row r="24347" s="1" customFormat="1"/>
    <row r="24348" s="1" customFormat="1"/>
    <row r="24349" s="1" customFormat="1"/>
    <row r="24350" s="1" customFormat="1"/>
    <row r="24351" s="1" customFormat="1"/>
    <row r="24352" s="1" customFormat="1"/>
    <row r="24353" s="1" customFormat="1"/>
    <row r="24354" s="1" customFormat="1"/>
    <row r="24355" s="1" customFormat="1"/>
    <row r="24356" s="1" customFormat="1"/>
    <row r="24357" s="1" customFormat="1"/>
    <row r="24358" s="1" customFormat="1"/>
    <row r="24359" s="1" customFormat="1"/>
    <row r="24360" s="1" customFormat="1"/>
    <row r="24361" s="1" customFormat="1"/>
    <row r="24362" s="1" customFormat="1"/>
    <row r="24363" s="1" customFormat="1"/>
    <row r="24364" s="1" customFormat="1"/>
    <row r="24365" s="1" customFormat="1"/>
    <row r="24366" s="1" customFormat="1"/>
    <row r="24367" s="1" customFormat="1"/>
    <row r="24368" s="1" customFormat="1"/>
    <row r="24369" s="1" customFormat="1"/>
    <row r="24370" s="1" customFormat="1"/>
    <row r="24371" s="1" customFormat="1"/>
    <row r="24372" s="1" customFormat="1"/>
    <row r="24373" s="1" customFormat="1"/>
    <row r="24374" s="1" customFormat="1"/>
    <row r="24375" s="1" customFormat="1"/>
    <row r="24376" s="1" customFormat="1"/>
    <row r="24377" s="1" customFormat="1"/>
    <row r="24378" s="1" customFormat="1"/>
    <row r="24379" s="1" customFormat="1"/>
    <row r="24380" s="1" customFormat="1"/>
    <row r="24381" s="1" customFormat="1"/>
    <row r="24382" s="1" customFormat="1"/>
    <row r="24383" s="1" customFormat="1"/>
    <row r="24384" s="1" customFormat="1"/>
    <row r="24385" s="1" customFormat="1"/>
    <row r="24386" s="1" customFormat="1"/>
    <row r="24387" s="1" customFormat="1"/>
    <row r="24388" s="1" customFormat="1"/>
    <row r="24389" s="1" customFormat="1"/>
    <row r="24390" s="1" customFormat="1"/>
    <row r="24391" s="1" customFormat="1"/>
    <row r="24392" s="1" customFormat="1"/>
    <row r="24393" s="1" customFormat="1"/>
    <row r="24394" s="1" customFormat="1"/>
    <row r="24395" s="1" customFormat="1"/>
    <row r="24396" s="1" customFormat="1"/>
    <row r="24397" s="1" customFormat="1"/>
    <row r="24398" s="1" customFormat="1"/>
    <row r="24399" s="1" customFormat="1"/>
    <row r="24400" s="1" customFormat="1"/>
    <row r="24401" s="1" customFormat="1"/>
    <row r="24402" s="1" customFormat="1"/>
    <row r="24403" s="1" customFormat="1"/>
    <row r="24404" s="1" customFormat="1"/>
    <row r="24405" s="1" customFormat="1"/>
    <row r="24406" s="1" customFormat="1"/>
    <row r="24407" s="1" customFormat="1"/>
    <row r="24408" s="1" customFormat="1"/>
    <row r="24409" s="1" customFormat="1"/>
    <row r="24410" s="1" customFormat="1"/>
    <row r="24411" s="1" customFormat="1"/>
    <row r="24412" s="1" customFormat="1"/>
    <row r="24413" s="1" customFormat="1"/>
    <row r="24414" s="1" customFormat="1"/>
    <row r="24415" s="1" customFormat="1"/>
    <row r="24416" s="1" customFormat="1"/>
    <row r="24417" s="1" customFormat="1"/>
    <row r="24418" s="1" customFormat="1"/>
    <row r="24419" s="1" customFormat="1"/>
    <row r="24420" s="1" customFormat="1"/>
    <row r="24421" s="1" customFormat="1"/>
    <row r="24422" s="1" customFormat="1"/>
    <row r="24423" s="1" customFormat="1"/>
    <row r="24424" s="1" customFormat="1"/>
    <row r="24425" s="1" customFormat="1"/>
    <row r="24426" s="1" customFormat="1"/>
    <row r="24427" s="1" customFormat="1"/>
    <row r="24428" s="1" customFormat="1"/>
    <row r="24429" s="1" customFormat="1"/>
    <row r="24430" s="1" customFormat="1"/>
    <row r="24431" s="1" customFormat="1"/>
    <row r="24432" s="1" customFormat="1"/>
    <row r="24433" s="1" customFormat="1"/>
    <row r="24434" s="1" customFormat="1"/>
    <row r="24435" s="1" customFormat="1"/>
    <row r="24436" s="1" customFormat="1"/>
    <row r="24437" s="1" customFormat="1"/>
    <row r="24438" s="1" customFormat="1"/>
    <row r="24439" s="1" customFormat="1"/>
    <row r="24440" s="1" customFormat="1"/>
    <row r="24441" s="1" customFormat="1"/>
    <row r="24442" s="1" customFormat="1"/>
    <row r="24443" s="1" customFormat="1"/>
    <row r="24444" s="1" customFormat="1"/>
    <row r="24445" s="1" customFormat="1"/>
    <row r="24446" s="1" customFormat="1"/>
    <row r="24447" s="1" customFormat="1"/>
    <row r="24448" s="1" customFormat="1"/>
    <row r="24449" s="1" customFormat="1"/>
    <row r="24450" s="1" customFormat="1"/>
    <row r="24451" s="1" customFormat="1"/>
    <row r="24452" s="1" customFormat="1"/>
    <row r="24453" s="1" customFormat="1"/>
    <row r="24454" s="1" customFormat="1"/>
    <row r="24455" s="1" customFormat="1"/>
    <row r="24456" s="1" customFormat="1"/>
    <row r="24457" s="1" customFormat="1"/>
    <row r="24458" s="1" customFormat="1"/>
    <row r="24459" s="1" customFormat="1"/>
    <row r="24460" s="1" customFormat="1"/>
    <row r="24461" s="1" customFormat="1"/>
    <row r="24462" s="1" customFormat="1"/>
    <row r="24463" s="1" customFormat="1"/>
    <row r="24464" s="1" customFormat="1"/>
    <row r="24465" s="1" customFormat="1"/>
    <row r="24466" s="1" customFormat="1"/>
    <row r="24467" s="1" customFormat="1"/>
    <row r="24468" s="1" customFormat="1"/>
    <row r="24469" s="1" customFormat="1"/>
    <row r="24470" s="1" customFormat="1"/>
    <row r="24471" s="1" customFormat="1"/>
    <row r="24472" s="1" customFormat="1"/>
    <row r="24473" s="1" customFormat="1"/>
    <row r="24474" s="1" customFormat="1"/>
    <row r="24475" s="1" customFormat="1"/>
    <row r="24476" s="1" customFormat="1"/>
    <row r="24477" s="1" customFormat="1"/>
    <row r="24478" s="1" customFormat="1"/>
    <row r="24479" s="1" customFormat="1"/>
    <row r="24480" s="1" customFormat="1"/>
    <row r="24481" s="1" customFormat="1"/>
    <row r="24482" s="1" customFormat="1"/>
    <row r="24483" s="1" customFormat="1"/>
    <row r="24484" s="1" customFormat="1"/>
    <row r="24485" s="1" customFormat="1"/>
    <row r="24486" s="1" customFormat="1"/>
    <row r="24487" s="1" customFormat="1"/>
    <row r="24488" s="1" customFormat="1"/>
    <row r="24489" s="1" customFormat="1"/>
    <row r="24490" s="1" customFormat="1"/>
    <row r="24491" s="1" customFormat="1"/>
    <row r="24492" s="1" customFormat="1"/>
    <row r="24493" s="1" customFormat="1"/>
    <row r="24494" s="1" customFormat="1"/>
    <row r="24495" s="1" customFormat="1"/>
    <row r="24496" s="1" customFormat="1"/>
    <row r="24497" s="1" customFormat="1"/>
    <row r="24498" s="1" customFormat="1"/>
    <row r="24499" s="1" customFormat="1"/>
    <row r="24500" s="1" customFormat="1"/>
    <row r="24501" s="1" customFormat="1"/>
    <row r="24502" s="1" customFormat="1"/>
    <row r="24503" s="1" customFormat="1"/>
    <row r="24504" s="1" customFormat="1"/>
    <row r="24505" s="1" customFormat="1"/>
    <row r="24506" s="1" customFormat="1"/>
    <row r="24507" s="1" customFormat="1"/>
    <row r="24508" s="1" customFormat="1"/>
    <row r="24509" s="1" customFormat="1"/>
    <row r="24510" s="1" customFormat="1"/>
    <row r="24511" s="1" customFormat="1"/>
    <row r="24512" s="1" customFormat="1"/>
    <row r="24513" s="1" customFormat="1"/>
    <row r="24514" s="1" customFormat="1"/>
    <row r="24515" s="1" customFormat="1"/>
    <row r="24516" s="1" customFormat="1"/>
    <row r="24517" s="1" customFormat="1"/>
    <row r="24518" s="1" customFormat="1"/>
    <row r="24519" s="1" customFormat="1"/>
    <row r="24520" s="1" customFormat="1"/>
    <row r="24521" s="1" customFormat="1"/>
    <row r="24522" s="1" customFormat="1"/>
    <row r="24523" s="1" customFormat="1"/>
    <row r="24524" s="1" customFormat="1"/>
    <row r="24525" s="1" customFormat="1"/>
    <row r="24526" s="1" customFormat="1"/>
    <row r="24527" s="1" customFormat="1"/>
    <row r="24528" s="1" customFormat="1"/>
    <row r="24529" s="1" customFormat="1"/>
    <row r="24530" s="1" customFormat="1"/>
    <row r="24531" s="1" customFormat="1"/>
    <row r="24532" s="1" customFormat="1"/>
    <row r="24533" s="1" customFormat="1"/>
    <row r="24534" s="1" customFormat="1"/>
    <row r="24535" s="1" customFormat="1"/>
    <row r="24536" s="1" customFormat="1"/>
    <row r="24537" s="1" customFormat="1"/>
    <row r="24538" s="1" customFormat="1"/>
    <row r="24539" s="1" customFormat="1"/>
    <row r="24540" s="1" customFormat="1"/>
    <row r="24541" s="1" customFormat="1"/>
    <row r="24542" s="1" customFormat="1"/>
    <row r="24543" s="1" customFormat="1"/>
    <row r="24544" s="1" customFormat="1"/>
    <row r="24545" s="1" customFormat="1"/>
    <row r="24546" s="1" customFormat="1"/>
    <row r="24547" s="1" customFormat="1"/>
    <row r="24548" s="1" customFormat="1"/>
    <row r="24549" s="1" customFormat="1"/>
    <row r="24550" s="1" customFormat="1"/>
    <row r="24551" s="1" customFormat="1"/>
    <row r="24552" s="1" customFormat="1"/>
    <row r="24553" s="1" customFormat="1"/>
    <row r="24554" s="1" customFormat="1"/>
    <row r="24555" s="1" customFormat="1"/>
    <row r="24556" s="1" customFormat="1"/>
    <row r="24557" s="1" customFormat="1"/>
    <row r="24558" s="1" customFormat="1"/>
    <row r="24559" s="1" customFormat="1"/>
    <row r="24560" s="1" customFormat="1"/>
    <row r="24561" s="1" customFormat="1"/>
    <row r="24562" s="1" customFormat="1"/>
    <row r="24563" s="1" customFormat="1"/>
    <row r="24564" s="1" customFormat="1"/>
    <row r="24565" s="1" customFormat="1"/>
    <row r="24566" s="1" customFormat="1"/>
    <row r="24567" s="1" customFormat="1"/>
    <row r="24568" s="1" customFormat="1"/>
    <row r="24569" s="1" customFormat="1"/>
    <row r="24570" s="1" customFormat="1"/>
    <row r="24571" s="1" customFormat="1"/>
    <row r="24572" s="1" customFormat="1"/>
    <row r="24573" s="1" customFormat="1"/>
    <row r="24574" s="1" customFormat="1"/>
    <row r="24575" s="1" customFormat="1"/>
    <row r="24576" s="1" customFormat="1"/>
    <row r="24577" s="1" customFormat="1"/>
    <row r="24578" s="1" customFormat="1"/>
    <row r="24579" s="1" customFormat="1"/>
    <row r="24580" s="1" customFormat="1"/>
    <row r="24581" s="1" customFormat="1"/>
    <row r="24582" s="1" customFormat="1"/>
    <row r="24583" s="1" customFormat="1"/>
    <row r="24584" s="1" customFormat="1"/>
    <row r="24585" s="1" customFormat="1"/>
    <row r="24586" s="1" customFormat="1"/>
    <row r="24587" s="1" customFormat="1"/>
    <row r="24588" s="1" customFormat="1"/>
    <row r="24589" s="1" customFormat="1"/>
    <row r="24590" s="1" customFormat="1"/>
    <row r="24591" s="1" customFormat="1"/>
    <row r="24592" s="1" customFormat="1"/>
    <row r="24593" s="1" customFormat="1"/>
    <row r="24594" s="1" customFormat="1"/>
    <row r="24595" s="1" customFormat="1"/>
    <row r="24596" s="1" customFormat="1"/>
    <row r="24597" s="1" customFormat="1"/>
    <row r="24598" s="1" customFormat="1"/>
    <row r="24599" s="1" customFormat="1"/>
    <row r="24600" s="1" customFormat="1"/>
    <row r="24601" s="1" customFormat="1"/>
    <row r="24602" s="1" customFormat="1"/>
    <row r="24603" s="1" customFormat="1"/>
    <row r="24604" s="1" customFormat="1"/>
    <row r="24605" s="1" customFormat="1"/>
    <row r="24606" s="1" customFormat="1"/>
    <row r="24607" s="1" customFormat="1"/>
    <row r="24608" s="1" customFormat="1"/>
    <row r="24609" s="1" customFormat="1"/>
    <row r="24610" s="1" customFormat="1"/>
    <row r="24611" s="1" customFormat="1"/>
    <row r="24612" s="1" customFormat="1"/>
    <row r="24613" s="1" customFormat="1"/>
    <row r="24614" s="1" customFormat="1"/>
    <row r="24615" s="1" customFormat="1"/>
    <row r="24616" s="1" customFormat="1"/>
    <row r="24617" s="1" customFormat="1"/>
    <row r="24618" s="1" customFormat="1"/>
    <row r="24619" s="1" customFormat="1"/>
    <row r="24620" s="1" customFormat="1"/>
    <row r="24621" s="1" customFormat="1"/>
    <row r="24622" s="1" customFormat="1"/>
    <row r="24623" s="1" customFormat="1"/>
    <row r="24624" s="1" customFormat="1"/>
    <row r="24625" s="1" customFormat="1"/>
    <row r="24626" s="1" customFormat="1"/>
    <row r="24627" s="1" customFormat="1"/>
    <row r="24628" s="1" customFormat="1"/>
    <row r="24629" s="1" customFormat="1"/>
    <row r="24630" s="1" customFormat="1"/>
    <row r="24631" s="1" customFormat="1"/>
    <row r="24632" s="1" customFormat="1"/>
    <row r="24633" s="1" customFormat="1"/>
    <row r="24634" s="1" customFormat="1"/>
    <row r="24635" s="1" customFormat="1"/>
    <row r="24636" s="1" customFormat="1"/>
    <row r="24637" s="1" customFormat="1"/>
    <row r="24638" s="1" customFormat="1"/>
    <row r="24639" s="1" customFormat="1"/>
    <row r="24640" s="1" customFormat="1"/>
    <row r="24641" s="1" customFormat="1"/>
    <row r="24642" s="1" customFormat="1"/>
    <row r="24643" s="1" customFormat="1"/>
    <row r="24644" s="1" customFormat="1"/>
    <row r="24645" s="1" customFormat="1"/>
    <row r="24646" s="1" customFormat="1"/>
    <row r="24647" s="1" customFormat="1"/>
    <row r="24648" s="1" customFormat="1"/>
    <row r="24649" s="1" customFormat="1"/>
    <row r="24650" s="1" customFormat="1"/>
    <row r="24651" s="1" customFormat="1"/>
    <row r="24652" s="1" customFormat="1"/>
    <row r="24653" s="1" customFormat="1"/>
    <row r="24654" s="1" customFormat="1"/>
    <row r="24655" s="1" customFormat="1"/>
    <row r="24656" s="1" customFormat="1"/>
    <row r="24657" s="1" customFormat="1"/>
    <row r="24658" s="1" customFormat="1"/>
    <row r="24659" s="1" customFormat="1"/>
    <row r="24660" s="1" customFormat="1"/>
    <row r="24661" s="1" customFormat="1"/>
    <row r="24662" s="1" customFormat="1"/>
    <row r="24663" s="1" customFormat="1"/>
    <row r="24664" s="1" customFormat="1"/>
    <row r="24665" s="1" customFormat="1"/>
    <row r="24666" s="1" customFormat="1"/>
    <row r="24667" s="1" customFormat="1"/>
    <row r="24668" s="1" customFormat="1"/>
    <row r="24669" s="1" customFormat="1"/>
    <row r="24670" s="1" customFormat="1"/>
    <row r="24671" s="1" customFormat="1"/>
    <row r="24672" s="1" customFormat="1"/>
    <row r="24673" s="1" customFormat="1"/>
    <row r="24674" s="1" customFormat="1"/>
    <row r="24675" s="1" customFormat="1"/>
    <row r="24676" s="1" customFormat="1"/>
    <row r="24677" s="1" customFormat="1"/>
    <row r="24678" s="1" customFormat="1"/>
    <row r="24679" s="1" customFormat="1"/>
    <row r="24680" s="1" customFormat="1"/>
    <row r="24681" s="1" customFormat="1"/>
    <row r="24682" s="1" customFormat="1"/>
    <row r="24683" s="1" customFormat="1"/>
    <row r="24684" s="1" customFormat="1"/>
    <row r="24685" s="1" customFormat="1"/>
    <row r="24686" s="1" customFormat="1"/>
    <row r="24687" s="1" customFormat="1"/>
    <row r="24688" s="1" customFormat="1"/>
    <row r="24689" s="1" customFormat="1"/>
    <row r="24690" s="1" customFormat="1"/>
    <row r="24691" s="1" customFormat="1"/>
    <row r="24692" s="1" customFormat="1"/>
    <row r="24693" s="1" customFormat="1"/>
    <row r="24694" s="1" customFormat="1"/>
    <row r="24695" s="1" customFormat="1"/>
    <row r="24696" s="1" customFormat="1"/>
    <row r="24697" s="1" customFormat="1"/>
    <row r="24698" s="1" customFormat="1"/>
    <row r="24699" s="1" customFormat="1"/>
    <row r="24700" s="1" customFormat="1"/>
    <row r="24701" s="1" customFormat="1"/>
    <row r="24702" s="1" customFormat="1"/>
    <row r="24703" s="1" customFormat="1"/>
    <row r="24704" s="1" customFormat="1"/>
    <row r="24705" s="1" customFormat="1"/>
    <row r="24706" s="1" customFormat="1"/>
    <row r="24707" s="1" customFormat="1"/>
    <row r="24708" s="1" customFormat="1"/>
    <row r="24709" s="1" customFormat="1"/>
    <row r="24710" s="1" customFormat="1"/>
    <row r="24711" s="1" customFormat="1"/>
    <row r="24712" s="1" customFormat="1"/>
    <row r="24713" s="1" customFormat="1"/>
    <row r="24714" s="1" customFormat="1"/>
    <row r="24715" s="1" customFormat="1"/>
    <row r="24716" s="1" customFormat="1"/>
    <row r="24717" s="1" customFormat="1"/>
    <row r="24718" s="1" customFormat="1"/>
    <row r="24719" s="1" customFormat="1"/>
    <row r="24720" s="1" customFormat="1"/>
    <row r="24721" s="1" customFormat="1"/>
    <row r="24722" s="1" customFormat="1"/>
    <row r="24723" s="1" customFormat="1"/>
    <row r="24724" s="1" customFormat="1"/>
    <row r="24725" s="1" customFormat="1"/>
    <row r="24726" s="1" customFormat="1"/>
    <row r="24727" s="1" customFormat="1"/>
    <row r="24728" s="1" customFormat="1"/>
    <row r="24729" s="1" customFormat="1"/>
    <row r="24730" s="1" customFormat="1"/>
    <row r="24731" s="1" customFormat="1"/>
    <row r="24732" s="1" customFormat="1"/>
    <row r="24733" s="1" customFormat="1"/>
    <row r="24734" s="1" customFormat="1"/>
    <row r="24735" s="1" customFormat="1"/>
    <row r="24736" s="1" customFormat="1"/>
    <row r="24737" s="1" customFormat="1"/>
    <row r="24738" s="1" customFormat="1"/>
    <row r="24739" s="1" customFormat="1"/>
    <row r="24740" s="1" customFormat="1"/>
    <row r="24741" s="1" customFormat="1"/>
    <row r="24742" s="1" customFormat="1"/>
    <row r="24743" s="1" customFormat="1"/>
    <row r="24744" s="1" customFormat="1"/>
    <row r="24745" s="1" customFormat="1"/>
    <row r="24746" s="1" customFormat="1"/>
    <row r="24747" s="1" customFormat="1"/>
    <row r="24748" s="1" customFormat="1"/>
    <row r="24749" s="1" customFormat="1"/>
    <row r="24750" s="1" customFormat="1"/>
    <row r="24751" s="1" customFormat="1"/>
    <row r="24752" s="1" customFormat="1"/>
    <row r="24753" s="1" customFormat="1"/>
    <row r="24754" s="1" customFormat="1"/>
    <row r="24755" s="1" customFormat="1"/>
    <row r="24756" s="1" customFormat="1"/>
    <row r="24757" s="1" customFormat="1"/>
    <row r="24758" s="1" customFormat="1"/>
    <row r="24759" s="1" customFormat="1"/>
    <row r="24760" s="1" customFormat="1"/>
    <row r="24761" s="1" customFormat="1"/>
    <row r="24762" s="1" customFormat="1"/>
    <row r="24763" s="1" customFormat="1"/>
    <row r="24764" s="1" customFormat="1"/>
    <row r="24765" s="1" customFormat="1"/>
    <row r="24766" s="1" customFormat="1"/>
    <row r="24767" s="1" customFormat="1"/>
    <row r="24768" s="1" customFormat="1"/>
    <row r="24769" s="1" customFormat="1"/>
    <row r="24770" s="1" customFormat="1"/>
    <row r="24771" s="1" customFormat="1"/>
    <row r="24772" s="1" customFormat="1"/>
    <row r="24773" s="1" customFormat="1"/>
    <row r="24774" s="1" customFormat="1"/>
    <row r="24775" s="1" customFormat="1"/>
    <row r="24776" s="1" customFormat="1"/>
    <row r="24777" s="1" customFormat="1"/>
    <row r="24778" s="1" customFormat="1"/>
    <row r="24779" s="1" customFormat="1"/>
    <row r="24780" s="1" customFormat="1"/>
    <row r="24781" s="1" customFormat="1"/>
    <row r="24782" s="1" customFormat="1"/>
    <row r="24783" s="1" customFormat="1"/>
    <row r="24784" s="1" customFormat="1"/>
    <row r="24785" s="1" customFormat="1"/>
    <row r="24786" s="1" customFormat="1"/>
    <row r="24787" s="1" customFormat="1"/>
    <row r="24788" s="1" customFormat="1"/>
    <row r="24789" s="1" customFormat="1"/>
    <row r="24790" s="1" customFormat="1"/>
    <row r="24791" s="1" customFormat="1"/>
    <row r="24792" s="1" customFormat="1"/>
    <row r="24793" s="1" customFormat="1"/>
    <row r="24794" s="1" customFormat="1"/>
    <row r="24795" s="1" customFormat="1"/>
    <row r="24796" s="1" customFormat="1"/>
    <row r="24797" s="1" customFormat="1"/>
    <row r="24798" s="1" customFormat="1"/>
    <row r="24799" s="1" customFormat="1"/>
    <row r="24800" s="1" customFormat="1"/>
    <row r="24801" s="1" customFormat="1"/>
    <row r="24802" s="1" customFormat="1"/>
    <row r="24803" s="1" customFormat="1"/>
    <row r="24804" s="1" customFormat="1"/>
    <row r="24805" s="1" customFormat="1"/>
    <row r="24806" s="1" customFormat="1"/>
    <row r="24807" s="1" customFormat="1"/>
    <row r="24808" s="1" customFormat="1"/>
    <row r="24809" s="1" customFormat="1"/>
    <row r="24810" s="1" customFormat="1"/>
    <row r="24811" s="1" customFormat="1"/>
    <row r="24812" s="1" customFormat="1"/>
    <row r="24813" s="1" customFormat="1"/>
    <row r="24814" s="1" customFormat="1"/>
    <row r="24815" s="1" customFormat="1"/>
    <row r="24816" s="1" customFormat="1"/>
    <row r="24817" s="1" customFormat="1"/>
    <row r="24818" s="1" customFormat="1"/>
    <row r="24819" s="1" customFormat="1"/>
    <row r="24820" s="1" customFormat="1"/>
    <row r="24821" s="1" customFormat="1"/>
    <row r="24822" s="1" customFormat="1"/>
    <row r="24823" s="1" customFormat="1"/>
    <row r="24824" s="1" customFormat="1"/>
    <row r="24825" s="1" customFormat="1"/>
    <row r="24826" s="1" customFormat="1"/>
    <row r="24827" s="1" customFormat="1"/>
    <row r="24828" s="1" customFormat="1"/>
    <row r="24829" s="1" customFormat="1"/>
    <row r="24830" s="1" customFormat="1"/>
    <row r="24831" s="1" customFormat="1"/>
    <row r="24832" s="1" customFormat="1"/>
    <row r="24833" s="1" customFormat="1"/>
    <row r="24834" s="1" customFormat="1"/>
    <row r="24835" s="1" customFormat="1"/>
    <row r="24836" s="1" customFormat="1"/>
    <row r="24837" s="1" customFormat="1"/>
    <row r="24838" s="1" customFormat="1"/>
    <row r="24839" s="1" customFormat="1"/>
    <row r="24840" s="1" customFormat="1"/>
    <row r="24841" s="1" customFormat="1"/>
    <row r="24842" s="1" customFormat="1"/>
    <row r="24843" s="1" customFormat="1"/>
    <row r="24844" s="1" customFormat="1"/>
    <row r="24845" s="1" customFormat="1"/>
    <row r="24846" s="1" customFormat="1"/>
    <row r="24847" s="1" customFormat="1"/>
    <row r="24848" s="1" customFormat="1"/>
    <row r="24849" s="1" customFormat="1"/>
    <row r="24850" s="1" customFormat="1"/>
    <row r="24851" s="1" customFormat="1"/>
    <row r="24852" s="1" customFormat="1"/>
    <row r="24853" s="1" customFormat="1"/>
    <row r="24854" s="1" customFormat="1"/>
    <row r="24855" s="1" customFormat="1"/>
    <row r="24856" s="1" customFormat="1"/>
    <row r="24857" s="1" customFormat="1"/>
    <row r="24858" s="1" customFormat="1"/>
    <row r="24859" s="1" customFormat="1"/>
    <row r="24860" s="1" customFormat="1"/>
    <row r="24861" s="1" customFormat="1"/>
    <row r="24862" s="1" customFormat="1"/>
    <row r="24863" s="1" customFormat="1"/>
    <row r="24864" s="1" customFormat="1"/>
    <row r="24865" s="1" customFormat="1"/>
    <row r="24866" s="1" customFormat="1"/>
    <row r="24867" s="1" customFormat="1"/>
    <row r="24868" s="1" customFormat="1"/>
    <row r="24869" s="1" customFormat="1"/>
    <row r="24870" s="1" customFormat="1"/>
    <row r="24871" s="1" customFormat="1"/>
    <row r="24872" s="1" customFormat="1"/>
    <row r="24873" s="1" customFormat="1"/>
    <row r="24874" s="1" customFormat="1"/>
    <row r="24875" s="1" customFormat="1"/>
    <row r="24876" s="1" customFormat="1"/>
    <row r="24877" s="1" customFormat="1"/>
    <row r="24878" s="1" customFormat="1"/>
    <row r="24879" s="1" customFormat="1"/>
    <row r="24880" s="1" customFormat="1"/>
    <row r="24881" s="1" customFormat="1"/>
    <row r="24882" s="1" customFormat="1"/>
    <row r="24883" s="1" customFormat="1"/>
    <row r="24884" s="1" customFormat="1"/>
    <row r="24885" s="1" customFormat="1"/>
    <row r="24886" s="1" customFormat="1"/>
    <row r="24887" s="1" customFormat="1"/>
    <row r="24888" s="1" customFormat="1"/>
    <row r="24889" s="1" customFormat="1"/>
    <row r="24890" s="1" customFormat="1"/>
    <row r="24891" s="1" customFormat="1"/>
    <row r="24892" s="1" customFormat="1"/>
    <row r="24893" s="1" customFormat="1"/>
    <row r="24894" s="1" customFormat="1"/>
    <row r="24895" s="1" customFormat="1"/>
    <row r="24896" s="1" customFormat="1"/>
    <row r="24897" s="1" customFormat="1"/>
    <row r="24898" s="1" customFormat="1"/>
    <row r="24899" s="1" customFormat="1"/>
    <row r="24900" s="1" customFormat="1"/>
    <row r="24901" s="1" customFormat="1"/>
    <row r="24902" s="1" customFormat="1"/>
    <row r="24903" s="1" customFormat="1"/>
    <row r="24904" s="1" customFormat="1"/>
    <row r="24905" s="1" customFormat="1"/>
    <row r="24906" s="1" customFormat="1"/>
    <row r="24907" s="1" customFormat="1"/>
    <row r="24908" s="1" customFormat="1"/>
    <row r="24909" s="1" customFormat="1"/>
    <row r="24910" s="1" customFormat="1"/>
    <row r="24911" s="1" customFormat="1"/>
    <row r="24912" s="1" customFormat="1"/>
    <row r="24913" s="1" customFormat="1"/>
    <row r="24914" s="1" customFormat="1"/>
    <row r="24915" s="1" customFormat="1"/>
    <row r="24916" s="1" customFormat="1"/>
    <row r="24917" s="1" customFormat="1"/>
    <row r="24918" s="1" customFormat="1"/>
    <row r="24919" s="1" customFormat="1"/>
    <row r="24920" s="1" customFormat="1"/>
    <row r="24921" s="1" customFormat="1"/>
    <row r="24922" s="1" customFormat="1"/>
    <row r="24923" s="1" customFormat="1"/>
    <row r="24924" s="1" customFormat="1"/>
    <row r="24925" s="1" customFormat="1"/>
    <row r="24926" s="1" customFormat="1"/>
    <row r="24927" s="1" customFormat="1"/>
    <row r="24928" s="1" customFormat="1"/>
    <row r="24929" s="1" customFormat="1"/>
    <row r="24930" s="1" customFormat="1"/>
    <row r="24931" s="1" customFormat="1"/>
    <row r="24932" s="1" customFormat="1"/>
    <row r="24933" s="1" customFormat="1"/>
    <row r="24934" s="1" customFormat="1"/>
    <row r="24935" s="1" customFormat="1"/>
    <row r="24936" s="1" customFormat="1"/>
    <row r="24937" s="1" customFormat="1"/>
    <row r="24938" s="1" customFormat="1"/>
    <row r="24939" s="1" customFormat="1"/>
    <row r="24940" s="1" customFormat="1"/>
    <row r="24941" s="1" customFormat="1"/>
    <row r="24942" s="1" customFormat="1"/>
    <row r="24943" s="1" customFormat="1"/>
    <row r="24944" s="1" customFormat="1"/>
    <row r="24945" s="1" customFormat="1"/>
    <row r="24946" s="1" customFormat="1"/>
    <row r="24947" s="1" customFormat="1"/>
    <row r="24948" s="1" customFormat="1"/>
    <row r="24949" s="1" customFormat="1"/>
    <row r="24950" s="1" customFormat="1"/>
    <row r="24951" s="1" customFormat="1"/>
    <row r="24952" s="1" customFormat="1"/>
    <row r="24953" s="1" customFormat="1"/>
    <row r="24954" s="1" customFormat="1"/>
    <row r="24955" s="1" customFormat="1"/>
    <row r="24956" s="1" customFormat="1"/>
    <row r="24957" s="1" customFormat="1"/>
    <row r="24958" s="1" customFormat="1"/>
    <row r="24959" s="1" customFormat="1"/>
    <row r="24960" s="1" customFormat="1"/>
    <row r="24961" s="1" customFormat="1"/>
    <row r="24962" s="1" customFormat="1"/>
    <row r="24963" s="1" customFormat="1"/>
    <row r="24964" s="1" customFormat="1"/>
    <row r="24965" s="1" customFormat="1"/>
    <row r="24966" s="1" customFormat="1"/>
    <row r="24967" s="1" customFormat="1"/>
    <row r="24968" s="1" customFormat="1"/>
    <row r="24969" s="1" customFormat="1"/>
    <row r="24970" s="1" customFormat="1"/>
    <row r="24971" s="1" customFormat="1"/>
    <row r="24972" s="1" customFormat="1"/>
    <row r="24973" s="1" customFormat="1"/>
    <row r="24974" s="1" customFormat="1"/>
    <row r="24975" s="1" customFormat="1"/>
    <row r="24976" s="1" customFormat="1"/>
    <row r="24977" s="1" customFormat="1"/>
    <row r="24978" s="1" customFormat="1"/>
    <row r="24979" s="1" customFormat="1"/>
    <row r="24980" s="1" customFormat="1"/>
    <row r="24981" s="1" customFormat="1"/>
    <row r="24982" s="1" customFormat="1"/>
    <row r="24983" s="1" customFormat="1"/>
    <row r="24984" s="1" customFormat="1"/>
    <row r="24985" s="1" customFormat="1"/>
    <row r="24986" s="1" customFormat="1"/>
    <row r="24987" s="1" customFormat="1"/>
    <row r="24988" s="1" customFormat="1"/>
    <row r="24989" s="1" customFormat="1"/>
    <row r="24990" s="1" customFormat="1"/>
    <row r="24991" s="1" customFormat="1"/>
    <row r="24992" s="1" customFormat="1"/>
    <row r="24993" s="1" customFormat="1"/>
    <row r="24994" s="1" customFormat="1"/>
    <row r="24995" s="1" customFormat="1"/>
    <row r="24996" s="1" customFormat="1"/>
    <row r="24997" s="1" customFormat="1"/>
    <row r="24998" s="1" customFormat="1"/>
    <row r="24999" s="1" customFormat="1"/>
    <row r="25000" s="1" customFormat="1"/>
    <row r="25001" s="1" customFormat="1"/>
    <row r="25002" s="1" customFormat="1"/>
    <row r="25003" s="1" customFormat="1"/>
    <row r="25004" s="1" customFormat="1"/>
    <row r="25005" s="1" customFormat="1"/>
    <row r="25006" s="1" customFormat="1"/>
    <row r="25007" s="1" customFormat="1"/>
    <row r="25008" s="1" customFormat="1"/>
    <row r="25009" s="1" customFormat="1"/>
    <row r="25010" s="1" customFormat="1"/>
    <row r="25011" s="1" customFormat="1"/>
    <row r="25012" s="1" customFormat="1"/>
    <row r="25013" s="1" customFormat="1"/>
    <row r="25014" s="1" customFormat="1"/>
    <row r="25015" s="1" customFormat="1"/>
    <row r="25016" s="1" customFormat="1"/>
    <row r="25017" s="1" customFormat="1"/>
    <row r="25018" s="1" customFormat="1"/>
    <row r="25019" s="1" customFormat="1"/>
    <row r="25020" s="1" customFormat="1"/>
    <row r="25021" s="1" customFormat="1"/>
    <row r="25022" s="1" customFormat="1"/>
    <row r="25023" s="1" customFormat="1"/>
    <row r="25024" s="1" customFormat="1"/>
    <row r="25025" s="1" customFormat="1"/>
    <row r="25026" s="1" customFormat="1"/>
    <row r="25027" s="1" customFormat="1"/>
    <row r="25028" s="1" customFormat="1"/>
    <row r="25029" s="1" customFormat="1"/>
    <row r="25030" s="1" customFormat="1"/>
    <row r="25031" s="1" customFormat="1"/>
    <row r="25032" s="1" customFormat="1"/>
    <row r="25033" s="1" customFormat="1"/>
    <row r="25034" s="1" customFormat="1"/>
    <row r="25035" s="1" customFormat="1"/>
    <row r="25036" s="1" customFormat="1"/>
    <row r="25037" s="1" customFormat="1"/>
    <row r="25038" s="1" customFormat="1"/>
    <row r="25039" s="1" customFormat="1"/>
    <row r="25040" s="1" customFormat="1"/>
    <row r="25041" s="1" customFormat="1"/>
    <row r="25042" s="1" customFormat="1"/>
    <row r="25043" s="1" customFormat="1"/>
    <row r="25044" s="1" customFormat="1"/>
    <row r="25045" s="1" customFormat="1"/>
    <row r="25046" s="1" customFormat="1"/>
    <row r="25047" s="1" customFormat="1"/>
    <row r="25048" s="1" customFormat="1"/>
    <row r="25049" s="1" customFormat="1"/>
    <row r="25050" s="1" customFormat="1"/>
    <row r="25051" s="1" customFormat="1"/>
    <row r="25052" s="1" customFormat="1"/>
    <row r="25053" s="1" customFormat="1"/>
    <row r="25054" s="1" customFormat="1"/>
    <row r="25055" s="1" customFormat="1"/>
    <row r="25056" s="1" customFormat="1"/>
    <row r="25057" s="1" customFormat="1"/>
    <row r="25058" s="1" customFormat="1"/>
    <row r="25059" s="1" customFormat="1"/>
    <row r="25060" s="1" customFormat="1"/>
    <row r="25061" s="1" customFormat="1"/>
    <row r="25062" s="1" customFormat="1"/>
    <row r="25063" s="1" customFormat="1"/>
    <row r="25064" s="1" customFormat="1"/>
    <row r="25065" s="1" customFormat="1"/>
    <row r="25066" s="1" customFormat="1"/>
    <row r="25067" s="1" customFormat="1"/>
    <row r="25068" s="1" customFormat="1"/>
    <row r="25069" s="1" customFormat="1"/>
    <row r="25070" s="1" customFormat="1"/>
    <row r="25071" s="1" customFormat="1"/>
    <row r="25072" s="1" customFormat="1"/>
    <row r="25073" s="1" customFormat="1"/>
    <row r="25074" s="1" customFormat="1"/>
    <row r="25075" s="1" customFormat="1"/>
    <row r="25076" s="1" customFormat="1"/>
    <row r="25077" s="1" customFormat="1"/>
    <row r="25078" s="1" customFormat="1"/>
    <row r="25079" s="1" customFormat="1"/>
    <row r="25080" s="1" customFormat="1"/>
    <row r="25081" s="1" customFormat="1"/>
    <row r="25082" s="1" customFormat="1"/>
    <row r="25083" s="1" customFormat="1"/>
    <row r="25084" s="1" customFormat="1"/>
    <row r="25085" s="1" customFormat="1"/>
    <row r="25086" s="1" customFormat="1"/>
    <row r="25087" s="1" customFormat="1"/>
    <row r="25088" s="1" customFormat="1"/>
    <row r="25089" s="1" customFormat="1"/>
    <row r="25090" s="1" customFormat="1"/>
    <row r="25091" s="1" customFormat="1"/>
    <row r="25092" s="1" customFormat="1"/>
    <row r="25093" s="1" customFormat="1"/>
    <row r="25094" s="1" customFormat="1"/>
    <row r="25095" s="1" customFormat="1"/>
    <row r="25096" s="1" customFormat="1"/>
    <row r="25097" s="1" customFormat="1"/>
    <row r="25098" s="1" customFormat="1"/>
    <row r="25099" s="1" customFormat="1"/>
    <row r="25100" s="1" customFormat="1"/>
    <row r="25101" s="1" customFormat="1"/>
    <row r="25102" s="1" customFormat="1"/>
    <row r="25103" s="1" customFormat="1"/>
    <row r="25104" s="1" customFormat="1"/>
    <row r="25105" s="1" customFormat="1"/>
    <row r="25106" s="1" customFormat="1"/>
    <row r="25107" s="1" customFormat="1"/>
    <row r="25108" s="1" customFormat="1"/>
    <row r="25109" s="1" customFormat="1"/>
    <row r="25110" s="1" customFormat="1"/>
    <row r="25111" s="1" customFormat="1"/>
    <row r="25112" s="1" customFormat="1"/>
    <row r="25113" s="1" customFormat="1"/>
    <row r="25114" s="1" customFormat="1"/>
    <row r="25115" s="1" customFormat="1"/>
    <row r="25116" s="1" customFormat="1"/>
    <row r="25117" s="1" customFormat="1"/>
    <row r="25118" s="1" customFormat="1"/>
    <row r="25119" s="1" customFormat="1"/>
    <row r="25120" s="1" customFormat="1"/>
    <row r="25121" s="1" customFormat="1"/>
    <row r="25122" s="1" customFormat="1"/>
    <row r="25123" s="1" customFormat="1"/>
    <row r="25124" s="1" customFormat="1"/>
    <row r="25125" s="1" customFormat="1"/>
    <row r="25126" s="1" customFormat="1"/>
    <row r="25127" s="1" customFormat="1"/>
    <row r="25128" s="1" customFormat="1"/>
    <row r="25129" s="1" customFormat="1"/>
    <row r="25130" s="1" customFormat="1"/>
    <row r="25131" s="1" customFormat="1"/>
    <row r="25132" s="1" customFormat="1"/>
    <row r="25133" s="1" customFormat="1"/>
    <row r="25134" s="1" customFormat="1"/>
    <row r="25135" s="1" customFormat="1"/>
    <row r="25136" s="1" customFormat="1"/>
    <row r="25137" s="1" customFormat="1"/>
    <row r="25138" s="1" customFormat="1"/>
    <row r="25139" s="1" customFormat="1"/>
    <row r="25140" s="1" customFormat="1"/>
    <row r="25141" s="1" customFormat="1"/>
    <row r="25142" s="1" customFormat="1"/>
    <row r="25143" s="1" customFormat="1"/>
    <row r="25144" s="1" customFormat="1"/>
    <row r="25145" s="1" customFormat="1"/>
    <row r="25146" s="1" customFormat="1"/>
    <row r="25147" s="1" customFormat="1"/>
    <row r="25148" s="1" customFormat="1"/>
    <row r="25149" s="1" customFormat="1"/>
    <row r="25150" s="1" customFormat="1"/>
    <row r="25151" s="1" customFormat="1"/>
    <row r="25152" s="1" customFormat="1"/>
    <row r="25153" s="1" customFormat="1"/>
    <row r="25154" s="1" customFormat="1"/>
    <row r="25155" s="1" customFormat="1"/>
    <row r="25156" s="1" customFormat="1"/>
    <row r="25157" s="1" customFormat="1"/>
    <row r="25158" s="1" customFormat="1"/>
    <row r="25159" s="1" customFormat="1"/>
    <row r="25160" s="1" customFormat="1"/>
    <row r="25161" s="1" customFormat="1"/>
    <row r="25162" s="1" customFormat="1"/>
    <row r="25163" s="1" customFormat="1"/>
    <row r="25164" s="1" customFormat="1"/>
    <row r="25165" s="1" customFormat="1"/>
    <row r="25166" s="1" customFormat="1"/>
    <row r="25167" s="1" customFormat="1"/>
    <row r="25168" s="1" customFormat="1"/>
    <row r="25169" s="1" customFormat="1"/>
    <row r="25170" s="1" customFormat="1"/>
    <row r="25171" s="1" customFormat="1"/>
    <row r="25172" s="1" customFormat="1"/>
    <row r="25173" s="1" customFormat="1"/>
    <row r="25174" s="1" customFormat="1"/>
    <row r="25175" s="1" customFormat="1"/>
    <row r="25176" s="1" customFormat="1"/>
    <row r="25177" s="1" customFormat="1"/>
    <row r="25178" s="1" customFormat="1"/>
    <row r="25179" s="1" customFormat="1"/>
    <row r="25180" s="1" customFormat="1"/>
    <row r="25181" s="1" customFormat="1"/>
    <row r="25182" s="1" customFormat="1"/>
    <row r="25183" s="1" customFormat="1"/>
    <row r="25184" s="1" customFormat="1"/>
    <row r="25185" s="1" customFormat="1"/>
    <row r="25186" s="1" customFormat="1"/>
    <row r="25187" s="1" customFormat="1"/>
    <row r="25188" s="1" customFormat="1"/>
    <row r="25189" s="1" customFormat="1"/>
    <row r="25190" s="1" customFormat="1"/>
    <row r="25191" s="1" customFormat="1"/>
    <row r="25192" s="1" customFormat="1"/>
    <row r="25193" s="1" customFormat="1"/>
    <row r="25194" s="1" customFormat="1"/>
    <row r="25195" s="1" customFormat="1"/>
    <row r="25196" s="1" customFormat="1"/>
    <row r="25197" s="1" customFormat="1"/>
    <row r="25198" s="1" customFormat="1"/>
    <row r="25199" s="1" customFormat="1"/>
    <row r="25200" s="1" customFormat="1"/>
    <row r="25201" s="1" customFormat="1"/>
    <row r="25202" s="1" customFormat="1"/>
    <row r="25203" s="1" customFormat="1"/>
    <row r="25204" s="1" customFormat="1"/>
    <row r="25205" s="1" customFormat="1"/>
    <row r="25206" s="1" customFormat="1"/>
    <row r="25207" s="1" customFormat="1"/>
    <row r="25208" s="1" customFormat="1"/>
    <row r="25209" s="1" customFormat="1"/>
    <row r="25210" s="1" customFormat="1"/>
    <row r="25211" s="1" customFormat="1"/>
    <row r="25212" s="1" customFormat="1"/>
    <row r="25213" s="1" customFormat="1"/>
    <row r="25214" s="1" customFormat="1"/>
    <row r="25215" s="1" customFormat="1"/>
    <row r="25216" s="1" customFormat="1"/>
    <row r="25217" s="1" customFormat="1"/>
    <row r="25218" s="1" customFormat="1"/>
    <row r="25219" s="1" customFormat="1"/>
    <row r="25220" s="1" customFormat="1"/>
    <row r="25221" s="1" customFormat="1"/>
    <row r="25222" s="1" customFormat="1"/>
    <row r="25223" s="1" customFormat="1"/>
    <row r="25224" s="1" customFormat="1"/>
    <row r="25225" s="1" customFormat="1"/>
    <row r="25226" s="1" customFormat="1"/>
    <row r="25227" s="1" customFormat="1"/>
    <row r="25228" s="1" customFormat="1"/>
    <row r="25229" s="1" customFormat="1"/>
    <row r="25230" s="1" customFormat="1"/>
    <row r="25231" s="1" customFormat="1"/>
    <row r="25232" s="1" customFormat="1"/>
    <row r="25233" s="1" customFormat="1"/>
    <row r="25234" s="1" customFormat="1"/>
    <row r="25235" s="1" customFormat="1"/>
    <row r="25236" s="1" customFormat="1"/>
    <row r="25237" s="1" customFormat="1"/>
    <row r="25238" s="1" customFormat="1"/>
    <row r="25239" s="1" customFormat="1"/>
    <row r="25240" s="1" customFormat="1"/>
    <row r="25241" s="1" customFormat="1"/>
    <row r="25242" s="1" customFormat="1"/>
    <row r="25243" s="1" customFormat="1"/>
    <row r="25244" s="1" customFormat="1"/>
    <row r="25245" s="1" customFormat="1"/>
    <row r="25246" s="1" customFormat="1"/>
    <row r="25247" s="1" customFormat="1"/>
    <row r="25248" s="1" customFormat="1"/>
    <row r="25249" s="1" customFormat="1"/>
    <row r="25250" s="1" customFormat="1"/>
    <row r="25251" s="1" customFormat="1"/>
    <row r="25252" s="1" customFormat="1"/>
    <row r="25253" s="1" customFormat="1"/>
    <row r="25254" s="1" customFormat="1"/>
    <row r="25255" s="1" customFormat="1"/>
    <row r="25256" s="1" customFormat="1"/>
    <row r="25257" s="1" customFormat="1"/>
    <row r="25258" s="1" customFormat="1"/>
    <row r="25259" s="1" customFormat="1"/>
    <row r="25260" s="1" customFormat="1"/>
    <row r="25261" s="1" customFormat="1"/>
    <row r="25262" s="1" customFormat="1"/>
    <row r="25263" s="1" customFormat="1"/>
    <row r="25264" s="1" customFormat="1"/>
    <row r="25265" s="1" customFormat="1"/>
    <row r="25266" s="1" customFormat="1"/>
    <row r="25267" s="1" customFormat="1"/>
    <row r="25268" s="1" customFormat="1"/>
    <row r="25269" s="1" customFormat="1"/>
    <row r="25270" s="1" customFormat="1"/>
    <row r="25271" s="1" customFormat="1"/>
    <row r="25272" s="1" customFormat="1"/>
    <row r="25273" s="1" customFormat="1"/>
    <row r="25274" s="1" customFormat="1"/>
    <row r="25275" s="1" customFormat="1"/>
    <row r="25276" s="1" customFormat="1"/>
    <row r="25277" s="1" customFormat="1"/>
    <row r="25278" s="1" customFormat="1"/>
    <row r="25279" s="1" customFormat="1"/>
    <row r="25280" s="1" customFormat="1"/>
    <row r="25281" s="1" customFormat="1"/>
    <row r="25282" s="1" customFormat="1"/>
    <row r="25283" s="1" customFormat="1"/>
    <row r="25284" s="1" customFormat="1"/>
    <row r="25285" s="1" customFormat="1"/>
    <row r="25286" s="1" customFormat="1"/>
    <row r="25287" s="1" customFormat="1"/>
    <row r="25288" s="1" customFormat="1"/>
    <row r="25289" s="1" customFormat="1"/>
    <row r="25290" s="1" customFormat="1"/>
    <row r="25291" s="1" customFormat="1"/>
    <row r="25292" s="1" customFormat="1"/>
    <row r="25293" s="1" customFormat="1"/>
    <row r="25294" s="1" customFormat="1"/>
    <row r="25295" s="1" customFormat="1"/>
    <row r="25296" s="1" customFormat="1"/>
    <row r="25297" s="1" customFormat="1"/>
    <row r="25298" s="1" customFormat="1"/>
    <row r="25299" s="1" customFormat="1"/>
    <row r="25300" s="1" customFormat="1"/>
    <row r="25301" s="1" customFormat="1"/>
    <row r="25302" s="1" customFormat="1"/>
    <row r="25303" s="1" customFormat="1"/>
    <row r="25304" s="1" customFormat="1"/>
    <row r="25305" s="1" customFormat="1"/>
    <row r="25306" s="1" customFormat="1"/>
    <row r="25307" s="1" customFormat="1"/>
    <row r="25308" s="1" customFormat="1"/>
    <row r="25309" s="1" customFormat="1"/>
    <row r="25310" s="1" customFormat="1"/>
    <row r="25311" s="1" customFormat="1"/>
    <row r="25312" s="1" customFormat="1"/>
    <row r="25313" s="1" customFormat="1"/>
    <row r="25314" s="1" customFormat="1"/>
    <row r="25315" s="1" customFormat="1"/>
    <row r="25316" s="1" customFormat="1"/>
    <row r="25317" s="1" customFormat="1"/>
    <row r="25318" s="1" customFormat="1"/>
    <row r="25319" s="1" customFormat="1"/>
    <row r="25320" s="1" customFormat="1"/>
    <row r="25321" s="1" customFormat="1"/>
    <row r="25322" s="1" customFormat="1"/>
    <row r="25323" s="1" customFormat="1"/>
    <row r="25324" s="1" customFormat="1"/>
    <row r="25325" s="1" customFormat="1"/>
    <row r="25326" s="1" customFormat="1"/>
    <row r="25327" s="1" customFormat="1"/>
    <row r="25328" s="1" customFormat="1"/>
    <row r="25329" s="1" customFormat="1"/>
    <row r="25330" s="1" customFormat="1"/>
    <row r="25331" s="1" customFormat="1"/>
    <row r="25332" s="1" customFormat="1"/>
    <row r="25333" s="1" customFormat="1"/>
    <row r="25334" s="1" customFormat="1"/>
    <row r="25335" s="1" customFormat="1"/>
    <row r="25336" s="1" customFormat="1"/>
    <row r="25337" s="1" customFormat="1"/>
    <row r="25338" s="1" customFormat="1"/>
    <row r="25339" s="1" customFormat="1"/>
    <row r="25340" s="1" customFormat="1"/>
    <row r="25341" s="1" customFormat="1"/>
    <row r="25342" s="1" customFormat="1"/>
    <row r="25343" s="1" customFormat="1"/>
    <row r="25344" s="1" customFormat="1"/>
    <row r="25345" s="1" customFormat="1"/>
    <row r="25346" s="1" customFormat="1"/>
    <row r="25347" s="1" customFormat="1"/>
    <row r="25348" s="1" customFormat="1"/>
    <row r="25349" s="1" customFormat="1"/>
    <row r="25350" s="1" customFormat="1"/>
    <row r="25351" s="1" customFormat="1"/>
    <row r="25352" s="1" customFormat="1"/>
    <row r="25353" s="1" customFormat="1"/>
    <row r="25354" s="1" customFormat="1"/>
    <row r="25355" s="1" customFormat="1"/>
    <row r="25356" s="1" customFormat="1"/>
    <row r="25357" s="1" customFormat="1"/>
    <row r="25358" s="1" customFormat="1"/>
    <row r="25359" s="1" customFormat="1"/>
    <row r="25360" s="1" customFormat="1"/>
    <row r="25361" s="1" customFormat="1"/>
    <row r="25362" s="1" customFormat="1"/>
    <row r="25363" s="1" customFormat="1"/>
    <row r="25364" s="1" customFormat="1"/>
    <row r="25365" s="1" customFormat="1"/>
    <row r="25366" s="1" customFormat="1"/>
    <row r="25367" s="1" customFormat="1"/>
    <row r="25368" s="1" customFormat="1"/>
    <row r="25369" s="1" customFormat="1"/>
    <row r="25370" s="1" customFormat="1"/>
    <row r="25371" s="1" customFormat="1"/>
    <row r="25372" s="1" customFormat="1"/>
    <row r="25373" s="1" customFormat="1"/>
    <row r="25374" s="1" customFormat="1"/>
    <row r="25375" s="1" customFormat="1"/>
    <row r="25376" s="1" customFormat="1"/>
    <row r="25377" s="1" customFormat="1"/>
    <row r="25378" s="1" customFormat="1"/>
    <row r="25379" s="1" customFormat="1"/>
    <row r="25380" s="1" customFormat="1"/>
    <row r="25381" s="1" customFormat="1"/>
    <row r="25382" s="1" customFormat="1"/>
    <row r="25383" s="1" customFormat="1"/>
    <row r="25384" s="1" customFormat="1"/>
    <row r="25385" s="1" customFormat="1"/>
    <row r="25386" s="1" customFormat="1"/>
    <row r="25387" s="1" customFormat="1"/>
    <row r="25388" s="1" customFormat="1"/>
    <row r="25389" s="1" customFormat="1"/>
    <row r="25390" s="1" customFormat="1"/>
    <row r="25391" s="1" customFormat="1"/>
    <row r="25392" s="1" customFormat="1"/>
    <row r="25393" s="1" customFormat="1"/>
    <row r="25394" s="1" customFormat="1"/>
    <row r="25395" s="1" customFormat="1"/>
    <row r="25396" s="1" customFormat="1"/>
    <row r="25397" s="1" customFormat="1"/>
    <row r="25398" s="1" customFormat="1"/>
    <row r="25399" s="1" customFormat="1"/>
    <row r="25400" s="1" customFormat="1"/>
    <row r="25401" s="1" customFormat="1"/>
    <row r="25402" s="1" customFormat="1"/>
    <row r="25403" s="1" customFormat="1"/>
    <row r="25404" s="1" customFormat="1"/>
    <row r="25405" s="1" customFormat="1"/>
    <row r="25406" s="1" customFormat="1"/>
    <row r="25407" s="1" customFormat="1"/>
    <row r="25408" s="1" customFormat="1"/>
    <row r="25409" s="1" customFormat="1"/>
    <row r="25410" s="1" customFormat="1"/>
    <row r="25411" s="1" customFormat="1"/>
    <row r="25412" s="1" customFormat="1"/>
    <row r="25413" s="1" customFormat="1"/>
    <row r="25414" s="1" customFormat="1"/>
    <row r="25415" s="1" customFormat="1"/>
    <row r="25416" s="1" customFormat="1"/>
    <row r="25417" s="1" customFormat="1"/>
    <row r="25418" s="1" customFormat="1"/>
    <row r="25419" s="1" customFormat="1"/>
    <row r="25420" s="1" customFormat="1"/>
    <row r="25421" s="1" customFormat="1"/>
    <row r="25422" s="1" customFormat="1"/>
    <row r="25423" s="1" customFormat="1"/>
    <row r="25424" s="1" customFormat="1"/>
    <row r="25425" s="1" customFormat="1"/>
    <row r="25426" s="1" customFormat="1"/>
    <row r="25427" s="1" customFormat="1"/>
    <row r="25428" s="1" customFormat="1"/>
    <row r="25429" s="1" customFormat="1"/>
    <row r="25430" s="1" customFormat="1"/>
    <row r="25431" s="1" customFormat="1"/>
    <row r="25432" s="1" customFormat="1"/>
    <row r="25433" s="1" customFormat="1"/>
    <row r="25434" s="1" customFormat="1"/>
    <row r="25435" s="1" customFormat="1"/>
    <row r="25436" s="1" customFormat="1"/>
    <row r="25437" s="1" customFormat="1"/>
    <row r="25438" s="1" customFormat="1"/>
    <row r="25439" s="1" customFormat="1"/>
    <row r="25440" s="1" customFormat="1"/>
    <row r="25441" s="1" customFormat="1"/>
    <row r="25442" s="1" customFormat="1"/>
    <row r="25443" s="1" customFormat="1"/>
    <row r="25444" s="1" customFormat="1"/>
    <row r="25445" s="1" customFormat="1"/>
    <row r="25446" s="1" customFormat="1"/>
    <row r="25447" s="1" customFormat="1"/>
    <row r="25448" s="1" customFormat="1"/>
    <row r="25449" s="1" customFormat="1"/>
    <row r="25450" s="1" customFormat="1"/>
    <row r="25451" s="1" customFormat="1"/>
    <row r="25452" s="1" customFormat="1"/>
    <row r="25453" s="1" customFormat="1"/>
    <row r="25454" s="1" customFormat="1"/>
    <row r="25455" s="1" customFormat="1"/>
    <row r="25456" s="1" customFormat="1"/>
    <row r="25457" s="1" customFormat="1"/>
    <row r="25458" s="1" customFormat="1"/>
    <row r="25459" s="1" customFormat="1"/>
    <row r="25460" s="1" customFormat="1"/>
    <row r="25461" s="1" customFormat="1"/>
    <row r="25462" s="1" customFormat="1"/>
    <row r="25463" s="1" customFormat="1"/>
    <row r="25464" s="1" customFormat="1"/>
    <row r="25465" s="1" customFormat="1"/>
    <row r="25466" s="1" customFormat="1"/>
    <row r="25467" s="1" customFormat="1"/>
    <row r="25468" s="1" customFormat="1"/>
    <row r="25469" s="1" customFormat="1"/>
    <row r="25470" s="1" customFormat="1"/>
    <row r="25471" s="1" customFormat="1"/>
    <row r="25472" s="1" customFormat="1"/>
    <row r="25473" s="1" customFormat="1"/>
    <row r="25474" s="1" customFormat="1"/>
    <row r="25475" s="1" customFormat="1"/>
    <row r="25476" s="1" customFormat="1"/>
    <row r="25477" s="1" customFormat="1"/>
    <row r="25478" s="1" customFormat="1"/>
    <row r="25479" s="1" customFormat="1"/>
    <row r="25480" s="1" customFormat="1"/>
    <row r="25481" s="1" customFormat="1"/>
    <row r="25482" s="1" customFormat="1"/>
    <row r="25483" s="1" customFormat="1"/>
    <row r="25484" s="1" customFormat="1"/>
    <row r="25485" s="1" customFormat="1"/>
    <row r="25486" s="1" customFormat="1"/>
    <row r="25487" s="1" customFormat="1"/>
    <row r="25488" s="1" customFormat="1"/>
    <row r="25489" s="1" customFormat="1"/>
    <row r="25490" s="1" customFormat="1"/>
    <row r="25491" s="1" customFormat="1"/>
    <row r="25492" s="1" customFormat="1"/>
    <row r="25493" s="1" customFormat="1"/>
    <row r="25494" s="1" customFormat="1"/>
    <row r="25495" s="1" customFormat="1"/>
    <row r="25496" s="1" customFormat="1"/>
    <row r="25497" s="1" customFormat="1"/>
    <row r="25498" s="1" customFormat="1"/>
    <row r="25499" s="1" customFormat="1"/>
    <row r="25500" s="1" customFormat="1"/>
    <row r="25501" s="1" customFormat="1"/>
    <row r="25502" s="1" customFormat="1"/>
    <row r="25503" s="1" customFormat="1"/>
    <row r="25504" s="1" customFormat="1"/>
    <row r="25505" s="1" customFormat="1"/>
    <row r="25506" s="1" customFormat="1"/>
    <row r="25507" s="1" customFormat="1"/>
    <row r="25508" s="1" customFormat="1"/>
    <row r="25509" s="1" customFormat="1"/>
    <row r="25510" s="1" customFormat="1"/>
    <row r="25511" s="1" customFormat="1"/>
    <row r="25512" s="1" customFormat="1"/>
    <row r="25513" s="1" customFormat="1"/>
    <row r="25514" s="1" customFormat="1"/>
    <row r="25515" s="1" customFormat="1"/>
    <row r="25516" s="1" customFormat="1"/>
    <row r="25517" s="1" customFormat="1"/>
    <row r="25518" s="1" customFormat="1"/>
    <row r="25519" s="1" customFormat="1"/>
    <row r="25520" s="1" customFormat="1"/>
    <row r="25521" s="1" customFormat="1"/>
    <row r="25522" s="1" customFormat="1"/>
    <row r="25523" s="1" customFormat="1"/>
    <row r="25524" s="1" customFormat="1"/>
    <row r="25525" s="1" customFormat="1"/>
    <row r="25526" s="1" customFormat="1"/>
    <row r="25527" s="1" customFormat="1"/>
    <row r="25528" s="1" customFormat="1"/>
    <row r="25529" s="1" customFormat="1"/>
    <row r="25530" s="1" customFormat="1"/>
    <row r="25531" s="1" customFormat="1"/>
    <row r="25532" s="1" customFormat="1"/>
    <row r="25533" s="1" customFormat="1"/>
    <row r="25534" s="1" customFormat="1"/>
    <row r="25535" s="1" customFormat="1"/>
    <row r="25536" s="1" customFormat="1"/>
    <row r="25537" s="1" customFormat="1"/>
    <row r="25538" s="1" customFormat="1"/>
    <row r="25539" s="1" customFormat="1"/>
    <row r="25540" s="1" customFormat="1"/>
    <row r="25541" s="1" customFormat="1"/>
    <row r="25542" s="1" customFormat="1"/>
    <row r="25543" s="1" customFormat="1"/>
    <row r="25544" s="1" customFormat="1"/>
    <row r="25545" s="1" customFormat="1"/>
    <row r="25546" s="1" customFormat="1"/>
    <row r="25547" s="1" customFormat="1"/>
    <row r="25548" s="1" customFormat="1"/>
    <row r="25549" s="1" customFormat="1"/>
    <row r="25550" s="1" customFormat="1"/>
    <row r="25551" s="1" customFormat="1"/>
    <row r="25552" s="1" customFormat="1"/>
    <row r="25553" s="1" customFormat="1"/>
    <row r="25554" s="1" customFormat="1"/>
    <row r="25555" s="1" customFormat="1"/>
    <row r="25556" s="1" customFormat="1"/>
    <row r="25557" s="1" customFormat="1"/>
    <row r="25558" s="1" customFormat="1"/>
    <row r="25559" s="1" customFormat="1"/>
    <row r="25560" s="1" customFormat="1"/>
    <row r="25561" s="1" customFormat="1"/>
    <row r="25562" s="1" customFormat="1"/>
    <row r="25563" s="1" customFormat="1"/>
    <row r="25564" s="1" customFormat="1"/>
    <row r="25565" s="1" customFormat="1"/>
    <row r="25566" s="1" customFormat="1"/>
    <row r="25567" s="1" customFormat="1"/>
    <row r="25568" s="1" customFormat="1"/>
    <row r="25569" s="1" customFormat="1"/>
    <row r="25570" s="1" customFormat="1"/>
    <row r="25571" s="1" customFormat="1"/>
    <row r="25572" s="1" customFormat="1"/>
    <row r="25573" s="1" customFormat="1"/>
    <row r="25574" s="1" customFormat="1"/>
    <row r="25575" s="1" customFormat="1"/>
    <row r="25576" s="1" customFormat="1"/>
    <row r="25577" s="1" customFormat="1"/>
    <row r="25578" s="1" customFormat="1"/>
    <row r="25579" s="1" customFormat="1"/>
    <row r="25580" s="1" customFormat="1"/>
    <row r="25581" s="1" customFormat="1"/>
    <row r="25582" s="1" customFormat="1"/>
    <row r="25583" s="1" customFormat="1"/>
    <row r="25584" s="1" customFormat="1"/>
    <row r="25585" s="1" customFormat="1"/>
    <row r="25586" s="1" customFormat="1"/>
    <row r="25587" s="1" customFormat="1"/>
    <row r="25588" s="1" customFormat="1"/>
    <row r="25589" s="1" customFormat="1"/>
    <row r="25590" s="1" customFormat="1"/>
    <row r="25591" s="1" customFormat="1"/>
    <row r="25592" s="1" customFormat="1"/>
    <row r="25593" s="1" customFormat="1"/>
    <row r="25594" s="1" customFormat="1"/>
    <row r="25595" s="1" customFormat="1"/>
    <row r="25596" s="1" customFormat="1"/>
    <row r="25597" s="1" customFormat="1"/>
    <row r="25598" s="1" customFormat="1"/>
    <row r="25599" s="1" customFormat="1"/>
    <row r="25600" s="1" customFormat="1"/>
    <row r="25601" s="1" customFormat="1"/>
    <row r="25602" s="1" customFormat="1"/>
    <row r="25603" s="1" customFormat="1"/>
    <row r="25604" s="1" customFormat="1"/>
    <row r="25605" s="1" customFormat="1"/>
    <row r="25606" s="1" customFormat="1"/>
    <row r="25607" s="1" customFormat="1"/>
    <row r="25608" s="1" customFormat="1"/>
    <row r="25609" s="1" customFormat="1"/>
    <row r="25610" s="1" customFormat="1"/>
    <row r="25611" s="1" customFormat="1"/>
    <row r="25612" s="1" customFormat="1"/>
    <row r="25613" s="1" customFormat="1"/>
    <row r="25614" s="1" customFormat="1"/>
    <row r="25615" s="1" customFormat="1"/>
    <row r="25616" s="1" customFormat="1"/>
    <row r="25617" s="1" customFormat="1"/>
    <row r="25618" s="1" customFormat="1"/>
    <row r="25619" s="1" customFormat="1"/>
    <row r="25620" s="1" customFormat="1"/>
    <row r="25621" s="1" customFormat="1"/>
    <row r="25622" s="1" customFormat="1"/>
    <row r="25623" s="1" customFormat="1"/>
    <row r="25624" s="1" customFormat="1"/>
    <row r="25625" s="1" customFormat="1"/>
    <row r="25626" s="1" customFormat="1"/>
    <row r="25627" s="1" customFormat="1"/>
    <row r="25628" s="1" customFormat="1"/>
    <row r="25629" s="1" customFormat="1"/>
    <row r="25630" s="1" customFormat="1"/>
    <row r="25631" s="1" customFormat="1"/>
    <row r="25632" s="1" customFormat="1"/>
    <row r="25633" s="1" customFormat="1"/>
    <row r="25634" s="1" customFormat="1"/>
    <row r="25635" s="1" customFormat="1"/>
    <row r="25636" s="1" customFormat="1"/>
    <row r="25637" s="1" customFormat="1"/>
    <row r="25638" s="1" customFormat="1"/>
    <row r="25639" s="1" customFormat="1"/>
    <row r="25640" s="1" customFormat="1"/>
    <row r="25641" s="1" customFormat="1"/>
    <row r="25642" s="1" customFormat="1"/>
    <row r="25643" s="1" customFormat="1"/>
    <row r="25644" s="1" customFormat="1"/>
    <row r="25645" s="1" customFormat="1"/>
    <row r="25646" s="1" customFormat="1"/>
    <row r="25647" s="1" customFormat="1"/>
    <row r="25648" s="1" customFormat="1"/>
    <row r="25649" s="1" customFormat="1"/>
    <row r="25650" s="1" customFormat="1"/>
    <row r="25651" s="1" customFormat="1"/>
    <row r="25652" s="1" customFormat="1"/>
    <row r="25653" s="1" customFormat="1"/>
    <row r="25654" s="1" customFormat="1"/>
    <row r="25655" s="1" customFormat="1"/>
    <row r="25656" s="1" customFormat="1"/>
    <row r="25657" s="1" customFormat="1"/>
    <row r="25658" s="1" customFormat="1"/>
    <row r="25659" s="1" customFormat="1"/>
    <row r="25660" s="1" customFormat="1"/>
    <row r="25661" s="1" customFormat="1"/>
    <row r="25662" s="1" customFormat="1"/>
    <row r="25663" s="1" customFormat="1"/>
    <row r="25664" s="1" customFormat="1"/>
    <row r="25665" s="1" customFormat="1"/>
    <row r="25666" s="1" customFormat="1"/>
    <row r="25667" s="1" customFormat="1"/>
    <row r="25668" s="1" customFormat="1"/>
    <row r="25669" s="1" customFormat="1"/>
    <row r="25670" s="1" customFormat="1"/>
    <row r="25671" s="1" customFormat="1"/>
    <row r="25672" s="1" customFormat="1"/>
    <row r="25673" s="1" customFormat="1"/>
    <row r="25674" s="1" customFormat="1"/>
    <row r="25675" s="1" customFormat="1"/>
    <row r="25676" s="1" customFormat="1"/>
    <row r="25677" s="1" customFormat="1"/>
    <row r="25678" s="1" customFormat="1"/>
    <row r="25679" s="1" customFormat="1"/>
    <row r="25680" s="1" customFormat="1"/>
    <row r="25681" s="1" customFormat="1"/>
    <row r="25682" s="1" customFormat="1"/>
    <row r="25683" s="1" customFormat="1"/>
    <row r="25684" s="1" customFormat="1"/>
    <row r="25685" s="1" customFormat="1"/>
    <row r="25686" s="1" customFormat="1"/>
    <row r="25687" s="1" customFormat="1"/>
    <row r="25688" s="1" customFormat="1"/>
    <row r="25689" s="1" customFormat="1"/>
    <row r="25690" s="1" customFormat="1"/>
    <row r="25691" s="1" customFormat="1"/>
    <row r="25692" s="1" customFormat="1"/>
    <row r="25693" s="1" customFormat="1"/>
    <row r="25694" s="1" customFormat="1"/>
    <row r="25695" s="1" customFormat="1"/>
    <row r="25696" s="1" customFormat="1"/>
    <row r="25697" s="1" customFormat="1"/>
    <row r="25698" s="1" customFormat="1"/>
    <row r="25699" s="1" customFormat="1"/>
    <row r="25700" s="1" customFormat="1"/>
    <row r="25701" s="1" customFormat="1"/>
    <row r="25702" s="1" customFormat="1"/>
    <row r="25703" s="1" customFormat="1"/>
    <row r="25704" s="1" customFormat="1"/>
    <row r="25705" s="1" customFormat="1"/>
    <row r="25706" s="1" customFormat="1"/>
    <row r="25707" s="1" customFormat="1"/>
    <row r="25708" s="1" customFormat="1"/>
    <row r="25709" s="1" customFormat="1"/>
    <row r="25710" s="1" customFormat="1"/>
    <row r="25711" s="1" customFormat="1"/>
    <row r="25712" s="1" customFormat="1"/>
    <row r="25713" s="1" customFormat="1"/>
    <row r="25714" s="1" customFormat="1"/>
    <row r="25715" s="1" customFormat="1"/>
    <row r="25716" s="1" customFormat="1"/>
    <row r="25717" s="1" customFormat="1"/>
    <row r="25718" s="1" customFormat="1"/>
    <row r="25719" s="1" customFormat="1"/>
    <row r="25720" s="1" customFormat="1"/>
    <row r="25721" s="1" customFormat="1"/>
    <row r="25722" s="1" customFormat="1"/>
    <row r="25723" s="1" customFormat="1"/>
    <row r="25724" s="1" customFormat="1"/>
    <row r="25725" s="1" customFormat="1"/>
    <row r="25726" s="1" customFormat="1"/>
    <row r="25727" s="1" customFormat="1"/>
    <row r="25728" s="1" customFormat="1"/>
    <row r="25729" s="1" customFormat="1"/>
    <row r="25730" s="1" customFormat="1"/>
    <row r="25731" s="1" customFormat="1"/>
    <row r="25732" s="1" customFormat="1"/>
    <row r="25733" s="1" customFormat="1"/>
    <row r="25734" s="1" customFormat="1"/>
    <row r="25735" s="1" customFormat="1"/>
    <row r="25736" s="1" customFormat="1"/>
    <row r="25737" s="1" customFormat="1"/>
    <row r="25738" s="1" customFormat="1"/>
    <row r="25739" s="1" customFormat="1"/>
    <row r="25740" s="1" customFormat="1"/>
    <row r="25741" s="1" customFormat="1"/>
    <row r="25742" s="1" customFormat="1"/>
    <row r="25743" s="1" customFormat="1"/>
    <row r="25744" s="1" customFormat="1"/>
    <row r="25745" s="1" customFormat="1"/>
    <row r="25746" s="1" customFormat="1"/>
    <row r="25747" s="1" customFormat="1"/>
    <row r="25748" s="1" customFormat="1"/>
    <row r="25749" s="1" customFormat="1"/>
    <row r="25750" s="1" customFormat="1"/>
    <row r="25751" s="1" customFormat="1"/>
    <row r="25752" s="1" customFormat="1"/>
    <row r="25753" s="1" customFormat="1"/>
    <row r="25754" s="1" customFormat="1"/>
    <row r="25755" s="1" customFormat="1"/>
    <row r="25756" s="1" customFormat="1"/>
    <row r="25757" s="1" customFormat="1"/>
    <row r="25758" s="1" customFormat="1"/>
    <row r="25759" s="1" customFormat="1"/>
    <row r="25760" s="1" customFormat="1"/>
    <row r="25761" s="1" customFormat="1"/>
    <row r="25762" s="1" customFormat="1"/>
    <row r="25763" s="1" customFormat="1"/>
    <row r="25764" s="1" customFormat="1"/>
    <row r="25765" s="1" customFormat="1"/>
    <row r="25766" s="1" customFormat="1"/>
    <row r="25767" s="1" customFormat="1"/>
    <row r="25768" s="1" customFormat="1"/>
    <row r="25769" s="1" customFormat="1"/>
    <row r="25770" s="1" customFormat="1"/>
    <row r="25771" s="1" customFormat="1"/>
    <row r="25772" s="1" customFormat="1"/>
    <row r="25773" s="1" customFormat="1"/>
    <row r="25774" s="1" customFormat="1"/>
    <row r="25775" s="1" customFormat="1"/>
    <row r="25776" s="1" customFormat="1"/>
    <row r="25777" s="1" customFormat="1"/>
    <row r="25778" s="1" customFormat="1"/>
    <row r="25779" s="1" customFormat="1"/>
    <row r="25780" s="1" customFormat="1"/>
    <row r="25781" s="1" customFormat="1"/>
    <row r="25782" s="1" customFormat="1"/>
    <row r="25783" s="1" customFormat="1"/>
    <row r="25784" s="1" customFormat="1"/>
    <row r="25785" s="1" customFormat="1"/>
    <row r="25786" s="1" customFormat="1"/>
    <row r="25787" s="1" customFormat="1"/>
    <row r="25788" s="1" customFormat="1"/>
    <row r="25789" s="1" customFormat="1"/>
    <row r="25790" s="1" customFormat="1"/>
    <row r="25791" s="1" customFormat="1"/>
    <row r="25792" s="1" customFormat="1"/>
    <row r="25793" s="1" customFormat="1"/>
    <row r="25794" s="1" customFormat="1"/>
    <row r="25795" s="1" customFormat="1"/>
    <row r="25796" s="1" customFormat="1"/>
    <row r="25797" s="1" customFormat="1"/>
    <row r="25798" s="1" customFormat="1"/>
    <row r="25799" s="1" customFormat="1"/>
    <row r="25800" s="1" customFormat="1"/>
    <row r="25801" s="1" customFormat="1"/>
    <row r="25802" s="1" customFormat="1"/>
    <row r="25803" s="1" customFormat="1"/>
    <row r="25804" s="1" customFormat="1"/>
    <row r="25805" s="1" customFormat="1"/>
    <row r="25806" s="1" customFormat="1"/>
    <row r="25807" s="1" customFormat="1"/>
    <row r="25808" s="1" customFormat="1"/>
    <row r="25809" s="1" customFormat="1"/>
    <row r="25810" s="1" customFormat="1"/>
    <row r="25811" s="1" customFormat="1"/>
    <row r="25812" s="1" customFormat="1"/>
    <row r="25813" s="1" customFormat="1"/>
    <row r="25814" s="1" customFormat="1"/>
    <row r="25815" s="1" customFormat="1"/>
    <row r="25816" s="1" customFormat="1"/>
    <row r="25817" s="1" customFormat="1"/>
    <row r="25818" s="1" customFormat="1"/>
    <row r="25819" s="1" customFormat="1"/>
    <row r="25820" s="1" customFormat="1"/>
    <row r="25821" s="1" customFormat="1"/>
    <row r="25822" s="1" customFormat="1"/>
    <row r="25823" s="1" customFormat="1"/>
    <row r="25824" s="1" customFormat="1"/>
    <row r="25825" s="1" customFormat="1"/>
    <row r="25826" s="1" customFormat="1"/>
    <row r="25827" s="1" customFormat="1"/>
    <row r="25828" s="1" customFormat="1"/>
    <row r="25829" s="1" customFormat="1"/>
    <row r="25830" s="1" customFormat="1"/>
    <row r="25831" s="1" customFormat="1"/>
    <row r="25832" s="1" customFormat="1"/>
    <row r="25833" s="1" customFormat="1"/>
    <row r="25834" s="1" customFormat="1"/>
    <row r="25835" s="1" customFormat="1"/>
    <row r="25836" s="1" customFormat="1"/>
    <row r="25837" s="1" customFormat="1"/>
    <row r="25838" s="1" customFormat="1"/>
    <row r="25839" s="1" customFormat="1"/>
    <row r="25840" s="1" customFormat="1"/>
    <row r="25841" s="1" customFormat="1"/>
    <row r="25842" s="1" customFormat="1"/>
    <row r="25843" s="1" customFormat="1"/>
    <row r="25844" s="1" customFormat="1"/>
    <row r="25845" s="1" customFormat="1"/>
    <row r="25846" s="1" customFormat="1"/>
    <row r="25847" s="1" customFormat="1"/>
    <row r="25848" s="1" customFormat="1"/>
    <row r="25849" s="1" customFormat="1"/>
    <row r="25850" s="1" customFormat="1"/>
    <row r="25851" s="1" customFormat="1"/>
    <row r="25852" s="1" customFormat="1"/>
    <row r="25853" s="1" customFormat="1"/>
    <row r="25854" s="1" customFormat="1"/>
    <row r="25855" s="1" customFormat="1"/>
    <row r="25856" s="1" customFormat="1"/>
    <row r="25857" s="1" customFormat="1"/>
    <row r="25858" s="1" customFormat="1"/>
    <row r="25859" s="1" customFormat="1"/>
    <row r="25860" s="1" customFormat="1"/>
    <row r="25861" s="1" customFormat="1"/>
    <row r="25862" s="1" customFormat="1"/>
    <row r="25863" s="1" customFormat="1"/>
    <row r="25864" s="1" customFormat="1"/>
    <row r="25865" s="1" customFormat="1"/>
    <row r="25866" s="1" customFormat="1"/>
    <row r="25867" s="1" customFormat="1"/>
    <row r="25868" s="1" customFormat="1"/>
    <row r="25869" s="1" customFormat="1"/>
    <row r="25870" s="1" customFormat="1"/>
    <row r="25871" s="1" customFormat="1"/>
    <row r="25872" s="1" customFormat="1"/>
    <row r="25873" s="1" customFormat="1"/>
    <row r="25874" s="1" customFormat="1"/>
    <row r="25875" s="1" customFormat="1"/>
    <row r="25876" s="1" customFormat="1"/>
    <row r="25877" s="1" customFormat="1"/>
    <row r="25878" s="1" customFormat="1"/>
    <row r="25879" s="1" customFormat="1"/>
    <row r="25880" s="1" customFormat="1"/>
    <row r="25881" s="1" customFormat="1"/>
    <row r="25882" s="1" customFormat="1"/>
    <row r="25883" s="1" customFormat="1"/>
    <row r="25884" s="1" customFormat="1"/>
    <row r="25885" s="1" customFormat="1"/>
    <row r="25886" s="1" customFormat="1"/>
    <row r="25887" s="1" customFormat="1"/>
    <row r="25888" s="1" customFormat="1"/>
    <row r="25889" s="1" customFormat="1"/>
    <row r="25890" s="1" customFormat="1"/>
    <row r="25891" s="1" customFormat="1"/>
    <row r="25892" s="1" customFormat="1"/>
    <row r="25893" s="1" customFormat="1"/>
    <row r="25894" s="1" customFormat="1"/>
    <row r="25895" s="1" customFormat="1"/>
    <row r="25896" s="1" customFormat="1"/>
    <row r="25897" s="1" customFormat="1"/>
    <row r="25898" s="1" customFormat="1"/>
    <row r="25899" s="1" customFormat="1"/>
    <row r="25900" s="1" customFormat="1"/>
    <row r="25901" s="1" customFormat="1"/>
    <row r="25902" s="1" customFormat="1"/>
    <row r="25903" s="1" customFormat="1"/>
    <row r="25904" s="1" customFormat="1"/>
    <row r="25905" s="1" customFormat="1"/>
    <row r="25906" s="1" customFormat="1"/>
    <row r="25907" s="1" customFormat="1"/>
    <row r="25908" s="1" customFormat="1"/>
    <row r="25909" s="1" customFormat="1"/>
    <row r="25910" s="1" customFormat="1"/>
    <row r="25911" s="1" customFormat="1"/>
    <row r="25912" s="1" customFormat="1"/>
    <row r="25913" s="1" customFormat="1"/>
    <row r="25914" s="1" customFormat="1"/>
    <row r="25915" s="1" customFormat="1"/>
    <row r="25916" s="1" customFormat="1"/>
    <row r="25917" s="1" customFormat="1"/>
    <row r="25918" s="1" customFormat="1"/>
    <row r="25919" s="1" customFormat="1"/>
    <row r="25920" s="1" customFormat="1"/>
    <row r="25921" s="1" customFormat="1"/>
    <row r="25922" s="1" customFormat="1"/>
    <row r="25923" s="1" customFormat="1"/>
    <row r="25924" s="1" customFormat="1"/>
    <row r="25925" s="1" customFormat="1"/>
    <row r="25926" s="1" customFormat="1"/>
    <row r="25927" s="1" customFormat="1"/>
    <row r="25928" s="1" customFormat="1"/>
    <row r="25929" s="1" customFormat="1"/>
    <row r="25930" s="1" customFormat="1"/>
    <row r="25931" s="1" customFormat="1"/>
    <row r="25932" s="1" customFormat="1"/>
    <row r="25933" s="1" customFormat="1"/>
    <row r="25934" s="1" customFormat="1"/>
    <row r="25935" s="1" customFormat="1"/>
    <row r="25936" s="1" customFormat="1"/>
    <row r="25937" s="1" customFormat="1"/>
    <row r="25938" s="1" customFormat="1"/>
    <row r="25939" s="1" customFormat="1"/>
    <row r="25940" s="1" customFormat="1"/>
    <row r="25941" s="1" customFormat="1"/>
    <row r="25942" s="1" customFormat="1"/>
    <row r="25943" s="1" customFormat="1"/>
    <row r="25944" s="1" customFormat="1"/>
    <row r="25945" s="1" customFormat="1"/>
    <row r="25946" s="1" customFormat="1"/>
    <row r="25947" s="1" customFormat="1"/>
    <row r="25948" s="1" customFormat="1"/>
    <row r="25949" s="1" customFormat="1"/>
    <row r="25950" s="1" customFormat="1"/>
    <row r="25951" s="1" customFormat="1"/>
    <row r="25952" s="1" customFormat="1"/>
    <row r="25953" s="1" customFormat="1"/>
    <row r="25954" s="1" customFormat="1"/>
    <row r="25955" s="1" customFormat="1"/>
    <row r="25956" s="1" customFormat="1"/>
    <row r="25957" s="1" customFormat="1"/>
    <row r="25958" s="1" customFormat="1"/>
    <row r="25959" s="1" customFormat="1"/>
    <row r="25960" s="1" customFormat="1"/>
    <row r="25961" s="1" customFormat="1"/>
    <row r="25962" s="1" customFormat="1"/>
    <row r="25963" s="1" customFormat="1"/>
    <row r="25964" s="1" customFormat="1"/>
    <row r="25965" s="1" customFormat="1"/>
    <row r="25966" s="1" customFormat="1"/>
    <row r="25967" s="1" customFormat="1"/>
    <row r="25968" s="1" customFormat="1"/>
    <row r="25969" s="1" customFormat="1"/>
    <row r="25970" s="1" customFormat="1"/>
    <row r="25971" s="1" customFormat="1"/>
    <row r="25972" s="1" customFormat="1"/>
    <row r="25973" s="1" customFormat="1"/>
    <row r="25974" s="1" customFormat="1"/>
    <row r="25975" s="1" customFormat="1"/>
    <row r="25976" s="1" customFormat="1"/>
    <row r="25977" s="1" customFormat="1"/>
    <row r="25978" s="1" customFormat="1"/>
    <row r="25979" s="1" customFormat="1"/>
    <row r="25980" s="1" customFormat="1"/>
    <row r="25981" s="1" customFormat="1"/>
    <row r="25982" s="1" customFormat="1"/>
    <row r="25983" s="1" customFormat="1"/>
    <row r="25984" s="1" customFormat="1"/>
    <row r="25985" s="1" customFormat="1"/>
    <row r="25986" s="1" customFormat="1"/>
    <row r="25987" s="1" customFormat="1"/>
    <row r="25988" s="1" customFormat="1"/>
    <row r="25989" s="1" customFormat="1"/>
    <row r="25990" s="1" customFormat="1"/>
    <row r="25991" s="1" customFormat="1"/>
    <row r="25992" s="1" customFormat="1"/>
    <row r="25993" s="1" customFormat="1"/>
    <row r="25994" s="1" customFormat="1"/>
    <row r="25995" s="1" customFormat="1"/>
    <row r="25996" s="1" customFormat="1"/>
    <row r="25997" s="1" customFormat="1"/>
    <row r="25998" s="1" customFormat="1"/>
    <row r="25999" s="1" customFormat="1"/>
    <row r="26000" s="1" customFormat="1"/>
    <row r="26001" s="1" customFormat="1"/>
    <row r="26002" s="1" customFormat="1"/>
    <row r="26003" s="1" customFormat="1"/>
    <row r="26004" s="1" customFormat="1"/>
    <row r="26005" s="1" customFormat="1"/>
    <row r="26006" s="1" customFormat="1"/>
    <row r="26007" s="1" customFormat="1"/>
    <row r="26008" s="1" customFormat="1"/>
    <row r="26009" s="1" customFormat="1"/>
    <row r="26010" s="1" customFormat="1"/>
    <row r="26011" s="1" customFormat="1"/>
    <row r="26012" s="1" customFormat="1"/>
    <row r="26013" s="1" customFormat="1"/>
    <row r="26014" s="1" customFormat="1"/>
    <row r="26015" s="1" customFormat="1"/>
    <row r="26016" s="1" customFormat="1"/>
    <row r="26017" s="1" customFormat="1"/>
    <row r="26018" s="1" customFormat="1"/>
    <row r="26019" s="1" customFormat="1"/>
    <row r="26020" s="1" customFormat="1"/>
    <row r="26021" s="1" customFormat="1"/>
    <row r="26022" s="1" customFormat="1"/>
    <row r="26023" s="1" customFormat="1"/>
    <row r="26024" s="1" customFormat="1"/>
    <row r="26025" s="1" customFormat="1"/>
    <row r="26026" s="1" customFormat="1"/>
    <row r="26027" s="1" customFormat="1"/>
    <row r="26028" s="1" customFormat="1"/>
    <row r="26029" s="1" customFormat="1"/>
    <row r="26030" s="1" customFormat="1"/>
    <row r="26031" s="1" customFormat="1"/>
    <row r="26032" s="1" customFormat="1"/>
    <row r="26033" s="1" customFormat="1"/>
    <row r="26034" s="1" customFormat="1"/>
    <row r="26035" s="1" customFormat="1"/>
    <row r="26036" s="1" customFormat="1"/>
    <row r="26037" s="1" customFormat="1"/>
    <row r="26038" s="1" customFormat="1"/>
    <row r="26039" s="1" customFormat="1"/>
    <row r="26040" s="1" customFormat="1"/>
    <row r="26041" s="1" customFormat="1"/>
    <row r="26042" s="1" customFormat="1"/>
    <row r="26043" s="1" customFormat="1"/>
    <row r="26044" s="1" customFormat="1"/>
    <row r="26045" s="1" customFormat="1"/>
    <row r="26046" s="1" customFormat="1"/>
    <row r="26047" s="1" customFormat="1"/>
    <row r="26048" s="1" customFormat="1"/>
    <row r="26049" s="1" customFormat="1"/>
    <row r="26050" s="1" customFormat="1"/>
    <row r="26051" s="1" customFormat="1"/>
    <row r="26052" s="1" customFormat="1"/>
    <row r="26053" s="1" customFormat="1"/>
    <row r="26054" s="1" customFormat="1"/>
    <row r="26055" s="1" customFormat="1"/>
    <row r="26056" s="1" customFormat="1"/>
    <row r="26057" s="1" customFormat="1"/>
    <row r="26058" s="1" customFormat="1"/>
    <row r="26059" s="1" customFormat="1"/>
    <row r="26060" s="1" customFormat="1"/>
    <row r="26061" s="1" customFormat="1"/>
    <row r="26062" s="1" customFormat="1"/>
    <row r="26063" s="1" customFormat="1"/>
    <row r="26064" s="1" customFormat="1"/>
    <row r="26065" s="1" customFormat="1"/>
    <row r="26066" s="1" customFormat="1"/>
    <row r="26067" s="1" customFormat="1"/>
    <row r="26068" s="1" customFormat="1"/>
    <row r="26069" s="1" customFormat="1"/>
    <row r="26070" s="1" customFormat="1"/>
    <row r="26071" s="1" customFormat="1"/>
    <row r="26072" s="1" customFormat="1"/>
    <row r="26073" s="1" customFormat="1"/>
    <row r="26074" s="1" customFormat="1"/>
    <row r="26075" s="1" customFormat="1"/>
    <row r="26076" s="1" customFormat="1"/>
    <row r="26077" s="1" customFormat="1"/>
    <row r="26078" s="1" customFormat="1"/>
    <row r="26079" s="1" customFormat="1"/>
    <row r="26080" s="1" customFormat="1"/>
    <row r="26081" s="1" customFormat="1"/>
    <row r="26082" s="1" customFormat="1"/>
    <row r="26083" s="1" customFormat="1"/>
    <row r="26084" s="1" customFormat="1"/>
    <row r="26085" s="1" customFormat="1"/>
    <row r="26086" s="1" customFormat="1"/>
    <row r="26087" s="1" customFormat="1"/>
    <row r="26088" s="1" customFormat="1"/>
    <row r="26089" s="1" customFormat="1"/>
    <row r="26090" s="1" customFormat="1"/>
    <row r="26091" s="1" customFormat="1"/>
    <row r="26092" s="1" customFormat="1"/>
    <row r="26093" s="1" customFormat="1"/>
    <row r="26094" s="1" customFormat="1"/>
    <row r="26095" s="1" customFormat="1"/>
    <row r="26096" s="1" customFormat="1"/>
    <row r="26097" s="1" customFormat="1"/>
    <row r="26098" s="1" customFormat="1"/>
    <row r="26099" s="1" customFormat="1"/>
    <row r="26100" s="1" customFormat="1"/>
    <row r="26101" s="1" customFormat="1"/>
    <row r="26102" s="1" customFormat="1"/>
    <row r="26103" s="1" customFormat="1"/>
    <row r="26104" s="1" customFormat="1"/>
    <row r="26105" s="1" customFormat="1"/>
    <row r="26106" s="1" customFormat="1"/>
    <row r="26107" s="1" customFormat="1"/>
    <row r="26108" s="1" customFormat="1"/>
    <row r="26109" s="1" customFormat="1"/>
    <row r="26110" s="1" customFormat="1"/>
    <row r="26111" s="1" customFormat="1"/>
    <row r="26112" s="1" customFormat="1"/>
    <row r="26113" s="1" customFormat="1"/>
    <row r="26114" s="1" customFormat="1"/>
    <row r="26115" s="1" customFormat="1"/>
    <row r="26116" s="1" customFormat="1"/>
    <row r="26117" s="1" customFormat="1"/>
    <row r="26118" s="1" customFormat="1"/>
    <row r="26119" s="1" customFormat="1"/>
    <row r="26120" s="1" customFormat="1"/>
    <row r="26121" s="1" customFormat="1"/>
    <row r="26122" s="1" customFormat="1"/>
    <row r="26123" s="1" customFormat="1"/>
    <row r="26124" s="1" customFormat="1"/>
    <row r="26125" s="1" customFormat="1"/>
    <row r="26126" s="1" customFormat="1"/>
    <row r="26127" s="1" customFormat="1"/>
    <row r="26128" s="1" customFormat="1"/>
    <row r="26129" s="1" customFormat="1"/>
    <row r="26130" s="1" customFormat="1"/>
    <row r="26131" s="1" customFormat="1"/>
    <row r="26132" s="1" customFormat="1"/>
    <row r="26133" s="1" customFormat="1"/>
    <row r="26134" s="1" customFormat="1"/>
    <row r="26135" s="1" customFormat="1"/>
    <row r="26136" s="1" customFormat="1"/>
    <row r="26137" s="1" customFormat="1"/>
    <row r="26138" s="1" customFormat="1"/>
    <row r="26139" s="1" customFormat="1"/>
    <row r="26140" s="1" customFormat="1"/>
    <row r="26141" s="1" customFormat="1"/>
    <row r="26142" s="1" customFormat="1"/>
    <row r="26143" s="1" customFormat="1"/>
    <row r="26144" s="1" customFormat="1"/>
    <row r="26145" s="1" customFormat="1"/>
    <row r="26146" s="1" customFormat="1"/>
    <row r="26147" s="1" customFormat="1"/>
    <row r="26148" s="1" customFormat="1"/>
    <row r="26149" s="1" customFormat="1"/>
    <row r="26150" s="1" customFormat="1"/>
    <row r="26151" s="1" customFormat="1"/>
    <row r="26152" s="1" customFormat="1"/>
    <row r="26153" s="1" customFormat="1"/>
    <row r="26154" s="1" customFormat="1"/>
    <row r="26155" s="1" customFormat="1"/>
    <row r="26156" s="1" customFormat="1"/>
    <row r="26157" s="1" customFormat="1"/>
    <row r="26158" s="1" customFormat="1"/>
    <row r="26159" s="1" customFormat="1"/>
    <row r="26160" s="1" customFormat="1"/>
    <row r="26161" s="1" customFormat="1"/>
    <row r="26162" s="1" customFormat="1"/>
    <row r="26163" s="1" customFormat="1"/>
    <row r="26164" s="1" customFormat="1"/>
    <row r="26165" s="1" customFormat="1"/>
    <row r="26166" s="1" customFormat="1"/>
    <row r="26167" s="1" customFormat="1"/>
    <row r="26168" s="1" customFormat="1"/>
    <row r="26169" s="1" customFormat="1"/>
    <row r="26170" s="1" customFormat="1"/>
    <row r="26171" s="1" customFormat="1"/>
    <row r="26172" s="1" customFormat="1"/>
    <row r="26173" s="1" customFormat="1"/>
    <row r="26174" s="1" customFormat="1"/>
    <row r="26175" s="1" customFormat="1"/>
    <row r="26176" s="1" customFormat="1"/>
    <row r="26177" s="1" customFormat="1"/>
    <row r="26178" s="1" customFormat="1"/>
    <row r="26179" s="1" customFormat="1"/>
    <row r="26180" s="1" customFormat="1"/>
    <row r="26181" s="1" customFormat="1"/>
    <row r="26182" s="1" customFormat="1"/>
    <row r="26183" s="1" customFormat="1"/>
    <row r="26184" s="1" customFormat="1"/>
    <row r="26185" s="1" customFormat="1"/>
    <row r="26186" s="1" customFormat="1"/>
    <row r="26187" s="1" customFormat="1"/>
    <row r="26188" s="1" customFormat="1"/>
    <row r="26189" s="1" customFormat="1"/>
    <row r="26190" s="1" customFormat="1"/>
    <row r="26191" s="1" customFormat="1"/>
    <row r="26192" s="1" customFormat="1"/>
    <row r="26193" s="1" customFormat="1"/>
    <row r="26194" s="1" customFormat="1"/>
    <row r="26195" s="1" customFormat="1"/>
    <row r="26196" s="1" customFormat="1"/>
    <row r="26197" s="1" customFormat="1"/>
    <row r="26198" s="1" customFormat="1"/>
    <row r="26199" s="1" customFormat="1"/>
    <row r="26200" s="1" customFormat="1"/>
    <row r="26201" s="1" customFormat="1"/>
    <row r="26202" s="1" customFormat="1"/>
    <row r="26203" s="1" customFormat="1"/>
    <row r="26204" s="1" customFormat="1"/>
    <row r="26205" s="1" customFormat="1"/>
    <row r="26206" s="1" customFormat="1"/>
    <row r="26207" s="1" customFormat="1"/>
    <row r="26208" s="1" customFormat="1"/>
    <row r="26209" s="1" customFormat="1"/>
    <row r="26210" s="1" customFormat="1"/>
    <row r="26211" s="1" customFormat="1"/>
    <row r="26212" s="1" customFormat="1"/>
    <row r="26213" s="1" customFormat="1"/>
    <row r="26214" s="1" customFormat="1"/>
    <row r="26215" s="1" customFormat="1"/>
    <row r="26216" s="1" customFormat="1"/>
    <row r="26217" s="1" customFormat="1"/>
    <row r="26218" s="1" customFormat="1"/>
    <row r="26219" s="1" customFormat="1"/>
    <row r="26220" s="1" customFormat="1"/>
    <row r="26221" s="1" customFormat="1"/>
    <row r="26222" s="1" customFormat="1"/>
    <row r="26223" s="1" customFormat="1"/>
    <row r="26224" s="1" customFormat="1"/>
    <row r="26225" s="1" customFormat="1"/>
    <row r="26226" s="1" customFormat="1"/>
    <row r="26227" s="1" customFormat="1"/>
    <row r="26228" s="1" customFormat="1"/>
    <row r="26229" s="1" customFormat="1"/>
    <row r="26230" s="1" customFormat="1"/>
    <row r="26231" s="1" customFormat="1"/>
    <row r="26232" s="1" customFormat="1"/>
    <row r="26233" s="1" customFormat="1"/>
    <row r="26234" s="1" customFormat="1"/>
    <row r="26235" s="1" customFormat="1"/>
    <row r="26236" s="1" customFormat="1"/>
    <row r="26237" s="1" customFormat="1"/>
    <row r="26238" s="1" customFormat="1"/>
    <row r="26239" s="1" customFormat="1"/>
    <row r="26240" s="1" customFormat="1"/>
    <row r="26241" s="1" customFormat="1"/>
    <row r="26242" s="1" customFormat="1"/>
    <row r="26243" s="1" customFormat="1"/>
    <row r="26244" s="1" customFormat="1"/>
    <row r="26245" s="1" customFormat="1"/>
    <row r="26246" s="1" customFormat="1"/>
    <row r="26247" s="1" customFormat="1"/>
    <row r="26248" s="1" customFormat="1"/>
    <row r="26249" s="1" customFormat="1"/>
    <row r="26250" s="1" customFormat="1"/>
    <row r="26251" s="1" customFormat="1"/>
    <row r="26252" s="1" customFormat="1"/>
    <row r="26253" s="1" customFormat="1"/>
    <row r="26254" s="1" customFormat="1"/>
    <row r="26255" s="1" customFormat="1"/>
    <row r="26256" s="1" customFormat="1"/>
    <row r="26257" s="1" customFormat="1"/>
    <row r="26258" s="1" customFormat="1"/>
    <row r="26259" s="1" customFormat="1"/>
    <row r="26260" s="1" customFormat="1"/>
    <row r="26261" s="1" customFormat="1"/>
    <row r="26262" s="1" customFormat="1"/>
    <row r="26263" s="1" customFormat="1"/>
    <row r="26264" s="1" customFormat="1"/>
    <row r="26265" s="1" customFormat="1"/>
    <row r="26266" s="1" customFormat="1"/>
    <row r="26267" s="1" customFormat="1"/>
    <row r="26268" s="1" customFormat="1"/>
    <row r="26269" s="1" customFormat="1"/>
    <row r="26270" s="1" customFormat="1"/>
    <row r="26271" s="1" customFormat="1"/>
    <row r="26272" s="1" customFormat="1"/>
    <row r="26273" s="1" customFormat="1"/>
    <row r="26274" s="1" customFormat="1"/>
    <row r="26275" s="1" customFormat="1"/>
    <row r="26276" s="1" customFormat="1"/>
    <row r="26277" s="1" customFormat="1"/>
    <row r="26278" s="1" customFormat="1"/>
    <row r="26279" s="1" customFormat="1"/>
    <row r="26280" s="1" customFormat="1"/>
    <row r="26281" s="1" customFormat="1"/>
    <row r="26282" s="1" customFormat="1"/>
    <row r="26283" s="1" customFormat="1"/>
    <row r="26284" s="1" customFormat="1"/>
    <row r="26285" s="1" customFormat="1"/>
    <row r="26286" s="1" customFormat="1"/>
    <row r="26287" s="1" customFormat="1"/>
    <row r="26288" s="1" customFormat="1"/>
    <row r="26289" s="1" customFormat="1"/>
    <row r="26290" s="1" customFormat="1"/>
    <row r="26291" s="1" customFormat="1"/>
    <row r="26292" s="1" customFormat="1"/>
    <row r="26293" s="1" customFormat="1"/>
    <row r="26294" s="1" customFormat="1"/>
    <row r="26295" s="1" customFormat="1"/>
    <row r="26296" s="1" customFormat="1"/>
    <row r="26297" s="1" customFormat="1"/>
    <row r="26298" s="1" customFormat="1"/>
    <row r="26299" s="1" customFormat="1"/>
    <row r="26300" s="1" customFormat="1"/>
    <row r="26301" s="1" customFormat="1"/>
    <row r="26302" s="1" customFormat="1"/>
    <row r="26303" s="1" customFormat="1"/>
    <row r="26304" s="1" customFormat="1"/>
    <row r="26305" s="1" customFormat="1"/>
    <row r="26306" s="1" customFormat="1"/>
    <row r="26307" s="1" customFormat="1"/>
    <row r="26308" s="1" customFormat="1"/>
    <row r="26309" s="1" customFormat="1"/>
    <row r="26310" s="1" customFormat="1"/>
    <row r="26311" s="1" customFormat="1"/>
    <row r="26312" s="1" customFormat="1"/>
    <row r="26313" s="1" customFormat="1"/>
    <row r="26314" s="1" customFormat="1"/>
    <row r="26315" s="1" customFormat="1"/>
    <row r="26316" s="1" customFormat="1"/>
    <row r="26317" s="1" customFormat="1"/>
    <row r="26318" s="1" customFormat="1"/>
    <row r="26319" s="1" customFormat="1"/>
    <row r="26320" s="1" customFormat="1"/>
    <row r="26321" s="1" customFormat="1"/>
    <row r="26322" s="1" customFormat="1"/>
    <row r="26323" s="1" customFormat="1"/>
    <row r="26324" s="1" customFormat="1"/>
    <row r="26325" s="1" customFormat="1"/>
    <row r="26326" s="1" customFormat="1"/>
    <row r="26327" s="1" customFormat="1"/>
    <row r="26328" s="1" customFormat="1"/>
    <row r="26329" s="1" customFormat="1"/>
    <row r="26330" s="1" customFormat="1"/>
    <row r="26331" s="1" customFormat="1"/>
    <row r="26332" s="1" customFormat="1"/>
    <row r="26333" s="1" customFormat="1"/>
    <row r="26334" s="1" customFormat="1"/>
    <row r="26335" s="1" customFormat="1"/>
    <row r="26336" s="1" customFormat="1"/>
    <row r="26337" s="1" customFormat="1"/>
    <row r="26338" s="1" customFormat="1"/>
    <row r="26339" s="1" customFormat="1"/>
    <row r="26340" s="1" customFormat="1"/>
    <row r="26341" s="1" customFormat="1"/>
    <row r="26342" s="1" customFormat="1"/>
    <row r="26343" s="1" customFormat="1"/>
    <row r="26344" s="1" customFormat="1"/>
    <row r="26345" s="1" customFormat="1"/>
    <row r="26346" s="1" customFormat="1"/>
    <row r="26347" s="1" customFormat="1"/>
    <row r="26348" s="1" customFormat="1"/>
    <row r="26349" s="1" customFormat="1"/>
    <row r="26350" s="1" customFormat="1"/>
    <row r="26351" s="1" customFormat="1"/>
    <row r="26352" s="1" customFormat="1"/>
    <row r="26353" s="1" customFormat="1"/>
    <row r="26354" s="1" customFormat="1"/>
    <row r="26355" s="1" customFormat="1"/>
    <row r="26356" s="1" customFormat="1"/>
    <row r="26357" s="1" customFormat="1"/>
    <row r="26358" s="1" customFormat="1"/>
    <row r="26359" s="1" customFormat="1"/>
    <row r="26360" s="1" customFormat="1"/>
    <row r="26361" s="1" customFormat="1"/>
    <row r="26362" s="1" customFormat="1"/>
    <row r="26363" s="1" customFormat="1"/>
    <row r="26364" s="1" customFormat="1"/>
    <row r="26365" s="1" customFormat="1"/>
    <row r="26366" s="1" customFormat="1"/>
    <row r="26367" s="1" customFormat="1"/>
    <row r="26368" s="1" customFormat="1"/>
    <row r="26369" s="1" customFormat="1"/>
    <row r="26370" s="1" customFormat="1"/>
    <row r="26371" s="1" customFormat="1"/>
    <row r="26372" s="1" customFormat="1"/>
    <row r="26373" s="1" customFormat="1"/>
    <row r="26374" s="1" customFormat="1"/>
    <row r="26375" s="1" customFormat="1"/>
    <row r="26376" s="1" customFormat="1"/>
    <row r="26377" s="1" customFormat="1"/>
    <row r="26378" s="1" customFormat="1"/>
    <row r="26379" s="1" customFormat="1"/>
    <row r="26380" s="1" customFormat="1"/>
    <row r="26381" s="1" customFormat="1"/>
    <row r="26382" s="1" customFormat="1"/>
    <row r="26383" s="1" customFormat="1"/>
    <row r="26384" s="1" customFormat="1"/>
    <row r="26385" s="1" customFormat="1"/>
    <row r="26386" s="1" customFormat="1"/>
    <row r="26387" s="1" customFormat="1"/>
    <row r="26388" s="1" customFormat="1"/>
    <row r="26389" s="1" customFormat="1"/>
    <row r="26390" s="1" customFormat="1"/>
    <row r="26391" s="1" customFormat="1"/>
    <row r="26392" s="1" customFormat="1"/>
    <row r="26393" s="1" customFormat="1"/>
    <row r="26394" s="1" customFormat="1"/>
    <row r="26395" s="1" customFormat="1"/>
    <row r="26396" s="1" customFormat="1"/>
    <row r="26397" s="1" customFormat="1"/>
    <row r="26398" s="1" customFormat="1"/>
    <row r="26399" s="1" customFormat="1"/>
    <row r="26400" s="1" customFormat="1"/>
    <row r="26401" s="1" customFormat="1"/>
    <row r="26402" s="1" customFormat="1"/>
    <row r="26403" s="1" customFormat="1"/>
    <row r="26404" s="1" customFormat="1"/>
    <row r="26405" s="1" customFormat="1"/>
    <row r="26406" s="1" customFormat="1"/>
    <row r="26407" s="1" customFormat="1"/>
    <row r="26408" s="1" customFormat="1"/>
    <row r="26409" s="1" customFormat="1"/>
    <row r="26410" s="1" customFormat="1"/>
    <row r="26411" s="1" customFormat="1"/>
    <row r="26412" s="1" customFormat="1"/>
    <row r="26413" s="1" customFormat="1"/>
    <row r="26414" s="1" customFormat="1"/>
    <row r="26415" s="1" customFormat="1"/>
    <row r="26416" s="1" customFormat="1"/>
    <row r="26417" s="1" customFormat="1"/>
    <row r="26418" s="1" customFormat="1"/>
    <row r="26419" s="1" customFormat="1"/>
    <row r="26420" s="1" customFormat="1"/>
    <row r="26421" s="1" customFormat="1"/>
    <row r="26422" s="1" customFormat="1"/>
    <row r="26423" s="1" customFormat="1"/>
    <row r="26424" s="1" customFormat="1"/>
    <row r="26425" s="1" customFormat="1"/>
    <row r="26426" s="1" customFormat="1"/>
    <row r="26427" s="1" customFormat="1"/>
    <row r="26428" s="1" customFormat="1"/>
    <row r="26429" s="1" customFormat="1"/>
    <row r="26430" s="1" customFormat="1"/>
    <row r="26431" s="1" customFormat="1"/>
    <row r="26432" s="1" customFormat="1"/>
    <row r="26433" s="1" customFormat="1"/>
    <row r="26434" s="1" customFormat="1"/>
    <row r="26435" s="1" customFormat="1"/>
    <row r="26436" s="1" customFormat="1"/>
    <row r="26437" s="1" customFormat="1"/>
    <row r="26438" s="1" customFormat="1"/>
    <row r="26439" s="1" customFormat="1"/>
    <row r="26440" s="1" customFormat="1"/>
    <row r="26441" s="1" customFormat="1"/>
    <row r="26442" s="1" customFormat="1"/>
    <row r="26443" s="1" customFormat="1"/>
    <row r="26444" s="1" customFormat="1"/>
    <row r="26445" s="1" customFormat="1"/>
    <row r="26446" s="1" customFormat="1"/>
    <row r="26447" s="1" customFormat="1"/>
    <row r="26448" s="1" customFormat="1"/>
    <row r="26449" s="1" customFormat="1"/>
    <row r="26450" s="1" customFormat="1"/>
    <row r="26451" s="1" customFormat="1"/>
    <row r="26452" s="1" customFormat="1"/>
    <row r="26453" s="1" customFormat="1"/>
    <row r="26454" s="1" customFormat="1"/>
    <row r="26455" s="1" customFormat="1"/>
    <row r="26456" s="1" customFormat="1"/>
    <row r="26457" s="1" customFormat="1"/>
    <row r="26458" s="1" customFormat="1"/>
    <row r="26459" s="1" customFormat="1"/>
    <row r="26460" s="1" customFormat="1"/>
    <row r="26461" s="1" customFormat="1"/>
    <row r="26462" s="1" customFormat="1"/>
    <row r="26463" s="1" customFormat="1"/>
    <row r="26464" s="1" customFormat="1"/>
    <row r="26465" s="1" customFormat="1"/>
    <row r="26466" s="1" customFormat="1"/>
    <row r="26467" s="1" customFormat="1"/>
    <row r="26468" s="1" customFormat="1"/>
    <row r="26469" s="1" customFormat="1"/>
    <row r="26470" s="1" customFormat="1"/>
    <row r="26471" s="1" customFormat="1"/>
    <row r="26472" s="1" customFormat="1"/>
    <row r="26473" s="1" customFormat="1"/>
    <row r="26474" s="1" customFormat="1"/>
    <row r="26475" s="1" customFormat="1"/>
    <row r="26476" s="1" customFormat="1"/>
    <row r="26477" s="1" customFormat="1"/>
    <row r="26478" s="1" customFormat="1"/>
    <row r="26479" s="1" customFormat="1"/>
    <row r="26480" s="1" customFormat="1"/>
    <row r="26481" s="1" customFormat="1"/>
    <row r="26482" s="1" customFormat="1"/>
    <row r="26483" s="1" customFormat="1"/>
    <row r="26484" s="1" customFormat="1"/>
    <row r="26485" s="1" customFormat="1"/>
    <row r="26486" s="1" customFormat="1"/>
    <row r="26487" s="1" customFormat="1"/>
    <row r="26488" s="1" customFormat="1"/>
    <row r="26489" s="1" customFormat="1"/>
    <row r="26490" s="1" customFormat="1"/>
    <row r="26491" s="1" customFormat="1"/>
    <row r="26492" s="1" customFormat="1"/>
    <row r="26493" s="1" customFormat="1"/>
    <row r="26494" s="1" customFormat="1"/>
    <row r="26495" s="1" customFormat="1"/>
    <row r="26496" s="1" customFormat="1"/>
    <row r="26497" s="1" customFormat="1"/>
    <row r="26498" s="1" customFormat="1"/>
    <row r="26499" s="1" customFormat="1"/>
    <row r="26500" s="1" customFormat="1"/>
    <row r="26501" s="1" customFormat="1"/>
    <row r="26502" s="1" customFormat="1"/>
    <row r="26503" s="1" customFormat="1"/>
    <row r="26504" s="1" customFormat="1"/>
    <row r="26505" s="1" customFormat="1"/>
    <row r="26506" s="1" customFormat="1"/>
    <row r="26507" s="1" customFormat="1"/>
    <row r="26508" s="1" customFormat="1"/>
    <row r="26509" s="1" customFormat="1"/>
    <row r="26510" s="1" customFormat="1"/>
    <row r="26511" s="1" customFormat="1"/>
    <row r="26512" s="1" customFormat="1"/>
    <row r="26513" s="1" customFormat="1"/>
    <row r="26514" s="1" customFormat="1"/>
    <row r="26515" s="1" customFormat="1"/>
    <row r="26516" s="1" customFormat="1"/>
    <row r="26517" s="1" customFormat="1"/>
    <row r="26518" s="1" customFormat="1"/>
    <row r="26519" s="1" customFormat="1"/>
    <row r="26520" s="1" customFormat="1"/>
    <row r="26521" s="1" customFormat="1"/>
    <row r="26522" s="1" customFormat="1"/>
    <row r="26523" s="1" customFormat="1"/>
    <row r="26524" s="1" customFormat="1"/>
    <row r="26525" s="1" customFormat="1"/>
    <row r="26526" s="1" customFormat="1"/>
    <row r="26527" s="1" customFormat="1"/>
    <row r="26528" s="1" customFormat="1"/>
    <row r="26529" s="1" customFormat="1"/>
    <row r="26530" s="1" customFormat="1"/>
    <row r="26531" s="1" customFormat="1"/>
    <row r="26532" s="1" customFormat="1"/>
    <row r="26533" s="1" customFormat="1"/>
    <row r="26534" s="1" customFormat="1"/>
    <row r="26535" s="1" customFormat="1"/>
    <row r="26536" s="1" customFormat="1"/>
    <row r="26537" s="1" customFormat="1"/>
    <row r="26538" s="1" customFormat="1"/>
    <row r="26539" s="1" customFormat="1"/>
    <row r="26540" s="1" customFormat="1"/>
    <row r="26541" s="1" customFormat="1"/>
    <row r="26542" s="1" customFormat="1"/>
    <row r="26543" s="1" customFormat="1"/>
    <row r="26544" s="1" customFormat="1"/>
    <row r="26545" s="1" customFormat="1"/>
    <row r="26546" s="1" customFormat="1"/>
    <row r="26547" s="1" customFormat="1"/>
    <row r="26548" s="1" customFormat="1"/>
    <row r="26549" s="1" customFormat="1"/>
    <row r="26550" s="1" customFormat="1"/>
    <row r="26551" s="1" customFormat="1"/>
    <row r="26552" s="1" customFormat="1"/>
    <row r="26553" s="1" customFormat="1"/>
    <row r="26554" s="1" customFormat="1"/>
    <row r="26555" s="1" customFormat="1"/>
    <row r="26556" s="1" customFormat="1"/>
    <row r="26557" s="1" customFormat="1"/>
    <row r="26558" s="1" customFormat="1"/>
    <row r="26559" s="1" customFormat="1"/>
    <row r="26560" s="1" customFormat="1"/>
    <row r="26561" s="1" customFormat="1"/>
    <row r="26562" s="1" customFormat="1"/>
    <row r="26563" s="1" customFormat="1"/>
    <row r="26564" s="1" customFormat="1"/>
    <row r="26565" s="1" customFormat="1"/>
    <row r="26566" s="1" customFormat="1"/>
    <row r="26567" s="1" customFormat="1"/>
    <row r="26568" s="1" customFormat="1"/>
    <row r="26569" s="1" customFormat="1"/>
    <row r="26570" s="1" customFormat="1"/>
    <row r="26571" s="1" customFormat="1"/>
    <row r="26572" s="1" customFormat="1"/>
    <row r="26573" s="1" customFormat="1"/>
    <row r="26574" s="1" customFormat="1"/>
    <row r="26575" s="1" customFormat="1"/>
    <row r="26576" s="1" customFormat="1"/>
    <row r="26577" s="1" customFormat="1"/>
    <row r="26578" s="1" customFormat="1"/>
    <row r="26579" s="1" customFormat="1"/>
    <row r="26580" s="1" customFormat="1"/>
    <row r="26581" s="1" customFormat="1"/>
    <row r="26582" s="1" customFormat="1"/>
    <row r="26583" s="1" customFormat="1"/>
    <row r="26584" s="1" customFormat="1"/>
    <row r="26585" s="1" customFormat="1"/>
    <row r="26586" s="1" customFormat="1"/>
    <row r="26587" s="1" customFormat="1"/>
    <row r="26588" s="1" customFormat="1"/>
    <row r="26589" s="1" customFormat="1"/>
    <row r="26590" s="1" customFormat="1"/>
    <row r="26591" s="1" customFormat="1"/>
    <row r="26592" s="1" customFormat="1"/>
    <row r="26593" s="1" customFormat="1"/>
    <row r="26594" s="1" customFormat="1"/>
    <row r="26595" s="1" customFormat="1"/>
    <row r="26596" s="1" customFormat="1"/>
    <row r="26597" s="1" customFormat="1"/>
    <row r="26598" s="1" customFormat="1"/>
    <row r="26599" s="1" customFormat="1"/>
    <row r="26600" s="1" customFormat="1"/>
    <row r="26601" s="1" customFormat="1"/>
    <row r="26602" s="1" customFormat="1"/>
    <row r="26603" s="1" customFormat="1"/>
    <row r="26604" s="1" customFormat="1"/>
    <row r="26605" s="1" customFormat="1"/>
    <row r="26606" s="1" customFormat="1"/>
    <row r="26607" s="1" customFormat="1"/>
    <row r="26608" s="1" customFormat="1"/>
    <row r="26609" s="1" customFormat="1"/>
    <row r="26610" s="1" customFormat="1"/>
    <row r="26611" s="1" customFormat="1"/>
    <row r="26612" s="1" customFormat="1"/>
    <row r="26613" s="1" customFormat="1"/>
    <row r="26614" s="1" customFormat="1"/>
    <row r="26615" s="1" customFormat="1"/>
    <row r="26616" s="1" customFormat="1"/>
    <row r="26617" s="1" customFormat="1"/>
    <row r="26618" s="1" customFormat="1"/>
    <row r="26619" s="1" customFormat="1"/>
    <row r="26620" s="1" customFormat="1"/>
    <row r="26621" s="1" customFormat="1"/>
    <row r="26622" s="1" customFormat="1"/>
    <row r="26623" s="1" customFormat="1"/>
    <row r="26624" s="1" customFormat="1"/>
    <row r="26625" s="1" customFormat="1"/>
    <row r="26626" s="1" customFormat="1"/>
    <row r="26627" s="1" customFormat="1"/>
    <row r="26628" s="1" customFormat="1"/>
    <row r="26629" s="1" customFormat="1"/>
    <row r="26630" s="1" customFormat="1"/>
    <row r="26631" s="1" customFormat="1"/>
    <row r="26632" s="1" customFormat="1"/>
    <row r="26633" s="1" customFormat="1"/>
    <row r="26634" s="1" customFormat="1"/>
    <row r="26635" s="1" customFormat="1"/>
    <row r="26636" s="1" customFormat="1"/>
    <row r="26637" s="1" customFormat="1"/>
    <row r="26638" s="1" customFormat="1"/>
    <row r="26639" s="1" customFormat="1"/>
    <row r="26640" s="1" customFormat="1"/>
    <row r="26641" s="1" customFormat="1"/>
    <row r="26642" s="1" customFormat="1"/>
    <row r="26643" s="1" customFormat="1"/>
    <row r="26644" s="1" customFormat="1"/>
    <row r="26645" s="1" customFormat="1"/>
    <row r="26646" s="1" customFormat="1"/>
    <row r="26647" s="1" customFormat="1"/>
    <row r="26648" s="1" customFormat="1"/>
    <row r="26649" s="1" customFormat="1"/>
    <row r="26650" s="1" customFormat="1"/>
    <row r="26651" s="1" customFormat="1"/>
    <row r="26652" s="1" customFormat="1"/>
    <row r="26653" s="1" customFormat="1"/>
    <row r="26654" s="1" customFormat="1"/>
    <row r="26655" s="1" customFormat="1"/>
    <row r="26656" s="1" customFormat="1"/>
    <row r="26657" s="1" customFormat="1"/>
    <row r="26658" s="1" customFormat="1"/>
    <row r="26659" s="1" customFormat="1"/>
    <row r="26660" s="1" customFormat="1"/>
    <row r="26661" s="1" customFormat="1"/>
    <row r="26662" s="1" customFormat="1"/>
    <row r="26663" s="1" customFormat="1"/>
    <row r="26664" s="1" customFormat="1"/>
    <row r="26665" s="1" customFormat="1"/>
    <row r="26666" s="1" customFormat="1"/>
    <row r="26667" s="1" customFormat="1"/>
    <row r="26668" s="1" customFormat="1"/>
    <row r="26669" s="1" customFormat="1"/>
    <row r="26670" s="1" customFormat="1"/>
    <row r="26671" s="1" customFormat="1"/>
    <row r="26672" s="1" customFormat="1"/>
    <row r="26673" s="1" customFormat="1"/>
    <row r="26674" s="1" customFormat="1"/>
    <row r="26675" s="1" customFormat="1"/>
    <row r="26676" s="1" customFormat="1"/>
    <row r="26677" s="1" customFormat="1"/>
    <row r="26678" s="1" customFormat="1"/>
    <row r="26679" s="1" customFormat="1"/>
    <row r="26680" s="1" customFormat="1"/>
    <row r="26681" s="1" customFormat="1"/>
    <row r="26682" s="1" customFormat="1"/>
    <row r="26683" s="1" customFormat="1"/>
    <row r="26684" s="1" customFormat="1"/>
    <row r="26685" s="1" customFormat="1"/>
    <row r="26686" s="1" customFormat="1"/>
    <row r="26687" s="1" customFormat="1"/>
    <row r="26688" s="1" customFormat="1"/>
    <row r="26689" s="1" customFormat="1"/>
    <row r="26690" s="1" customFormat="1"/>
    <row r="26691" s="1" customFormat="1"/>
    <row r="26692" s="1" customFormat="1"/>
    <row r="26693" s="1" customFormat="1"/>
    <row r="26694" s="1" customFormat="1"/>
    <row r="26695" s="1" customFormat="1"/>
    <row r="26696" s="1" customFormat="1"/>
    <row r="26697" s="1" customFormat="1"/>
    <row r="26698" s="1" customFormat="1"/>
    <row r="26699" s="1" customFormat="1"/>
    <row r="26700" s="1" customFormat="1"/>
    <row r="26701" s="1" customFormat="1"/>
    <row r="26702" s="1" customFormat="1"/>
    <row r="26703" s="1" customFormat="1"/>
    <row r="26704" s="1" customFormat="1"/>
    <row r="26705" s="1" customFormat="1"/>
    <row r="26706" s="1" customFormat="1"/>
    <row r="26707" s="1" customFormat="1"/>
    <row r="26708" s="1" customFormat="1"/>
    <row r="26709" s="1" customFormat="1"/>
    <row r="26710" s="1" customFormat="1"/>
    <row r="26711" s="1" customFormat="1"/>
    <row r="26712" s="1" customFormat="1"/>
    <row r="26713" s="1" customFormat="1"/>
    <row r="26714" s="1" customFormat="1"/>
    <row r="26715" s="1" customFormat="1"/>
    <row r="26716" s="1" customFormat="1"/>
    <row r="26717" s="1" customFormat="1"/>
    <row r="26718" s="1" customFormat="1"/>
    <row r="26719" s="1" customFormat="1"/>
    <row r="26720" s="1" customFormat="1"/>
    <row r="26721" s="1" customFormat="1"/>
    <row r="26722" s="1" customFormat="1"/>
    <row r="26723" s="1" customFormat="1"/>
    <row r="26724" s="1" customFormat="1"/>
    <row r="26725" s="1" customFormat="1"/>
    <row r="26726" s="1" customFormat="1"/>
    <row r="26727" s="1" customFormat="1"/>
    <row r="26728" s="1" customFormat="1"/>
    <row r="26729" s="1" customFormat="1"/>
    <row r="26730" s="1" customFormat="1"/>
    <row r="26731" s="1" customFormat="1"/>
    <row r="26732" s="1" customFormat="1"/>
    <row r="26733" s="1" customFormat="1"/>
    <row r="26734" s="1" customFormat="1"/>
    <row r="26735" s="1" customFormat="1"/>
    <row r="26736" s="1" customFormat="1"/>
    <row r="26737" s="1" customFormat="1"/>
    <row r="26738" s="1" customFormat="1"/>
    <row r="26739" s="1" customFormat="1"/>
    <row r="26740" s="1" customFormat="1"/>
    <row r="26741" s="1" customFormat="1"/>
    <row r="26742" s="1" customFormat="1"/>
    <row r="26743" s="1" customFormat="1"/>
    <row r="26744" s="1" customFormat="1"/>
    <row r="26745" s="1" customFormat="1"/>
    <row r="26746" s="1" customFormat="1"/>
    <row r="26747" s="1" customFormat="1"/>
    <row r="26748" s="1" customFormat="1"/>
    <row r="26749" s="1" customFormat="1"/>
    <row r="26750" s="1" customFormat="1"/>
    <row r="26751" s="1" customFormat="1"/>
    <row r="26752" s="1" customFormat="1"/>
    <row r="26753" s="1" customFormat="1"/>
    <row r="26754" s="1" customFormat="1"/>
    <row r="26755" s="1" customFormat="1"/>
    <row r="26756" s="1" customFormat="1"/>
    <row r="26757" s="1" customFormat="1"/>
    <row r="26758" s="1" customFormat="1"/>
    <row r="26759" s="1" customFormat="1"/>
    <row r="26760" s="1" customFormat="1"/>
    <row r="26761" s="1" customFormat="1"/>
    <row r="26762" s="1" customFormat="1"/>
    <row r="26763" s="1" customFormat="1"/>
    <row r="26764" s="1" customFormat="1"/>
    <row r="26765" s="1" customFormat="1"/>
    <row r="26766" s="1" customFormat="1"/>
    <row r="26767" s="1" customFormat="1"/>
    <row r="26768" s="1" customFormat="1"/>
    <row r="26769" s="1" customFormat="1"/>
    <row r="26770" s="1" customFormat="1"/>
    <row r="26771" s="1" customFormat="1"/>
    <row r="26772" s="1" customFormat="1"/>
    <row r="26773" s="1" customFormat="1"/>
    <row r="26774" s="1" customFormat="1"/>
    <row r="26775" s="1" customFormat="1"/>
    <row r="26776" s="1" customFormat="1"/>
    <row r="26777" s="1" customFormat="1"/>
    <row r="26778" s="1" customFormat="1"/>
    <row r="26779" s="1" customFormat="1"/>
    <row r="26780" s="1" customFormat="1"/>
    <row r="26781" s="1" customFormat="1"/>
    <row r="26782" s="1" customFormat="1"/>
    <row r="26783" s="1" customFormat="1"/>
    <row r="26784" s="1" customFormat="1"/>
    <row r="26785" s="1" customFormat="1"/>
    <row r="26786" s="1" customFormat="1"/>
    <row r="26787" s="1" customFormat="1"/>
    <row r="26788" s="1" customFormat="1"/>
    <row r="26789" s="1" customFormat="1"/>
    <row r="26790" s="1" customFormat="1"/>
    <row r="26791" s="1" customFormat="1"/>
    <row r="26792" s="1" customFormat="1"/>
    <row r="26793" s="1" customFormat="1"/>
    <row r="26794" s="1" customFormat="1"/>
    <row r="26795" s="1" customFormat="1"/>
    <row r="26796" s="1" customFormat="1"/>
    <row r="26797" s="1" customFormat="1"/>
    <row r="26798" s="1" customFormat="1"/>
    <row r="26799" s="1" customFormat="1"/>
    <row r="26800" s="1" customFormat="1"/>
    <row r="26801" s="1" customFormat="1"/>
    <row r="26802" s="1" customFormat="1"/>
    <row r="26803" s="1" customFormat="1"/>
    <row r="26804" s="1" customFormat="1"/>
    <row r="26805" s="1" customFormat="1"/>
    <row r="26806" s="1" customFormat="1"/>
    <row r="26807" s="1" customFormat="1"/>
    <row r="26808" s="1" customFormat="1"/>
    <row r="26809" s="1" customFormat="1"/>
    <row r="26810" s="1" customFormat="1"/>
    <row r="26811" s="1" customFormat="1"/>
    <row r="26812" s="1" customFormat="1"/>
    <row r="26813" s="1" customFormat="1"/>
    <row r="26814" s="1" customFormat="1"/>
    <row r="26815" s="1" customFormat="1"/>
    <row r="26816" s="1" customFormat="1"/>
    <row r="26817" s="1" customFormat="1"/>
    <row r="26818" s="1" customFormat="1"/>
    <row r="26819" s="1" customFormat="1"/>
    <row r="26820" s="1" customFormat="1"/>
    <row r="26821" s="1" customFormat="1"/>
    <row r="26822" s="1" customFormat="1"/>
    <row r="26823" s="1" customFormat="1"/>
    <row r="26824" s="1" customFormat="1"/>
    <row r="26825" s="1" customFormat="1"/>
    <row r="26826" s="1" customFormat="1"/>
    <row r="26827" s="1" customFormat="1"/>
    <row r="26828" s="1" customFormat="1"/>
    <row r="26829" s="1" customFormat="1"/>
    <row r="26830" s="1" customFormat="1"/>
    <row r="26831" s="1" customFormat="1"/>
    <row r="26832" s="1" customFormat="1"/>
    <row r="26833" s="1" customFormat="1"/>
    <row r="26834" s="1" customFormat="1"/>
    <row r="26835" s="1" customFormat="1"/>
    <row r="26836" s="1" customFormat="1"/>
    <row r="26837" s="1" customFormat="1"/>
    <row r="26838" s="1" customFormat="1"/>
    <row r="26839" s="1" customFormat="1"/>
    <row r="26840" s="1" customFormat="1"/>
    <row r="26841" s="1" customFormat="1"/>
    <row r="26842" s="1" customFormat="1"/>
    <row r="26843" s="1" customFormat="1"/>
    <row r="26844" s="1" customFormat="1"/>
    <row r="26845" s="1" customFormat="1"/>
    <row r="26846" s="1" customFormat="1"/>
    <row r="26847" s="1" customFormat="1"/>
    <row r="26848" s="1" customFormat="1"/>
    <row r="26849" s="1" customFormat="1"/>
    <row r="26850" s="1" customFormat="1"/>
    <row r="26851" s="1" customFormat="1"/>
    <row r="26852" s="1" customFormat="1"/>
    <row r="26853" s="1" customFormat="1"/>
    <row r="26854" s="1" customFormat="1"/>
    <row r="26855" s="1" customFormat="1"/>
    <row r="26856" s="1" customFormat="1"/>
    <row r="26857" s="1" customFormat="1"/>
    <row r="26858" s="1" customFormat="1"/>
    <row r="26859" s="1" customFormat="1"/>
    <row r="26860" s="1" customFormat="1"/>
    <row r="26861" s="1" customFormat="1"/>
    <row r="26862" s="1" customFormat="1"/>
    <row r="26863" s="1" customFormat="1"/>
    <row r="26864" s="1" customFormat="1"/>
    <row r="26865" s="1" customFormat="1"/>
    <row r="26866" s="1" customFormat="1"/>
    <row r="26867" s="1" customFormat="1"/>
    <row r="26868" s="1" customFormat="1"/>
    <row r="26869" s="1" customFormat="1"/>
    <row r="26870" s="1" customFormat="1"/>
    <row r="26871" s="1" customFormat="1"/>
    <row r="26872" s="1" customFormat="1"/>
    <row r="26873" s="1" customFormat="1"/>
    <row r="26874" s="1" customFormat="1"/>
    <row r="26875" s="1" customFormat="1"/>
    <row r="26876" s="1" customFormat="1"/>
    <row r="26877" s="1" customFormat="1"/>
    <row r="26878" s="1" customFormat="1"/>
    <row r="26879" s="1" customFormat="1"/>
    <row r="26880" s="1" customFormat="1"/>
    <row r="26881" s="1" customFormat="1"/>
    <row r="26882" s="1" customFormat="1"/>
    <row r="26883" s="1" customFormat="1"/>
    <row r="26884" s="1" customFormat="1"/>
    <row r="26885" s="1" customFormat="1"/>
    <row r="26886" s="1" customFormat="1"/>
    <row r="26887" s="1" customFormat="1"/>
    <row r="26888" s="1" customFormat="1"/>
    <row r="26889" s="1" customFormat="1"/>
    <row r="26890" s="1" customFormat="1"/>
    <row r="26891" s="1" customFormat="1"/>
    <row r="26892" s="1" customFormat="1"/>
    <row r="26893" s="1" customFormat="1"/>
    <row r="26894" s="1" customFormat="1"/>
    <row r="26895" s="1" customFormat="1"/>
    <row r="26896" s="1" customFormat="1"/>
    <row r="26897" s="1" customFormat="1"/>
    <row r="26898" s="1" customFormat="1"/>
    <row r="26899" s="1" customFormat="1"/>
    <row r="26900" s="1" customFormat="1"/>
    <row r="26901" s="1" customFormat="1"/>
    <row r="26902" s="1" customFormat="1"/>
    <row r="26903" s="1" customFormat="1"/>
    <row r="26904" s="1" customFormat="1"/>
    <row r="26905" s="1" customFormat="1"/>
    <row r="26906" s="1" customFormat="1"/>
    <row r="26907" s="1" customFormat="1"/>
    <row r="26908" s="1" customFormat="1"/>
    <row r="26909" s="1" customFormat="1"/>
    <row r="26910" s="1" customFormat="1"/>
    <row r="26911" s="1" customFormat="1"/>
    <row r="26912" s="1" customFormat="1"/>
    <row r="26913" s="1" customFormat="1"/>
    <row r="26914" s="1" customFormat="1"/>
    <row r="26915" s="1" customFormat="1"/>
    <row r="26916" s="1" customFormat="1"/>
    <row r="26917" s="1" customFormat="1"/>
    <row r="26918" s="1" customFormat="1"/>
    <row r="26919" s="1" customFormat="1"/>
    <row r="26920" s="1" customFormat="1"/>
    <row r="26921" s="1" customFormat="1"/>
    <row r="26922" s="1" customFormat="1"/>
    <row r="26923" s="1" customFormat="1"/>
    <row r="26924" s="1" customFormat="1"/>
    <row r="26925" s="1" customFormat="1"/>
    <row r="26926" s="1" customFormat="1"/>
    <row r="26927" s="1" customFormat="1"/>
    <row r="26928" s="1" customFormat="1"/>
    <row r="26929" s="1" customFormat="1"/>
    <row r="26930" s="1" customFormat="1"/>
    <row r="26931" s="1" customFormat="1"/>
    <row r="26932" s="1" customFormat="1"/>
    <row r="26933" s="1" customFormat="1"/>
    <row r="26934" s="1" customFormat="1"/>
    <row r="26935" s="1" customFormat="1"/>
    <row r="26936" s="1" customFormat="1"/>
    <row r="26937" s="1" customFormat="1"/>
    <row r="26938" s="1" customFormat="1"/>
    <row r="26939" s="1" customFormat="1"/>
    <row r="26940" s="1" customFormat="1"/>
    <row r="26941" s="1" customFormat="1"/>
    <row r="26942" s="1" customFormat="1"/>
    <row r="26943" s="1" customFormat="1"/>
    <row r="26944" s="1" customFormat="1"/>
    <row r="26945" s="1" customFormat="1"/>
    <row r="26946" s="1" customFormat="1"/>
    <row r="26947" s="1" customFormat="1"/>
    <row r="26948" s="1" customFormat="1"/>
    <row r="26949" s="1" customFormat="1"/>
    <row r="26950" s="1" customFormat="1"/>
    <row r="26951" s="1" customFormat="1"/>
    <row r="26952" s="1" customFormat="1"/>
    <row r="26953" s="1" customFormat="1"/>
    <row r="26954" s="1" customFormat="1"/>
    <row r="26955" s="1" customFormat="1"/>
    <row r="26956" s="1" customFormat="1"/>
    <row r="26957" s="1" customFormat="1"/>
    <row r="26958" s="1" customFormat="1"/>
    <row r="26959" s="1" customFormat="1"/>
    <row r="26960" s="1" customFormat="1"/>
    <row r="26961" s="1" customFormat="1"/>
    <row r="26962" s="1" customFormat="1"/>
    <row r="26963" s="1" customFormat="1"/>
    <row r="26964" s="1" customFormat="1"/>
    <row r="26965" s="1" customFormat="1"/>
    <row r="26966" s="1" customFormat="1"/>
    <row r="26967" s="1" customFormat="1"/>
    <row r="26968" s="1" customFormat="1"/>
    <row r="26969" s="1" customFormat="1"/>
    <row r="26970" s="1" customFormat="1"/>
    <row r="26971" s="1" customFormat="1"/>
    <row r="26972" s="1" customFormat="1"/>
    <row r="26973" s="1" customFormat="1"/>
    <row r="26974" s="1" customFormat="1"/>
    <row r="26975" s="1" customFormat="1"/>
    <row r="26976" s="1" customFormat="1"/>
    <row r="26977" s="1" customFormat="1"/>
    <row r="26978" s="1" customFormat="1"/>
    <row r="26979" s="1" customFormat="1"/>
    <row r="26980" s="1" customFormat="1"/>
    <row r="26981" s="1" customFormat="1"/>
    <row r="26982" s="1" customFormat="1"/>
    <row r="26983" s="1" customFormat="1"/>
    <row r="26984" s="1" customFormat="1"/>
    <row r="26985" s="1" customFormat="1"/>
    <row r="26986" s="1" customFormat="1"/>
    <row r="26987" s="1" customFormat="1"/>
    <row r="26988" s="1" customFormat="1"/>
    <row r="26989" s="1" customFormat="1"/>
    <row r="26990" s="1" customFormat="1"/>
    <row r="26991" s="1" customFormat="1"/>
    <row r="26992" s="1" customFormat="1"/>
    <row r="26993" s="1" customFormat="1"/>
    <row r="26994" s="1" customFormat="1"/>
    <row r="26995" s="1" customFormat="1"/>
    <row r="26996" s="1" customFormat="1"/>
    <row r="26997" s="1" customFormat="1"/>
    <row r="26998" s="1" customFormat="1"/>
    <row r="26999" s="1" customFormat="1"/>
    <row r="27000" s="1" customFormat="1"/>
    <row r="27001" s="1" customFormat="1"/>
    <row r="27002" s="1" customFormat="1"/>
    <row r="27003" s="1" customFormat="1"/>
    <row r="27004" s="1" customFormat="1"/>
    <row r="27005" s="1" customFormat="1"/>
    <row r="27006" s="1" customFormat="1"/>
    <row r="27007" s="1" customFormat="1"/>
    <row r="27008" s="1" customFormat="1"/>
    <row r="27009" s="1" customFormat="1"/>
    <row r="27010" s="1" customFormat="1"/>
    <row r="27011" s="1" customFormat="1"/>
    <row r="27012" s="1" customFormat="1"/>
    <row r="27013" s="1" customFormat="1"/>
    <row r="27014" s="1" customFormat="1"/>
    <row r="27015" s="1" customFormat="1"/>
    <row r="27016" s="1" customFormat="1"/>
    <row r="27017" s="1" customFormat="1"/>
    <row r="27018" s="1" customFormat="1"/>
    <row r="27019" s="1" customFormat="1"/>
    <row r="27020" s="1" customFormat="1"/>
    <row r="27021" s="1" customFormat="1"/>
    <row r="27022" s="1" customFormat="1"/>
    <row r="27023" s="1" customFormat="1"/>
    <row r="27024" s="1" customFormat="1"/>
    <row r="27025" s="1" customFormat="1"/>
    <row r="27026" s="1" customFormat="1"/>
    <row r="27027" s="1" customFormat="1"/>
    <row r="27028" s="1" customFormat="1"/>
    <row r="27029" s="1" customFormat="1"/>
    <row r="27030" s="1" customFormat="1"/>
    <row r="27031" s="1" customFormat="1"/>
    <row r="27032" s="1" customFormat="1"/>
    <row r="27033" s="1" customFormat="1"/>
    <row r="27034" s="1" customFormat="1"/>
    <row r="27035" s="1" customFormat="1"/>
    <row r="27036" s="1" customFormat="1"/>
    <row r="27037" s="1" customFormat="1"/>
    <row r="27038" s="1" customFormat="1"/>
    <row r="27039" s="1" customFormat="1"/>
    <row r="27040" s="1" customFormat="1"/>
    <row r="27041" s="1" customFormat="1"/>
    <row r="27042" s="1" customFormat="1"/>
    <row r="27043" s="1" customFormat="1"/>
    <row r="27044" s="1" customFormat="1"/>
    <row r="27045" s="1" customFormat="1"/>
    <row r="27046" s="1" customFormat="1"/>
    <row r="27047" s="1" customFormat="1"/>
    <row r="27048" s="1" customFormat="1"/>
    <row r="27049" s="1" customFormat="1"/>
    <row r="27050" s="1" customFormat="1"/>
    <row r="27051" s="1" customFormat="1"/>
    <row r="27052" s="1" customFormat="1"/>
    <row r="27053" s="1" customFormat="1"/>
    <row r="27054" s="1" customFormat="1"/>
    <row r="27055" s="1" customFormat="1"/>
    <row r="27056" s="1" customFormat="1"/>
    <row r="27057" s="1" customFormat="1"/>
    <row r="27058" s="1" customFormat="1"/>
    <row r="27059" s="1" customFormat="1"/>
    <row r="27060" s="1" customFormat="1"/>
    <row r="27061" s="1" customFormat="1"/>
    <row r="27062" s="1" customFormat="1"/>
    <row r="27063" s="1" customFormat="1"/>
    <row r="27064" s="1" customFormat="1"/>
    <row r="27065" s="1" customFormat="1"/>
    <row r="27066" s="1" customFormat="1"/>
    <row r="27067" s="1" customFormat="1"/>
    <row r="27068" s="1" customFormat="1"/>
    <row r="27069" s="1" customFormat="1"/>
    <row r="27070" s="1" customFormat="1"/>
    <row r="27071" s="1" customFormat="1"/>
    <row r="27072" s="1" customFormat="1"/>
    <row r="27073" s="1" customFormat="1"/>
    <row r="27074" s="1" customFormat="1"/>
    <row r="27075" s="1" customFormat="1"/>
    <row r="27076" s="1" customFormat="1"/>
    <row r="27077" s="1" customFormat="1"/>
    <row r="27078" s="1" customFormat="1"/>
    <row r="27079" s="1" customFormat="1"/>
    <row r="27080" s="1" customFormat="1"/>
    <row r="27081" s="1" customFormat="1"/>
    <row r="27082" s="1" customFormat="1"/>
    <row r="27083" s="1" customFormat="1"/>
    <row r="27084" s="1" customFormat="1"/>
    <row r="27085" s="1" customFormat="1"/>
    <row r="27086" s="1" customFormat="1"/>
    <row r="27087" s="1" customFormat="1"/>
    <row r="27088" s="1" customFormat="1"/>
    <row r="27089" s="1" customFormat="1"/>
    <row r="27090" s="1" customFormat="1"/>
    <row r="27091" s="1" customFormat="1"/>
    <row r="27092" s="1" customFormat="1"/>
    <row r="27093" s="1" customFormat="1"/>
    <row r="27094" s="1" customFormat="1"/>
    <row r="27095" s="1" customFormat="1"/>
    <row r="27096" s="1" customFormat="1"/>
    <row r="27097" s="1" customFormat="1"/>
    <row r="27098" s="1" customFormat="1"/>
    <row r="27099" s="1" customFormat="1"/>
    <row r="27100" s="1" customFormat="1"/>
    <row r="27101" s="1" customFormat="1"/>
    <row r="27102" s="1" customFormat="1"/>
    <row r="27103" s="1" customFormat="1"/>
    <row r="27104" s="1" customFormat="1"/>
    <row r="27105" s="1" customFormat="1"/>
    <row r="27106" s="1" customFormat="1"/>
    <row r="27107" s="1" customFormat="1"/>
    <row r="27108" s="1" customFormat="1"/>
    <row r="27109" s="1" customFormat="1"/>
    <row r="27110" s="1" customFormat="1"/>
    <row r="27111" s="1" customFormat="1"/>
    <row r="27112" s="1" customFormat="1"/>
    <row r="27113" s="1" customFormat="1"/>
    <row r="27114" s="1" customFormat="1"/>
    <row r="27115" s="1" customFormat="1"/>
    <row r="27116" s="1" customFormat="1"/>
    <row r="27117" s="1" customFormat="1"/>
    <row r="27118" s="1" customFormat="1"/>
    <row r="27119" s="1" customFormat="1"/>
    <row r="27120" s="1" customFormat="1"/>
    <row r="27121" s="1" customFormat="1"/>
    <row r="27122" s="1" customFormat="1"/>
    <row r="27123" s="1" customFormat="1"/>
    <row r="27124" s="1" customFormat="1"/>
    <row r="27125" s="1" customFormat="1"/>
    <row r="27126" s="1" customFormat="1"/>
    <row r="27127" s="1" customFormat="1"/>
    <row r="27128" s="1" customFormat="1"/>
    <row r="27129" s="1" customFormat="1"/>
    <row r="27130" s="1" customFormat="1"/>
    <row r="27131" s="1" customFormat="1"/>
    <row r="27132" s="1" customFormat="1"/>
    <row r="27133" s="1" customFormat="1"/>
    <row r="27134" s="1" customFormat="1"/>
    <row r="27135" s="1" customFormat="1"/>
    <row r="27136" s="1" customFormat="1"/>
    <row r="27137" s="1" customFormat="1"/>
    <row r="27138" s="1" customFormat="1"/>
    <row r="27139" s="1" customFormat="1"/>
    <row r="27140" s="1" customFormat="1"/>
    <row r="27141" s="1" customFormat="1"/>
    <row r="27142" s="1" customFormat="1"/>
    <row r="27143" s="1" customFormat="1"/>
    <row r="27144" s="1" customFormat="1"/>
    <row r="27145" s="1" customFormat="1"/>
    <row r="27146" s="1" customFormat="1"/>
    <row r="27147" s="1" customFormat="1"/>
    <row r="27148" s="1" customFormat="1"/>
    <row r="27149" s="1" customFormat="1"/>
    <row r="27150" s="1" customFormat="1"/>
    <row r="27151" s="1" customFormat="1"/>
    <row r="27152" s="1" customFormat="1"/>
    <row r="27153" s="1" customFormat="1"/>
    <row r="27154" s="1" customFormat="1"/>
    <row r="27155" s="1" customFormat="1"/>
    <row r="27156" s="1" customFormat="1"/>
    <row r="27157" s="1" customFormat="1"/>
    <row r="27158" s="1" customFormat="1"/>
    <row r="27159" s="1" customFormat="1"/>
    <row r="27160" s="1" customFormat="1"/>
    <row r="27161" s="1" customFormat="1"/>
    <row r="27162" s="1" customFormat="1"/>
    <row r="27163" s="1" customFormat="1"/>
    <row r="27164" s="1" customFormat="1"/>
    <row r="27165" s="1" customFormat="1"/>
    <row r="27166" s="1" customFormat="1"/>
    <row r="27167" s="1" customFormat="1"/>
    <row r="27168" s="1" customFormat="1"/>
    <row r="27169" s="1" customFormat="1"/>
    <row r="27170" s="1" customFormat="1"/>
    <row r="27171" s="1" customFormat="1"/>
    <row r="27172" s="1" customFormat="1"/>
    <row r="27173" s="1" customFormat="1"/>
    <row r="27174" s="1" customFormat="1"/>
    <row r="27175" s="1" customFormat="1"/>
    <row r="27176" s="1" customFormat="1"/>
    <row r="27177" s="1" customFormat="1"/>
    <row r="27178" s="1" customFormat="1"/>
    <row r="27179" s="1" customFormat="1"/>
    <row r="27180" s="1" customFormat="1"/>
    <row r="27181" s="1" customFormat="1"/>
    <row r="27182" s="1" customFormat="1"/>
    <row r="27183" s="1" customFormat="1"/>
    <row r="27184" s="1" customFormat="1"/>
    <row r="27185" s="1" customFormat="1"/>
    <row r="27186" s="1" customFormat="1"/>
    <row r="27187" s="1" customFormat="1"/>
    <row r="27188" s="1" customFormat="1"/>
    <row r="27189" s="1" customFormat="1"/>
    <row r="27190" s="1" customFormat="1"/>
    <row r="27191" s="1" customFormat="1"/>
    <row r="27192" s="1" customFormat="1"/>
    <row r="27193" s="1" customFormat="1"/>
    <row r="27194" s="1" customFormat="1"/>
    <row r="27195" s="1" customFormat="1"/>
    <row r="27196" s="1" customFormat="1"/>
    <row r="27197" s="1" customFormat="1"/>
    <row r="27198" s="1" customFormat="1"/>
    <row r="27199" s="1" customFormat="1"/>
    <row r="27200" s="1" customFormat="1"/>
    <row r="27201" s="1" customFormat="1"/>
    <row r="27202" s="1" customFormat="1"/>
    <row r="27203" s="1" customFormat="1"/>
    <row r="27204" s="1" customFormat="1"/>
    <row r="27205" s="1" customFormat="1"/>
    <row r="27206" s="1" customFormat="1"/>
    <row r="27207" s="1" customFormat="1"/>
    <row r="27208" s="1" customFormat="1"/>
    <row r="27209" s="1" customFormat="1"/>
    <row r="27210" s="1" customFormat="1"/>
    <row r="27211" s="1" customFormat="1"/>
    <row r="27212" s="1" customFormat="1"/>
    <row r="27213" s="1" customFormat="1"/>
    <row r="27214" s="1" customFormat="1"/>
    <row r="27215" s="1" customFormat="1"/>
    <row r="27216" s="1" customFormat="1"/>
    <row r="27217" s="1" customFormat="1"/>
    <row r="27218" s="1" customFormat="1"/>
    <row r="27219" s="1" customFormat="1"/>
    <row r="27220" s="1" customFormat="1"/>
    <row r="27221" s="1" customFormat="1"/>
    <row r="27222" s="1" customFormat="1"/>
    <row r="27223" s="1" customFormat="1"/>
    <row r="27224" s="1" customFormat="1"/>
    <row r="27225" s="1" customFormat="1"/>
    <row r="27226" s="1" customFormat="1"/>
    <row r="27227" s="1" customFormat="1"/>
    <row r="27228" s="1" customFormat="1"/>
    <row r="27229" s="1" customFormat="1"/>
    <row r="27230" s="1" customFormat="1"/>
    <row r="27231" s="1" customFormat="1"/>
    <row r="27232" s="1" customFormat="1"/>
    <row r="27233" s="1" customFormat="1"/>
    <row r="27234" s="1" customFormat="1"/>
    <row r="27235" s="1" customFormat="1"/>
    <row r="27236" s="1" customFormat="1"/>
    <row r="27237" s="1" customFormat="1"/>
    <row r="27238" s="1" customFormat="1"/>
    <row r="27239" s="1" customFormat="1"/>
    <row r="27240" s="1" customFormat="1"/>
    <row r="27241" s="1" customFormat="1"/>
    <row r="27242" s="1" customFormat="1"/>
    <row r="27243" s="1" customFormat="1"/>
    <row r="27244" s="1" customFormat="1"/>
    <row r="27245" s="1" customFormat="1"/>
    <row r="27246" s="1" customFormat="1"/>
    <row r="27247" s="1" customFormat="1"/>
    <row r="27248" s="1" customFormat="1"/>
    <row r="27249" s="1" customFormat="1"/>
    <row r="27250" s="1" customFormat="1"/>
    <row r="27251" s="1" customFormat="1"/>
    <row r="27252" s="1" customFormat="1"/>
    <row r="27253" s="1" customFormat="1"/>
    <row r="27254" s="1" customFormat="1"/>
    <row r="27255" s="1" customFormat="1"/>
    <row r="27256" s="1" customFormat="1"/>
    <row r="27257" s="1" customFormat="1"/>
    <row r="27258" s="1" customFormat="1"/>
    <row r="27259" s="1" customFormat="1"/>
    <row r="27260" s="1" customFormat="1"/>
    <row r="27261" s="1" customFormat="1"/>
    <row r="27262" s="1" customFormat="1"/>
    <row r="27263" s="1" customFormat="1"/>
    <row r="27264" s="1" customFormat="1"/>
    <row r="27265" s="1" customFormat="1"/>
    <row r="27266" s="1" customFormat="1"/>
    <row r="27267" s="1" customFormat="1"/>
    <row r="27268" s="1" customFormat="1"/>
    <row r="27269" s="1" customFormat="1"/>
    <row r="27270" s="1" customFormat="1"/>
    <row r="27271" s="1" customFormat="1"/>
    <row r="27272" s="1" customFormat="1"/>
    <row r="27273" s="1" customFormat="1"/>
    <row r="27274" s="1" customFormat="1"/>
    <row r="27275" s="1" customFormat="1"/>
    <row r="27276" s="1" customFormat="1"/>
    <row r="27277" s="1" customFormat="1"/>
    <row r="27278" s="1" customFormat="1"/>
    <row r="27279" s="1" customFormat="1"/>
    <row r="27280" s="1" customFormat="1"/>
    <row r="27281" s="1" customFormat="1"/>
    <row r="27282" s="1" customFormat="1"/>
    <row r="27283" s="1" customFormat="1"/>
    <row r="27284" s="1" customFormat="1"/>
    <row r="27285" s="1" customFormat="1"/>
    <row r="27286" s="1" customFormat="1"/>
    <row r="27287" s="1" customFormat="1"/>
    <row r="27288" s="1" customFormat="1"/>
    <row r="27289" s="1" customFormat="1"/>
    <row r="27290" s="1" customFormat="1"/>
    <row r="27291" s="1" customFormat="1"/>
    <row r="27292" s="1" customFormat="1"/>
    <row r="27293" s="1" customFormat="1"/>
    <row r="27294" s="1" customFormat="1"/>
    <row r="27295" s="1" customFormat="1"/>
    <row r="27296" s="1" customFormat="1"/>
    <row r="27297" s="1" customFormat="1"/>
    <row r="27298" s="1" customFormat="1"/>
    <row r="27299" s="1" customFormat="1"/>
    <row r="27300" s="1" customFormat="1"/>
    <row r="27301" s="1" customFormat="1"/>
    <row r="27302" s="1" customFormat="1"/>
    <row r="27303" s="1" customFormat="1"/>
    <row r="27304" s="1" customFormat="1"/>
    <row r="27305" s="1" customFormat="1"/>
    <row r="27306" s="1" customFormat="1"/>
    <row r="27307" s="1" customFormat="1"/>
    <row r="27308" s="1" customFormat="1"/>
    <row r="27309" s="1" customFormat="1"/>
    <row r="27310" s="1" customFormat="1"/>
    <row r="27311" s="1" customFormat="1"/>
    <row r="27312" s="1" customFormat="1"/>
    <row r="27313" s="1" customFormat="1"/>
    <row r="27314" s="1" customFormat="1"/>
    <row r="27315" s="1" customFormat="1"/>
    <row r="27316" s="1" customFormat="1"/>
    <row r="27317" s="1" customFormat="1"/>
    <row r="27318" s="1" customFormat="1"/>
    <row r="27319" s="1" customFormat="1"/>
    <row r="27320" s="1" customFormat="1"/>
    <row r="27321" s="1" customFormat="1"/>
    <row r="27322" s="1" customFormat="1"/>
    <row r="27323" s="1" customFormat="1"/>
    <row r="27324" s="1" customFormat="1"/>
    <row r="27325" s="1" customFormat="1"/>
    <row r="27326" s="1" customFormat="1"/>
    <row r="27327" s="1" customFormat="1"/>
    <row r="27328" s="1" customFormat="1"/>
    <row r="27329" s="1" customFormat="1"/>
    <row r="27330" s="1" customFormat="1"/>
    <row r="27331" s="1" customFormat="1"/>
    <row r="27332" s="1" customFormat="1"/>
    <row r="27333" s="1" customFormat="1"/>
    <row r="27334" s="1" customFormat="1"/>
    <row r="27335" s="1" customFormat="1"/>
    <row r="27336" s="1" customFormat="1"/>
    <row r="27337" s="1" customFormat="1"/>
    <row r="27338" s="1" customFormat="1"/>
    <row r="27339" s="1" customFormat="1"/>
    <row r="27340" s="1" customFormat="1"/>
    <row r="27341" s="1" customFormat="1"/>
    <row r="27342" s="1" customFormat="1"/>
    <row r="27343" s="1" customFormat="1"/>
    <row r="27344" s="1" customFormat="1"/>
    <row r="27345" s="1" customFormat="1"/>
    <row r="27346" s="1" customFormat="1"/>
    <row r="27347" s="1" customFormat="1"/>
    <row r="27348" s="1" customFormat="1"/>
    <row r="27349" s="1" customFormat="1"/>
    <row r="27350" s="1" customFormat="1"/>
    <row r="27351" s="1" customFormat="1"/>
    <row r="27352" s="1" customFormat="1"/>
    <row r="27353" s="1" customFormat="1"/>
    <row r="27354" s="1" customFormat="1"/>
    <row r="27355" s="1" customFormat="1"/>
    <row r="27356" s="1" customFormat="1"/>
    <row r="27357" s="1" customFormat="1"/>
    <row r="27358" s="1" customFormat="1"/>
    <row r="27359" s="1" customFormat="1"/>
    <row r="27360" s="1" customFormat="1"/>
    <row r="27361" s="1" customFormat="1"/>
    <row r="27362" s="1" customFormat="1"/>
    <row r="27363" s="1" customFormat="1"/>
    <row r="27364" s="1" customFormat="1"/>
    <row r="27365" s="1" customFormat="1"/>
    <row r="27366" s="1" customFormat="1"/>
    <row r="27367" s="1" customFormat="1"/>
    <row r="27368" s="1" customFormat="1"/>
    <row r="27369" s="1" customFormat="1"/>
    <row r="27370" s="1" customFormat="1"/>
    <row r="27371" s="1" customFormat="1"/>
    <row r="27372" s="1" customFormat="1"/>
    <row r="27373" s="1" customFormat="1"/>
    <row r="27374" s="1" customFormat="1"/>
    <row r="27375" s="1" customFormat="1"/>
    <row r="27376" s="1" customFormat="1"/>
    <row r="27377" s="1" customFormat="1"/>
    <row r="27378" s="1" customFormat="1"/>
    <row r="27379" s="1" customFormat="1"/>
    <row r="27380" s="1" customFormat="1"/>
    <row r="27381" s="1" customFormat="1"/>
    <row r="27382" s="1" customFormat="1"/>
    <row r="27383" s="1" customFormat="1"/>
    <row r="27384" s="1" customFormat="1"/>
    <row r="27385" s="1" customFormat="1"/>
    <row r="27386" s="1" customFormat="1"/>
    <row r="27387" s="1" customFormat="1"/>
    <row r="27388" s="1" customFormat="1"/>
    <row r="27389" s="1" customFormat="1"/>
    <row r="27390" s="1" customFormat="1"/>
    <row r="27391" s="1" customFormat="1"/>
    <row r="27392" s="1" customFormat="1"/>
    <row r="27393" s="1" customFormat="1"/>
    <row r="27394" s="1" customFormat="1"/>
    <row r="27395" s="1" customFormat="1"/>
    <row r="27396" s="1" customFormat="1"/>
    <row r="27397" s="1" customFormat="1"/>
    <row r="27398" s="1" customFormat="1"/>
    <row r="27399" s="1" customFormat="1"/>
    <row r="27400" s="1" customFormat="1"/>
    <row r="27401" s="1" customFormat="1"/>
    <row r="27402" s="1" customFormat="1"/>
    <row r="27403" s="1" customFormat="1"/>
    <row r="27404" s="1" customFormat="1"/>
    <row r="27405" s="1" customFormat="1"/>
    <row r="27406" s="1" customFormat="1"/>
    <row r="27407" s="1" customFormat="1"/>
    <row r="27408" s="1" customFormat="1"/>
    <row r="27409" s="1" customFormat="1"/>
    <row r="27410" s="1" customFormat="1"/>
    <row r="27411" s="1" customFormat="1"/>
    <row r="27412" s="1" customFormat="1"/>
    <row r="27413" s="1" customFormat="1"/>
    <row r="27414" s="1" customFormat="1"/>
    <row r="27415" s="1" customFormat="1"/>
    <row r="27416" s="1" customFormat="1"/>
    <row r="27417" s="1" customFormat="1"/>
    <row r="27418" s="1" customFormat="1"/>
    <row r="27419" s="1" customFormat="1"/>
    <row r="27420" s="1" customFormat="1"/>
    <row r="27421" s="1" customFormat="1"/>
    <row r="27422" s="1" customFormat="1"/>
    <row r="27423" s="1" customFormat="1"/>
    <row r="27424" s="1" customFormat="1"/>
    <row r="27425" s="1" customFormat="1"/>
    <row r="27426" s="1" customFormat="1"/>
    <row r="27427" s="1" customFormat="1"/>
    <row r="27428" s="1" customFormat="1"/>
    <row r="27429" s="1" customFormat="1"/>
    <row r="27430" s="1" customFormat="1"/>
    <row r="27431" s="1" customFormat="1"/>
    <row r="27432" s="1" customFormat="1"/>
    <row r="27433" s="1" customFormat="1"/>
    <row r="27434" s="1" customFormat="1"/>
    <row r="27435" s="1" customFormat="1"/>
    <row r="27436" s="1" customFormat="1"/>
    <row r="27437" s="1" customFormat="1"/>
    <row r="27438" s="1" customFormat="1"/>
    <row r="27439" s="1" customFormat="1"/>
    <row r="27440" s="1" customFormat="1"/>
    <row r="27441" s="1" customFormat="1"/>
    <row r="27442" s="1" customFormat="1"/>
    <row r="27443" s="1" customFormat="1"/>
    <row r="27444" s="1" customFormat="1"/>
    <row r="27445" s="1" customFormat="1"/>
    <row r="27446" s="1" customFormat="1"/>
    <row r="27447" s="1" customFormat="1"/>
    <row r="27448" s="1" customFormat="1"/>
    <row r="27449" s="1" customFormat="1"/>
    <row r="27450" s="1" customFormat="1"/>
    <row r="27451" s="1" customFormat="1"/>
    <row r="27452" s="1" customFormat="1"/>
    <row r="27453" s="1" customFormat="1"/>
    <row r="27454" s="1" customFormat="1"/>
    <row r="27455" s="1" customFormat="1"/>
    <row r="27456" s="1" customFormat="1"/>
    <row r="27457" s="1" customFormat="1"/>
    <row r="27458" s="1" customFormat="1"/>
    <row r="27459" s="1" customFormat="1"/>
    <row r="27460" s="1" customFormat="1"/>
    <row r="27461" s="1" customFormat="1"/>
    <row r="27462" s="1" customFormat="1"/>
    <row r="27463" s="1" customFormat="1"/>
    <row r="27464" s="1" customFormat="1"/>
    <row r="27465" s="1" customFormat="1"/>
    <row r="27466" s="1" customFormat="1"/>
    <row r="27467" s="1" customFormat="1"/>
    <row r="27468" s="1" customFormat="1"/>
    <row r="27469" s="1" customFormat="1"/>
    <row r="27470" s="1" customFormat="1"/>
    <row r="27471" s="1" customFormat="1"/>
    <row r="27472" s="1" customFormat="1"/>
    <row r="27473" s="1" customFormat="1"/>
    <row r="27474" s="1" customFormat="1"/>
    <row r="27475" s="1" customFormat="1"/>
    <row r="27476" s="1" customFormat="1"/>
    <row r="27477" s="1" customFormat="1"/>
    <row r="27478" s="1" customFormat="1"/>
    <row r="27479" s="1" customFormat="1"/>
    <row r="27480" s="1" customFormat="1"/>
    <row r="27481" s="1" customFormat="1"/>
    <row r="27482" s="1" customFormat="1"/>
    <row r="27483" s="1" customFormat="1"/>
    <row r="27484" s="1" customFormat="1"/>
    <row r="27485" s="1" customFormat="1"/>
    <row r="27486" s="1" customFormat="1"/>
    <row r="27487" s="1" customFormat="1"/>
    <row r="27488" s="1" customFormat="1"/>
    <row r="27489" s="1" customFormat="1"/>
    <row r="27490" s="1" customFormat="1"/>
    <row r="27491" s="1" customFormat="1"/>
    <row r="27492" s="1" customFormat="1"/>
    <row r="27493" s="1" customFormat="1"/>
    <row r="27494" s="1" customFormat="1"/>
    <row r="27495" s="1" customFormat="1"/>
    <row r="27496" s="1" customFormat="1"/>
    <row r="27497" s="1" customFormat="1"/>
    <row r="27498" s="1" customFormat="1"/>
    <row r="27499" s="1" customFormat="1"/>
    <row r="27500" s="1" customFormat="1"/>
    <row r="27501" s="1" customFormat="1"/>
    <row r="27502" s="1" customFormat="1"/>
    <row r="27503" s="1" customFormat="1"/>
    <row r="27504" s="1" customFormat="1"/>
    <row r="27505" s="1" customFormat="1"/>
    <row r="27506" s="1" customFormat="1"/>
    <row r="27507" s="1" customFormat="1"/>
    <row r="27508" s="1" customFormat="1"/>
    <row r="27509" s="1" customFormat="1"/>
    <row r="27510" s="1" customFormat="1"/>
    <row r="27511" s="1" customFormat="1"/>
    <row r="27512" s="1" customFormat="1"/>
    <row r="27513" s="1" customFormat="1"/>
    <row r="27514" s="1" customFormat="1"/>
    <row r="27515" s="1" customFormat="1"/>
    <row r="27516" s="1" customFormat="1"/>
    <row r="27517" s="1" customFormat="1"/>
    <row r="27518" s="1" customFormat="1"/>
    <row r="27519" s="1" customFormat="1"/>
    <row r="27520" s="1" customFormat="1"/>
    <row r="27521" s="1" customFormat="1"/>
    <row r="27522" s="1" customFormat="1"/>
    <row r="27523" s="1" customFormat="1"/>
    <row r="27524" s="1" customFormat="1"/>
    <row r="27525" s="1" customFormat="1"/>
    <row r="27526" s="1" customFormat="1"/>
    <row r="27527" s="1" customFormat="1"/>
    <row r="27528" s="1" customFormat="1"/>
    <row r="27529" s="1" customFormat="1"/>
    <row r="27530" s="1" customFormat="1"/>
    <row r="27531" s="1" customFormat="1"/>
    <row r="27532" s="1" customFormat="1"/>
    <row r="27533" s="1" customFormat="1"/>
    <row r="27534" s="1" customFormat="1"/>
    <row r="27535" s="1" customFormat="1"/>
    <row r="27536" s="1" customFormat="1"/>
    <row r="27537" s="1" customFormat="1"/>
    <row r="27538" s="1" customFormat="1"/>
    <row r="27539" s="1" customFormat="1"/>
    <row r="27540" s="1" customFormat="1"/>
    <row r="27541" s="1" customFormat="1"/>
    <row r="27542" s="1" customFormat="1"/>
    <row r="27543" s="1" customFormat="1"/>
    <row r="27544" s="1" customFormat="1"/>
    <row r="27545" s="1" customFormat="1"/>
    <row r="27546" s="1" customFormat="1"/>
    <row r="27547" s="1" customFormat="1"/>
    <row r="27548" s="1" customFormat="1"/>
    <row r="27549" s="1" customFormat="1"/>
    <row r="27550" s="1" customFormat="1"/>
    <row r="27551" s="1" customFormat="1"/>
    <row r="27552" s="1" customFormat="1"/>
    <row r="27553" s="1" customFormat="1"/>
    <row r="27554" s="1" customFormat="1"/>
    <row r="27555" s="1" customFormat="1"/>
    <row r="27556" s="1" customFormat="1"/>
    <row r="27557" s="1" customFormat="1"/>
    <row r="27558" s="1" customFormat="1"/>
    <row r="27559" s="1" customFormat="1"/>
    <row r="27560" s="1" customFormat="1"/>
    <row r="27561" s="1" customFormat="1"/>
    <row r="27562" s="1" customFormat="1"/>
    <row r="27563" s="1" customFormat="1"/>
    <row r="27564" s="1" customFormat="1"/>
    <row r="27565" s="1" customFormat="1"/>
    <row r="27566" s="1" customFormat="1"/>
    <row r="27567" s="1" customFormat="1"/>
    <row r="27568" s="1" customFormat="1"/>
    <row r="27569" s="1" customFormat="1"/>
    <row r="27570" s="1" customFormat="1"/>
    <row r="27571" s="1" customFormat="1"/>
    <row r="27572" s="1" customFormat="1"/>
    <row r="27573" s="1" customFormat="1"/>
    <row r="27574" s="1" customFormat="1"/>
    <row r="27575" s="1" customFormat="1"/>
    <row r="27576" s="1" customFormat="1"/>
    <row r="27577" s="1" customFormat="1"/>
    <row r="27578" s="1" customFormat="1"/>
    <row r="27579" s="1" customFormat="1"/>
    <row r="27580" s="1" customFormat="1"/>
    <row r="27581" s="1" customFormat="1"/>
    <row r="27582" s="1" customFormat="1"/>
    <row r="27583" s="1" customFormat="1"/>
    <row r="27584" s="1" customFormat="1"/>
    <row r="27585" s="1" customFormat="1"/>
    <row r="27586" s="1" customFormat="1"/>
    <row r="27587" s="1" customFormat="1"/>
    <row r="27588" s="1" customFormat="1"/>
    <row r="27589" s="1" customFormat="1"/>
    <row r="27590" s="1" customFormat="1"/>
    <row r="27591" s="1" customFormat="1"/>
    <row r="27592" s="1" customFormat="1"/>
    <row r="27593" s="1" customFormat="1"/>
    <row r="27594" s="1" customFormat="1"/>
    <row r="27595" s="1" customFormat="1"/>
    <row r="27596" s="1" customFormat="1"/>
    <row r="27597" s="1" customFormat="1"/>
    <row r="27598" s="1" customFormat="1"/>
    <row r="27599" s="1" customFormat="1"/>
    <row r="27600" s="1" customFormat="1"/>
    <row r="27601" s="1" customFormat="1"/>
    <row r="27602" s="1" customFormat="1"/>
    <row r="27603" s="1" customFormat="1"/>
    <row r="27604" s="1" customFormat="1"/>
    <row r="27605" s="1" customFormat="1"/>
    <row r="27606" s="1" customFormat="1"/>
    <row r="27607" s="1" customFormat="1"/>
    <row r="27608" s="1" customFormat="1"/>
    <row r="27609" s="1" customFormat="1"/>
    <row r="27610" s="1" customFormat="1"/>
    <row r="27611" s="1" customFormat="1"/>
    <row r="27612" s="1" customFormat="1"/>
    <row r="27613" s="1" customFormat="1"/>
    <row r="27614" s="1" customFormat="1"/>
    <row r="27615" s="1" customFormat="1"/>
    <row r="27616" s="1" customFormat="1"/>
    <row r="27617" s="1" customFormat="1"/>
    <row r="27618" s="1" customFormat="1"/>
    <row r="27619" s="1" customFormat="1"/>
    <row r="27620" s="1" customFormat="1"/>
    <row r="27621" s="1" customFormat="1"/>
    <row r="27622" s="1" customFormat="1"/>
    <row r="27623" s="1" customFormat="1"/>
    <row r="27624" s="1" customFormat="1"/>
    <row r="27625" s="1" customFormat="1"/>
    <row r="27626" s="1" customFormat="1"/>
    <row r="27627" s="1" customFormat="1"/>
    <row r="27628" s="1" customFormat="1"/>
    <row r="27629" s="1" customFormat="1"/>
    <row r="27630" s="1" customFormat="1"/>
    <row r="27631" s="1" customFormat="1"/>
    <row r="27632" s="1" customFormat="1"/>
    <row r="27633" s="1" customFormat="1"/>
    <row r="27634" s="1" customFormat="1"/>
    <row r="27635" s="1" customFormat="1"/>
    <row r="27636" s="1" customFormat="1"/>
    <row r="27637" s="1" customFormat="1"/>
    <row r="27638" s="1" customFormat="1"/>
    <row r="27639" s="1" customFormat="1"/>
    <row r="27640" s="1" customFormat="1"/>
    <row r="27641" s="1" customFormat="1"/>
    <row r="27642" s="1" customFormat="1"/>
    <row r="27643" s="1" customFormat="1"/>
    <row r="27644" s="1" customFormat="1"/>
    <row r="27645" s="1" customFormat="1"/>
    <row r="27646" s="1" customFormat="1"/>
    <row r="27647" s="1" customFormat="1"/>
    <row r="27648" s="1" customFormat="1"/>
    <row r="27649" s="1" customFormat="1"/>
    <row r="27650" s="1" customFormat="1"/>
    <row r="27651" s="1" customFormat="1"/>
    <row r="27652" s="1" customFormat="1"/>
    <row r="27653" s="1" customFormat="1"/>
    <row r="27654" s="1" customFormat="1"/>
    <row r="27655" s="1" customFormat="1"/>
    <row r="27656" s="1" customFormat="1"/>
    <row r="27657" s="1" customFormat="1"/>
    <row r="27658" s="1" customFormat="1"/>
    <row r="27659" s="1" customFormat="1"/>
    <row r="27660" s="1" customFormat="1"/>
    <row r="27661" s="1" customFormat="1"/>
    <row r="27662" s="1" customFormat="1"/>
    <row r="27663" s="1" customFormat="1"/>
    <row r="27664" s="1" customFormat="1"/>
    <row r="27665" s="1" customFormat="1"/>
    <row r="27666" s="1" customFormat="1"/>
    <row r="27667" s="1" customFormat="1"/>
    <row r="27668" s="1" customFormat="1"/>
    <row r="27669" s="1" customFormat="1"/>
    <row r="27670" s="1" customFormat="1"/>
    <row r="27671" s="1" customFormat="1"/>
    <row r="27672" s="1" customFormat="1"/>
    <row r="27673" s="1" customFormat="1"/>
    <row r="27674" s="1" customFormat="1"/>
    <row r="27675" s="1" customFormat="1"/>
    <row r="27676" s="1" customFormat="1"/>
    <row r="27677" s="1" customFormat="1"/>
    <row r="27678" s="1" customFormat="1"/>
    <row r="27679" s="1" customFormat="1"/>
    <row r="27680" s="1" customFormat="1"/>
    <row r="27681" s="1" customFormat="1"/>
    <row r="27682" s="1" customFormat="1"/>
    <row r="27683" s="1" customFormat="1"/>
    <row r="27684" s="1" customFormat="1"/>
    <row r="27685" s="1" customFormat="1"/>
    <row r="27686" s="1" customFormat="1"/>
    <row r="27687" s="1" customFormat="1"/>
    <row r="27688" s="1" customFormat="1"/>
    <row r="27689" s="1" customFormat="1"/>
    <row r="27690" s="1" customFormat="1"/>
    <row r="27691" s="1" customFormat="1"/>
    <row r="27692" s="1" customFormat="1"/>
    <row r="27693" s="1" customFormat="1"/>
    <row r="27694" s="1" customFormat="1"/>
    <row r="27695" s="1" customFormat="1"/>
    <row r="27696" s="1" customFormat="1"/>
    <row r="27697" s="1" customFormat="1"/>
    <row r="27698" s="1" customFormat="1"/>
    <row r="27699" s="1" customFormat="1"/>
    <row r="27700" s="1" customFormat="1"/>
    <row r="27701" s="1" customFormat="1"/>
    <row r="27702" s="1" customFormat="1"/>
    <row r="27703" s="1" customFormat="1"/>
    <row r="27704" s="1" customFormat="1"/>
    <row r="27705" s="1" customFormat="1"/>
    <row r="27706" s="1" customFormat="1"/>
    <row r="27707" s="1" customFormat="1"/>
    <row r="27708" s="1" customFormat="1"/>
    <row r="27709" s="1" customFormat="1"/>
    <row r="27710" s="1" customFormat="1"/>
    <row r="27711" s="1" customFormat="1"/>
    <row r="27712" s="1" customFormat="1"/>
    <row r="27713" s="1" customFormat="1"/>
    <row r="27714" s="1" customFormat="1"/>
    <row r="27715" s="1" customFormat="1"/>
    <row r="27716" s="1" customFormat="1"/>
    <row r="27717" s="1" customFormat="1"/>
    <row r="27718" s="1" customFormat="1"/>
    <row r="27719" s="1" customFormat="1"/>
    <row r="27720" s="1" customFormat="1"/>
    <row r="27721" s="1" customFormat="1"/>
    <row r="27722" s="1" customFormat="1"/>
    <row r="27723" s="1" customFormat="1"/>
    <row r="27724" s="1" customFormat="1"/>
    <row r="27725" s="1" customFormat="1"/>
    <row r="27726" s="1" customFormat="1"/>
    <row r="27727" s="1" customFormat="1"/>
    <row r="27728" s="1" customFormat="1"/>
    <row r="27729" s="1" customFormat="1"/>
    <row r="27730" s="1" customFormat="1"/>
    <row r="27731" s="1" customFormat="1"/>
    <row r="27732" s="1" customFormat="1"/>
    <row r="27733" s="1" customFormat="1"/>
    <row r="27734" s="1" customFormat="1"/>
    <row r="27735" s="1" customFormat="1"/>
    <row r="27736" s="1" customFormat="1"/>
    <row r="27737" s="1" customFormat="1"/>
    <row r="27738" s="1" customFormat="1"/>
    <row r="27739" s="1" customFormat="1"/>
    <row r="27740" s="1" customFormat="1"/>
    <row r="27741" s="1" customFormat="1"/>
    <row r="27742" s="1" customFormat="1"/>
    <row r="27743" s="1" customFormat="1"/>
    <row r="27744" s="1" customFormat="1"/>
    <row r="27745" s="1" customFormat="1"/>
    <row r="27746" s="1" customFormat="1"/>
    <row r="27747" s="1" customFormat="1"/>
    <row r="27748" s="1" customFormat="1"/>
    <row r="27749" s="1" customFormat="1"/>
    <row r="27750" s="1" customFormat="1"/>
    <row r="27751" s="1" customFormat="1"/>
    <row r="27752" s="1" customFormat="1"/>
    <row r="27753" s="1" customFormat="1"/>
    <row r="27754" s="1" customFormat="1"/>
    <row r="27755" s="1" customFormat="1"/>
    <row r="27756" s="1" customFormat="1"/>
    <row r="27757" s="1" customFormat="1"/>
    <row r="27758" s="1" customFormat="1"/>
    <row r="27759" s="1" customFormat="1"/>
    <row r="27760" s="1" customFormat="1"/>
    <row r="27761" s="1" customFormat="1"/>
    <row r="27762" s="1" customFormat="1"/>
    <row r="27763" s="1" customFormat="1"/>
    <row r="27764" s="1" customFormat="1"/>
    <row r="27765" s="1" customFormat="1"/>
    <row r="27766" s="1" customFormat="1"/>
    <row r="27767" s="1" customFormat="1"/>
    <row r="27768" s="1" customFormat="1"/>
    <row r="27769" s="1" customFormat="1"/>
    <row r="27770" s="1" customFormat="1"/>
    <row r="27771" s="1" customFormat="1"/>
    <row r="27772" s="1" customFormat="1"/>
    <row r="27773" s="1" customFormat="1"/>
    <row r="27774" s="1" customFormat="1"/>
    <row r="27775" s="1" customFormat="1"/>
    <row r="27776" s="1" customFormat="1"/>
    <row r="27777" s="1" customFormat="1"/>
    <row r="27778" s="1" customFormat="1"/>
    <row r="27779" s="1" customFormat="1"/>
    <row r="27780" s="1" customFormat="1"/>
    <row r="27781" s="1" customFormat="1"/>
    <row r="27782" s="1" customFormat="1"/>
    <row r="27783" s="1" customFormat="1"/>
    <row r="27784" s="1" customFormat="1"/>
    <row r="27785" s="1" customFormat="1"/>
    <row r="27786" s="1" customFormat="1"/>
    <row r="27787" s="1" customFormat="1"/>
    <row r="27788" s="1" customFormat="1"/>
    <row r="27789" s="1" customFormat="1"/>
    <row r="27790" s="1" customFormat="1"/>
    <row r="27791" s="1" customFormat="1"/>
    <row r="27792" s="1" customFormat="1"/>
    <row r="27793" s="1" customFormat="1"/>
    <row r="27794" s="1" customFormat="1"/>
    <row r="27795" s="1" customFormat="1"/>
    <row r="27796" s="1" customFormat="1"/>
    <row r="27797" s="1" customFormat="1"/>
    <row r="27798" s="1" customFormat="1"/>
    <row r="27799" s="1" customFormat="1"/>
    <row r="27800" s="1" customFormat="1"/>
    <row r="27801" s="1" customFormat="1"/>
    <row r="27802" s="1" customFormat="1"/>
    <row r="27803" s="1" customFormat="1"/>
    <row r="27804" s="1" customFormat="1"/>
    <row r="27805" s="1" customFormat="1"/>
    <row r="27806" s="1" customFormat="1"/>
    <row r="27807" s="1" customFormat="1"/>
    <row r="27808" s="1" customFormat="1"/>
    <row r="27809" s="1" customFormat="1"/>
    <row r="27810" s="1" customFormat="1"/>
    <row r="27811" s="1" customFormat="1"/>
    <row r="27812" s="1" customFormat="1"/>
    <row r="27813" s="1" customFormat="1"/>
    <row r="27814" s="1" customFormat="1"/>
    <row r="27815" s="1" customFormat="1"/>
    <row r="27816" s="1" customFormat="1"/>
    <row r="27817" s="1" customFormat="1"/>
    <row r="27818" s="1" customFormat="1"/>
    <row r="27819" s="1" customFormat="1"/>
    <row r="27820" s="1" customFormat="1"/>
    <row r="27821" s="1" customFormat="1"/>
    <row r="27822" s="1" customFormat="1"/>
    <row r="27823" s="1" customFormat="1"/>
    <row r="27824" s="1" customFormat="1"/>
    <row r="27825" s="1" customFormat="1"/>
    <row r="27826" s="1" customFormat="1"/>
    <row r="27827" s="1" customFormat="1"/>
    <row r="27828" s="1" customFormat="1"/>
    <row r="27829" s="1" customFormat="1"/>
    <row r="27830" s="1" customFormat="1"/>
    <row r="27831" s="1" customFormat="1"/>
    <row r="27832" s="1" customFormat="1"/>
    <row r="27833" s="1" customFormat="1"/>
    <row r="27834" s="1" customFormat="1"/>
    <row r="27835" s="1" customFormat="1"/>
    <row r="27836" s="1" customFormat="1"/>
    <row r="27837" s="1" customFormat="1"/>
    <row r="27838" s="1" customFormat="1"/>
    <row r="27839" s="1" customFormat="1"/>
    <row r="27840" s="1" customFormat="1"/>
    <row r="27841" s="1" customFormat="1"/>
    <row r="27842" s="1" customFormat="1"/>
    <row r="27843" s="1" customFormat="1"/>
    <row r="27844" s="1" customFormat="1"/>
    <row r="27845" s="1" customFormat="1"/>
    <row r="27846" s="1" customFormat="1"/>
    <row r="27847" s="1" customFormat="1"/>
    <row r="27848" s="1" customFormat="1"/>
    <row r="27849" s="1" customFormat="1"/>
    <row r="27850" s="1" customFormat="1"/>
    <row r="27851" s="1" customFormat="1"/>
    <row r="27852" s="1" customFormat="1"/>
    <row r="27853" s="1" customFormat="1"/>
    <row r="27854" s="1" customFormat="1"/>
    <row r="27855" s="1" customFormat="1"/>
    <row r="27856" s="1" customFormat="1"/>
    <row r="27857" s="1" customFormat="1"/>
    <row r="27858" s="1" customFormat="1"/>
    <row r="27859" s="1" customFormat="1"/>
    <row r="27860" s="1" customFormat="1"/>
    <row r="27861" s="1" customFormat="1"/>
    <row r="27862" s="1" customFormat="1"/>
    <row r="27863" s="1" customFormat="1"/>
    <row r="27864" s="1" customFormat="1"/>
    <row r="27865" s="1" customFormat="1"/>
    <row r="27866" s="1" customFormat="1"/>
    <row r="27867" s="1" customFormat="1"/>
    <row r="27868" s="1" customFormat="1"/>
    <row r="27869" s="1" customFormat="1"/>
    <row r="27870" s="1" customFormat="1"/>
    <row r="27871" s="1" customFormat="1"/>
    <row r="27872" s="1" customFormat="1"/>
    <row r="27873" s="1" customFormat="1"/>
    <row r="27874" s="1" customFormat="1"/>
    <row r="27875" s="1" customFormat="1"/>
    <row r="27876" s="1" customFormat="1"/>
    <row r="27877" s="1" customFormat="1"/>
    <row r="27878" s="1" customFormat="1"/>
    <row r="27879" s="1" customFormat="1"/>
    <row r="27880" s="1" customFormat="1"/>
    <row r="27881" s="1" customFormat="1"/>
    <row r="27882" s="1" customFormat="1"/>
    <row r="27883" s="1" customFormat="1"/>
    <row r="27884" s="1" customFormat="1"/>
    <row r="27885" s="1" customFormat="1"/>
    <row r="27886" s="1" customFormat="1"/>
    <row r="27887" s="1" customFormat="1"/>
    <row r="27888" s="1" customFormat="1"/>
    <row r="27889" s="1" customFormat="1"/>
    <row r="27890" s="1" customFormat="1"/>
    <row r="27891" s="1" customFormat="1"/>
    <row r="27892" s="1" customFormat="1"/>
    <row r="27893" s="1" customFormat="1"/>
    <row r="27894" s="1" customFormat="1"/>
    <row r="27895" s="1" customFormat="1"/>
    <row r="27896" s="1" customFormat="1"/>
    <row r="27897" s="1" customFormat="1"/>
    <row r="27898" s="1" customFormat="1"/>
    <row r="27899" s="1" customFormat="1"/>
    <row r="27900" s="1" customFormat="1"/>
    <row r="27901" s="1" customFormat="1"/>
    <row r="27902" s="1" customFormat="1"/>
    <row r="27903" s="1" customFormat="1"/>
    <row r="27904" s="1" customFormat="1"/>
    <row r="27905" s="1" customFormat="1"/>
    <row r="27906" s="1" customFormat="1"/>
    <row r="27907" s="1" customFormat="1"/>
    <row r="27908" s="1" customFormat="1"/>
    <row r="27909" s="1" customFormat="1"/>
    <row r="27910" s="1" customFormat="1"/>
    <row r="27911" s="1" customFormat="1"/>
    <row r="27912" s="1" customFormat="1"/>
    <row r="27913" s="1" customFormat="1"/>
    <row r="27914" s="1" customFormat="1"/>
    <row r="27915" s="1" customFormat="1"/>
    <row r="27916" s="1" customFormat="1"/>
    <row r="27917" s="1" customFormat="1"/>
    <row r="27918" s="1" customFormat="1"/>
    <row r="27919" s="1" customFormat="1"/>
    <row r="27920" s="1" customFormat="1"/>
    <row r="27921" s="1" customFormat="1"/>
    <row r="27922" s="1" customFormat="1"/>
    <row r="27923" s="1" customFormat="1"/>
    <row r="27924" s="1" customFormat="1"/>
    <row r="27925" s="1" customFormat="1"/>
    <row r="27926" s="1" customFormat="1"/>
    <row r="27927" s="1" customFormat="1"/>
    <row r="27928" s="1" customFormat="1"/>
    <row r="27929" s="1" customFormat="1"/>
    <row r="27930" s="1" customFormat="1"/>
    <row r="27931" s="1" customFormat="1"/>
    <row r="27932" s="1" customFormat="1"/>
    <row r="27933" s="1" customFormat="1"/>
    <row r="27934" s="1" customFormat="1"/>
    <row r="27935" s="1" customFormat="1"/>
    <row r="27936" s="1" customFormat="1"/>
    <row r="27937" s="1" customFormat="1"/>
    <row r="27938" s="1" customFormat="1"/>
    <row r="27939" s="1" customFormat="1"/>
    <row r="27940" s="1" customFormat="1"/>
    <row r="27941" s="1" customFormat="1"/>
    <row r="27942" s="1" customFormat="1"/>
    <row r="27943" s="1" customFormat="1"/>
    <row r="27944" s="1" customFormat="1"/>
    <row r="27945" s="1" customFormat="1"/>
    <row r="27946" s="1" customFormat="1"/>
    <row r="27947" s="1" customFormat="1"/>
    <row r="27948" s="1" customFormat="1"/>
    <row r="27949" s="1" customFormat="1"/>
    <row r="27950" s="1" customFormat="1"/>
    <row r="27951" s="1" customFormat="1"/>
    <row r="27952" s="1" customFormat="1"/>
    <row r="27953" s="1" customFormat="1"/>
    <row r="27954" s="1" customFormat="1"/>
    <row r="27955" s="1" customFormat="1"/>
    <row r="27956" s="1" customFormat="1"/>
    <row r="27957" s="1" customFormat="1"/>
    <row r="27958" s="1" customFormat="1"/>
    <row r="27959" s="1" customFormat="1"/>
    <row r="27960" s="1" customFormat="1"/>
    <row r="27961" s="1" customFormat="1"/>
    <row r="27962" s="1" customFormat="1"/>
    <row r="27963" s="1" customFormat="1"/>
    <row r="27964" s="1" customFormat="1"/>
    <row r="27965" s="1" customFormat="1"/>
    <row r="27966" s="1" customFormat="1"/>
    <row r="27967" s="1" customFormat="1"/>
    <row r="27968" s="1" customFormat="1"/>
    <row r="27969" s="1" customFormat="1"/>
    <row r="27970" s="1" customFormat="1"/>
    <row r="27971" s="1" customFormat="1"/>
    <row r="27972" s="1" customFormat="1"/>
    <row r="27973" s="1" customFormat="1"/>
    <row r="27974" s="1" customFormat="1"/>
    <row r="27975" s="1" customFormat="1"/>
    <row r="27976" s="1" customFormat="1"/>
    <row r="27977" s="1" customFormat="1"/>
    <row r="27978" s="1" customFormat="1"/>
    <row r="27979" s="1" customFormat="1"/>
    <row r="27980" s="1" customFormat="1"/>
    <row r="27981" s="1" customFormat="1"/>
    <row r="27982" s="1" customFormat="1"/>
    <row r="27983" s="1" customFormat="1"/>
    <row r="27984" s="1" customFormat="1"/>
    <row r="27985" s="1" customFormat="1"/>
    <row r="27986" s="1" customFormat="1"/>
    <row r="27987" s="1" customFormat="1"/>
    <row r="27988" s="1" customFormat="1"/>
    <row r="27989" s="1" customFormat="1"/>
    <row r="27990" s="1" customFormat="1"/>
    <row r="27991" s="1" customFormat="1"/>
    <row r="27992" s="1" customFormat="1"/>
    <row r="27993" s="1" customFormat="1"/>
    <row r="27994" s="1" customFormat="1"/>
    <row r="27995" s="1" customFormat="1"/>
    <row r="27996" s="1" customFormat="1"/>
    <row r="27997" s="1" customFormat="1"/>
    <row r="27998" s="1" customFormat="1"/>
    <row r="27999" s="1" customFormat="1"/>
    <row r="28000" s="1" customFormat="1"/>
    <row r="28001" s="1" customFormat="1"/>
    <row r="28002" s="1" customFormat="1"/>
    <row r="28003" s="1" customFormat="1"/>
    <row r="28004" s="1" customFormat="1"/>
    <row r="28005" s="1" customFormat="1"/>
    <row r="28006" s="1" customFormat="1"/>
    <row r="28007" s="1" customFormat="1"/>
    <row r="28008" s="1" customFormat="1"/>
    <row r="28009" s="1" customFormat="1"/>
    <row r="28010" s="1" customFormat="1"/>
    <row r="28011" s="1" customFormat="1"/>
    <row r="28012" s="1" customFormat="1"/>
    <row r="28013" s="1" customFormat="1"/>
    <row r="28014" s="1" customFormat="1"/>
    <row r="28015" s="1" customFormat="1"/>
    <row r="28016" s="1" customFormat="1"/>
    <row r="28017" s="1" customFormat="1"/>
    <row r="28018" s="1" customFormat="1"/>
    <row r="28019" s="1" customFormat="1"/>
    <row r="28020" s="1" customFormat="1"/>
    <row r="28021" s="1" customFormat="1"/>
    <row r="28022" s="1" customFormat="1"/>
    <row r="28023" s="1" customFormat="1"/>
    <row r="28024" s="1" customFormat="1"/>
    <row r="28025" s="1" customFormat="1"/>
    <row r="28026" s="1" customFormat="1"/>
    <row r="28027" s="1" customFormat="1"/>
    <row r="28028" s="1" customFormat="1"/>
    <row r="28029" s="1" customFormat="1"/>
    <row r="28030" s="1" customFormat="1"/>
    <row r="28031" s="1" customFormat="1"/>
    <row r="28032" s="1" customFormat="1"/>
    <row r="28033" s="1" customFormat="1"/>
    <row r="28034" s="1" customFormat="1"/>
    <row r="28035" s="1" customFormat="1"/>
    <row r="28036" s="1" customFormat="1"/>
    <row r="28037" s="1" customFormat="1"/>
    <row r="28038" s="1" customFormat="1"/>
    <row r="28039" s="1" customFormat="1"/>
    <row r="28040" s="1" customFormat="1"/>
    <row r="28041" s="1" customFormat="1"/>
    <row r="28042" s="1" customFormat="1"/>
    <row r="28043" s="1" customFormat="1"/>
    <row r="28044" s="1" customFormat="1"/>
    <row r="28045" s="1" customFormat="1"/>
    <row r="28046" s="1" customFormat="1"/>
    <row r="28047" s="1" customFormat="1"/>
    <row r="28048" s="1" customFormat="1"/>
    <row r="28049" s="1" customFormat="1"/>
    <row r="28050" s="1" customFormat="1"/>
    <row r="28051" s="1" customFormat="1"/>
    <row r="28052" s="1" customFormat="1"/>
    <row r="28053" s="1" customFormat="1"/>
    <row r="28054" s="1" customFormat="1"/>
    <row r="28055" s="1" customFormat="1"/>
    <row r="28056" s="1" customFormat="1"/>
    <row r="28057" s="1" customFormat="1"/>
    <row r="28058" s="1" customFormat="1"/>
    <row r="28059" s="1" customFormat="1"/>
    <row r="28060" s="1" customFormat="1"/>
    <row r="28061" s="1" customFormat="1"/>
    <row r="28062" s="1" customFormat="1"/>
    <row r="28063" s="1" customFormat="1"/>
    <row r="28064" s="1" customFormat="1"/>
    <row r="28065" s="1" customFormat="1"/>
    <row r="28066" s="1" customFormat="1"/>
    <row r="28067" s="1" customFormat="1"/>
    <row r="28068" s="1" customFormat="1"/>
    <row r="28069" s="1" customFormat="1"/>
    <row r="28070" s="1" customFormat="1"/>
    <row r="28071" s="1" customFormat="1"/>
    <row r="28072" s="1" customFormat="1"/>
    <row r="28073" s="1" customFormat="1"/>
    <row r="28074" s="1" customFormat="1"/>
    <row r="28075" s="1" customFormat="1"/>
    <row r="28076" s="1" customFormat="1"/>
    <row r="28077" s="1" customFormat="1"/>
    <row r="28078" s="1" customFormat="1"/>
    <row r="28079" s="1" customFormat="1"/>
    <row r="28080" s="1" customFormat="1"/>
    <row r="28081" s="1" customFormat="1"/>
    <row r="28082" s="1" customFormat="1"/>
    <row r="28083" s="1" customFormat="1"/>
    <row r="28084" s="1" customFormat="1"/>
    <row r="28085" s="1" customFormat="1"/>
    <row r="28086" s="1" customFormat="1"/>
    <row r="28087" s="1" customFormat="1"/>
    <row r="28088" s="1" customFormat="1"/>
    <row r="28089" s="1" customFormat="1"/>
    <row r="28090" s="1" customFormat="1"/>
    <row r="28091" s="1" customFormat="1"/>
    <row r="28092" s="1" customFormat="1"/>
    <row r="28093" s="1" customFormat="1"/>
    <row r="28094" s="1" customFormat="1"/>
    <row r="28095" s="1" customFormat="1"/>
    <row r="28096" s="1" customFormat="1"/>
    <row r="28097" s="1" customFormat="1"/>
    <row r="28098" s="1" customFormat="1"/>
    <row r="28099" s="1" customFormat="1"/>
    <row r="28100" s="1" customFormat="1"/>
    <row r="28101" s="1" customFormat="1"/>
    <row r="28102" s="1" customFormat="1"/>
    <row r="28103" s="1" customFormat="1"/>
    <row r="28104" s="1" customFormat="1"/>
    <row r="28105" s="1" customFormat="1"/>
    <row r="28106" s="1" customFormat="1"/>
    <row r="28107" s="1" customFormat="1"/>
    <row r="28108" s="1" customFormat="1"/>
    <row r="28109" s="1" customFormat="1"/>
    <row r="28110" s="1" customFormat="1"/>
    <row r="28111" s="1" customFormat="1"/>
    <row r="28112" s="1" customFormat="1"/>
    <row r="28113" s="1" customFormat="1"/>
    <row r="28114" s="1" customFormat="1"/>
    <row r="28115" s="1" customFormat="1"/>
    <row r="28116" s="1" customFormat="1"/>
    <row r="28117" s="1" customFormat="1"/>
    <row r="28118" s="1" customFormat="1"/>
    <row r="28119" s="1" customFormat="1"/>
    <row r="28120" s="1" customFormat="1"/>
    <row r="28121" s="1" customFormat="1"/>
    <row r="28122" s="1" customFormat="1"/>
    <row r="28123" s="1" customFormat="1"/>
    <row r="28124" s="1" customFormat="1"/>
    <row r="28125" s="1" customFormat="1"/>
    <row r="28126" s="1" customFormat="1"/>
    <row r="28127" s="1" customFormat="1"/>
    <row r="28128" s="1" customFormat="1"/>
    <row r="28129" s="1" customFormat="1"/>
    <row r="28130" s="1" customFormat="1"/>
    <row r="28131" s="1" customFormat="1"/>
    <row r="28132" s="1" customFormat="1"/>
    <row r="28133" s="1" customFormat="1"/>
    <row r="28134" s="1" customFormat="1"/>
    <row r="28135" s="1" customFormat="1"/>
    <row r="28136" s="1" customFormat="1"/>
    <row r="28137" s="1" customFormat="1"/>
    <row r="28138" s="1" customFormat="1"/>
    <row r="28139" s="1" customFormat="1"/>
    <row r="28140" s="1" customFormat="1"/>
    <row r="28141" s="1" customFormat="1"/>
    <row r="28142" s="1" customFormat="1"/>
    <row r="28143" s="1" customFormat="1"/>
    <row r="28144" s="1" customFormat="1"/>
    <row r="28145" s="1" customFormat="1"/>
    <row r="28146" s="1" customFormat="1"/>
    <row r="28147" s="1" customFormat="1"/>
    <row r="28148" s="1" customFormat="1"/>
    <row r="28149" s="1" customFormat="1"/>
    <row r="28150" s="1" customFormat="1"/>
    <row r="28151" s="1" customFormat="1"/>
    <row r="28152" s="1" customFormat="1"/>
    <row r="28153" s="1" customFormat="1"/>
    <row r="28154" s="1" customFormat="1"/>
    <row r="28155" s="1" customFormat="1"/>
    <row r="28156" s="1" customFormat="1"/>
    <row r="28157" s="1" customFormat="1"/>
    <row r="28158" s="1" customFormat="1"/>
    <row r="28159" s="1" customFormat="1"/>
    <row r="28160" s="1" customFormat="1"/>
    <row r="28161" s="1" customFormat="1"/>
    <row r="28162" s="1" customFormat="1"/>
    <row r="28163" s="1" customFormat="1"/>
    <row r="28164" s="1" customFormat="1"/>
    <row r="28165" s="1" customFormat="1"/>
    <row r="28166" s="1" customFormat="1"/>
    <row r="28167" s="1" customFormat="1"/>
    <row r="28168" s="1" customFormat="1"/>
    <row r="28169" s="1" customFormat="1"/>
    <row r="28170" s="1" customFormat="1"/>
    <row r="28171" s="1" customFormat="1"/>
    <row r="28172" s="1" customFormat="1"/>
    <row r="28173" s="1" customFormat="1"/>
    <row r="28174" s="1" customFormat="1"/>
    <row r="28175" s="1" customFormat="1"/>
    <row r="28176" s="1" customFormat="1"/>
    <row r="28177" s="1" customFormat="1"/>
    <row r="28178" s="1" customFormat="1"/>
    <row r="28179" s="1" customFormat="1"/>
    <row r="28180" s="1" customFormat="1"/>
    <row r="28181" s="1" customFormat="1"/>
    <row r="28182" s="1" customFormat="1"/>
    <row r="28183" s="1" customFormat="1"/>
    <row r="28184" s="1" customFormat="1"/>
    <row r="28185" s="1" customFormat="1"/>
    <row r="28186" s="1" customFormat="1"/>
    <row r="28187" s="1" customFormat="1"/>
    <row r="28188" s="1" customFormat="1"/>
    <row r="28189" s="1" customFormat="1"/>
    <row r="28190" s="1" customFormat="1"/>
    <row r="28191" s="1" customFormat="1"/>
    <row r="28192" s="1" customFormat="1"/>
    <row r="28193" s="1" customFormat="1"/>
    <row r="28194" s="1" customFormat="1"/>
    <row r="28195" s="1" customFormat="1"/>
    <row r="28196" s="1" customFormat="1"/>
    <row r="28197" s="1" customFormat="1"/>
    <row r="28198" s="1" customFormat="1"/>
    <row r="28199" s="1" customFormat="1"/>
    <row r="28200" s="1" customFormat="1"/>
    <row r="28201" s="1" customFormat="1"/>
    <row r="28202" s="1" customFormat="1"/>
    <row r="28203" s="1" customFormat="1"/>
    <row r="28204" s="1" customFormat="1"/>
    <row r="28205" s="1" customFormat="1"/>
    <row r="28206" s="1" customFormat="1"/>
    <row r="28207" s="1" customFormat="1"/>
    <row r="28208" s="1" customFormat="1"/>
    <row r="28209" s="1" customFormat="1"/>
    <row r="28210" s="1" customFormat="1"/>
    <row r="28211" s="1" customFormat="1"/>
    <row r="28212" s="1" customFormat="1"/>
    <row r="28213" s="1" customFormat="1"/>
    <row r="28214" s="1" customFormat="1"/>
    <row r="28215" s="1" customFormat="1"/>
    <row r="28216" s="1" customFormat="1"/>
    <row r="28217" s="1" customFormat="1"/>
    <row r="28218" s="1" customFormat="1"/>
    <row r="28219" s="1" customFormat="1"/>
    <row r="28220" s="1" customFormat="1"/>
    <row r="28221" s="1" customFormat="1"/>
    <row r="28222" s="1" customFormat="1"/>
    <row r="28223" s="1" customFormat="1"/>
    <row r="28224" s="1" customFormat="1"/>
    <row r="28225" s="1" customFormat="1"/>
    <row r="28226" s="1" customFormat="1"/>
    <row r="28227" s="1" customFormat="1"/>
    <row r="28228" s="1" customFormat="1"/>
    <row r="28229" s="1" customFormat="1"/>
    <row r="28230" s="1" customFormat="1"/>
    <row r="28231" s="1" customFormat="1"/>
    <row r="28232" s="1" customFormat="1"/>
    <row r="28233" s="1" customFormat="1"/>
    <row r="28234" s="1" customFormat="1"/>
    <row r="28235" s="1" customFormat="1"/>
    <row r="28236" s="1" customFormat="1"/>
    <row r="28237" s="1" customFormat="1"/>
    <row r="28238" s="1" customFormat="1"/>
    <row r="28239" s="1" customFormat="1"/>
    <row r="28240" s="1" customFormat="1"/>
    <row r="28241" s="1" customFormat="1"/>
    <row r="28242" s="1" customFormat="1"/>
    <row r="28243" s="1" customFormat="1"/>
    <row r="28244" s="1" customFormat="1"/>
    <row r="28245" s="1" customFormat="1"/>
    <row r="28246" s="1" customFormat="1"/>
    <row r="28247" s="1" customFormat="1"/>
    <row r="28248" s="1" customFormat="1"/>
    <row r="28249" s="1" customFormat="1"/>
    <row r="28250" s="1" customFormat="1"/>
    <row r="28251" s="1" customFormat="1"/>
    <row r="28252" s="1" customFormat="1"/>
    <row r="28253" s="1" customFormat="1"/>
    <row r="28254" s="1" customFormat="1"/>
    <row r="28255" s="1" customFormat="1"/>
    <row r="28256" s="1" customFormat="1"/>
    <row r="28257" s="1" customFormat="1"/>
    <row r="28258" s="1" customFormat="1"/>
    <row r="28259" s="1" customFormat="1"/>
    <row r="28260" s="1" customFormat="1"/>
    <row r="28261" s="1" customFormat="1"/>
    <row r="28262" s="1" customFormat="1"/>
    <row r="28263" s="1" customFormat="1"/>
    <row r="28264" s="1" customFormat="1"/>
    <row r="28265" s="1" customFormat="1"/>
    <row r="28266" s="1" customFormat="1"/>
    <row r="28267" s="1" customFormat="1"/>
    <row r="28268" s="1" customFormat="1"/>
    <row r="28269" s="1" customFormat="1"/>
    <row r="28270" s="1" customFormat="1"/>
    <row r="28271" s="1" customFormat="1"/>
    <row r="28272" s="1" customFormat="1"/>
    <row r="28273" s="1" customFormat="1"/>
    <row r="28274" s="1" customFormat="1"/>
    <row r="28275" s="1" customFormat="1"/>
    <row r="28276" s="1" customFormat="1"/>
    <row r="28277" s="1" customFormat="1"/>
    <row r="28278" s="1" customFormat="1"/>
    <row r="28279" s="1" customFormat="1"/>
    <row r="28280" s="1" customFormat="1"/>
    <row r="28281" s="1" customFormat="1"/>
    <row r="28282" s="1" customFormat="1"/>
    <row r="28283" s="1" customFormat="1"/>
    <row r="28284" s="1" customFormat="1"/>
    <row r="28285" s="1" customFormat="1"/>
    <row r="28286" s="1" customFormat="1"/>
    <row r="28287" s="1" customFormat="1"/>
    <row r="28288" s="1" customFormat="1"/>
    <row r="28289" s="1" customFormat="1"/>
    <row r="28290" s="1" customFormat="1"/>
    <row r="28291" s="1" customFormat="1"/>
    <row r="28292" s="1" customFormat="1"/>
    <row r="28293" s="1" customFormat="1"/>
    <row r="28294" s="1" customFormat="1"/>
    <row r="28295" s="1" customFormat="1"/>
    <row r="28296" s="1" customFormat="1"/>
    <row r="28297" s="1" customFormat="1"/>
    <row r="28298" s="1" customFormat="1"/>
    <row r="28299" s="1" customFormat="1"/>
    <row r="28300" s="1" customFormat="1"/>
    <row r="28301" s="1" customFormat="1"/>
    <row r="28302" s="1" customFormat="1"/>
    <row r="28303" s="1" customFormat="1"/>
    <row r="28304" s="1" customFormat="1"/>
    <row r="28305" s="1" customFormat="1"/>
    <row r="28306" s="1" customFormat="1"/>
    <row r="28307" s="1" customFormat="1"/>
    <row r="28308" s="1" customFormat="1"/>
    <row r="28309" s="1" customFormat="1"/>
    <row r="28310" s="1" customFormat="1"/>
    <row r="28311" s="1" customFormat="1"/>
    <row r="28312" s="1" customFormat="1"/>
    <row r="28313" s="1" customFormat="1"/>
    <row r="28314" s="1" customFormat="1"/>
    <row r="28315" s="1" customFormat="1"/>
    <row r="28316" s="1" customFormat="1"/>
    <row r="28317" s="1" customFormat="1"/>
    <row r="28318" s="1" customFormat="1"/>
    <row r="28319" s="1" customFormat="1"/>
    <row r="28320" s="1" customFormat="1"/>
    <row r="28321" s="1" customFormat="1"/>
    <row r="28322" s="1" customFormat="1"/>
    <row r="28323" s="1" customFormat="1"/>
    <row r="28324" s="1" customFormat="1"/>
    <row r="28325" s="1" customFormat="1"/>
    <row r="28326" s="1" customFormat="1"/>
    <row r="28327" s="1" customFormat="1"/>
    <row r="28328" s="1" customFormat="1"/>
    <row r="28329" s="1" customFormat="1"/>
    <row r="28330" s="1" customFormat="1"/>
    <row r="28331" s="1" customFormat="1"/>
    <row r="28332" s="1" customFormat="1"/>
    <row r="28333" s="1" customFormat="1"/>
    <row r="28334" s="1" customFormat="1"/>
    <row r="28335" s="1" customFormat="1"/>
    <row r="28336" s="1" customFormat="1"/>
    <row r="28337" s="1" customFormat="1"/>
    <row r="28338" s="1" customFormat="1"/>
    <row r="28339" s="1" customFormat="1"/>
    <row r="28340" s="1" customFormat="1"/>
    <row r="28341" s="1" customFormat="1"/>
    <row r="28342" s="1" customFormat="1"/>
    <row r="28343" s="1" customFormat="1"/>
    <row r="28344" s="1" customFormat="1"/>
    <row r="28345" s="1" customFormat="1"/>
    <row r="28346" s="1" customFormat="1"/>
    <row r="28347" s="1" customFormat="1"/>
    <row r="28348" s="1" customFormat="1"/>
    <row r="28349" s="1" customFormat="1"/>
    <row r="28350" s="1" customFormat="1"/>
    <row r="28351" s="1" customFormat="1"/>
    <row r="28352" s="1" customFormat="1"/>
    <row r="28353" s="1" customFormat="1"/>
    <row r="28354" s="1" customFormat="1"/>
    <row r="28355" s="1" customFormat="1"/>
    <row r="28356" s="1" customFormat="1"/>
    <row r="28357" s="1" customFormat="1"/>
    <row r="28358" s="1" customFormat="1"/>
    <row r="28359" s="1" customFormat="1"/>
    <row r="28360" s="1" customFormat="1"/>
    <row r="28361" s="1" customFormat="1"/>
    <row r="28362" s="1" customFormat="1"/>
    <row r="28363" s="1" customFormat="1"/>
    <row r="28364" s="1" customFormat="1"/>
    <row r="28365" s="1" customFormat="1"/>
    <row r="28366" s="1" customFormat="1"/>
    <row r="28367" s="1" customFormat="1"/>
    <row r="28368" s="1" customFormat="1"/>
    <row r="28369" s="1" customFormat="1"/>
    <row r="28370" s="1" customFormat="1"/>
    <row r="28371" s="1" customFormat="1"/>
    <row r="28372" s="1" customFormat="1"/>
    <row r="28373" s="1" customFormat="1"/>
    <row r="28374" s="1" customFormat="1"/>
    <row r="28375" s="1" customFormat="1"/>
    <row r="28376" s="1" customFormat="1"/>
    <row r="28377" s="1" customFormat="1"/>
    <row r="28378" s="1" customFormat="1"/>
    <row r="28379" s="1" customFormat="1"/>
    <row r="28380" s="1" customFormat="1"/>
    <row r="28381" s="1" customFormat="1"/>
    <row r="28382" s="1" customFormat="1"/>
    <row r="28383" s="1" customFormat="1"/>
    <row r="28384" s="1" customFormat="1"/>
    <row r="28385" s="1" customFormat="1"/>
    <row r="28386" s="1" customFormat="1"/>
    <row r="28387" s="1" customFormat="1"/>
    <row r="28388" s="1" customFormat="1"/>
    <row r="28389" s="1" customFormat="1"/>
    <row r="28390" s="1" customFormat="1"/>
    <row r="28391" s="1" customFormat="1"/>
    <row r="28392" s="1" customFormat="1"/>
    <row r="28393" s="1" customFormat="1"/>
    <row r="28394" s="1" customFormat="1"/>
    <row r="28395" s="1" customFormat="1"/>
    <row r="28396" s="1" customFormat="1"/>
    <row r="28397" s="1" customFormat="1"/>
    <row r="28398" s="1" customFormat="1"/>
    <row r="28399" s="1" customFormat="1"/>
    <row r="28400" s="1" customFormat="1"/>
    <row r="28401" s="1" customFormat="1"/>
    <row r="28402" s="1" customFormat="1"/>
    <row r="28403" s="1" customFormat="1"/>
    <row r="28404" s="1" customFormat="1"/>
    <row r="28405" s="1" customFormat="1"/>
    <row r="28406" s="1" customFormat="1"/>
    <row r="28407" s="1" customFormat="1"/>
    <row r="28408" s="1" customFormat="1"/>
    <row r="28409" s="1" customFormat="1"/>
    <row r="28410" s="1" customFormat="1"/>
    <row r="28411" s="1" customFormat="1"/>
    <row r="28412" s="1" customFormat="1"/>
    <row r="28413" s="1" customFormat="1"/>
    <row r="28414" s="1" customFormat="1"/>
    <row r="28415" s="1" customFormat="1"/>
    <row r="28416" s="1" customFormat="1"/>
    <row r="28417" s="1" customFormat="1"/>
    <row r="28418" s="1" customFormat="1"/>
    <row r="28419" s="1" customFormat="1"/>
    <row r="28420" s="1" customFormat="1"/>
    <row r="28421" s="1" customFormat="1"/>
    <row r="28422" s="1" customFormat="1"/>
    <row r="28423" s="1" customFormat="1"/>
    <row r="28424" s="1" customFormat="1"/>
    <row r="28425" s="1" customFormat="1"/>
    <row r="28426" s="1" customFormat="1"/>
    <row r="28427" s="1" customFormat="1"/>
    <row r="28428" s="1" customFormat="1"/>
    <row r="28429" s="1" customFormat="1"/>
    <row r="28430" s="1" customFormat="1"/>
    <row r="28431" s="1" customFormat="1"/>
    <row r="28432" s="1" customFormat="1"/>
    <row r="28433" s="1" customFormat="1"/>
    <row r="28434" s="1" customFormat="1"/>
    <row r="28435" s="1" customFormat="1"/>
    <row r="28436" s="1" customFormat="1"/>
    <row r="28437" s="1" customFormat="1"/>
    <row r="28438" s="1" customFormat="1"/>
    <row r="28439" s="1" customFormat="1"/>
    <row r="28440" s="1" customFormat="1"/>
    <row r="28441" s="1" customFormat="1"/>
    <row r="28442" s="1" customFormat="1"/>
    <row r="28443" s="1" customFormat="1"/>
    <row r="28444" s="1" customFormat="1"/>
    <row r="28445" s="1" customFormat="1"/>
    <row r="28446" s="1" customFormat="1"/>
    <row r="28447" s="1" customFormat="1"/>
    <row r="28448" s="1" customFormat="1"/>
    <row r="28449" s="1" customFormat="1"/>
    <row r="28450" s="1" customFormat="1"/>
    <row r="28451" s="1" customFormat="1"/>
    <row r="28452" s="1" customFormat="1"/>
    <row r="28453" s="1" customFormat="1"/>
    <row r="28454" s="1" customFormat="1"/>
    <row r="28455" s="1" customFormat="1"/>
    <row r="28456" s="1" customFormat="1"/>
    <row r="28457" s="1" customFormat="1"/>
    <row r="28458" s="1" customFormat="1"/>
    <row r="28459" s="1" customFormat="1"/>
    <row r="28460" s="1" customFormat="1"/>
    <row r="28461" s="1" customFormat="1"/>
    <row r="28462" s="1" customFormat="1"/>
    <row r="28463" s="1" customFormat="1"/>
    <row r="28464" s="1" customFormat="1"/>
    <row r="28465" s="1" customFormat="1"/>
    <row r="28466" s="1" customFormat="1"/>
    <row r="28467" s="1" customFormat="1"/>
    <row r="28468" s="1" customFormat="1"/>
    <row r="28469" s="1" customFormat="1"/>
    <row r="28470" s="1" customFormat="1"/>
    <row r="28471" s="1" customFormat="1"/>
    <row r="28472" s="1" customFormat="1"/>
    <row r="28473" s="1" customFormat="1"/>
    <row r="28474" s="1" customFormat="1"/>
    <row r="28475" s="1" customFormat="1"/>
    <row r="28476" s="1" customFormat="1"/>
    <row r="28477" s="1" customFormat="1"/>
    <row r="28478" s="1" customFormat="1"/>
    <row r="28479" s="1" customFormat="1"/>
    <row r="28480" s="1" customFormat="1"/>
    <row r="28481" s="1" customFormat="1"/>
    <row r="28482" s="1" customFormat="1"/>
    <row r="28483" s="1" customFormat="1"/>
    <row r="28484" s="1" customFormat="1"/>
    <row r="28485" s="1" customFormat="1"/>
    <row r="28486" s="1" customFormat="1"/>
    <row r="28487" s="1" customFormat="1"/>
    <row r="28488" s="1" customFormat="1"/>
    <row r="28489" s="1" customFormat="1"/>
    <row r="28490" s="1" customFormat="1"/>
    <row r="28491" s="1" customFormat="1"/>
    <row r="28492" s="1" customFormat="1"/>
    <row r="28493" s="1" customFormat="1"/>
    <row r="28494" s="1" customFormat="1"/>
    <row r="28495" s="1" customFormat="1"/>
    <row r="28496" s="1" customFormat="1"/>
    <row r="28497" s="1" customFormat="1"/>
    <row r="28498" s="1" customFormat="1"/>
    <row r="28499" s="1" customFormat="1"/>
    <row r="28500" s="1" customFormat="1"/>
    <row r="28501" s="1" customFormat="1"/>
    <row r="28502" s="1" customFormat="1"/>
    <row r="28503" s="1" customFormat="1"/>
    <row r="28504" s="1" customFormat="1"/>
    <row r="28505" s="1" customFormat="1"/>
    <row r="28506" s="1" customFormat="1"/>
    <row r="28507" s="1" customFormat="1"/>
    <row r="28508" s="1" customFormat="1"/>
    <row r="28509" s="1" customFormat="1"/>
    <row r="28510" s="1" customFormat="1"/>
    <row r="28511" s="1" customFormat="1"/>
    <row r="28512" s="1" customFormat="1"/>
    <row r="28513" s="1" customFormat="1"/>
    <row r="28514" s="1" customFormat="1"/>
    <row r="28515" s="1" customFormat="1"/>
    <row r="28516" s="1" customFormat="1"/>
    <row r="28517" s="1" customFormat="1"/>
    <row r="28518" s="1" customFormat="1"/>
    <row r="28519" s="1" customFormat="1"/>
    <row r="28520" s="1" customFormat="1"/>
    <row r="28521" s="1" customFormat="1"/>
    <row r="28522" s="1" customFormat="1"/>
    <row r="28523" s="1" customFormat="1"/>
    <row r="28524" s="1" customFormat="1"/>
    <row r="28525" s="1" customFormat="1"/>
    <row r="28526" s="1" customFormat="1"/>
    <row r="28527" s="1" customFormat="1"/>
    <row r="28528" s="1" customFormat="1"/>
    <row r="28529" s="1" customFormat="1"/>
    <row r="28530" s="1" customFormat="1"/>
    <row r="28531" s="1" customFormat="1"/>
    <row r="28532" s="1" customFormat="1"/>
    <row r="28533" s="1" customFormat="1"/>
    <row r="28534" s="1" customFormat="1"/>
    <row r="28535" s="1" customFormat="1"/>
    <row r="28536" s="1" customFormat="1"/>
    <row r="28537" s="1" customFormat="1"/>
    <row r="28538" s="1" customFormat="1"/>
    <row r="28539" s="1" customFormat="1"/>
    <row r="28540" s="1" customFormat="1"/>
    <row r="28541" s="1" customFormat="1"/>
    <row r="28542" s="1" customFormat="1"/>
    <row r="28543" s="1" customFormat="1"/>
    <row r="28544" s="1" customFormat="1"/>
    <row r="28545" s="1" customFormat="1"/>
    <row r="28546" s="1" customFormat="1"/>
    <row r="28547" s="1" customFormat="1"/>
    <row r="28548" s="1" customFormat="1"/>
    <row r="28549" s="1" customFormat="1"/>
    <row r="28550" s="1" customFormat="1"/>
    <row r="28551" s="1" customFormat="1"/>
    <row r="28552" s="1" customFormat="1"/>
    <row r="28553" s="1" customFormat="1"/>
    <row r="28554" s="1" customFormat="1"/>
    <row r="28555" s="1" customFormat="1"/>
    <row r="28556" s="1" customFormat="1"/>
    <row r="28557" s="1" customFormat="1"/>
    <row r="28558" s="1" customFormat="1"/>
    <row r="28559" s="1" customFormat="1"/>
    <row r="28560" s="1" customFormat="1"/>
    <row r="28561" s="1" customFormat="1"/>
    <row r="28562" s="1" customFormat="1"/>
    <row r="28563" s="1" customFormat="1"/>
    <row r="28564" s="1" customFormat="1"/>
    <row r="28565" s="1" customFormat="1"/>
    <row r="28566" s="1" customFormat="1"/>
    <row r="28567" s="1" customFormat="1"/>
    <row r="28568" s="1" customFormat="1"/>
    <row r="28569" s="1" customFormat="1"/>
    <row r="28570" s="1" customFormat="1"/>
    <row r="28571" s="1" customFormat="1"/>
    <row r="28572" s="1" customFormat="1"/>
    <row r="28573" s="1" customFormat="1"/>
    <row r="28574" s="1" customFormat="1"/>
    <row r="28575" s="1" customFormat="1"/>
    <row r="28576" s="1" customFormat="1"/>
    <row r="28577" s="1" customFormat="1"/>
    <row r="28578" s="1" customFormat="1"/>
    <row r="28579" s="1" customFormat="1"/>
    <row r="28580" s="1" customFormat="1"/>
    <row r="28581" s="1" customFormat="1"/>
    <row r="28582" s="1" customFormat="1"/>
    <row r="28583" s="1" customFormat="1"/>
    <row r="28584" s="1" customFormat="1"/>
    <row r="28585" s="1" customFormat="1"/>
    <row r="28586" s="1" customFormat="1"/>
    <row r="28587" s="1" customFormat="1"/>
    <row r="28588" s="1" customFormat="1"/>
    <row r="28589" s="1" customFormat="1"/>
    <row r="28590" s="1" customFormat="1"/>
    <row r="28591" s="1" customFormat="1"/>
    <row r="28592" s="1" customFormat="1"/>
    <row r="28593" s="1" customFormat="1"/>
    <row r="28594" s="1" customFormat="1"/>
    <row r="28595" s="1" customFormat="1"/>
    <row r="28596" s="1" customFormat="1"/>
    <row r="28597" s="1" customFormat="1"/>
    <row r="28598" s="1" customFormat="1"/>
    <row r="28599" s="1" customFormat="1"/>
    <row r="28600" s="1" customFormat="1"/>
    <row r="28601" s="1" customFormat="1"/>
    <row r="28602" s="1" customFormat="1"/>
    <row r="28603" s="1" customFormat="1"/>
    <row r="28604" s="1" customFormat="1"/>
    <row r="28605" s="1" customFormat="1"/>
    <row r="28606" s="1" customFormat="1"/>
    <row r="28607" s="1" customFormat="1"/>
    <row r="28608" s="1" customFormat="1"/>
    <row r="28609" s="1" customFormat="1"/>
    <row r="28610" s="1" customFormat="1"/>
    <row r="28611" s="1" customFormat="1"/>
    <row r="28612" s="1" customFormat="1"/>
    <row r="28613" s="1" customFormat="1"/>
    <row r="28614" s="1" customFormat="1"/>
    <row r="28615" s="1" customFormat="1"/>
    <row r="28616" s="1" customFormat="1"/>
    <row r="28617" s="1" customFormat="1"/>
    <row r="28618" s="1" customFormat="1"/>
    <row r="28619" s="1" customFormat="1"/>
    <row r="28620" s="1" customFormat="1"/>
    <row r="28621" s="1" customFormat="1"/>
    <row r="28622" s="1" customFormat="1"/>
    <row r="28623" s="1" customFormat="1"/>
    <row r="28624" s="1" customFormat="1"/>
    <row r="28625" s="1" customFormat="1"/>
    <row r="28626" s="1" customFormat="1"/>
    <row r="28627" s="1" customFormat="1"/>
    <row r="28628" s="1" customFormat="1"/>
    <row r="28629" s="1" customFormat="1"/>
    <row r="28630" s="1" customFormat="1"/>
    <row r="28631" s="1" customFormat="1"/>
    <row r="28632" s="1" customFormat="1"/>
    <row r="28633" s="1" customFormat="1"/>
    <row r="28634" s="1" customFormat="1"/>
    <row r="28635" s="1" customFormat="1"/>
    <row r="28636" s="1" customFormat="1"/>
    <row r="28637" s="1" customFormat="1"/>
    <row r="28638" s="1" customFormat="1"/>
    <row r="28639" s="1" customFormat="1"/>
    <row r="28640" s="1" customFormat="1"/>
    <row r="28641" s="1" customFormat="1"/>
    <row r="28642" s="1" customFormat="1"/>
    <row r="28643" s="1" customFormat="1"/>
    <row r="28644" s="1" customFormat="1"/>
    <row r="28645" s="1" customFormat="1"/>
    <row r="28646" s="1" customFormat="1"/>
    <row r="28647" s="1" customFormat="1"/>
    <row r="28648" s="1" customFormat="1"/>
    <row r="28649" s="1" customFormat="1"/>
    <row r="28650" s="1" customFormat="1"/>
    <row r="28651" s="1" customFormat="1"/>
    <row r="28652" s="1" customFormat="1"/>
    <row r="28653" s="1" customFormat="1"/>
    <row r="28654" s="1" customFormat="1"/>
    <row r="28655" s="1" customFormat="1"/>
    <row r="28656" s="1" customFormat="1"/>
    <row r="28657" s="1" customFormat="1"/>
    <row r="28658" s="1" customFormat="1"/>
    <row r="28659" s="1" customFormat="1"/>
    <row r="28660" s="1" customFormat="1"/>
    <row r="28661" s="1" customFormat="1"/>
    <row r="28662" s="1" customFormat="1"/>
    <row r="28663" s="1" customFormat="1"/>
    <row r="28664" s="1" customFormat="1"/>
    <row r="28665" s="1" customFormat="1"/>
    <row r="28666" s="1" customFormat="1"/>
    <row r="28667" s="1" customFormat="1"/>
    <row r="28668" s="1" customFormat="1"/>
    <row r="28669" s="1" customFormat="1"/>
    <row r="28670" s="1" customFormat="1"/>
    <row r="28671" s="1" customFormat="1"/>
    <row r="28672" s="1" customFormat="1"/>
    <row r="28673" s="1" customFormat="1"/>
    <row r="28674" s="1" customFormat="1"/>
    <row r="28675" s="1" customFormat="1"/>
    <row r="28676" s="1" customFormat="1"/>
    <row r="28677" s="1" customFormat="1"/>
    <row r="28678" s="1" customFormat="1"/>
    <row r="28679" s="1" customFormat="1"/>
    <row r="28680" s="1" customFormat="1"/>
    <row r="28681" s="1" customFormat="1"/>
    <row r="28682" s="1" customFormat="1"/>
    <row r="28683" s="1" customFormat="1"/>
    <row r="28684" s="1" customFormat="1"/>
    <row r="28685" s="1" customFormat="1"/>
    <row r="28686" s="1" customFormat="1"/>
    <row r="28687" s="1" customFormat="1"/>
    <row r="28688" s="1" customFormat="1"/>
    <row r="28689" s="1" customFormat="1"/>
    <row r="28690" s="1" customFormat="1"/>
    <row r="28691" s="1" customFormat="1"/>
    <row r="28692" s="1" customFormat="1"/>
    <row r="28693" s="1" customFormat="1"/>
    <row r="28694" s="1" customFormat="1"/>
    <row r="28695" s="1" customFormat="1"/>
    <row r="28696" s="1" customFormat="1"/>
    <row r="28697" s="1" customFormat="1"/>
    <row r="28698" s="1" customFormat="1"/>
    <row r="28699" s="1" customFormat="1"/>
    <row r="28700" s="1" customFormat="1"/>
    <row r="28701" s="1" customFormat="1"/>
    <row r="28702" s="1" customFormat="1"/>
    <row r="28703" s="1" customFormat="1"/>
    <row r="28704" s="1" customFormat="1"/>
    <row r="28705" s="1" customFormat="1"/>
    <row r="28706" s="1" customFormat="1"/>
    <row r="28707" s="1" customFormat="1"/>
    <row r="28708" s="1" customFormat="1"/>
    <row r="28709" s="1" customFormat="1"/>
    <row r="28710" s="1" customFormat="1"/>
    <row r="28711" s="1" customFormat="1"/>
    <row r="28712" s="1" customFormat="1"/>
    <row r="28713" s="1" customFormat="1"/>
    <row r="28714" s="1" customFormat="1"/>
    <row r="28715" s="1" customFormat="1"/>
    <row r="28716" s="1" customFormat="1"/>
    <row r="28717" s="1" customFormat="1"/>
    <row r="28718" s="1" customFormat="1"/>
    <row r="28719" s="1" customFormat="1"/>
    <row r="28720" s="1" customFormat="1"/>
    <row r="28721" s="1" customFormat="1"/>
    <row r="28722" s="1" customFormat="1"/>
    <row r="28723" s="1" customFormat="1"/>
    <row r="28724" s="1" customFormat="1"/>
    <row r="28725" s="1" customFormat="1"/>
    <row r="28726" s="1" customFormat="1"/>
    <row r="28727" s="1" customFormat="1"/>
    <row r="28728" s="1" customFormat="1"/>
    <row r="28729" s="1" customFormat="1"/>
    <row r="28730" s="1" customFormat="1"/>
    <row r="28731" s="1" customFormat="1"/>
    <row r="28732" s="1" customFormat="1"/>
    <row r="28733" s="1" customFormat="1"/>
    <row r="28734" s="1" customFormat="1"/>
    <row r="28735" s="1" customFormat="1"/>
    <row r="28736" s="1" customFormat="1"/>
    <row r="28737" s="1" customFormat="1"/>
    <row r="28738" s="1" customFormat="1"/>
    <row r="28739" s="1" customFormat="1"/>
    <row r="28740" s="1" customFormat="1"/>
    <row r="28741" s="1" customFormat="1"/>
    <row r="28742" s="1" customFormat="1"/>
    <row r="28743" s="1" customFormat="1"/>
    <row r="28744" s="1" customFormat="1"/>
    <row r="28745" s="1" customFormat="1"/>
    <row r="28746" s="1" customFormat="1"/>
    <row r="28747" s="1" customFormat="1"/>
    <row r="28748" s="1" customFormat="1"/>
    <row r="28749" s="1" customFormat="1"/>
    <row r="28750" s="1" customFormat="1"/>
    <row r="28751" s="1" customFormat="1"/>
    <row r="28752" s="1" customFormat="1"/>
    <row r="28753" s="1" customFormat="1"/>
    <row r="28754" s="1" customFormat="1"/>
    <row r="28755" s="1" customFormat="1"/>
    <row r="28756" s="1" customFormat="1"/>
    <row r="28757" s="1" customFormat="1"/>
    <row r="28758" s="1" customFormat="1"/>
    <row r="28759" s="1" customFormat="1"/>
    <row r="28760" s="1" customFormat="1"/>
    <row r="28761" s="1" customFormat="1"/>
    <row r="28762" s="1" customFormat="1"/>
    <row r="28763" s="1" customFormat="1"/>
    <row r="28764" s="1" customFormat="1"/>
    <row r="28765" s="1" customFormat="1"/>
    <row r="28766" s="1" customFormat="1"/>
    <row r="28767" s="1" customFormat="1"/>
    <row r="28768" s="1" customFormat="1"/>
    <row r="28769" s="1" customFormat="1"/>
    <row r="28770" s="1" customFormat="1"/>
    <row r="28771" s="1" customFormat="1"/>
    <row r="28772" s="1" customFormat="1"/>
    <row r="28773" s="1" customFormat="1"/>
    <row r="28774" s="1" customFormat="1"/>
    <row r="28775" s="1" customFormat="1"/>
    <row r="28776" s="1" customFormat="1"/>
    <row r="28777" s="1" customFormat="1"/>
    <row r="28778" s="1" customFormat="1"/>
    <row r="28779" s="1" customFormat="1"/>
    <row r="28780" s="1" customFormat="1"/>
    <row r="28781" s="1" customFormat="1"/>
    <row r="28782" s="1" customFormat="1"/>
    <row r="28783" s="1" customFormat="1"/>
    <row r="28784" s="1" customFormat="1"/>
    <row r="28785" s="1" customFormat="1"/>
    <row r="28786" s="1" customFormat="1"/>
    <row r="28787" s="1" customFormat="1"/>
    <row r="28788" s="1" customFormat="1"/>
    <row r="28789" s="1" customFormat="1"/>
    <row r="28790" s="1" customFormat="1"/>
    <row r="28791" s="1" customFormat="1"/>
    <row r="28792" s="1" customFormat="1"/>
    <row r="28793" s="1" customFormat="1"/>
    <row r="28794" s="1" customFormat="1"/>
    <row r="28795" s="1" customFormat="1"/>
    <row r="28796" s="1" customFormat="1"/>
    <row r="28797" s="1" customFormat="1"/>
    <row r="28798" s="1" customFormat="1"/>
    <row r="28799" s="1" customFormat="1"/>
    <row r="28800" s="1" customFormat="1"/>
    <row r="28801" s="1" customFormat="1"/>
    <row r="28802" s="1" customFormat="1"/>
    <row r="28803" s="1" customFormat="1"/>
    <row r="28804" s="1" customFormat="1"/>
    <row r="28805" s="1" customFormat="1"/>
    <row r="28806" s="1" customFormat="1"/>
    <row r="28807" s="1" customFormat="1"/>
    <row r="28808" s="1" customFormat="1"/>
    <row r="28809" s="1" customFormat="1"/>
    <row r="28810" s="1" customFormat="1"/>
    <row r="28811" s="1" customFormat="1"/>
    <row r="28812" s="1" customFormat="1"/>
    <row r="28813" s="1" customFormat="1"/>
    <row r="28814" s="1" customFormat="1"/>
    <row r="28815" s="1" customFormat="1"/>
    <row r="28816" s="1" customFormat="1"/>
    <row r="28817" s="1" customFormat="1"/>
    <row r="28818" s="1" customFormat="1"/>
    <row r="28819" s="1" customFormat="1"/>
    <row r="28820" s="1" customFormat="1"/>
    <row r="28821" s="1" customFormat="1"/>
    <row r="28822" s="1" customFormat="1"/>
    <row r="28823" s="1" customFormat="1"/>
    <row r="28824" s="1" customFormat="1"/>
    <row r="28825" s="1" customFormat="1"/>
    <row r="28826" s="1" customFormat="1"/>
    <row r="28827" s="1" customFormat="1"/>
    <row r="28828" s="1" customFormat="1"/>
    <row r="28829" s="1" customFormat="1"/>
    <row r="28830" s="1" customFormat="1"/>
    <row r="28831" s="1" customFormat="1"/>
    <row r="28832" s="1" customFormat="1"/>
    <row r="28833" s="1" customFormat="1"/>
    <row r="28834" s="1" customFormat="1"/>
    <row r="28835" s="1" customFormat="1"/>
    <row r="28836" s="1" customFormat="1"/>
    <row r="28837" s="1" customFormat="1"/>
    <row r="28838" s="1" customFormat="1"/>
    <row r="28839" s="1" customFormat="1"/>
    <row r="28840" s="1" customFormat="1"/>
    <row r="28841" s="1" customFormat="1"/>
    <row r="28842" s="1" customFormat="1"/>
    <row r="28843" s="1" customFormat="1"/>
    <row r="28844" s="1" customFormat="1"/>
    <row r="28845" s="1" customFormat="1"/>
    <row r="28846" s="1" customFormat="1"/>
    <row r="28847" s="1" customFormat="1"/>
    <row r="28848" s="1" customFormat="1"/>
    <row r="28849" s="1" customFormat="1"/>
    <row r="28850" s="1" customFormat="1"/>
    <row r="28851" s="1" customFormat="1"/>
    <row r="28852" s="1" customFormat="1"/>
    <row r="28853" s="1" customFormat="1"/>
    <row r="28854" s="1" customFormat="1"/>
    <row r="28855" s="1" customFormat="1"/>
    <row r="28856" s="1" customFormat="1"/>
    <row r="28857" s="1" customFormat="1"/>
    <row r="28858" s="1" customFormat="1"/>
    <row r="28859" s="1" customFormat="1"/>
    <row r="28860" s="1" customFormat="1"/>
    <row r="28861" s="1" customFormat="1"/>
    <row r="28862" s="1" customFormat="1"/>
    <row r="28863" s="1" customFormat="1"/>
    <row r="28864" s="1" customFormat="1"/>
    <row r="28865" s="1" customFormat="1"/>
    <row r="28866" s="1" customFormat="1"/>
    <row r="28867" s="1" customFormat="1"/>
    <row r="28868" s="1" customFormat="1"/>
    <row r="28869" s="1" customFormat="1"/>
    <row r="28870" s="1" customFormat="1"/>
    <row r="28871" s="1" customFormat="1"/>
    <row r="28872" s="1" customFormat="1"/>
    <row r="28873" s="1" customFormat="1"/>
    <row r="28874" s="1" customFormat="1"/>
    <row r="28875" s="1" customFormat="1"/>
    <row r="28876" s="1" customFormat="1"/>
    <row r="28877" s="1" customFormat="1"/>
    <row r="28878" s="1" customFormat="1"/>
    <row r="28879" s="1" customFormat="1"/>
    <row r="28880" s="1" customFormat="1"/>
    <row r="28881" s="1" customFormat="1"/>
    <row r="28882" s="1" customFormat="1"/>
    <row r="28883" s="1" customFormat="1"/>
    <row r="28884" s="1" customFormat="1"/>
    <row r="28885" s="1" customFormat="1"/>
    <row r="28886" s="1" customFormat="1"/>
    <row r="28887" s="1" customFormat="1"/>
    <row r="28888" s="1" customFormat="1"/>
    <row r="28889" s="1" customFormat="1"/>
    <row r="28890" s="1" customFormat="1"/>
    <row r="28891" s="1" customFormat="1"/>
    <row r="28892" s="1" customFormat="1"/>
    <row r="28893" s="1" customFormat="1"/>
    <row r="28894" s="1" customFormat="1"/>
    <row r="28895" s="1" customFormat="1"/>
    <row r="28896" s="1" customFormat="1"/>
    <row r="28897" s="1" customFormat="1"/>
    <row r="28898" s="1" customFormat="1"/>
    <row r="28899" s="1" customFormat="1"/>
    <row r="28900" s="1" customFormat="1"/>
    <row r="28901" s="1" customFormat="1"/>
    <row r="28902" s="1" customFormat="1"/>
    <row r="28903" s="1" customFormat="1"/>
    <row r="28904" s="1" customFormat="1"/>
    <row r="28905" s="1" customFormat="1"/>
    <row r="28906" s="1" customFormat="1"/>
    <row r="28907" s="1" customFormat="1"/>
    <row r="28908" s="1" customFormat="1"/>
    <row r="28909" s="1" customFormat="1"/>
    <row r="28910" s="1" customFormat="1"/>
    <row r="28911" s="1" customFormat="1"/>
    <row r="28912" s="1" customFormat="1"/>
    <row r="28913" s="1" customFormat="1"/>
    <row r="28914" s="1" customFormat="1"/>
    <row r="28915" s="1" customFormat="1"/>
    <row r="28916" s="1" customFormat="1"/>
    <row r="28917" s="1" customFormat="1"/>
    <row r="28918" s="1" customFormat="1"/>
    <row r="28919" s="1" customFormat="1"/>
    <row r="28920" s="1" customFormat="1"/>
    <row r="28921" s="1" customFormat="1"/>
    <row r="28922" s="1" customFormat="1"/>
    <row r="28923" s="1" customFormat="1"/>
    <row r="28924" s="1" customFormat="1"/>
    <row r="28925" s="1" customFormat="1"/>
    <row r="28926" s="1" customFormat="1"/>
    <row r="28927" s="1" customFormat="1"/>
    <row r="28928" s="1" customFormat="1"/>
    <row r="28929" s="1" customFormat="1"/>
    <row r="28930" s="1" customFormat="1"/>
    <row r="28931" s="1" customFormat="1"/>
    <row r="28932" s="1" customFormat="1"/>
    <row r="28933" s="1" customFormat="1"/>
    <row r="28934" s="1" customFormat="1"/>
    <row r="28935" s="1" customFormat="1"/>
    <row r="28936" s="1" customFormat="1"/>
    <row r="28937" s="1" customFormat="1"/>
    <row r="28938" s="1" customFormat="1"/>
    <row r="28939" s="1" customFormat="1"/>
    <row r="28940" s="1" customFormat="1"/>
    <row r="28941" s="1" customFormat="1"/>
    <row r="28942" s="1" customFormat="1"/>
    <row r="28943" s="1" customFormat="1"/>
    <row r="28944" s="1" customFormat="1"/>
    <row r="28945" s="1" customFormat="1"/>
    <row r="28946" s="1" customFormat="1"/>
    <row r="28947" s="1" customFormat="1"/>
    <row r="28948" s="1" customFormat="1"/>
    <row r="28949" s="1" customFormat="1"/>
    <row r="28950" s="1" customFormat="1"/>
    <row r="28951" s="1" customFormat="1"/>
    <row r="28952" s="1" customFormat="1"/>
    <row r="28953" s="1" customFormat="1"/>
    <row r="28954" s="1" customFormat="1"/>
    <row r="28955" s="1" customFormat="1"/>
    <row r="28956" s="1" customFormat="1"/>
    <row r="28957" s="1" customFormat="1"/>
    <row r="28958" s="1" customFormat="1"/>
    <row r="28959" s="1" customFormat="1"/>
    <row r="28960" s="1" customFormat="1"/>
    <row r="28961" s="1" customFormat="1"/>
    <row r="28962" s="1" customFormat="1"/>
    <row r="28963" s="1" customFormat="1"/>
    <row r="28964" s="1" customFormat="1"/>
    <row r="28965" s="1" customFormat="1"/>
    <row r="28966" s="1" customFormat="1"/>
    <row r="28967" s="1" customFormat="1"/>
    <row r="28968" s="1" customFormat="1"/>
    <row r="28969" s="1" customFormat="1"/>
    <row r="28970" s="1" customFormat="1"/>
    <row r="28971" s="1" customFormat="1"/>
    <row r="28972" s="1" customFormat="1"/>
    <row r="28973" s="1" customFormat="1"/>
    <row r="28974" s="1" customFormat="1"/>
    <row r="28975" s="1" customFormat="1"/>
    <row r="28976" s="1" customFormat="1"/>
    <row r="28977" s="1" customFormat="1"/>
    <row r="28978" s="1" customFormat="1"/>
    <row r="28979" s="1" customFormat="1"/>
    <row r="28980" s="1" customFormat="1"/>
    <row r="28981" s="1" customFormat="1"/>
    <row r="28982" s="1" customFormat="1"/>
    <row r="28983" s="1" customFormat="1"/>
    <row r="28984" s="1" customFormat="1"/>
    <row r="28985" s="1" customFormat="1"/>
    <row r="28986" s="1" customFormat="1"/>
    <row r="28987" s="1" customFormat="1"/>
    <row r="28988" s="1" customFormat="1"/>
    <row r="28989" s="1" customFormat="1"/>
    <row r="28990" s="1" customFormat="1"/>
    <row r="28991" s="1" customFormat="1"/>
    <row r="28992" s="1" customFormat="1"/>
    <row r="28993" s="1" customFormat="1"/>
    <row r="28994" s="1" customFormat="1"/>
    <row r="28995" s="1" customFormat="1"/>
    <row r="28996" s="1" customFormat="1"/>
    <row r="28997" s="1" customFormat="1"/>
    <row r="28998" s="1" customFormat="1"/>
    <row r="28999" s="1" customFormat="1"/>
    <row r="29000" s="1" customFormat="1"/>
    <row r="29001" s="1" customFormat="1"/>
    <row r="29002" s="1" customFormat="1"/>
    <row r="29003" s="1" customFormat="1"/>
    <row r="29004" s="1" customFormat="1"/>
    <row r="29005" s="1" customFormat="1"/>
    <row r="29006" s="1" customFormat="1"/>
    <row r="29007" s="1" customFormat="1"/>
    <row r="29008" s="1" customFormat="1"/>
    <row r="29009" s="1" customFormat="1"/>
    <row r="29010" s="1" customFormat="1"/>
    <row r="29011" s="1" customFormat="1"/>
    <row r="29012" s="1" customFormat="1"/>
    <row r="29013" s="1" customFormat="1"/>
    <row r="29014" s="1" customFormat="1"/>
    <row r="29015" s="1" customFormat="1"/>
    <row r="29016" s="1" customFormat="1"/>
    <row r="29017" s="1" customFormat="1"/>
    <row r="29018" s="1" customFormat="1"/>
    <row r="29019" s="1" customFormat="1"/>
    <row r="29020" s="1" customFormat="1"/>
    <row r="29021" s="1" customFormat="1"/>
    <row r="29022" s="1" customFormat="1"/>
    <row r="29023" s="1" customFormat="1"/>
    <row r="29024" s="1" customFormat="1"/>
    <row r="29025" s="1" customFormat="1"/>
    <row r="29026" s="1" customFormat="1"/>
    <row r="29027" s="1" customFormat="1"/>
    <row r="29028" s="1" customFormat="1"/>
    <row r="29029" s="1" customFormat="1"/>
    <row r="29030" s="1" customFormat="1"/>
    <row r="29031" s="1" customFormat="1"/>
    <row r="29032" s="1" customFormat="1"/>
    <row r="29033" s="1" customFormat="1"/>
    <row r="29034" s="1" customFormat="1"/>
    <row r="29035" s="1" customFormat="1"/>
    <row r="29036" s="1" customFormat="1"/>
    <row r="29037" s="1" customFormat="1"/>
    <row r="29038" s="1" customFormat="1"/>
    <row r="29039" s="1" customFormat="1"/>
    <row r="29040" s="1" customFormat="1"/>
    <row r="29041" s="1" customFormat="1"/>
    <row r="29042" s="1" customFormat="1"/>
    <row r="29043" s="1" customFormat="1"/>
    <row r="29044" s="1" customFormat="1"/>
    <row r="29045" s="1" customFormat="1"/>
    <row r="29046" s="1" customFormat="1"/>
    <row r="29047" s="1" customFormat="1"/>
    <row r="29048" s="1" customFormat="1"/>
    <row r="29049" s="1" customFormat="1"/>
    <row r="29050" s="1" customFormat="1"/>
    <row r="29051" s="1" customFormat="1"/>
    <row r="29052" s="1" customFormat="1"/>
    <row r="29053" s="1" customFormat="1"/>
    <row r="29054" s="1" customFormat="1"/>
    <row r="29055" s="1" customFormat="1"/>
    <row r="29056" s="1" customFormat="1"/>
    <row r="29057" s="1" customFormat="1"/>
    <row r="29058" s="1" customFormat="1"/>
    <row r="29059" s="1" customFormat="1"/>
    <row r="29060" s="1" customFormat="1"/>
    <row r="29061" s="1" customFormat="1"/>
    <row r="29062" s="1" customFormat="1"/>
    <row r="29063" s="1" customFormat="1"/>
    <row r="29064" s="1" customFormat="1"/>
    <row r="29065" s="1" customFormat="1"/>
    <row r="29066" s="1" customFormat="1"/>
    <row r="29067" s="1" customFormat="1"/>
    <row r="29068" s="1" customFormat="1"/>
    <row r="29069" s="1" customFormat="1"/>
    <row r="29070" s="1" customFormat="1"/>
    <row r="29071" s="1" customFormat="1"/>
    <row r="29072" s="1" customFormat="1"/>
    <row r="29073" s="1" customFormat="1"/>
    <row r="29074" s="1" customFormat="1"/>
    <row r="29075" s="1" customFormat="1"/>
    <row r="29076" s="1" customFormat="1"/>
    <row r="29077" s="1" customFormat="1"/>
    <row r="29078" s="1" customFormat="1"/>
    <row r="29079" s="1" customFormat="1"/>
    <row r="29080" s="1" customFormat="1"/>
    <row r="29081" s="1" customFormat="1"/>
    <row r="29082" s="1" customFormat="1"/>
    <row r="29083" s="1" customFormat="1"/>
    <row r="29084" s="1" customFormat="1"/>
    <row r="29085" s="1" customFormat="1"/>
    <row r="29086" s="1" customFormat="1"/>
    <row r="29087" s="1" customFormat="1"/>
    <row r="29088" s="1" customFormat="1"/>
    <row r="29089" s="1" customFormat="1"/>
    <row r="29090" s="1" customFormat="1"/>
    <row r="29091" s="1" customFormat="1"/>
    <row r="29092" s="1" customFormat="1"/>
    <row r="29093" s="1" customFormat="1"/>
    <row r="29094" s="1" customFormat="1"/>
    <row r="29095" s="1" customFormat="1"/>
    <row r="29096" s="1" customFormat="1"/>
    <row r="29097" s="1" customFormat="1"/>
    <row r="29098" s="1" customFormat="1"/>
    <row r="29099" s="1" customFormat="1"/>
    <row r="29100" s="1" customFormat="1"/>
    <row r="29101" s="1" customFormat="1"/>
    <row r="29102" s="1" customFormat="1"/>
    <row r="29103" s="1" customFormat="1"/>
    <row r="29104" s="1" customFormat="1"/>
    <row r="29105" s="1" customFormat="1"/>
    <row r="29106" s="1" customFormat="1"/>
    <row r="29107" s="1" customFormat="1"/>
    <row r="29108" s="1" customFormat="1"/>
    <row r="29109" s="1" customFormat="1"/>
    <row r="29110" s="1" customFormat="1"/>
    <row r="29111" s="1" customFormat="1"/>
    <row r="29112" s="1" customFormat="1"/>
    <row r="29113" s="1" customFormat="1"/>
    <row r="29114" s="1" customFormat="1"/>
    <row r="29115" s="1" customFormat="1"/>
    <row r="29116" s="1" customFormat="1"/>
    <row r="29117" s="1" customFormat="1"/>
    <row r="29118" s="1" customFormat="1"/>
    <row r="29119" s="1" customFormat="1"/>
    <row r="29120" s="1" customFormat="1"/>
    <row r="29121" s="1" customFormat="1"/>
    <row r="29122" s="1" customFormat="1"/>
    <row r="29123" s="1" customFormat="1"/>
    <row r="29124" s="1" customFormat="1"/>
    <row r="29125" s="1" customFormat="1"/>
    <row r="29126" s="1" customFormat="1"/>
    <row r="29127" s="1" customFormat="1"/>
    <row r="29128" s="1" customFormat="1"/>
    <row r="29129" s="1" customFormat="1"/>
    <row r="29130" s="1" customFormat="1"/>
    <row r="29131" s="1" customFormat="1"/>
    <row r="29132" s="1" customFormat="1"/>
    <row r="29133" s="1" customFormat="1"/>
    <row r="29134" s="1" customFormat="1"/>
    <row r="29135" s="1" customFormat="1"/>
    <row r="29136" s="1" customFormat="1"/>
    <row r="29137" s="1" customFormat="1"/>
    <row r="29138" s="1" customFormat="1"/>
    <row r="29139" s="1" customFormat="1"/>
    <row r="29140" s="1" customFormat="1"/>
    <row r="29141" s="1" customFormat="1"/>
    <row r="29142" s="1" customFormat="1"/>
    <row r="29143" s="1" customFormat="1"/>
    <row r="29144" s="1" customFormat="1"/>
    <row r="29145" s="1" customFormat="1"/>
    <row r="29146" s="1" customFormat="1"/>
    <row r="29147" s="1" customFormat="1"/>
    <row r="29148" s="1" customFormat="1"/>
    <row r="29149" s="1" customFormat="1"/>
    <row r="29150" s="1" customFormat="1"/>
    <row r="29151" s="1" customFormat="1"/>
    <row r="29152" s="1" customFormat="1"/>
    <row r="29153" s="1" customFormat="1"/>
    <row r="29154" s="1" customFormat="1"/>
    <row r="29155" s="1" customFormat="1"/>
    <row r="29156" s="1" customFormat="1"/>
    <row r="29157" s="1" customFormat="1"/>
    <row r="29158" s="1" customFormat="1"/>
    <row r="29159" s="1" customFormat="1"/>
    <row r="29160" s="1" customFormat="1"/>
    <row r="29161" s="1" customFormat="1"/>
    <row r="29162" s="1" customFormat="1"/>
    <row r="29163" s="1" customFormat="1"/>
    <row r="29164" s="1" customFormat="1"/>
    <row r="29165" s="1" customFormat="1"/>
    <row r="29166" s="1" customFormat="1"/>
    <row r="29167" s="1" customFormat="1"/>
    <row r="29168" s="1" customFormat="1"/>
    <row r="29169" s="1" customFormat="1"/>
    <row r="29170" s="1" customFormat="1"/>
    <row r="29171" s="1" customFormat="1"/>
    <row r="29172" s="1" customFormat="1"/>
    <row r="29173" s="1" customFormat="1"/>
    <row r="29174" s="1" customFormat="1"/>
    <row r="29175" s="1" customFormat="1"/>
    <row r="29176" s="1" customFormat="1"/>
    <row r="29177" s="1" customFormat="1"/>
    <row r="29178" s="1" customFormat="1"/>
    <row r="29179" s="1" customFormat="1"/>
    <row r="29180" s="1" customFormat="1"/>
    <row r="29181" s="1" customFormat="1"/>
    <row r="29182" s="1" customFormat="1"/>
    <row r="29183" s="1" customFormat="1"/>
    <row r="29184" s="1" customFormat="1"/>
    <row r="29185" s="1" customFormat="1"/>
    <row r="29186" s="1" customFormat="1"/>
    <row r="29187" s="1" customFormat="1"/>
    <row r="29188" s="1" customFormat="1"/>
    <row r="29189" s="1" customFormat="1"/>
    <row r="29190" s="1" customFormat="1"/>
    <row r="29191" s="1" customFormat="1"/>
    <row r="29192" s="1" customFormat="1"/>
    <row r="29193" s="1" customFormat="1"/>
    <row r="29194" s="1" customFormat="1"/>
    <row r="29195" s="1" customFormat="1"/>
    <row r="29196" s="1" customFormat="1"/>
    <row r="29197" s="1" customFormat="1"/>
    <row r="29198" s="1" customFormat="1"/>
    <row r="29199" s="1" customFormat="1"/>
    <row r="29200" s="1" customFormat="1"/>
    <row r="29201" s="1" customFormat="1"/>
    <row r="29202" s="1" customFormat="1"/>
    <row r="29203" s="1" customFormat="1"/>
    <row r="29204" s="1" customFormat="1"/>
    <row r="29205" s="1" customFormat="1"/>
    <row r="29206" s="1" customFormat="1"/>
    <row r="29207" s="1" customFormat="1"/>
    <row r="29208" s="1" customFormat="1"/>
    <row r="29209" s="1" customFormat="1"/>
    <row r="29210" s="1" customFormat="1"/>
    <row r="29211" s="1" customFormat="1"/>
    <row r="29212" s="1" customFormat="1"/>
    <row r="29213" s="1" customFormat="1"/>
    <row r="29214" s="1" customFormat="1"/>
    <row r="29215" s="1" customFormat="1"/>
    <row r="29216" s="1" customFormat="1"/>
    <row r="29217" s="1" customFormat="1"/>
    <row r="29218" s="1" customFormat="1"/>
    <row r="29219" s="1" customFormat="1"/>
    <row r="29220" s="1" customFormat="1"/>
    <row r="29221" s="1" customFormat="1"/>
    <row r="29222" s="1" customFormat="1"/>
    <row r="29223" s="1" customFormat="1"/>
    <row r="29224" s="1" customFormat="1"/>
    <row r="29225" s="1" customFormat="1"/>
    <row r="29226" s="1" customFormat="1"/>
    <row r="29227" s="1" customFormat="1"/>
    <row r="29228" s="1" customFormat="1"/>
    <row r="29229" s="1" customFormat="1"/>
    <row r="29230" s="1" customFormat="1"/>
    <row r="29231" s="1" customFormat="1"/>
    <row r="29232" s="1" customFormat="1"/>
    <row r="29233" s="1" customFormat="1"/>
    <row r="29234" s="1" customFormat="1"/>
    <row r="29235" s="1" customFormat="1"/>
    <row r="29236" s="1" customFormat="1"/>
    <row r="29237" s="1" customFormat="1"/>
    <row r="29238" s="1" customFormat="1"/>
    <row r="29239" s="1" customFormat="1"/>
    <row r="29240" s="1" customFormat="1"/>
    <row r="29241" s="1" customFormat="1"/>
    <row r="29242" s="1" customFormat="1"/>
    <row r="29243" s="1" customFormat="1"/>
    <row r="29244" s="1" customFormat="1"/>
    <row r="29245" s="1" customFormat="1"/>
    <row r="29246" s="1" customFormat="1"/>
    <row r="29247" s="1" customFormat="1"/>
    <row r="29248" s="1" customFormat="1"/>
    <row r="29249" s="1" customFormat="1"/>
    <row r="29250" s="1" customFormat="1"/>
    <row r="29251" s="1" customFormat="1"/>
    <row r="29252" s="1" customFormat="1"/>
    <row r="29253" s="1" customFormat="1"/>
    <row r="29254" s="1" customFormat="1"/>
    <row r="29255" s="1" customFormat="1"/>
    <row r="29256" s="1" customFormat="1"/>
    <row r="29257" s="1" customFormat="1"/>
    <row r="29258" s="1" customFormat="1"/>
    <row r="29259" s="1" customFormat="1"/>
    <row r="29260" s="1" customFormat="1"/>
    <row r="29261" s="1" customFormat="1"/>
    <row r="29262" s="1" customFormat="1"/>
    <row r="29263" s="1" customFormat="1"/>
    <row r="29264" s="1" customFormat="1"/>
    <row r="29265" s="1" customFormat="1"/>
    <row r="29266" s="1" customFormat="1"/>
    <row r="29267" s="1" customFormat="1"/>
    <row r="29268" s="1" customFormat="1"/>
    <row r="29269" s="1" customFormat="1"/>
    <row r="29270" s="1" customFormat="1"/>
    <row r="29271" s="1" customFormat="1"/>
    <row r="29272" s="1" customFormat="1"/>
    <row r="29273" s="1" customFormat="1"/>
    <row r="29274" s="1" customFormat="1"/>
    <row r="29275" s="1" customFormat="1"/>
    <row r="29276" s="1" customFormat="1"/>
    <row r="29277" s="1" customFormat="1"/>
    <row r="29278" s="1" customFormat="1"/>
    <row r="29279" s="1" customFormat="1"/>
    <row r="29280" s="1" customFormat="1"/>
    <row r="29281" s="1" customFormat="1"/>
    <row r="29282" s="1" customFormat="1"/>
    <row r="29283" s="1" customFormat="1"/>
    <row r="29284" s="1" customFormat="1"/>
    <row r="29285" s="1" customFormat="1"/>
    <row r="29286" s="1" customFormat="1"/>
    <row r="29287" s="1" customFormat="1"/>
    <row r="29288" s="1" customFormat="1"/>
    <row r="29289" s="1" customFormat="1"/>
    <row r="29290" s="1" customFormat="1"/>
    <row r="29291" s="1" customFormat="1"/>
    <row r="29292" s="1" customFormat="1"/>
    <row r="29293" s="1" customFormat="1"/>
    <row r="29294" s="1" customFormat="1"/>
    <row r="29295" s="1" customFormat="1"/>
    <row r="29296" s="1" customFormat="1"/>
    <row r="29297" s="1" customFormat="1"/>
    <row r="29298" s="1" customFormat="1"/>
    <row r="29299" s="1" customFormat="1"/>
    <row r="29300" s="1" customFormat="1"/>
    <row r="29301" s="1" customFormat="1"/>
    <row r="29302" s="1" customFormat="1"/>
    <row r="29303" s="1" customFormat="1"/>
    <row r="29304" s="1" customFormat="1"/>
    <row r="29305" s="1" customFormat="1"/>
    <row r="29306" s="1" customFormat="1"/>
    <row r="29307" s="1" customFormat="1"/>
    <row r="29308" s="1" customFormat="1"/>
    <row r="29309" s="1" customFormat="1"/>
    <row r="29310" s="1" customFormat="1"/>
    <row r="29311" s="1" customFormat="1"/>
    <row r="29312" s="1" customFormat="1"/>
    <row r="29313" s="1" customFormat="1"/>
    <row r="29314" s="1" customFormat="1"/>
    <row r="29315" s="1" customFormat="1"/>
    <row r="29316" s="1" customFormat="1"/>
    <row r="29317" s="1" customFormat="1"/>
    <row r="29318" s="1" customFormat="1"/>
    <row r="29319" s="1" customFormat="1"/>
    <row r="29320" s="1" customFormat="1"/>
    <row r="29321" s="1" customFormat="1"/>
    <row r="29322" s="1" customFormat="1"/>
    <row r="29323" s="1" customFormat="1"/>
    <row r="29324" s="1" customFormat="1"/>
    <row r="29325" s="1" customFormat="1"/>
    <row r="29326" s="1" customFormat="1"/>
    <row r="29327" s="1" customFormat="1"/>
    <row r="29328" s="1" customFormat="1"/>
    <row r="29329" s="1" customFormat="1"/>
    <row r="29330" s="1" customFormat="1"/>
    <row r="29331" s="1" customFormat="1"/>
    <row r="29332" s="1" customFormat="1"/>
    <row r="29333" s="1" customFormat="1"/>
    <row r="29334" s="1" customFormat="1"/>
    <row r="29335" s="1" customFormat="1"/>
    <row r="29336" s="1" customFormat="1"/>
    <row r="29337" s="1" customFormat="1"/>
    <row r="29338" s="1" customFormat="1"/>
    <row r="29339" s="1" customFormat="1"/>
    <row r="29340" s="1" customFormat="1"/>
    <row r="29341" s="1" customFormat="1"/>
    <row r="29342" s="1" customFormat="1"/>
    <row r="29343" s="1" customFormat="1"/>
    <row r="29344" s="1" customFormat="1"/>
    <row r="29345" s="1" customFormat="1"/>
    <row r="29346" s="1" customFormat="1"/>
    <row r="29347" s="1" customFormat="1"/>
    <row r="29348" s="1" customFormat="1"/>
    <row r="29349" s="1" customFormat="1"/>
    <row r="29350" s="1" customFormat="1"/>
    <row r="29351" s="1" customFormat="1"/>
    <row r="29352" s="1" customFormat="1"/>
    <row r="29353" s="1" customFormat="1"/>
    <row r="29354" s="1" customFormat="1"/>
    <row r="29355" s="1" customFormat="1"/>
    <row r="29356" s="1" customFormat="1"/>
    <row r="29357" s="1" customFormat="1"/>
    <row r="29358" s="1" customFormat="1"/>
    <row r="29359" s="1" customFormat="1"/>
    <row r="29360" s="1" customFormat="1"/>
    <row r="29361" s="1" customFormat="1"/>
    <row r="29362" s="1" customFormat="1"/>
    <row r="29363" s="1" customFormat="1"/>
    <row r="29364" s="1" customFormat="1"/>
    <row r="29365" s="1" customFormat="1"/>
    <row r="29366" s="1" customFormat="1"/>
    <row r="29367" s="1" customFormat="1"/>
    <row r="29368" s="1" customFormat="1"/>
    <row r="29369" s="1" customFormat="1"/>
    <row r="29370" s="1" customFormat="1"/>
    <row r="29371" s="1" customFormat="1"/>
    <row r="29372" s="1" customFormat="1"/>
    <row r="29373" s="1" customFormat="1"/>
    <row r="29374" s="1" customFormat="1"/>
    <row r="29375" s="1" customFormat="1"/>
    <row r="29376" s="1" customFormat="1"/>
    <row r="29377" s="1" customFormat="1"/>
    <row r="29378" s="1" customFormat="1"/>
    <row r="29379" s="1" customFormat="1"/>
    <row r="29380" s="1" customFormat="1"/>
    <row r="29381" s="1" customFormat="1"/>
    <row r="29382" s="1" customFormat="1"/>
    <row r="29383" s="1" customFormat="1"/>
    <row r="29384" s="1" customFormat="1"/>
    <row r="29385" s="1" customFormat="1"/>
    <row r="29386" s="1" customFormat="1"/>
    <row r="29387" s="1" customFormat="1"/>
    <row r="29388" s="1" customFormat="1"/>
    <row r="29389" s="1" customFormat="1"/>
    <row r="29390" s="1" customFormat="1"/>
    <row r="29391" s="1" customFormat="1"/>
    <row r="29392" s="1" customFormat="1"/>
    <row r="29393" s="1" customFormat="1"/>
    <row r="29394" s="1" customFormat="1"/>
    <row r="29395" s="1" customFormat="1"/>
    <row r="29396" s="1" customFormat="1"/>
    <row r="29397" s="1" customFormat="1"/>
    <row r="29398" s="1" customFormat="1"/>
    <row r="29399" s="1" customFormat="1"/>
    <row r="29400" s="1" customFormat="1"/>
    <row r="29401" s="1" customFormat="1"/>
    <row r="29402" s="1" customFormat="1"/>
    <row r="29403" s="1" customFormat="1"/>
    <row r="29404" s="1" customFormat="1"/>
    <row r="29405" s="1" customFormat="1"/>
    <row r="29406" s="1" customFormat="1"/>
    <row r="29407" s="1" customFormat="1"/>
    <row r="29408" s="1" customFormat="1"/>
    <row r="29409" s="1" customFormat="1"/>
    <row r="29410" s="1" customFormat="1"/>
    <row r="29411" s="1" customFormat="1"/>
    <row r="29412" s="1" customFormat="1"/>
    <row r="29413" s="1" customFormat="1"/>
    <row r="29414" s="1" customFormat="1"/>
    <row r="29415" s="1" customFormat="1"/>
    <row r="29416" s="1" customFormat="1"/>
    <row r="29417" s="1" customFormat="1"/>
    <row r="29418" s="1" customFormat="1"/>
    <row r="29419" s="1" customFormat="1"/>
    <row r="29420" s="1" customFormat="1"/>
    <row r="29421" s="1" customFormat="1"/>
    <row r="29422" s="1" customFormat="1"/>
    <row r="29423" s="1" customFormat="1"/>
    <row r="29424" s="1" customFormat="1"/>
    <row r="29425" s="1" customFormat="1"/>
    <row r="29426" s="1" customFormat="1"/>
    <row r="29427" s="1" customFormat="1"/>
    <row r="29428" s="1" customFormat="1"/>
    <row r="29429" s="1" customFormat="1"/>
    <row r="29430" s="1" customFormat="1"/>
    <row r="29431" s="1" customFormat="1"/>
    <row r="29432" s="1" customFormat="1"/>
    <row r="29433" s="1" customFormat="1"/>
    <row r="29434" s="1" customFormat="1"/>
    <row r="29435" s="1" customFormat="1"/>
    <row r="29436" s="1" customFormat="1"/>
    <row r="29437" s="1" customFormat="1"/>
    <row r="29438" s="1" customFormat="1"/>
    <row r="29439" s="1" customFormat="1"/>
    <row r="29440" s="1" customFormat="1"/>
    <row r="29441" s="1" customFormat="1"/>
    <row r="29442" s="1" customFormat="1"/>
    <row r="29443" s="1" customFormat="1"/>
    <row r="29444" s="1" customFormat="1"/>
    <row r="29445" s="1" customFormat="1"/>
    <row r="29446" s="1" customFormat="1"/>
    <row r="29447" s="1" customFormat="1"/>
    <row r="29448" s="1" customFormat="1"/>
    <row r="29449" s="1" customFormat="1"/>
    <row r="29450" s="1" customFormat="1"/>
    <row r="29451" s="1" customFormat="1"/>
    <row r="29452" s="1" customFormat="1"/>
    <row r="29453" s="1" customFormat="1"/>
    <row r="29454" s="1" customFormat="1"/>
    <row r="29455" s="1" customFormat="1"/>
    <row r="29456" s="1" customFormat="1"/>
    <row r="29457" s="1" customFormat="1"/>
    <row r="29458" s="1" customFormat="1"/>
    <row r="29459" s="1" customFormat="1"/>
    <row r="29460" s="1" customFormat="1"/>
    <row r="29461" s="1" customFormat="1"/>
    <row r="29462" s="1" customFormat="1"/>
    <row r="29463" s="1" customFormat="1"/>
    <row r="29464" s="1" customFormat="1"/>
    <row r="29465" s="1" customFormat="1"/>
    <row r="29466" s="1" customFormat="1"/>
    <row r="29467" s="1" customFormat="1"/>
    <row r="29468" s="1" customFormat="1"/>
    <row r="29469" s="1" customFormat="1"/>
    <row r="29470" s="1" customFormat="1"/>
    <row r="29471" s="1" customFormat="1"/>
    <row r="29472" s="1" customFormat="1"/>
    <row r="29473" s="1" customFormat="1"/>
    <row r="29474" s="1" customFormat="1"/>
    <row r="29475" s="1" customFormat="1"/>
    <row r="29476" s="1" customFormat="1"/>
    <row r="29477" s="1" customFormat="1"/>
    <row r="29478" s="1" customFormat="1"/>
    <row r="29479" s="1" customFormat="1"/>
    <row r="29480" s="1" customFormat="1"/>
    <row r="29481" s="1" customFormat="1"/>
    <row r="29482" s="1" customFormat="1"/>
    <row r="29483" s="1" customFormat="1"/>
    <row r="29484" s="1" customFormat="1"/>
    <row r="29485" s="1" customFormat="1"/>
    <row r="29486" s="1" customFormat="1"/>
    <row r="29487" s="1" customFormat="1"/>
    <row r="29488" s="1" customFormat="1"/>
    <row r="29489" s="1" customFormat="1"/>
    <row r="29490" s="1" customFormat="1"/>
    <row r="29491" s="1" customFormat="1"/>
    <row r="29492" s="1" customFormat="1"/>
    <row r="29493" s="1" customFormat="1"/>
    <row r="29494" s="1" customFormat="1"/>
    <row r="29495" s="1" customFormat="1"/>
    <row r="29496" s="1" customFormat="1"/>
    <row r="29497" s="1" customFormat="1"/>
    <row r="29498" s="1" customFormat="1"/>
    <row r="29499" s="1" customFormat="1"/>
    <row r="29500" s="1" customFormat="1"/>
    <row r="29501" s="1" customFormat="1"/>
    <row r="29502" s="1" customFormat="1"/>
    <row r="29503" s="1" customFormat="1"/>
    <row r="29504" s="1" customFormat="1"/>
    <row r="29505" s="1" customFormat="1"/>
    <row r="29506" s="1" customFormat="1"/>
    <row r="29507" s="1" customFormat="1"/>
    <row r="29508" s="1" customFormat="1"/>
    <row r="29509" s="1" customFormat="1"/>
    <row r="29510" s="1" customFormat="1"/>
    <row r="29511" s="1" customFormat="1"/>
    <row r="29512" s="1" customFormat="1"/>
    <row r="29513" s="1" customFormat="1"/>
    <row r="29514" s="1" customFormat="1"/>
    <row r="29515" s="1" customFormat="1"/>
    <row r="29516" s="1" customFormat="1"/>
    <row r="29517" s="1" customFormat="1"/>
    <row r="29518" s="1" customFormat="1"/>
    <row r="29519" s="1" customFormat="1"/>
    <row r="29520" s="1" customFormat="1"/>
    <row r="29521" s="1" customFormat="1"/>
    <row r="29522" s="1" customFormat="1"/>
    <row r="29523" s="1" customFormat="1"/>
    <row r="29524" s="1" customFormat="1"/>
    <row r="29525" s="1" customFormat="1"/>
    <row r="29526" s="1" customFormat="1"/>
    <row r="29527" s="1" customFormat="1"/>
    <row r="29528" s="1" customFormat="1"/>
    <row r="29529" s="1" customFormat="1"/>
    <row r="29530" s="1" customFormat="1"/>
    <row r="29531" s="1" customFormat="1"/>
    <row r="29532" s="1" customFormat="1"/>
    <row r="29533" s="1" customFormat="1"/>
    <row r="29534" s="1" customFormat="1"/>
    <row r="29535" s="1" customFormat="1"/>
    <row r="29536" s="1" customFormat="1"/>
    <row r="29537" s="1" customFormat="1"/>
    <row r="29538" s="1" customFormat="1"/>
    <row r="29539" s="1" customFormat="1"/>
    <row r="29540" s="1" customFormat="1"/>
    <row r="29541" s="1" customFormat="1"/>
    <row r="29542" s="1" customFormat="1"/>
    <row r="29543" s="1" customFormat="1"/>
    <row r="29544" s="1" customFormat="1"/>
    <row r="29545" s="1" customFormat="1"/>
    <row r="29546" s="1" customFormat="1"/>
    <row r="29547" s="1" customFormat="1"/>
    <row r="29548" s="1" customFormat="1"/>
    <row r="29549" s="1" customFormat="1"/>
    <row r="29550" s="1" customFormat="1"/>
    <row r="29551" s="1" customFormat="1"/>
    <row r="29552" s="1" customFormat="1"/>
    <row r="29553" s="1" customFormat="1"/>
    <row r="29554" s="1" customFormat="1"/>
    <row r="29555" s="1" customFormat="1"/>
    <row r="29556" s="1" customFormat="1"/>
    <row r="29557" s="1" customFormat="1"/>
    <row r="29558" s="1" customFormat="1"/>
    <row r="29559" s="1" customFormat="1"/>
    <row r="29560" s="1" customFormat="1"/>
    <row r="29561" s="1" customFormat="1"/>
    <row r="29562" s="1" customFormat="1"/>
    <row r="29563" s="1" customFormat="1"/>
    <row r="29564" s="1" customFormat="1"/>
    <row r="29565" s="1" customFormat="1"/>
    <row r="29566" s="1" customFormat="1"/>
    <row r="29567" s="1" customFormat="1"/>
    <row r="29568" s="1" customFormat="1"/>
    <row r="29569" s="1" customFormat="1"/>
    <row r="29570" s="1" customFormat="1"/>
    <row r="29571" s="1" customFormat="1"/>
    <row r="29572" s="1" customFormat="1"/>
    <row r="29573" s="1" customFormat="1"/>
    <row r="29574" s="1" customFormat="1"/>
    <row r="29575" s="1" customFormat="1"/>
    <row r="29576" s="1" customFormat="1"/>
    <row r="29577" s="1" customFormat="1"/>
    <row r="29578" s="1" customFormat="1"/>
    <row r="29579" s="1" customFormat="1"/>
    <row r="29580" s="1" customFormat="1"/>
    <row r="29581" s="1" customFormat="1"/>
    <row r="29582" s="1" customFormat="1"/>
    <row r="29583" s="1" customFormat="1"/>
    <row r="29584" s="1" customFormat="1"/>
    <row r="29585" s="1" customFormat="1"/>
    <row r="29586" s="1" customFormat="1"/>
    <row r="29587" s="1" customFormat="1"/>
    <row r="29588" s="1" customFormat="1"/>
    <row r="29589" s="1" customFormat="1"/>
    <row r="29590" s="1" customFormat="1"/>
    <row r="29591" s="1" customFormat="1"/>
    <row r="29592" s="1" customFormat="1"/>
    <row r="29593" s="1" customFormat="1"/>
    <row r="29594" s="1" customFormat="1"/>
    <row r="29595" s="1" customFormat="1"/>
    <row r="29596" s="1" customFormat="1"/>
    <row r="29597" s="1" customFormat="1"/>
    <row r="29598" s="1" customFormat="1"/>
    <row r="29599" s="1" customFormat="1"/>
    <row r="29600" s="1" customFormat="1"/>
    <row r="29601" s="1" customFormat="1"/>
    <row r="29602" s="1" customFormat="1"/>
    <row r="29603" s="1" customFormat="1"/>
    <row r="29604" s="1" customFormat="1"/>
    <row r="29605" s="1" customFormat="1"/>
    <row r="29606" s="1" customFormat="1"/>
    <row r="29607" s="1" customFormat="1"/>
    <row r="29608" s="1" customFormat="1"/>
    <row r="29609" s="1" customFormat="1"/>
    <row r="29610" s="1" customFormat="1"/>
    <row r="29611" s="1" customFormat="1"/>
    <row r="29612" s="1" customFormat="1"/>
    <row r="29613" s="1" customFormat="1"/>
    <row r="29614" s="1" customFormat="1"/>
    <row r="29615" s="1" customFormat="1"/>
    <row r="29616" s="1" customFormat="1"/>
    <row r="29617" s="1" customFormat="1"/>
    <row r="29618" s="1" customFormat="1"/>
    <row r="29619" s="1" customFormat="1"/>
    <row r="29620" s="1" customFormat="1"/>
    <row r="29621" s="1" customFormat="1"/>
    <row r="29622" s="1" customFormat="1"/>
    <row r="29623" s="1" customFormat="1"/>
    <row r="29624" s="1" customFormat="1"/>
    <row r="29625" s="1" customFormat="1"/>
    <row r="29626" s="1" customFormat="1"/>
    <row r="29627" s="1" customFormat="1"/>
    <row r="29628" s="1" customFormat="1"/>
    <row r="29629" s="1" customFormat="1"/>
    <row r="29630" s="1" customFormat="1"/>
    <row r="29631" s="1" customFormat="1"/>
    <row r="29632" s="1" customFormat="1"/>
    <row r="29633" s="1" customFormat="1"/>
    <row r="29634" s="1" customFormat="1"/>
    <row r="29635" s="1" customFormat="1"/>
    <row r="29636" s="1" customFormat="1"/>
    <row r="29637" s="1" customFormat="1"/>
    <row r="29638" s="1" customFormat="1"/>
    <row r="29639" s="1" customFormat="1"/>
    <row r="29640" s="1" customFormat="1"/>
    <row r="29641" s="1" customFormat="1"/>
    <row r="29642" s="1" customFormat="1"/>
    <row r="29643" s="1" customFormat="1"/>
    <row r="29644" s="1" customFormat="1"/>
    <row r="29645" s="1" customFormat="1"/>
    <row r="29646" s="1" customFormat="1"/>
    <row r="29647" s="1" customFormat="1"/>
    <row r="29648" s="1" customFormat="1"/>
    <row r="29649" s="1" customFormat="1"/>
    <row r="29650" s="1" customFormat="1"/>
    <row r="29651" s="1" customFormat="1"/>
    <row r="29652" s="1" customFormat="1"/>
    <row r="29653" s="1" customFormat="1"/>
    <row r="29654" s="1" customFormat="1"/>
    <row r="29655" s="1" customFormat="1"/>
    <row r="29656" s="1" customFormat="1"/>
    <row r="29657" s="1" customFormat="1"/>
    <row r="29658" s="1" customFormat="1"/>
    <row r="29659" s="1" customFormat="1"/>
    <row r="29660" s="1" customFormat="1"/>
    <row r="29661" s="1" customFormat="1"/>
    <row r="29662" s="1" customFormat="1"/>
    <row r="29663" s="1" customFormat="1"/>
    <row r="29664" s="1" customFormat="1"/>
    <row r="29665" s="1" customFormat="1"/>
    <row r="29666" s="1" customFormat="1"/>
    <row r="29667" s="1" customFormat="1"/>
    <row r="29668" s="1" customFormat="1"/>
    <row r="29669" s="1" customFormat="1"/>
    <row r="29670" s="1" customFormat="1"/>
    <row r="29671" s="1" customFormat="1"/>
    <row r="29672" s="1" customFormat="1"/>
    <row r="29673" s="1" customFormat="1"/>
    <row r="29674" s="1" customFormat="1"/>
    <row r="29675" s="1" customFormat="1"/>
    <row r="29676" s="1" customFormat="1"/>
    <row r="29677" s="1" customFormat="1"/>
    <row r="29678" s="1" customFormat="1"/>
    <row r="29679" s="1" customFormat="1"/>
    <row r="29680" s="1" customFormat="1"/>
    <row r="29681" s="1" customFormat="1"/>
    <row r="29682" s="1" customFormat="1"/>
    <row r="29683" s="1" customFormat="1"/>
    <row r="29684" s="1" customFormat="1"/>
    <row r="29685" s="1" customFormat="1"/>
    <row r="29686" s="1" customFormat="1"/>
    <row r="29687" s="1" customFormat="1"/>
    <row r="29688" s="1" customFormat="1"/>
    <row r="29689" s="1" customFormat="1"/>
    <row r="29690" s="1" customFormat="1"/>
    <row r="29691" s="1" customFormat="1"/>
    <row r="29692" s="1" customFormat="1"/>
    <row r="29693" s="1" customFormat="1"/>
    <row r="29694" s="1" customFormat="1"/>
    <row r="29695" s="1" customFormat="1"/>
    <row r="29696" s="1" customFormat="1"/>
    <row r="29697" s="1" customFormat="1"/>
    <row r="29698" s="1" customFormat="1"/>
    <row r="29699" s="1" customFormat="1"/>
    <row r="29700" s="1" customFormat="1"/>
    <row r="29701" s="1" customFormat="1"/>
    <row r="29702" s="1" customFormat="1"/>
    <row r="29703" s="1" customFormat="1"/>
    <row r="29704" s="1" customFormat="1"/>
    <row r="29705" s="1" customFormat="1"/>
    <row r="29706" s="1" customFormat="1"/>
    <row r="29707" s="1" customFormat="1"/>
    <row r="29708" s="1" customFormat="1"/>
    <row r="29709" s="1" customFormat="1"/>
    <row r="29710" s="1" customFormat="1"/>
    <row r="29711" s="1" customFormat="1"/>
    <row r="29712" s="1" customFormat="1"/>
    <row r="29713" s="1" customFormat="1"/>
    <row r="29714" s="1" customFormat="1"/>
    <row r="29715" s="1" customFormat="1"/>
    <row r="29716" s="1" customFormat="1"/>
    <row r="29717" s="1" customFormat="1"/>
    <row r="29718" s="1" customFormat="1"/>
    <row r="29719" s="1" customFormat="1"/>
    <row r="29720" s="1" customFormat="1"/>
    <row r="29721" s="1" customFormat="1"/>
    <row r="29722" s="1" customFormat="1"/>
    <row r="29723" s="1" customFormat="1"/>
    <row r="29724" s="1" customFormat="1"/>
    <row r="29725" s="1" customFormat="1"/>
    <row r="29726" s="1" customFormat="1"/>
    <row r="29727" s="1" customFormat="1"/>
    <row r="29728" s="1" customFormat="1"/>
    <row r="29729" s="1" customFormat="1"/>
    <row r="29730" s="1" customFormat="1"/>
    <row r="29731" s="1" customFormat="1"/>
    <row r="29732" s="1" customFormat="1"/>
    <row r="29733" s="1" customFormat="1"/>
    <row r="29734" s="1" customFormat="1"/>
    <row r="29735" s="1" customFormat="1"/>
    <row r="29736" s="1" customFormat="1"/>
    <row r="29737" s="1" customFormat="1"/>
    <row r="29738" s="1" customFormat="1"/>
    <row r="29739" s="1" customFormat="1"/>
    <row r="29740" s="1" customFormat="1"/>
    <row r="29741" s="1" customFormat="1"/>
    <row r="29742" s="1" customFormat="1"/>
    <row r="29743" s="1" customFormat="1"/>
    <row r="29744" s="1" customFormat="1"/>
    <row r="29745" s="1" customFormat="1"/>
    <row r="29746" s="1" customFormat="1"/>
    <row r="29747" s="1" customFormat="1"/>
    <row r="29748" s="1" customFormat="1"/>
    <row r="29749" s="1" customFormat="1"/>
    <row r="29750" s="1" customFormat="1"/>
    <row r="29751" s="1" customFormat="1"/>
    <row r="29752" s="1" customFormat="1"/>
    <row r="29753" s="1" customFormat="1"/>
    <row r="29754" s="1" customFormat="1"/>
    <row r="29755" s="1" customFormat="1"/>
    <row r="29756" s="1" customFormat="1"/>
    <row r="29757" s="1" customFormat="1"/>
    <row r="29758" s="1" customFormat="1"/>
    <row r="29759" s="1" customFormat="1"/>
    <row r="29760" s="1" customFormat="1"/>
    <row r="29761" s="1" customFormat="1"/>
    <row r="29762" s="1" customFormat="1"/>
    <row r="29763" s="1" customFormat="1"/>
    <row r="29764" s="1" customFormat="1"/>
    <row r="29765" s="1" customFormat="1"/>
    <row r="29766" s="1" customFormat="1"/>
    <row r="29767" s="1" customFormat="1"/>
    <row r="29768" s="1" customFormat="1"/>
    <row r="29769" s="1" customFormat="1"/>
    <row r="29770" s="1" customFormat="1"/>
    <row r="29771" s="1" customFormat="1"/>
    <row r="29772" s="1" customFormat="1"/>
    <row r="29773" s="1" customFormat="1"/>
    <row r="29774" s="1" customFormat="1"/>
    <row r="29775" s="1" customFormat="1"/>
    <row r="29776" s="1" customFormat="1"/>
    <row r="29777" s="1" customFormat="1"/>
    <row r="29778" s="1" customFormat="1"/>
    <row r="29779" s="1" customFormat="1"/>
    <row r="29780" s="1" customFormat="1"/>
    <row r="29781" s="1" customFormat="1"/>
    <row r="29782" s="1" customFormat="1"/>
    <row r="29783" s="1" customFormat="1"/>
    <row r="29784" s="1" customFormat="1"/>
    <row r="29785" s="1" customFormat="1"/>
    <row r="29786" s="1" customFormat="1"/>
    <row r="29787" s="1" customFormat="1"/>
    <row r="29788" s="1" customFormat="1"/>
    <row r="29789" s="1" customFormat="1"/>
    <row r="29790" s="1" customFormat="1"/>
    <row r="29791" s="1" customFormat="1"/>
    <row r="29792" s="1" customFormat="1"/>
    <row r="29793" s="1" customFormat="1"/>
    <row r="29794" s="1" customFormat="1"/>
    <row r="29795" s="1" customFormat="1"/>
    <row r="29796" s="1" customFormat="1"/>
    <row r="29797" s="1" customFormat="1"/>
    <row r="29798" s="1" customFormat="1"/>
    <row r="29799" s="1" customFormat="1"/>
    <row r="29800" s="1" customFormat="1"/>
    <row r="29801" s="1" customFormat="1"/>
    <row r="29802" s="1" customFormat="1"/>
    <row r="29803" s="1" customFormat="1"/>
    <row r="29804" s="1" customFormat="1"/>
    <row r="29805" s="1" customFormat="1"/>
    <row r="29806" s="1" customFormat="1"/>
    <row r="29807" s="1" customFormat="1"/>
    <row r="29808" s="1" customFormat="1"/>
    <row r="29809" s="1" customFormat="1"/>
    <row r="29810" s="1" customFormat="1"/>
    <row r="29811" s="1" customFormat="1"/>
    <row r="29812" s="1" customFormat="1"/>
    <row r="29813" s="1" customFormat="1"/>
    <row r="29814" s="1" customFormat="1"/>
    <row r="29815" s="1" customFormat="1"/>
    <row r="29816" s="1" customFormat="1"/>
    <row r="29817" s="1" customFormat="1"/>
    <row r="29818" s="1" customFormat="1"/>
    <row r="29819" s="1" customFormat="1"/>
    <row r="29820" s="1" customFormat="1"/>
    <row r="29821" s="1" customFormat="1"/>
    <row r="29822" s="1" customFormat="1"/>
    <row r="29823" s="1" customFormat="1"/>
    <row r="29824" s="1" customFormat="1"/>
    <row r="29825" s="1" customFormat="1"/>
    <row r="29826" s="1" customFormat="1"/>
    <row r="29827" s="1" customFormat="1"/>
    <row r="29828" s="1" customFormat="1"/>
    <row r="29829" s="1" customFormat="1"/>
    <row r="29830" s="1" customFormat="1"/>
    <row r="29831" s="1" customFormat="1"/>
    <row r="29832" s="1" customFormat="1"/>
    <row r="29833" s="1" customFormat="1"/>
    <row r="29834" s="1" customFormat="1"/>
    <row r="29835" s="1" customFormat="1"/>
    <row r="29836" s="1" customFormat="1"/>
    <row r="29837" s="1" customFormat="1"/>
    <row r="29838" s="1" customFormat="1"/>
    <row r="29839" s="1" customFormat="1"/>
    <row r="29840" s="1" customFormat="1"/>
    <row r="29841" s="1" customFormat="1"/>
    <row r="29842" s="1" customFormat="1"/>
    <row r="29843" s="1" customFormat="1"/>
    <row r="29844" s="1" customFormat="1"/>
    <row r="29845" s="1" customFormat="1"/>
    <row r="29846" s="1" customFormat="1"/>
    <row r="29847" s="1" customFormat="1"/>
    <row r="29848" s="1" customFormat="1"/>
    <row r="29849" s="1" customFormat="1"/>
    <row r="29850" s="1" customFormat="1"/>
    <row r="29851" s="1" customFormat="1"/>
    <row r="29852" s="1" customFormat="1"/>
    <row r="29853" s="1" customFormat="1"/>
    <row r="29854" s="1" customFormat="1"/>
    <row r="29855" s="1" customFormat="1"/>
    <row r="29856" s="1" customFormat="1"/>
    <row r="29857" s="1" customFormat="1"/>
    <row r="29858" s="1" customFormat="1"/>
    <row r="29859" s="1" customFormat="1"/>
    <row r="29860" s="1" customFormat="1"/>
    <row r="29861" s="1" customFormat="1"/>
    <row r="29862" s="1" customFormat="1"/>
    <row r="29863" s="1" customFormat="1"/>
    <row r="29864" s="1" customFormat="1"/>
    <row r="29865" s="1" customFormat="1"/>
    <row r="29866" s="1" customFormat="1"/>
    <row r="29867" s="1" customFormat="1"/>
    <row r="29868" s="1" customFormat="1"/>
    <row r="29869" s="1" customFormat="1"/>
    <row r="29870" s="1" customFormat="1"/>
    <row r="29871" s="1" customFormat="1"/>
    <row r="29872" s="1" customFormat="1"/>
    <row r="29873" s="1" customFormat="1"/>
    <row r="29874" s="1" customFormat="1"/>
    <row r="29875" s="1" customFormat="1"/>
    <row r="29876" s="1" customFormat="1"/>
    <row r="29877" s="1" customFormat="1"/>
    <row r="29878" s="1" customFormat="1"/>
    <row r="29879" s="1" customFormat="1"/>
    <row r="29880" s="1" customFormat="1"/>
    <row r="29881" s="1" customFormat="1"/>
    <row r="29882" s="1" customFormat="1"/>
    <row r="29883" s="1" customFormat="1"/>
    <row r="29884" s="1" customFormat="1"/>
    <row r="29885" s="1" customFormat="1"/>
    <row r="29886" s="1" customFormat="1"/>
    <row r="29887" s="1" customFormat="1"/>
    <row r="29888" s="1" customFormat="1"/>
    <row r="29889" s="1" customFormat="1"/>
    <row r="29890" s="1" customFormat="1"/>
    <row r="29891" s="1" customFormat="1"/>
    <row r="29892" s="1" customFormat="1"/>
    <row r="29893" s="1" customFormat="1"/>
    <row r="29894" s="1" customFormat="1"/>
    <row r="29895" s="1" customFormat="1"/>
    <row r="29896" s="1" customFormat="1"/>
    <row r="29897" s="1" customFormat="1"/>
    <row r="29898" s="1" customFormat="1"/>
    <row r="29899" s="1" customFormat="1"/>
    <row r="29900" s="1" customFormat="1"/>
    <row r="29901" s="1" customFormat="1"/>
    <row r="29902" s="1" customFormat="1"/>
    <row r="29903" s="1" customFormat="1"/>
    <row r="29904" s="1" customFormat="1"/>
    <row r="29905" s="1" customFormat="1"/>
    <row r="29906" s="1" customFormat="1"/>
    <row r="29907" s="1" customFormat="1"/>
    <row r="29908" s="1" customFormat="1"/>
    <row r="29909" s="1" customFormat="1"/>
    <row r="29910" s="1" customFormat="1"/>
    <row r="29911" s="1" customFormat="1"/>
    <row r="29912" s="1" customFormat="1"/>
    <row r="29913" s="1" customFormat="1"/>
    <row r="29914" s="1" customFormat="1"/>
    <row r="29915" s="1" customFormat="1"/>
    <row r="29916" s="1" customFormat="1"/>
    <row r="29917" s="1" customFormat="1"/>
    <row r="29918" s="1" customFormat="1"/>
    <row r="29919" s="1" customFormat="1"/>
    <row r="29920" s="1" customFormat="1"/>
    <row r="29921" s="1" customFormat="1"/>
    <row r="29922" s="1" customFormat="1"/>
    <row r="29923" s="1" customFormat="1"/>
    <row r="29924" s="1" customFormat="1"/>
    <row r="29925" s="1" customFormat="1"/>
    <row r="29926" s="1" customFormat="1"/>
    <row r="29927" s="1" customFormat="1"/>
    <row r="29928" s="1" customFormat="1"/>
    <row r="29929" s="1" customFormat="1"/>
    <row r="29930" s="1" customFormat="1"/>
    <row r="29931" s="1" customFormat="1"/>
    <row r="29932" s="1" customFormat="1"/>
    <row r="29933" s="1" customFormat="1"/>
    <row r="29934" s="1" customFormat="1"/>
    <row r="29935" s="1" customFormat="1"/>
    <row r="29936" s="1" customFormat="1"/>
    <row r="29937" s="1" customFormat="1"/>
    <row r="29938" s="1" customFormat="1"/>
    <row r="29939" s="1" customFormat="1"/>
    <row r="29940" s="1" customFormat="1"/>
    <row r="29941" s="1" customFormat="1"/>
    <row r="29942" s="1" customFormat="1"/>
    <row r="29943" s="1" customFormat="1"/>
    <row r="29944" s="1" customFormat="1"/>
    <row r="29945" s="1" customFormat="1"/>
    <row r="29946" s="1" customFormat="1"/>
    <row r="29947" s="1" customFormat="1"/>
    <row r="29948" s="1" customFormat="1"/>
    <row r="29949" s="1" customFormat="1"/>
    <row r="29950" s="1" customFormat="1"/>
    <row r="29951" s="1" customFormat="1"/>
    <row r="29952" s="1" customFormat="1"/>
    <row r="29953" s="1" customFormat="1"/>
    <row r="29954" s="1" customFormat="1"/>
    <row r="29955" s="1" customFormat="1"/>
    <row r="29956" s="1" customFormat="1"/>
    <row r="29957" s="1" customFormat="1"/>
    <row r="29958" s="1" customFormat="1"/>
    <row r="29959" s="1" customFormat="1"/>
    <row r="29960" s="1" customFormat="1"/>
    <row r="29961" s="1" customFormat="1"/>
    <row r="29962" s="1" customFormat="1"/>
    <row r="29963" s="1" customFormat="1"/>
    <row r="29964" s="1" customFormat="1"/>
    <row r="29965" s="1" customFormat="1"/>
    <row r="29966" s="1" customFormat="1"/>
    <row r="29967" s="1" customFormat="1"/>
    <row r="29968" s="1" customFormat="1"/>
    <row r="29969" s="1" customFormat="1"/>
    <row r="29970" s="1" customFormat="1"/>
    <row r="29971" s="1" customFormat="1"/>
    <row r="29972" s="1" customFormat="1"/>
    <row r="29973" s="1" customFormat="1"/>
    <row r="29974" s="1" customFormat="1"/>
    <row r="29975" s="1" customFormat="1"/>
    <row r="29976" s="1" customFormat="1"/>
    <row r="29977" s="1" customFormat="1"/>
    <row r="29978" s="1" customFormat="1"/>
    <row r="29979" s="1" customFormat="1"/>
    <row r="29980" s="1" customFormat="1"/>
    <row r="29981" s="1" customFormat="1"/>
    <row r="29982" s="1" customFormat="1"/>
    <row r="29983" s="1" customFormat="1"/>
    <row r="29984" s="1" customFormat="1"/>
    <row r="29985" s="1" customFormat="1"/>
    <row r="29986" s="1" customFormat="1"/>
    <row r="29987" s="1" customFormat="1"/>
    <row r="29988" s="1" customFormat="1"/>
    <row r="29989" s="1" customFormat="1"/>
    <row r="29990" s="1" customFormat="1"/>
    <row r="29991" s="1" customFormat="1"/>
    <row r="29992" s="1" customFormat="1"/>
    <row r="29993" s="1" customFormat="1"/>
    <row r="29994" s="1" customFormat="1"/>
    <row r="29995" s="1" customFormat="1"/>
    <row r="29996" s="1" customFormat="1"/>
    <row r="29997" s="1" customFormat="1"/>
    <row r="29998" s="1" customFormat="1"/>
    <row r="29999" s="1" customFormat="1"/>
    <row r="30000" s="1" customFormat="1"/>
    <row r="30001" s="1" customFormat="1"/>
    <row r="30002" s="1" customFormat="1"/>
    <row r="30003" s="1" customFormat="1"/>
    <row r="30004" s="1" customFormat="1"/>
    <row r="30005" s="1" customFormat="1"/>
    <row r="30006" s="1" customFormat="1"/>
    <row r="30007" s="1" customFormat="1"/>
    <row r="30008" s="1" customFormat="1"/>
    <row r="30009" s="1" customFormat="1"/>
    <row r="30010" s="1" customFormat="1"/>
    <row r="30011" s="1" customFormat="1"/>
    <row r="30012" s="1" customFormat="1"/>
    <row r="30013" s="1" customFormat="1"/>
    <row r="30014" s="1" customFormat="1"/>
    <row r="30015" s="1" customFormat="1"/>
    <row r="30016" s="1" customFormat="1"/>
    <row r="30017" s="1" customFormat="1"/>
    <row r="30018" s="1" customFormat="1"/>
    <row r="30019" s="1" customFormat="1"/>
    <row r="30020" s="1" customFormat="1"/>
    <row r="30021" s="1" customFormat="1"/>
    <row r="30022" s="1" customFormat="1"/>
    <row r="30023" s="1" customFormat="1"/>
    <row r="30024" s="1" customFormat="1"/>
    <row r="30025" s="1" customFormat="1"/>
    <row r="30026" s="1" customFormat="1"/>
    <row r="30027" s="1" customFormat="1"/>
    <row r="30028" s="1" customFormat="1"/>
    <row r="30029" s="1" customFormat="1"/>
    <row r="30030" s="1" customFormat="1"/>
    <row r="30031" s="1" customFormat="1"/>
    <row r="30032" s="1" customFormat="1"/>
    <row r="30033" s="1" customFormat="1"/>
    <row r="30034" s="1" customFormat="1"/>
    <row r="30035" s="1" customFormat="1"/>
    <row r="30036" s="1" customFormat="1"/>
    <row r="30037" s="1" customFormat="1"/>
    <row r="30038" s="1" customFormat="1"/>
    <row r="30039" s="1" customFormat="1"/>
    <row r="30040" s="1" customFormat="1"/>
    <row r="30041" s="1" customFormat="1"/>
    <row r="30042" s="1" customFormat="1"/>
    <row r="30043" s="1" customFormat="1"/>
    <row r="30044" s="1" customFormat="1"/>
    <row r="30045" s="1" customFormat="1"/>
    <row r="30046" s="1" customFormat="1"/>
    <row r="30047" s="1" customFormat="1"/>
    <row r="30048" s="1" customFormat="1"/>
    <row r="30049" s="1" customFormat="1"/>
    <row r="30050" s="1" customFormat="1"/>
    <row r="30051" s="1" customFormat="1"/>
    <row r="30052" s="1" customFormat="1"/>
    <row r="30053" s="1" customFormat="1"/>
    <row r="30054" s="1" customFormat="1"/>
    <row r="30055" s="1" customFormat="1"/>
    <row r="30056" s="1" customFormat="1"/>
    <row r="30057" s="1" customFormat="1"/>
    <row r="30058" s="1" customFormat="1"/>
    <row r="30059" s="1" customFormat="1"/>
    <row r="30060" s="1" customFormat="1"/>
    <row r="30061" s="1" customFormat="1"/>
    <row r="30062" s="1" customFormat="1"/>
    <row r="30063" s="1" customFormat="1"/>
    <row r="30064" s="1" customFormat="1"/>
    <row r="30065" s="1" customFormat="1"/>
    <row r="30066" s="1" customFormat="1"/>
    <row r="30067" s="1" customFormat="1"/>
    <row r="30068" s="1" customFormat="1"/>
    <row r="30069" s="1" customFormat="1"/>
    <row r="30070" s="1" customFormat="1"/>
    <row r="30071" s="1" customFormat="1"/>
    <row r="30072" s="1" customFormat="1"/>
    <row r="30073" s="1" customFormat="1"/>
    <row r="30074" s="1" customFormat="1"/>
    <row r="30075" s="1" customFormat="1"/>
    <row r="30076" s="1" customFormat="1"/>
    <row r="30077" s="1" customFormat="1"/>
    <row r="30078" s="1" customFormat="1"/>
    <row r="30079" s="1" customFormat="1"/>
    <row r="30080" s="1" customFormat="1"/>
    <row r="30081" s="1" customFormat="1"/>
    <row r="30082" s="1" customFormat="1"/>
    <row r="30083" s="1" customFormat="1"/>
    <row r="30084" s="1" customFormat="1"/>
    <row r="30085" s="1" customFormat="1"/>
    <row r="30086" s="1" customFormat="1"/>
    <row r="30087" s="1" customFormat="1"/>
    <row r="30088" s="1" customFormat="1"/>
    <row r="30089" s="1" customFormat="1"/>
    <row r="30090" s="1" customFormat="1"/>
    <row r="30091" s="1" customFormat="1"/>
    <row r="30092" s="1" customFormat="1"/>
    <row r="30093" s="1" customFormat="1"/>
    <row r="30094" s="1" customFormat="1"/>
    <row r="30095" s="1" customFormat="1"/>
    <row r="30096" s="1" customFormat="1"/>
    <row r="30097" s="1" customFormat="1"/>
    <row r="30098" s="1" customFormat="1"/>
    <row r="30099" s="1" customFormat="1"/>
    <row r="30100" s="1" customFormat="1"/>
    <row r="30101" s="1" customFormat="1"/>
    <row r="30102" s="1" customFormat="1"/>
    <row r="30103" s="1" customFormat="1"/>
    <row r="30104" s="1" customFormat="1"/>
    <row r="30105" s="1" customFormat="1"/>
    <row r="30106" s="1" customFormat="1"/>
    <row r="30107" s="1" customFormat="1"/>
    <row r="30108" s="1" customFormat="1"/>
    <row r="30109" s="1" customFormat="1"/>
    <row r="30110" s="1" customFormat="1"/>
    <row r="30111" s="1" customFormat="1"/>
    <row r="30112" s="1" customFormat="1"/>
    <row r="30113" s="1" customFormat="1"/>
    <row r="30114" s="1" customFormat="1"/>
    <row r="30115" s="1" customFormat="1"/>
    <row r="30116" s="1" customFormat="1"/>
    <row r="30117" s="1" customFormat="1"/>
    <row r="30118" s="1" customFormat="1"/>
    <row r="30119" s="1" customFormat="1"/>
    <row r="30120" s="1" customFormat="1"/>
    <row r="30121" s="1" customFormat="1"/>
    <row r="30122" s="1" customFormat="1"/>
    <row r="30123" s="1" customFormat="1"/>
    <row r="30124" s="1" customFormat="1"/>
    <row r="30125" s="1" customFormat="1"/>
    <row r="30126" s="1" customFormat="1"/>
    <row r="30127" s="1" customFormat="1"/>
    <row r="30128" s="1" customFormat="1"/>
    <row r="30129" s="1" customFormat="1"/>
    <row r="30130" s="1" customFormat="1"/>
    <row r="30131" s="1" customFormat="1"/>
    <row r="30132" s="1" customFormat="1"/>
    <row r="30133" s="1" customFormat="1"/>
    <row r="30134" s="1" customFormat="1"/>
    <row r="30135" s="1" customFormat="1"/>
    <row r="30136" s="1" customFormat="1"/>
    <row r="30137" s="1" customFormat="1"/>
    <row r="30138" s="1" customFormat="1"/>
    <row r="30139" s="1" customFormat="1"/>
    <row r="30140" s="1" customFormat="1"/>
    <row r="30141" s="1" customFormat="1"/>
    <row r="30142" s="1" customFormat="1"/>
    <row r="30143" s="1" customFormat="1"/>
    <row r="30144" s="1" customFormat="1"/>
    <row r="30145" s="1" customFormat="1"/>
    <row r="30146" s="1" customFormat="1"/>
    <row r="30147" s="1" customFormat="1"/>
    <row r="30148" s="1" customFormat="1"/>
    <row r="30149" s="1" customFormat="1"/>
    <row r="30150" s="1" customFormat="1"/>
    <row r="30151" s="1" customFormat="1"/>
    <row r="30152" s="1" customFormat="1"/>
    <row r="30153" s="1" customFormat="1"/>
    <row r="30154" s="1" customFormat="1"/>
    <row r="30155" s="1" customFormat="1"/>
    <row r="30156" s="1" customFormat="1"/>
    <row r="30157" s="1" customFormat="1"/>
    <row r="30158" s="1" customFormat="1"/>
    <row r="30159" s="1" customFormat="1"/>
    <row r="30160" s="1" customFormat="1"/>
    <row r="30161" s="1" customFormat="1"/>
    <row r="30162" s="1" customFormat="1"/>
    <row r="30163" s="1" customFormat="1"/>
    <row r="30164" s="1" customFormat="1"/>
    <row r="30165" s="1" customFormat="1"/>
    <row r="30166" s="1" customFormat="1"/>
    <row r="30167" s="1" customFormat="1"/>
    <row r="30168" s="1" customFormat="1"/>
    <row r="30169" s="1" customFormat="1"/>
    <row r="30170" s="1" customFormat="1"/>
    <row r="30171" s="1" customFormat="1"/>
    <row r="30172" s="1" customFormat="1"/>
    <row r="30173" s="1" customFormat="1"/>
    <row r="30174" s="1" customFormat="1"/>
    <row r="30175" s="1" customFormat="1"/>
    <row r="30176" s="1" customFormat="1"/>
    <row r="30177" s="1" customFormat="1"/>
    <row r="30178" s="1" customFormat="1"/>
    <row r="30179" s="1" customFormat="1"/>
    <row r="30180" s="1" customFormat="1"/>
    <row r="30181" s="1" customFormat="1"/>
    <row r="30182" s="1" customFormat="1"/>
    <row r="30183" s="1" customFormat="1"/>
    <row r="30184" s="1" customFormat="1"/>
    <row r="30185" s="1" customFormat="1"/>
    <row r="30186" s="1" customFormat="1"/>
    <row r="30187" s="1" customFormat="1"/>
    <row r="30188" s="1" customFormat="1"/>
    <row r="30189" s="1" customFormat="1"/>
    <row r="30190" s="1" customFormat="1"/>
    <row r="30191" s="1" customFormat="1"/>
    <row r="30192" s="1" customFormat="1"/>
    <row r="30193" s="1" customFormat="1"/>
    <row r="30194" s="1" customFormat="1"/>
    <row r="30195" s="1" customFormat="1"/>
    <row r="30196" s="1" customFormat="1"/>
    <row r="30197" s="1" customFormat="1"/>
    <row r="30198" s="1" customFormat="1"/>
    <row r="30199" s="1" customFormat="1"/>
    <row r="30200" s="1" customFormat="1"/>
    <row r="30201" s="1" customFormat="1"/>
    <row r="30202" s="1" customFormat="1"/>
    <row r="30203" s="1" customFormat="1"/>
    <row r="30204" s="1" customFormat="1"/>
    <row r="30205" s="1" customFormat="1"/>
    <row r="30206" s="1" customFormat="1"/>
    <row r="30207" s="1" customFormat="1"/>
    <row r="30208" s="1" customFormat="1"/>
    <row r="30209" s="1" customFormat="1"/>
    <row r="30210" s="1" customFormat="1"/>
    <row r="30211" s="1" customFormat="1"/>
    <row r="30212" s="1" customFormat="1"/>
    <row r="30213" s="1" customFormat="1"/>
    <row r="30214" s="1" customFormat="1"/>
    <row r="30215" s="1" customFormat="1"/>
    <row r="30216" s="1" customFormat="1"/>
    <row r="30217" s="1" customFormat="1"/>
    <row r="30218" s="1" customFormat="1"/>
    <row r="30219" s="1" customFormat="1"/>
    <row r="30220" s="1" customFormat="1"/>
    <row r="30221" s="1" customFormat="1"/>
    <row r="30222" s="1" customFormat="1"/>
    <row r="30223" s="1" customFormat="1"/>
    <row r="30224" s="1" customFormat="1"/>
    <row r="30225" s="1" customFormat="1"/>
    <row r="30226" s="1" customFormat="1"/>
    <row r="30227" s="1" customFormat="1"/>
    <row r="30228" s="1" customFormat="1"/>
    <row r="30229" s="1" customFormat="1"/>
    <row r="30230" s="1" customFormat="1"/>
    <row r="30231" s="1" customFormat="1"/>
    <row r="30232" s="1" customFormat="1"/>
    <row r="30233" s="1" customFormat="1"/>
    <row r="30234" s="1" customFormat="1"/>
    <row r="30235" s="1" customFormat="1"/>
    <row r="30236" s="1" customFormat="1"/>
    <row r="30237" s="1" customFormat="1"/>
    <row r="30238" s="1" customFormat="1"/>
    <row r="30239" s="1" customFormat="1"/>
    <row r="30240" s="1" customFormat="1"/>
    <row r="30241" s="1" customFormat="1"/>
    <row r="30242" s="1" customFormat="1"/>
    <row r="30243" s="1" customFormat="1"/>
    <row r="30244" s="1" customFormat="1"/>
    <row r="30245" s="1" customFormat="1"/>
    <row r="30246" s="1" customFormat="1"/>
    <row r="30247" s="1" customFormat="1"/>
    <row r="30248" s="1" customFormat="1"/>
    <row r="30249" s="1" customFormat="1"/>
    <row r="30250" s="1" customFormat="1"/>
    <row r="30251" s="1" customFormat="1"/>
    <row r="30252" s="1" customFormat="1"/>
    <row r="30253" s="1" customFormat="1"/>
    <row r="30254" s="1" customFormat="1"/>
    <row r="30255" s="1" customFormat="1"/>
    <row r="30256" s="1" customFormat="1"/>
    <row r="30257" s="1" customFormat="1"/>
    <row r="30258" s="1" customFormat="1"/>
    <row r="30259" s="1" customFormat="1"/>
    <row r="30260" s="1" customFormat="1"/>
    <row r="30261" s="1" customFormat="1"/>
    <row r="30262" s="1" customFormat="1"/>
    <row r="30263" s="1" customFormat="1"/>
    <row r="30264" s="1" customFormat="1"/>
    <row r="30265" s="1" customFormat="1"/>
    <row r="30266" s="1" customFormat="1"/>
    <row r="30267" s="1" customFormat="1"/>
    <row r="30268" s="1" customFormat="1"/>
    <row r="30269" s="1" customFormat="1"/>
    <row r="30270" s="1" customFormat="1"/>
    <row r="30271" s="1" customFormat="1"/>
    <row r="30272" s="1" customFormat="1"/>
    <row r="30273" s="1" customFormat="1"/>
    <row r="30274" s="1" customFormat="1"/>
    <row r="30275" s="1" customFormat="1"/>
    <row r="30276" s="1" customFormat="1"/>
    <row r="30277" s="1" customFormat="1"/>
    <row r="30278" s="1" customFormat="1"/>
    <row r="30279" s="1" customFormat="1"/>
    <row r="30280" s="1" customFormat="1"/>
    <row r="30281" s="1" customFormat="1"/>
    <row r="30282" s="1" customFormat="1"/>
    <row r="30283" s="1" customFormat="1"/>
    <row r="30284" s="1" customFormat="1"/>
    <row r="30285" s="1" customFormat="1"/>
    <row r="30286" s="1" customFormat="1"/>
    <row r="30287" s="1" customFormat="1"/>
    <row r="30288" s="1" customFormat="1"/>
    <row r="30289" s="1" customFormat="1"/>
    <row r="30290" s="1" customFormat="1"/>
    <row r="30291" s="1" customFormat="1"/>
    <row r="30292" s="1" customFormat="1"/>
    <row r="30293" s="1" customFormat="1"/>
    <row r="30294" s="1" customFormat="1"/>
    <row r="30295" s="1" customFormat="1"/>
    <row r="30296" s="1" customFormat="1"/>
    <row r="30297" s="1" customFormat="1"/>
    <row r="30298" s="1" customFormat="1"/>
    <row r="30299" s="1" customFormat="1"/>
    <row r="30300" s="1" customFormat="1"/>
    <row r="30301" s="1" customFormat="1"/>
    <row r="30302" s="1" customFormat="1"/>
    <row r="30303" s="1" customFormat="1"/>
    <row r="30304" s="1" customFormat="1"/>
    <row r="30305" s="1" customFormat="1"/>
    <row r="30306" s="1" customFormat="1"/>
    <row r="30307" s="1" customFormat="1"/>
    <row r="30308" s="1" customFormat="1"/>
    <row r="30309" s="1" customFormat="1"/>
    <row r="30310" s="1" customFormat="1"/>
    <row r="30311" s="1" customFormat="1"/>
    <row r="30312" s="1" customFormat="1"/>
    <row r="30313" s="1" customFormat="1"/>
    <row r="30314" s="1" customFormat="1"/>
    <row r="30315" s="1" customFormat="1"/>
    <row r="30316" s="1" customFormat="1"/>
    <row r="30317" s="1" customFormat="1"/>
    <row r="30318" s="1" customFormat="1"/>
    <row r="30319" s="1" customFormat="1"/>
    <row r="30320" s="1" customFormat="1"/>
    <row r="30321" s="1" customFormat="1"/>
    <row r="30322" s="1" customFormat="1"/>
    <row r="30323" s="1" customFormat="1"/>
    <row r="30324" s="1" customFormat="1"/>
    <row r="30325" s="1" customFormat="1"/>
    <row r="30326" s="1" customFormat="1"/>
    <row r="30327" s="1" customFormat="1"/>
    <row r="30328" s="1" customFormat="1"/>
    <row r="30329" s="1" customFormat="1"/>
    <row r="30330" s="1" customFormat="1"/>
    <row r="30331" s="1" customFormat="1"/>
    <row r="30332" s="1" customFormat="1"/>
    <row r="30333" s="1" customFormat="1"/>
    <row r="30334" s="1" customFormat="1"/>
    <row r="30335" s="1" customFormat="1"/>
    <row r="30336" s="1" customFormat="1"/>
    <row r="30337" s="1" customFormat="1"/>
    <row r="30338" s="1" customFormat="1"/>
    <row r="30339" s="1" customFormat="1"/>
    <row r="30340" s="1" customFormat="1"/>
    <row r="30341" s="1" customFormat="1"/>
    <row r="30342" s="1" customFormat="1"/>
    <row r="30343" s="1" customFormat="1"/>
    <row r="30344" s="1" customFormat="1"/>
    <row r="30345" s="1" customFormat="1"/>
    <row r="30346" s="1" customFormat="1"/>
    <row r="30347" s="1" customFormat="1"/>
    <row r="30348" s="1" customFormat="1"/>
    <row r="30349" s="1" customFormat="1"/>
    <row r="30350" s="1" customFormat="1"/>
    <row r="30351" s="1" customFormat="1"/>
    <row r="30352" s="1" customFormat="1"/>
    <row r="30353" s="1" customFormat="1"/>
    <row r="30354" s="1" customFormat="1"/>
    <row r="30355" s="1" customFormat="1"/>
    <row r="30356" s="1" customFormat="1"/>
    <row r="30357" s="1" customFormat="1"/>
    <row r="30358" s="1" customFormat="1"/>
    <row r="30359" s="1" customFormat="1"/>
    <row r="30360" s="1" customFormat="1"/>
    <row r="30361" s="1" customFormat="1"/>
    <row r="30362" s="1" customFormat="1"/>
    <row r="30363" s="1" customFormat="1"/>
    <row r="30364" s="1" customFormat="1"/>
    <row r="30365" s="1" customFormat="1"/>
    <row r="30366" s="1" customFormat="1"/>
    <row r="30367" s="1" customFormat="1"/>
    <row r="30368" s="1" customFormat="1"/>
    <row r="30369" s="1" customFormat="1"/>
    <row r="30370" s="1" customFormat="1"/>
    <row r="30371" s="1" customFormat="1"/>
    <row r="30372" s="1" customFormat="1"/>
    <row r="30373" s="1" customFormat="1"/>
    <row r="30374" s="1" customFormat="1"/>
    <row r="30375" s="1" customFormat="1"/>
    <row r="30376" s="1" customFormat="1"/>
    <row r="30377" s="1" customFormat="1"/>
    <row r="30378" s="1" customFormat="1"/>
    <row r="30379" s="1" customFormat="1"/>
    <row r="30380" s="1" customFormat="1"/>
    <row r="30381" s="1" customFormat="1"/>
    <row r="30382" s="1" customFormat="1"/>
    <row r="30383" s="1" customFormat="1"/>
    <row r="30384" s="1" customFormat="1"/>
    <row r="30385" s="1" customFormat="1"/>
    <row r="30386" s="1" customFormat="1"/>
    <row r="30387" s="1" customFormat="1"/>
    <row r="30388" s="1" customFormat="1"/>
    <row r="30389" s="1" customFormat="1"/>
    <row r="30390" s="1" customFormat="1"/>
    <row r="30391" s="1" customFormat="1"/>
    <row r="30392" s="1" customFormat="1"/>
    <row r="30393" s="1" customFormat="1"/>
    <row r="30394" s="1" customFormat="1"/>
    <row r="30395" s="1" customFormat="1"/>
    <row r="30396" s="1" customFormat="1"/>
    <row r="30397" s="1" customFormat="1"/>
    <row r="30398" s="1" customFormat="1"/>
    <row r="30399" s="1" customFormat="1"/>
    <row r="30400" s="1" customFormat="1"/>
    <row r="30401" s="1" customFormat="1"/>
    <row r="30402" s="1" customFormat="1"/>
    <row r="30403" s="1" customFormat="1"/>
    <row r="30404" s="1" customFormat="1"/>
    <row r="30405" s="1" customFormat="1"/>
    <row r="30406" s="1" customFormat="1"/>
    <row r="30407" s="1" customFormat="1"/>
    <row r="30408" s="1" customFormat="1"/>
    <row r="30409" s="1" customFormat="1"/>
    <row r="30410" s="1" customFormat="1"/>
    <row r="30411" s="1" customFormat="1"/>
    <row r="30412" s="1" customFormat="1"/>
    <row r="30413" s="1" customFormat="1"/>
    <row r="30414" s="1" customFormat="1"/>
    <row r="30415" s="1" customFormat="1"/>
    <row r="30416" s="1" customFormat="1"/>
    <row r="30417" s="1" customFormat="1"/>
    <row r="30418" s="1" customFormat="1"/>
    <row r="30419" s="1" customFormat="1"/>
    <row r="30420" s="1" customFormat="1"/>
    <row r="30421" s="1" customFormat="1"/>
    <row r="30422" s="1" customFormat="1"/>
    <row r="30423" s="1" customFormat="1"/>
    <row r="30424" s="1" customFormat="1"/>
    <row r="30425" s="1" customFormat="1"/>
    <row r="30426" s="1" customFormat="1"/>
    <row r="30427" s="1" customFormat="1"/>
    <row r="30428" s="1" customFormat="1"/>
    <row r="30429" s="1" customFormat="1"/>
    <row r="30430" s="1" customFormat="1"/>
    <row r="30431" s="1" customFormat="1"/>
    <row r="30432" s="1" customFormat="1"/>
    <row r="30433" s="1" customFormat="1"/>
    <row r="30434" s="1" customFormat="1"/>
    <row r="30435" s="1" customFormat="1"/>
    <row r="30436" s="1" customFormat="1"/>
    <row r="30437" s="1" customFormat="1"/>
    <row r="30438" s="1" customFormat="1"/>
    <row r="30439" s="1" customFormat="1"/>
    <row r="30440" s="1" customFormat="1"/>
    <row r="30441" s="1" customFormat="1"/>
    <row r="30442" s="1" customFormat="1"/>
    <row r="30443" s="1" customFormat="1"/>
    <row r="30444" s="1" customFormat="1"/>
    <row r="30445" s="1" customFormat="1"/>
    <row r="30446" s="1" customFormat="1"/>
    <row r="30447" s="1" customFormat="1"/>
    <row r="30448" s="1" customFormat="1"/>
    <row r="30449" s="1" customFormat="1"/>
    <row r="30450" s="1" customFormat="1"/>
    <row r="30451" s="1" customFormat="1"/>
    <row r="30452" s="1" customFormat="1"/>
    <row r="30453" s="1" customFormat="1"/>
    <row r="30454" s="1" customFormat="1"/>
    <row r="30455" s="1" customFormat="1"/>
    <row r="30456" s="1" customFormat="1"/>
    <row r="30457" s="1" customFormat="1"/>
    <row r="30458" s="1" customFormat="1"/>
    <row r="30459" s="1" customFormat="1"/>
    <row r="30460" s="1" customFormat="1"/>
    <row r="30461" s="1" customFormat="1"/>
    <row r="30462" s="1" customFormat="1"/>
    <row r="30463" s="1" customFormat="1"/>
    <row r="30464" s="1" customFormat="1"/>
    <row r="30465" s="1" customFormat="1"/>
    <row r="30466" s="1" customFormat="1"/>
    <row r="30467" s="1" customFormat="1"/>
    <row r="30468" s="1" customFormat="1"/>
    <row r="30469" s="1" customFormat="1"/>
    <row r="30470" s="1" customFormat="1"/>
    <row r="30471" s="1" customFormat="1"/>
    <row r="30472" s="1" customFormat="1"/>
    <row r="30473" s="1" customFormat="1"/>
    <row r="30474" s="1" customFormat="1"/>
    <row r="30475" s="1" customFormat="1"/>
    <row r="30476" s="1" customFormat="1"/>
    <row r="30477" s="1" customFormat="1"/>
    <row r="30478" s="1" customFormat="1"/>
    <row r="30479" s="1" customFormat="1"/>
    <row r="30480" s="1" customFormat="1"/>
    <row r="30481" s="1" customFormat="1"/>
    <row r="30482" s="1" customFormat="1"/>
    <row r="30483" s="1" customFormat="1"/>
    <row r="30484" s="1" customFormat="1"/>
    <row r="30485" s="1" customFormat="1"/>
    <row r="30486" s="1" customFormat="1"/>
    <row r="30487" s="1" customFormat="1"/>
    <row r="30488" s="1" customFormat="1"/>
    <row r="30489" s="1" customFormat="1"/>
    <row r="30490" s="1" customFormat="1"/>
    <row r="30491" s="1" customFormat="1"/>
    <row r="30492" s="1" customFormat="1"/>
    <row r="30493" s="1" customFormat="1"/>
    <row r="30494" s="1" customFormat="1"/>
    <row r="30495" s="1" customFormat="1"/>
    <row r="30496" s="1" customFormat="1"/>
    <row r="30497" s="1" customFormat="1"/>
    <row r="30498" s="1" customFormat="1"/>
    <row r="30499" s="1" customFormat="1"/>
    <row r="30500" s="1" customFormat="1"/>
    <row r="30501" s="1" customFormat="1"/>
    <row r="30502" s="1" customFormat="1"/>
    <row r="30503" s="1" customFormat="1"/>
    <row r="30504" s="1" customFormat="1"/>
    <row r="30505" s="1" customFormat="1"/>
    <row r="30506" s="1" customFormat="1"/>
    <row r="30507" s="1" customFormat="1"/>
    <row r="30508" s="1" customFormat="1"/>
    <row r="30509" s="1" customFormat="1"/>
    <row r="30510" s="1" customFormat="1"/>
    <row r="30511" s="1" customFormat="1"/>
    <row r="30512" s="1" customFormat="1"/>
    <row r="30513" s="1" customFormat="1"/>
    <row r="30514" s="1" customFormat="1"/>
    <row r="30515" s="1" customFormat="1"/>
    <row r="30516" s="1" customFormat="1"/>
    <row r="30517" s="1" customFormat="1"/>
    <row r="30518" s="1" customFormat="1"/>
    <row r="30519" s="1" customFormat="1"/>
    <row r="30520" s="1" customFormat="1"/>
    <row r="30521" s="1" customFormat="1"/>
    <row r="30522" s="1" customFormat="1"/>
    <row r="30523" s="1" customFormat="1"/>
    <row r="30524" s="1" customFormat="1"/>
    <row r="30525" s="1" customFormat="1"/>
    <row r="30526" s="1" customFormat="1"/>
    <row r="30527" s="1" customFormat="1"/>
    <row r="30528" s="1" customFormat="1"/>
    <row r="30529" s="1" customFormat="1"/>
    <row r="30530" s="1" customFormat="1"/>
    <row r="30531" s="1" customFormat="1"/>
    <row r="30532" s="1" customFormat="1"/>
    <row r="30533" s="1" customFormat="1"/>
    <row r="30534" s="1" customFormat="1"/>
    <row r="30535" s="1" customFormat="1"/>
    <row r="30536" s="1" customFormat="1"/>
    <row r="30537" s="1" customFormat="1"/>
    <row r="30538" s="1" customFormat="1"/>
    <row r="30539" s="1" customFormat="1"/>
    <row r="30540" s="1" customFormat="1"/>
    <row r="30541" s="1" customFormat="1"/>
    <row r="30542" s="1" customFormat="1"/>
    <row r="30543" s="1" customFormat="1"/>
    <row r="30544" s="1" customFormat="1"/>
    <row r="30545" s="1" customFormat="1"/>
    <row r="30546" s="1" customFormat="1"/>
    <row r="30547" s="1" customFormat="1"/>
    <row r="30548" s="1" customFormat="1"/>
    <row r="30549" s="1" customFormat="1"/>
    <row r="30550" s="1" customFormat="1"/>
    <row r="30551" s="1" customFormat="1"/>
    <row r="30552" s="1" customFormat="1"/>
    <row r="30553" s="1" customFormat="1"/>
    <row r="30554" s="1" customFormat="1"/>
    <row r="30555" s="1" customFormat="1"/>
    <row r="30556" s="1" customFormat="1"/>
    <row r="30557" s="1" customFormat="1"/>
    <row r="30558" s="1" customFormat="1"/>
    <row r="30559" s="1" customFormat="1"/>
    <row r="30560" s="1" customFormat="1"/>
    <row r="30561" s="1" customFormat="1"/>
    <row r="30562" s="1" customFormat="1"/>
    <row r="30563" s="1" customFormat="1"/>
    <row r="30564" s="1" customFormat="1"/>
    <row r="30565" s="1" customFormat="1"/>
    <row r="30566" s="1" customFormat="1"/>
    <row r="30567" s="1" customFormat="1"/>
    <row r="30568" s="1" customFormat="1"/>
    <row r="30569" s="1" customFormat="1"/>
    <row r="30570" s="1" customFormat="1"/>
    <row r="30571" s="1" customFormat="1"/>
    <row r="30572" s="1" customFormat="1"/>
    <row r="30573" s="1" customFormat="1"/>
    <row r="30574" s="1" customFormat="1"/>
    <row r="30575" s="1" customFormat="1"/>
    <row r="30576" s="1" customFormat="1"/>
    <row r="30577" s="1" customFormat="1"/>
    <row r="30578" s="1" customFormat="1"/>
    <row r="30579" s="1" customFormat="1"/>
    <row r="30580" s="1" customFormat="1"/>
    <row r="30581" s="1" customFormat="1"/>
    <row r="30582" s="1" customFormat="1"/>
    <row r="30583" s="1" customFormat="1"/>
    <row r="30584" s="1" customFormat="1"/>
    <row r="30585" s="1" customFormat="1"/>
    <row r="30586" s="1" customFormat="1"/>
    <row r="30587" s="1" customFormat="1"/>
    <row r="30588" s="1" customFormat="1"/>
    <row r="30589" s="1" customFormat="1"/>
    <row r="30590" s="1" customFormat="1"/>
    <row r="30591" s="1" customFormat="1"/>
    <row r="30592" s="1" customFormat="1"/>
    <row r="30593" s="1" customFormat="1"/>
    <row r="30594" s="1" customFormat="1"/>
    <row r="30595" s="1" customFormat="1"/>
    <row r="30596" s="1" customFormat="1"/>
    <row r="30597" s="1" customFormat="1"/>
    <row r="30598" s="1" customFormat="1"/>
    <row r="30599" s="1" customFormat="1"/>
    <row r="30600" s="1" customFormat="1"/>
    <row r="30601" s="1" customFormat="1"/>
    <row r="30602" s="1" customFormat="1"/>
    <row r="30603" s="1" customFormat="1"/>
    <row r="30604" s="1" customFormat="1"/>
    <row r="30605" s="1" customFormat="1"/>
    <row r="30606" s="1" customFormat="1"/>
    <row r="30607" s="1" customFormat="1"/>
    <row r="30608" s="1" customFormat="1"/>
    <row r="30609" s="1" customFormat="1"/>
    <row r="30610" s="1" customFormat="1"/>
    <row r="30611" s="1" customFormat="1"/>
    <row r="30612" s="1" customFormat="1"/>
    <row r="30613" s="1" customFormat="1"/>
    <row r="30614" s="1" customFormat="1"/>
    <row r="30615" s="1" customFormat="1"/>
    <row r="30616" s="1" customFormat="1"/>
    <row r="30617" s="1" customFormat="1"/>
    <row r="30618" s="1" customFormat="1"/>
    <row r="30619" s="1" customFormat="1"/>
    <row r="30620" s="1" customFormat="1"/>
    <row r="30621" s="1" customFormat="1"/>
    <row r="30622" s="1" customFormat="1"/>
    <row r="30623" s="1" customFormat="1"/>
    <row r="30624" s="1" customFormat="1"/>
    <row r="30625" s="1" customFormat="1"/>
    <row r="30626" s="1" customFormat="1"/>
    <row r="30627" s="1" customFormat="1"/>
    <row r="30628" s="1" customFormat="1"/>
    <row r="30629" s="1" customFormat="1"/>
    <row r="30630" s="1" customFormat="1"/>
    <row r="30631" s="1" customFormat="1"/>
    <row r="30632" s="1" customFormat="1"/>
    <row r="30633" s="1" customFormat="1"/>
    <row r="30634" s="1" customFormat="1"/>
    <row r="30635" s="1" customFormat="1"/>
    <row r="30636" s="1" customFormat="1"/>
    <row r="30637" s="1" customFormat="1"/>
    <row r="30638" s="1" customFormat="1"/>
    <row r="30639" s="1" customFormat="1"/>
    <row r="30640" s="1" customFormat="1"/>
    <row r="30641" s="1" customFormat="1"/>
    <row r="30642" s="1" customFormat="1"/>
    <row r="30643" s="1" customFormat="1"/>
    <row r="30644" s="1" customFormat="1"/>
    <row r="30645" s="1" customFormat="1"/>
    <row r="30646" s="1" customFormat="1"/>
    <row r="30647" s="1" customFormat="1"/>
    <row r="30648" s="1" customFormat="1"/>
    <row r="30649" s="1" customFormat="1"/>
    <row r="30650" s="1" customFormat="1"/>
    <row r="30651" s="1" customFormat="1"/>
    <row r="30652" s="1" customFormat="1"/>
    <row r="30653" s="1" customFormat="1"/>
    <row r="30654" s="1" customFormat="1"/>
    <row r="30655" s="1" customFormat="1"/>
    <row r="30656" s="1" customFormat="1"/>
    <row r="30657" s="1" customFormat="1"/>
    <row r="30658" s="1" customFormat="1"/>
    <row r="30659" s="1" customFormat="1"/>
    <row r="30660" s="1" customFormat="1"/>
    <row r="30661" s="1" customFormat="1"/>
    <row r="30662" s="1" customFormat="1"/>
    <row r="30663" s="1" customFormat="1"/>
    <row r="30664" s="1" customFormat="1"/>
    <row r="30665" s="1" customFormat="1"/>
    <row r="30666" s="1" customFormat="1"/>
    <row r="30667" s="1" customFormat="1"/>
    <row r="30668" s="1" customFormat="1"/>
    <row r="30669" s="1" customFormat="1"/>
    <row r="30670" s="1" customFormat="1"/>
    <row r="30671" s="1" customFormat="1"/>
    <row r="30672" s="1" customFormat="1"/>
    <row r="30673" s="1" customFormat="1"/>
    <row r="30674" s="1" customFormat="1"/>
    <row r="30675" s="1" customFormat="1"/>
    <row r="30676" s="1" customFormat="1"/>
    <row r="30677" s="1" customFormat="1"/>
    <row r="30678" s="1" customFormat="1"/>
    <row r="30679" s="1" customFormat="1"/>
    <row r="30680" s="1" customFormat="1"/>
    <row r="30681" s="1" customFormat="1"/>
    <row r="30682" s="1" customFormat="1"/>
    <row r="30683" s="1" customFormat="1"/>
    <row r="30684" s="1" customFormat="1"/>
    <row r="30685" s="1" customFormat="1"/>
    <row r="30686" s="1" customFormat="1"/>
    <row r="30687" s="1" customFormat="1"/>
    <row r="30688" s="1" customFormat="1"/>
    <row r="30689" s="1" customFormat="1"/>
    <row r="30690" s="1" customFormat="1"/>
    <row r="30691" s="1" customFormat="1"/>
    <row r="30692" s="1" customFormat="1"/>
    <row r="30693" s="1" customFormat="1"/>
    <row r="30694" s="1" customFormat="1"/>
    <row r="30695" s="1" customFormat="1"/>
    <row r="30696" s="1" customFormat="1"/>
    <row r="30697" s="1" customFormat="1"/>
    <row r="30698" s="1" customFormat="1"/>
    <row r="30699" s="1" customFormat="1"/>
    <row r="30700" s="1" customFormat="1"/>
    <row r="30701" s="1" customFormat="1"/>
    <row r="30702" s="1" customFormat="1"/>
    <row r="30703" s="1" customFormat="1"/>
    <row r="30704" s="1" customFormat="1"/>
    <row r="30705" s="1" customFormat="1"/>
    <row r="30706" s="1" customFormat="1"/>
    <row r="30707" s="1" customFormat="1"/>
    <row r="30708" s="1" customFormat="1"/>
    <row r="30709" s="1" customFormat="1"/>
    <row r="30710" s="1" customFormat="1"/>
    <row r="30711" s="1" customFormat="1"/>
    <row r="30712" s="1" customFormat="1"/>
    <row r="30713" s="1" customFormat="1"/>
    <row r="30714" s="1" customFormat="1"/>
    <row r="30715" s="1" customFormat="1"/>
    <row r="30716" s="1" customFormat="1"/>
    <row r="30717" s="1" customFormat="1"/>
    <row r="30718" s="1" customFormat="1"/>
    <row r="30719" s="1" customFormat="1"/>
    <row r="30720" s="1" customFormat="1"/>
    <row r="30721" s="1" customFormat="1"/>
    <row r="30722" s="1" customFormat="1"/>
    <row r="30723" s="1" customFormat="1"/>
    <row r="30724" s="1" customFormat="1"/>
    <row r="30725" s="1" customFormat="1"/>
    <row r="30726" s="1" customFormat="1"/>
    <row r="30727" s="1" customFormat="1"/>
    <row r="30728" s="1" customFormat="1"/>
    <row r="30729" s="1" customFormat="1"/>
    <row r="30730" s="1" customFormat="1"/>
    <row r="30731" s="1" customFormat="1"/>
    <row r="30732" s="1" customFormat="1"/>
    <row r="30733" s="1" customFormat="1"/>
    <row r="30734" s="1" customFormat="1"/>
    <row r="30735" s="1" customFormat="1"/>
    <row r="30736" s="1" customFormat="1"/>
    <row r="30737" s="1" customFormat="1"/>
    <row r="30738" s="1" customFormat="1"/>
    <row r="30739" s="1" customFormat="1"/>
    <row r="30740" s="1" customFormat="1"/>
    <row r="30741" s="1" customFormat="1"/>
    <row r="30742" s="1" customFormat="1"/>
    <row r="30743" s="1" customFormat="1"/>
    <row r="30744" s="1" customFormat="1"/>
    <row r="30745" s="1" customFormat="1"/>
    <row r="30746" s="1" customFormat="1"/>
    <row r="30747" s="1" customFormat="1"/>
    <row r="30748" s="1" customFormat="1"/>
    <row r="30749" s="1" customFormat="1"/>
    <row r="30750" s="1" customFormat="1"/>
    <row r="30751" s="1" customFormat="1"/>
    <row r="30752" s="1" customFormat="1"/>
    <row r="30753" s="1" customFormat="1"/>
    <row r="30754" s="1" customFormat="1"/>
    <row r="30755" s="1" customFormat="1"/>
    <row r="30756" s="1" customFormat="1"/>
    <row r="30757" s="1" customFormat="1"/>
    <row r="30758" s="1" customFormat="1"/>
    <row r="30759" s="1" customFormat="1"/>
    <row r="30760" s="1" customFormat="1"/>
    <row r="30761" s="1" customFormat="1"/>
    <row r="30762" s="1" customFormat="1"/>
    <row r="30763" s="1" customFormat="1"/>
    <row r="30764" s="1" customFormat="1"/>
    <row r="30765" s="1" customFormat="1"/>
    <row r="30766" s="1" customFormat="1"/>
    <row r="30767" s="1" customFormat="1"/>
    <row r="30768" s="1" customFormat="1"/>
    <row r="30769" s="1" customFormat="1"/>
    <row r="30770" s="1" customFormat="1"/>
    <row r="30771" s="1" customFormat="1"/>
    <row r="30772" s="1" customFormat="1"/>
    <row r="30773" s="1" customFormat="1"/>
    <row r="30774" s="1" customFormat="1"/>
    <row r="30775" s="1" customFormat="1"/>
    <row r="30776" s="1" customFormat="1"/>
    <row r="30777" s="1" customFormat="1"/>
    <row r="30778" s="1" customFormat="1"/>
    <row r="30779" s="1" customFormat="1"/>
    <row r="30780" s="1" customFormat="1"/>
    <row r="30781" s="1" customFormat="1"/>
    <row r="30782" s="1" customFormat="1"/>
    <row r="30783" s="1" customFormat="1"/>
    <row r="30784" s="1" customFormat="1"/>
    <row r="30785" s="1" customFormat="1"/>
    <row r="30786" s="1" customFormat="1"/>
    <row r="30787" s="1" customFormat="1"/>
    <row r="30788" s="1" customFormat="1"/>
    <row r="30789" s="1" customFormat="1"/>
    <row r="30790" s="1" customFormat="1"/>
    <row r="30791" s="1" customFormat="1"/>
    <row r="30792" s="1" customFormat="1"/>
    <row r="30793" s="1" customFormat="1"/>
    <row r="30794" s="1" customFormat="1"/>
    <row r="30795" s="1" customFormat="1"/>
    <row r="30796" s="1" customFormat="1"/>
    <row r="30797" s="1" customFormat="1"/>
    <row r="30798" s="1" customFormat="1"/>
    <row r="30799" s="1" customFormat="1"/>
    <row r="30800" s="1" customFormat="1"/>
    <row r="30801" s="1" customFormat="1"/>
    <row r="30802" s="1" customFormat="1"/>
    <row r="30803" s="1" customFormat="1"/>
    <row r="30804" s="1" customFormat="1"/>
    <row r="30805" s="1" customFormat="1"/>
    <row r="30806" s="1" customFormat="1"/>
    <row r="30807" s="1" customFormat="1"/>
    <row r="30808" s="1" customFormat="1"/>
    <row r="30809" s="1" customFormat="1"/>
    <row r="30810" s="1" customFormat="1"/>
    <row r="30811" s="1" customFormat="1"/>
    <row r="30812" s="1" customFormat="1"/>
    <row r="30813" s="1" customFormat="1"/>
    <row r="30814" s="1" customFormat="1"/>
    <row r="30815" s="1" customFormat="1"/>
    <row r="30816" s="1" customFormat="1"/>
    <row r="30817" s="1" customFormat="1"/>
    <row r="30818" s="1" customFormat="1"/>
    <row r="30819" s="1" customFormat="1"/>
    <row r="30820" s="1" customFormat="1"/>
    <row r="30821" s="1" customFormat="1"/>
    <row r="30822" s="1" customFormat="1"/>
    <row r="30823" s="1" customFormat="1"/>
    <row r="30824" s="1" customFormat="1"/>
    <row r="30825" s="1" customFormat="1"/>
    <row r="30826" s="1" customFormat="1"/>
    <row r="30827" s="1" customFormat="1"/>
    <row r="30828" s="1" customFormat="1"/>
    <row r="30829" s="1" customFormat="1"/>
    <row r="30830" s="1" customFormat="1"/>
    <row r="30831" s="1" customFormat="1"/>
    <row r="30832" s="1" customFormat="1"/>
    <row r="30833" s="1" customFormat="1"/>
    <row r="30834" s="1" customFormat="1"/>
    <row r="30835" s="1" customFormat="1"/>
    <row r="30836" s="1" customFormat="1"/>
    <row r="30837" s="1" customFormat="1"/>
    <row r="30838" s="1" customFormat="1"/>
    <row r="30839" s="1" customFormat="1"/>
    <row r="30840" s="1" customFormat="1"/>
    <row r="30841" s="1" customFormat="1"/>
    <row r="30842" s="1" customFormat="1"/>
    <row r="30843" s="1" customFormat="1"/>
    <row r="30844" s="1" customFormat="1"/>
    <row r="30845" s="1" customFormat="1"/>
    <row r="30846" s="1" customFormat="1"/>
    <row r="30847" s="1" customFormat="1"/>
    <row r="30848" s="1" customFormat="1"/>
    <row r="30849" s="1" customFormat="1"/>
    <row r="30850" s="1" customFormat="1"/>
    <row r="30851" s="1" customFormat="1"/>
    <row r="30852" s="1" customFormat="1"/>
    <row r="30853" s="1" customFormat="1"/>
    <row r="30854" s="1" customFormat="1"/>
    <row r="30855" s="1" customFormat="1"/>
    <row r="30856" s="1" customFormat="1"/>
    <row r="30857" s="1" customFormat="1"/>
    <row r="30858" s="1" customFormat="1"/>
    <row r="30859" s="1" customFormat="1"/>
    <row r="30860" s="1" customFormat="1"/>
    <row r="30861" s="1" customFormat="1"/>
    <row r="30862" s="1" customFormat="1"/>
    <row r="30863" s="1" customFormat="1"/>
    <row r="30864" s="1" customFormat="1"/>
    <row r="30865" s="1" customFormat="1"/>
    <row r="30866" s="1" customFormat="1"/>
    <row r="30867" s="1" customFormat="1"/>
    <row r="30868" s="1" customFormat="1"/>
    <row r="30869" s="1" customFormat="1"/>
    <row r="30870" s="1" customFormat="1"/>
    <row r="30871" s="1" customFormat="1"/>
    <row r="30872" s="1" customFormat="1"/>
    <row r="30873" s="1" customFormat="1"/>
    <row r="30874" s="1" customFormat="1"/>
    <row r="30875" s="1" customFormat="1"/>
    <row r="30876" s="1" customFormat="1"/>
    <row r="30877" s="1" customFormat="1"/>
    <row r="30878" s="1" customFormat="1"/>
    <row r="30879" s="1" customFormat="1"/>
    <row r="30880" s="1" customFormat="1"/>
    <row r="30881" s="1" customFormat="1"/>
    <row r="30882" s="1" customFormat="1"/>
    <row r="30883" s="1" customFormat="1"/>
    <row r="30884" s="1" customFormat="1"/>
    <row r="30885" s="1" customFormat="1"/>
    <row r="30886" s="1" customFormat="1"/>
    <row r="30887" s="1" customFormat="1"/>
    <row r="30888" s="1" customFormat="1"/>
    <row r="30889" s="1" customFormat="1"/>
    <row r="30890" s="1" customFormat="1"/>
    <row r="30891" s="1" customFormat="1"/>
    <row r="30892" s="1" customFormat="1"/>
    <row r="30893" s="1" customFormat="1"/>
    <row r="30894" s="1" customFormat="1"/>
    <row r="30895" s="1" customFormat="1"/>
    <row r="30896" s="1" customFormat="1"/>
    <row r="30897" s="1" customFormat="1"/>
    <row r="30898" s="1" customFormat="1"/>
    <row r="30899" s="1" customFormat="1"/>
    <row r="30900" s="1" customFormat="1"/>
    <row r="30901" s="1" customFormat="1"/>
    <row r="30902" s="1" customFormat="1"/>
    <row r="30903" s="1" customFormat="1"/>
    <row r="30904" s="1" customFormat="1"/>
    <row r="30905" s="1" customFormat="1"/>
    <row r="30906" s="1" customFormat="1"/>
    <row r="30907" s="1" customFormat="1"/>
    <row r="30908" s="1" customFormat="1"/>
    <row r="30909" s="1" customFormat="1"/>
    <row r="30910" s="1" customFormat="1"/>
    <row r="30911" s="1" customFormat="1"/>
    <row r="30912" s="1" customFormat="1"/>
    <row r="30913" s="1" customFormat="1"/>
    <row r="30914" s="1" customFormat="1"/>
    <row r="30915" s="1" customFormat="1"/>
    <row r="30916" s="1" customFormat="1"/>
    <row r="30917" s="1" customFormat="1"/>
    <row r="30918" s="1" customFormat="1"/>
    <row r="30919" s="1" customFormat="1"/>
    <row r="30920" s="1" customFormat="1"/>
    <row r="30921" s="1" customFormat="1"/>
    <row r="30922" s="1" customFormat="1"/>
    <row r="30923" s="1" customFormat="1"/>
    <row r="30924" s="1" customFormat="1"/>
    <row r="30925" s="1" customFormat="1"/>
    <row r="30926" s="1" customFormat="1"/>
    <row r="30927" s="1" customFormat="1"/>
    <row r="30928" s="1" customFormat="1"/>
    <row r="30929" s="1" customFormat="1"/>
    <row r="30930" s="1" customFormat="1"/>
    <row r="30931" s="1" customFormat="1"/>
    <row r="30932" s="1" customFormat="1"/>
    <row r="30933" s="1" customFormat="1"/>
    <row r="30934" s="1" customFormat="1"/>
    <row r="30935" s="1" customFormat="1"/>
    <row r="30936" s="1" customFormat="1"/>
    <row r="30937" s="1" customFormat="1"/>
    <row r="30938" s="1" customFormat="1"/>
    <row r="30939" s="1" customFormat="1"/>
    <row r="30940" s="1" customFormat="1"/>
    <row r="30941" s="1" customFormat="1"/>
    <row r="30942" s="1" customFormat="1"/>
    <row r="30943" s="1" customFormat="1"/>
    <row r="30944" s="1" customFormat="1"/>
    <row r="30945" s="1" customFormat="1"/>
    <row r="30946" s="1" customFormat="1"/>
    <row r="30947" s="1" customFormat="1"/>
    <row r="30948" s="1" customFormat="1"/>
    <row r="30949" s="1" customFormat="1"/>
    <row r="30950" s="1" customFormat="1"/>
    <row r="30951" s="1" customFormat="1"/>
    <row r="30952" s="1" customFormat="1"/>
    <row r="30953" s="1" customFormat="1"/>
    <row r="30954" s="1" customFormat="1"/>
    <row r="30955" s="1" customFormat="1"/>
    <row r="30956" s="1" customFormat="1"/>
    <row r="30957" s="1" customFormat="1"/>
    <row r="30958" s="1" customFormat="1"/>
    <row r="30959" s="1" customFormat="1"/>
    <row r="30960" s="1" customFormat="1"/>
    <row r="30961" s="1" customFormat="1"/>
    <row r="30962" s="1" customFormat="1"/>
    <row r="30963" s="1" customFormat="1"/>
    <row r="30964" s="1" customFormat="1"/>
    <row r="30965" s="1" customFormat="1"/>
    <row r="30966" s="1" customFormat="1"/>
    <row r="30967" s="1" customFormat="1"/>
    <row r="30968" s="1" customFormat="1"/>
    <row r="30969" s="1" customFormat="1"/>
    <row r="30970" s="1" customFormat="1"/>
    <row r="30971" s="1" customFormat="1"/>
    <row r="30972" s="1" customFormat="1"/>
    <row r="30973" s="1" customFormat="1"/>
    <row r="30974" s="1" customFormat="1"/>
    <row r="30975" s="1" customFormat="1"/>
    <row r="30976" s="1" customFormat="1"/>
    <row r="30977" s="1" customFormat="1"/>
    <row r="30978" s="1" customFormat="1"/>
    <row r="30979" s="1" customFormat="1"/>
    <row r="30980" s="1" customFormat="1"/>
    <row r="30981" s="1" customFormat="1"/>
    <row r="30982" s="1" customFormat="1"/>
    <row r="30983" s="1" customFormat="1"/>
    <row r="30984" s="1" customFormat="1"/>
    <row r="30985" s="1" customFormat="1"/>
    <row r="30986" s="1" customFormat="1"/>
    <row r="30987" s="1" customFormat="1"/>
    <row r="30988" s="1" customFormat="1"/>
    <row r="30989" s="1" customFormat="1"/>
    <row r="30990" s="1" customFormat="1"/>
    <row r="30991" s="1" customFormat="1"/>
    <row r="30992" s="1" customFormat="1"/>
    <row r="30993" s="1" customFormat="1"/>
    <row r="30994" s="1" customFormat="1"/>
    <row r="30995" s="1" customFormat="1"/>
    <row r="30996" s="1" customFormat="1"/>
    <row r="30997" s="1" customFormat="1"/>
    <row r="30998" s="1" customFormat="1"/>
    <row r="30999" s="1" customFormat="1"/>
    <row r="31000" s="1" customFormat="1"/>
    <row r="31001" s="1" customFormat="1"/>
    <row r="31002" s="1" customFormat="1"/>
    <row r="31003" s="1" customFormat="1"/>
    <row r="31004" s="1" customFormat="1"/>
    <row r="31005" s="1" customFormat="1"/>
    <row r="31006" s="1" customFormat="1"/>
    <row r="31007" s="1" customFormat="1"/>
    <row r="31008" s="1" customFormat="1"/>
    <row r="31009" s="1" customFormat="1"/>
    <row r="31010" s="1" customFormat="1"/>
    <row r="31011" s="1" customFormat="1"/>
    <row r="31012" s="1" customFormat="1"/>
    <row r="31013" s="1" customFormat="1"/>
    <row r="31014" s="1" customFormat="1"/>
    <row r="31015" s="1" customFormat="1"/>
    <row r="31016" s="1" customFormat="1"/>
    <row r="31017" s="1" customFormat="1"/>
    <row r="31018" s="1" customFormat="1"/>
    <row r="31019" s="1" customFormat="1"/>
    <row r="31020" s="1" customFormat="1"/>
    <row r="31021" s="1" customFormat="1"/>
    <row r="31022" s="1" customFormat="1"/>
    <row r="31023" s="1" customFormat="1"/>
    <row r="31024" s="1" customFormat="1"/>
    <row r="31025" s="1" customFormat="1"/>
    <row r="31026" s="1" customFormat="1"/>
    <row r="31027" s="1" customFormat="1"/>
    <row r="31028" s="1" customFormat="1"/>
    <row r="31029" s="1" customFormat="1"/>
    <row r="31030" s="1" customFormat="1"/>
    <row r="31031" s="1" customFormat="1"/>
    <row r="31032" s="1" customFormat="1"/>
    <row r="31033" s="1" customFormat="1"/>
    <row r="31034" s="1" customFormat="1"/>
    <row r="31035" s="1" customFormat="1"/>
    <row r="31036" s="1" customFormat="1"/>
    <row r="31037" s="1" customFormat="1"/>
    <row r="31038" s="1" customFormat="1"/>
    <row r="31039" s="1" customFormat="1"/>
    <row r="31040" s="1" customFormat="1"/>
    <row r="31041" s="1" customFormat="1"/>
    <row r="31042" s="1" customFormat="1"/>
    <row r="31043" s="1" customFormat="1"/>
    <row r="31044" s="1" customFormat="1"/>
    <row r="31045" s="1" customFormat="1"/>
    <row r="31046" s="1" customFormat="1"/>
    <row r="31047" s="1" customFormat="1"/>
    <row r="31048" s="1" customFormat="1"/>
    <row r="31049" s="1" customFormat="1"/>
    <row r="31050" s="1" customFormat="1"/>
    <row r="31051" s="1" customFormat="1"/>
    <row r="31052" s="1" customFormat="1"/>
    <row r="31053" s="1" customFormat="1"/>
    <row r="31054" s="1" customFormat="1"/>
    <row r="31055" s="1" customFormat="1"/>
    <row r="31056" s="1" customFormat="1"/>
    <row r="31057" s="1" customFormat="1"/>
    <row r="31058" s="1" customFormat="1"/>
    <row r="31059" s="1" customFormat="1"/>
    <row r="31060" s="1" customFormat="1"/>
    <row r="31061" s="1" customFormat="1"/>
    <row r="31062" s="1" customFormat="1"/>
    <row r="31063" s="1" customFormat="1"/>
    <row r="31064" s="1" customFormat="1"/>
    <row r="31065" s="1" customFormat="1"/>
    <row r="31066" s="1" customFormat="1"/>
    <row r="31067" s="1" customFormat="1"/>
    <row r="31068" s="1" customFormat="1"/>
    <row r="31069" s="1" customFormat="1"/>
    <row r="31070" s="1" customFormat="1"/>
    <row r="31071" s="1" customFormat="1"/>
    <row r="31072" s="1" customFormat="1"/>
    <row r="31073" s="1" customFormat="1"/>
    <row r="31074" s="1" customFormat="1"/>
    <row r="31075" s="1" customFormat="1"/>
    <row r="31076" s="1" customFormat="1"/>
    <row r="31077" s="1" customFormat="1"/>
    <row r="31078" s="1" customFormat="1"/>
    <row r="31079" s="1" customFormat="1"/>
    <row r="31080" s="1" customFormat="1"/>
    <row r="31081" s="1" customFormat="1"/>
    <row r="31082" s="1" customFormat="1"/>
    <row r="31083" s="1" customFormat="1"/>
    <row r="31084" s="1" customFormat="1"/>
    <row r="31085" s="1" customFormat="1"/>
    <row r="31086" s="1" customFormat="1"/>
    <row r="31087" s="1" customFormat="1"/>
    <row r="31088" s="1" customFormat="1"/>
    <row r="31089" s="1" customFormat="1"/>
    <row r="31090" s="1" customFormat="1"/>
    <row r="31091" s="1" customFormat="1"/>
    <row r="31092" s="1" customFormat="1"/>
    <row r="31093" s="1" customFormat="1"/>
    <row r="31094" s="1" customFormat="1"/>
    <row r="31095" s="1" customFormat="1"/>
    <row r="31096" s="1" customFormat="1"/>
    <row r="31097" s="1" customFormat="1"/>
    <row r="31098" s="1" customFormat="1"/>
    <row r="31099" s="1" customFormat="1"/>
    <row r="31100" s="1" customFormat="1"/>
    <row r="31101" s="1" customFormat="1"/>
    <row r="31102" s="1" customFormat="1"/>
    <row r="31103" s="1" customFormat="1"/>
    <row r="31104" s="1" customFormat="1"/>
    <row r="31105" s="1" customFormat="1"/>
    <row r="31106" s="1" customFormat="1"/>
    <row r="31107" s="1" customFormat="1"/>
    <row r="31108" s="1" customFormat="1"/>
    <row r="31109" s="1" customFormat="1"/>
    <row r="31110" s="1" customFormat="1"/>
    <row r="31111" s="1" customFormat="1"/>
    <row r="31112" s="1" customFormat="1"/>
    <row r="31113" s="1" customFormat="1"/>
    <row r="31114" s="1" customFormat="1"/>
    <row r="31115" s="1" customFormat="1"/>
    <row r="31116" s="1" customFormat="1"/>
    <row r="31117" s="1" customFormat="1"/>
    <row r="31118" s="1" customFormat="1"/>
    <row r="31119" s="1" customFormat="1"/>
    <row r="31120" s="1" customFormat="1"/>
    <row r="31121" s="1" customFormat="1"/>
    <row r="31122" s="1" customFormat="1"/>
    <row r="31123" s="1" customFormat="1"/>
    <row r="31124" s="1" customFormat="1"/>
    <row r="31125" s="1" customFormat="1"/>
    <row r="31126" s="1" customFormat="1"/>
    <row r="31127" s="1" customFormat="1"/>
    <row r="31128" s="1" customFormat="1"/>
    <row r="31129" s="1" customFormat="1"/>
    <row r="31130" s="1" customFormat="1"/>
    <row r="31131" s="1" customFormat="1"/>
    <row r="31132" s="1" customFormat="1"/>
    <row r="31133" s="1" customFormat="1"/>
    <row r="31134" s="1" customFormat="1"/>
    <row r="31135" s="1" customFormat="1"/>
    <row r="31136" s="1" customFormat="1"/>
    <row r="31137" s="1" customFormat="1"/>
    <row r="31138" s="1" customFormat="1"/>
    <row r="31139" s="1" customFormat="1"/>
    <row r="31140" s="1" customFormat="1"/>
    <row r="31141" s="1" customFormat="1"/>
    <row r="31142" s="1" customFormat="1"/>
    <row r="31143" s="1" customFormat="1"/>
    <row r="31144" s="1" customFormat="1"/>
    <row r="31145" s="1" customFormat="1"/>
    <row r="31146" s="1" customFormat="1"/>
    <row r="31147" s="1" customFormat="1"/>
    <row r="31148" s="1" customFormat="1"/>
    <row r="31149" s="1" customFormat="1"/>
    <row r="31150" s="1" customFormat="1"/>
    <row r="31151" s="1" customFormat="1"/>
    <row r="31152" s="1" customFormat="1"/>
    <row r="31153" s="1" customFormat="1"/>
    <row r="31154" s="1" customFormat="1"/>
    <row r="31155" s="1" customFormat="1"/>
    <row r="31156" s="1" customFormat="1"/>
    <row r="31157" s="1" customFormat="1"/>
    <row r="31158" s="1" customFormat="1"/>
    <row r="31159" s="1" customFormat="1"/>
    <row r="31160" s="1" customFormat="1"/>
    <row r="31161" s="1" customFormat="1"/>
    <row r="31162" s="1" customFormat="1"/>
    <row r="31163" s="1" customFormat="1"/>
    <row r="31164" s="1" customFormat="1"/>
    <row r="31165" s="1" customFormat="1"/>
    <row r="31166" s="1" customFormat="1"/>
    <row r="31167" s="1" customFormat="1"/>
    <row r="31168" s="1" customFormat="1"/>
    <row r="31169" s="1" customFormat="1"/>
    <row r="31170" s="1" customFormat="1"/>
    <row r="31171" s="1" customFormat="1"/>
    <row r="31172" s="1" customFormat="1"/>
    <row r="31173" s="1" customFormat="1"/>
    <row r="31174" s="1" customFormat="1"/>
    <row r="31175" s="1" customFormat="1"/>
    <row r="31176" s="1" customFormat="1"/>
    <row r="31177" s="1" customFormat="1"/>
    <row r="31178" s="1" customFormat="1"/>
    <row r="31179" s="1" customFormat="1"/>
    <row r="31180" s="1" customFormat="1"/>
    <row r="31181" s="1" customFormat="1"/>
    <row r="31182" s="1" customFormat="1"/>
    <row r="31183" s="1" customFormat="1"/>
    <row r="31184" s="1" customFormat="1"/>
    <row r="31185" s="1" customFormat="1"/>
    <row r="31186" s="1" customFormat="1"/>
    <row r="31187" s="1" customFormat="1"/>
    <row r="31188" s="1" customFormat="1"/>
    <row r="31189" s="1" customFormat="1"/>
    <row r="31190" s="1" customFormat="1"/>
    <row r="31191" s="1" customFormat="1"/>
    <row r="31192" s="1" customFormat="1"/>
    <row r="31193" s="1" customFormat="1"/>
    <row r="31194" s="1" customFormat="1"/>
    <row r="31195" s="1" customFormat="1"/>
    <row r="31196" s="1" customFormat="1"/>
    <row r="31197" s="1" customFormat="1"/>
    <row r="31198" s="1" customFormat="1"/>
    <row r="31199" s="1" customFormat="1"/>
    <row r="31200" s="1" customFormat="1"/>
    <row r="31201" s="1" customFormat="1"/>
    <row r="31202" s="1" customFormat="1"/>
    <row r="31203" s="1" customFormat="1"/>
    <row r="31204" s="1" customFormat="1"/>
    <row r="31205" s="1" customFormat="1"/>
    <row r="31206" s="1" customFormat="1"/>
    <row r="31207" s="1" customFormat="1"/>
    <row r="31208" s="1" customFormat="1"/>
    <row r="31209" s="1" customFormat="1"/>
    <row r="31210" s="1" customFormat="1"/>
    <row r="31211" s="1" customFormat="1"/>
    <row r="31212" s="1" customFormat="1"/>
    <row r="31213" s="1" customFormat="1"/>
    <row r="31214" s="1" customFormat="1"/>
    <row r="31215" s="1" customFormat="1"/>
    <row r="31216" s="1" customFormat="1"/>
    <row r="31217" s="1" customFormat="1"/>
    <row r="31218" s="1" customFormat="1"/>
    <row r="31219" s="1" customFormat="1"/>
    <row r="31220" s="1" customFormat="1"/>
    <row r="31221" s="1" customFormat="1"/>
    <row r="31222" s="1" customFormat="1"/>
    <row r="31223" s="1" customFormat="1"/>
    <row r="31224" s="1" customFormat="1"/>
    <row r="31225" s="1" customFormat="1"/>
    <row r="31226" s="1" customFormat="1"/>
    <row r="31227" s="1" customFormat="1"/>
    <row r="31228" s="1" customFormat="1"/>
    <row r="31229" s="1" customFormat="1"/>
    <row r="31230" s="1" customFormat="1"/>
    <row r="31231" s="1" customFormat="1"/>
    <row r="31232" s="1" customFormat="1"/>
    <row r="31233" s="1" customFormat="1"/>
    <row r="31234" s="1" customFormat="1"/>
    <row r="31235" s="1" customFormat="1"/>
    <row r="31236" s="1" customFormat="1"/>
    <row r="31237" s="1" customFormat="1"/>
    <row r="31238" s="1" customFormat="1"/>
    <row r="31239" s="1" customFormat="1"/>
    <row r="31240" s="1" customFormat="1"/>
    <row r="31241" s="1" customFormat="1"/>
    <row r="31242" s="1" customFormat="1"/>
    <row r="31243" s="1" customFormat="1"/>
    <row r="31244" s="1" customFormat="1"/>
    <row r="31245" s="1" customFormat="1"/>
    <row r="31246" s="1" customFormat="1"/>
    <row r="31247" s="1" customFormat="1"/>
    <row r="31248" s="1" customFormat="1"/>
    <row r="31249" s="1" customFormat="1"/>
    <row r="31250" s="1" customFormat="1"/>
    <row r="31251" s="1" customFormat="1"/>
    <row r="31252" s="1" customFormat="1"/>
    <row r="31253" s="1" customFormat="1"/>
    <row r="31254" s="1" customFormat="1"/>
    <row r="31255" s="1" customFormat="1"/>
    <row r="31256" s="1" customFormat="1"/>
    <row r="31257" s="1" customFormat="1"/>
    <row r="31258" s="1" customFormat="1"/>
    <row r="31259" s="1" customFormat="1"/>
    <row r="31260" s="1" customFormat="1"/>
    <row r="31261" s="1" customFormat="1"/>
    <row r="31262" s="1" customFormat="1"/>
    <row r="31263" s="1" customFormat="1"/>
    <row r="31264" s="1" customFormat="1"/>
    <row r="31265" s="1" customFormat="1"/>
    <row r="31266" s="1" customFormat="1"/>
    <row r="31267" s="1" customFormat="1"/>
    <row r="31268" s="1" customFormat="1"/>
    <row r="31269" s="1" customFormat="1"/>
    <row r="31270" s="1" customFormat="1"/>
    <row r="31271" s="1" customFormat="1"/>
    <row r="31272" s="1" customFormat="1"/>
    <row r="31273" s="1" customFormat="1"/>
    <row r="31274" s="1" customFormat="1"/>
    <row r="31275" s="1" customFormat="1"/>
    <row r="31276" s="1" customFormat="1"/>
    <row r="31277" s="1" customFormat="1"/>
    <row r="31278" s="1" customFormat="1"/>
    <row r="31279" s="1" customFormat="1"/>
    <row r="31280" s="1" customFormat="1"/>
    <row r="31281" s="1" customFormat="1"/>
    <row r="31282" s="1" customFormat="1"/>
    <row r="31283" s="1" customFormat="1"/>
    <row r="31284" s="1" customFormat="1"/>
    <row r="31285" s="1" customFormat="1"/>
    <row r="31286" s="1" customFormat="1"/>
    <row r="31287" s="1" customFormat="1"/>
    <row r="31288" s="1" customFormat="1"/>
    <row r="31289" s="1" customFormat="1"/>
    <row r="31290" s="1" customFormat="1"/>
    <row r="31291" s="1" customFormat="1"/>
    <row r="31292" s="1" customFormat="1"/>
    <row r="31293" s="1" customFormat="1"/>
    <row r="31294" s="1" customFormat="1"/>
    <row r="31295" s="1" customFormat="1"/>
    <row r="31296" s="1" customFormat="1"/>
    <row r="31297" s="1" customFormat="1"/>
    <row r="31298" s="1" customFormat="1"/>
    <row r="31299" s="1" customFormat="1"/>
    <row r="31300" s="1" customFormat="1"/>
    <row r="31301" s="1" customFormat="1"/>
    <row r="31302" s="1" customFormat="1"/>
    <row r="31303" s="1" customFormat="1"/>
    <row r="31304" s="1" customFormat="1"/>
    <row r="31305" s="1" customFormat="1"/>
    <row r="31306" s="1" customFormat="1"/>
    <row r="31307" s="1" customFormat="1"/>
    <row r="31308" s="1" customFormat="1"/>
    <row r="31309" s="1" customFormat="1"/>
    <row r="31310" s="1" customFormat="1"/>
    <row r="31311" s="1" customFormat="1"/>
    <row r="31312" s="1" customFormat="1"/>
    <row r="31313" s="1" customFormat="1"/>
    <row r="31314" s="1" customFormat="1"/>
    <row r="31315" s="1" customFormat="1"/>
    <row r="31316" s="1" customFormat="1"/>
    <row r="31317" s="1" customFormat="1"/>
    <row r="31318" s="1" customFormat="1"/>
    <row r="31319" s="1" customFormat="1"/>
    <row r="31320" s="1" customFormat="1"/>
    <row r="31321" s="1" customFormat="1"/>
    <row r="31322" s="1" customFormat="1"/>
    <row r="31323" s="1" customFormat="1"/>
    <row r="31324" s="1" customFormat="1"/>
    <row r="31325" s="1" customFormat="1"/>
    <row r="31326" s="1" customFormat="1"/>
    <row r="31327" s="1" customFormat="1"/>
    <row r="31328" s="1" customFormat="1"/>
    <row r="31329" s="1" customFormat="1"/>
    <row r="31330" s="1" customFormat="1"/>
    <row r="31331" s="1" customFormat="1"/>
    <row r="31332" s="1" customFormat="1"/>
    <row r="31333" s="1" customFormat="1"/>
    <row r="31334" s="1" customFormat="1"/>
    <row r="31335" s="1" customFormat="1"/>
    <row r="31336" s="1" customFormat="1"/>
    <row r="31337" s="1" customFormat="1"/>
    <row r="31338" s="1" customFormat="1"/>
    <row r="31339" s="1" customFormat="1"/>
    <row r="31340" s="1" customFormat="1"/>
    <row r="31341" s="1" customFormat="1"/>
    <row r="31342" s="1" customFormat="1"/>
    <row r="31343" s="1" customFormat="1"/>
    <row r="31344" s="1" customFormat="1"/>
    <row r="31345" s="1" customFormat="1"/>
    <row r="31346" s="1" customFormat="1"/>
    <row r="31347" s="1" customFormat="1"/>
    <row r="31348" s="1" customFormat="1"/>
    <row r="31349" s="1" customFormat="1"/>
    <row r="31350" s="1" customFormat="1"/>
    <row r="31351" s="1" customFormat="1"/>
    <row r="31352" s="1" customFormat="1"/>
    <row r="31353" s="1" customFormat="1"/>
    <row r="31354" s="1" customFormat="1"/>
    <row r="31355" s="1" customFormat="1"/>
    <row r="31356" s="1" customFormat="1"/>
    <row r="31357" s="1" customFormat="1"/>
    <row r="31358" s="1" customFormat="1"/>
    <row r="31359" s="1" customFormat="1"/>
    <row r="31360" s="1" customFormat="1"/>
    <row r="31361" s="1" customFormat="1"/>
    <row r="31362" s="1" customFormat="1"/>
    <row r="31363" s="1" customFormat="1"/>
    <row r="31364" s="1" customFormat="1"/>
    <row r="31365" s="1" customFormat="1"/>
    <row r="31366" s="1" customFormat="1"/>
    <row r="31367" s="1" customFormat="1"/>
    <row r="31368" s="1" customFormat="1"/>
    <row r="31369" s="1" customFormat="1"/>
    <row r="31370" s="1" customFormat="1"/>
    <row r="31371" s="1" customFormat="1"/>
    <row r="31372" s="1" customFormat="1"/>
    <row r="31373" s="1" customFormat="1"/>
    <row r="31374" s="1" customFormat="1"/>
    <row r="31375" s="1" customFormat="1"/>
    <row r="31376" s="1" customFormat="1"/>
    <row r="31377" s="1" customFormat="1"/>
    <row r="31378" s="1" customFormat="1"/>
    <row r="31379" s="1" customFormat="1"/>
    <row r="31380" s="1" customFormat="1"/>
    <row r="31381" s="1" customFormat="1"/>
    <row r="31382" s="1" customFormat="1"/>
    <row r="31383" s="1" customFormat="1"/>
    <row r="31384" s="1" customFormat="1"/>
    <row r="31385" s="1" customFormat="1"/>
    <row r="31386" s="1" customFormat="1"/>
    <row r="31387" s="1" customFormat="1"/>
    <row r="31388" s="1" customFormat="1"/>
    <row r="31389" s="1" customFormat="1"/>
    <row r="31390" s="1" customFormat="1"/>
    <row r="31391" s="1" customFormat="1"/>
    <row r="31392" s="1" customFormat="1"/>
    <row r="31393" s="1" customFormat="1"/>
    <row r="31394" s="1" customFormat="1"/>
    <row r="31395" s="1" customFormat="1"/>
    <row r="31396" s="1" customFormat="1"/>
    <row r="31397" s="1" customFormat="1"/>
    <row r="31398" s="1" customFormat="1"/>
    <row r="31399" s="1" customFormat="1"/>
    <row r="31400" s="1" customFormat="1"/>
    <row r="31401" s="1" customFormat="1"/>
    <row r="31402" s="1" customFormat="1"/>
    <row r="31403" s="1" customFormat="1"/>
    <row r="31404" s="1" customFormat="1"/>
    <row r="31405" s="1" customFormat="1"/>
    <row r="31406" s="1" customFormat="1"/>
    <row r="31407" s="1" customFormat="1"/>
    <row r="31408" s="1" customFormat="1"/>
    <row r="31409" s="1" customFormat="1"/>
    <row r="31410" s="1" customFormat="1"/>
    <row r="31411" s="1" customFormat="1"/>
    <row r="31412" s="1" customFormat="1"/>
    <row r="31413" s="1" customFormat="1"/>
    <row r="31414" s="1" customFormat="1"/>
    <row r="31415" s="1" customFormat="1"/>
    <row r="31416" s="1" customFormat="1"/>
    <row r="31417" s="1" customFormat="1"/>
    <row r="31418" s="1" customFormat="1"/>
    <row r="31419" s="1" customFormat="1"/>
    <row r="31420" s="1" customFormat="1"/>
    <row r="31421" s="1" customFormat="1"/>
    <row r="31422" s="1" customFormat="1"/>
    <row r="31423" s="1" customFormat="1"/>
    <row r="31424" s="1" customFormat="1"/>
    <row r="31425" s="1" customFormat="1"/>
    <row r="31426" s="1" customFormat="1"/>
    <row r="31427" s="1" customFormat="1"/>
    <row r="31428" s="1" customFormat="1"/>
    <row r="31429" s="1" customFormat="1"/>
    <row r="31430" s="1" customFormat="1"/>
    <row r="31431" s="1" customFormat="1"/>
    <row r="31432" s="1" customFormat="1"/>
    <row r="31433" s="1" customFormat="1"/>
    <row r="31434" s="1" customFormat="1"/>
    <row r="31435" s="1" customFormat="1"/>
    <row r="31436" s="1" customFormat="1"/>
    <row r="31437" s="1" customFormat="1"/>
    <row r="31438" s="1" customFormat="1"/>
    <row r="31439" s="1" customFormat="1"/>
    <row r="31440" s="1" customFormat="1"/>
    <row r="31441" s="1" customFormat="1"/>
    <row r="31442" s="1" customFormat="1"/>
    <row r="31443" s="1" customFormat="1"/>
    <row r="31444" s="1" customFormat="1"/>
    <row r="31445" s="1" customFormat="1"/>
    <row r="31446" s="1" customFormat="1"/>
    <row r="31447" s="1" customFormat="1"/>
    <row r="31448" s="1" customFormat="1"/>
    <row r="31449" s="1" customFormat="1"/>
    <row r="31450" s="1" customFormat="1"/>
    <row r="31451" s="1" customFormat="1"/>
    <row r="31452" s="1" customFormat="1"/>
    <row r="31453" s="1" customFormat="1"/>
    <row r="31454" s="1" customFormat="1"/>
    <row r="31455" s="1" customFormat="1"/>
    <row r="31456" s="1" customFormat="1"/>
    <row r="31457" s="1" customFormat="1"/>
    <row r="31458" s="1" customFormat="1"/>
    <row r="31459" s="1" customFormat="1"/>
    <row r="31460" s="1" customFormat="1"/>
    <row r="31461" s="1" customFormat="1"/>
    <row r="31462" s="1" customFormat="1"/>
    <row r="31463" s="1" customFormat="1"/>
    <row r="31464" s="1" customFormat="1"/>
    <row r="31465" s="1" customFormat="1"/>
    <row r="31466" s="1" customFormat="1"/>
    <row r="31467" s="1" customFormat="1"/>
    <row r="31468" s="1" customFormat="1"/>
    <row r="31469" s="1" customFormat="1"/>
    <row r="31470" s="1" customFormat="1"/>
    <row r="31471" s="1" customFormat="1"/>
    <row r="31472" s="1" customFormat="1"/>
    <row r="31473" s="1" customFormat="1"/>
    <row r="31474" s="1" customFormat="1"/>
    <row r="31475" s="1" customFormat="1"/>
    <row r="31476" s="1" customFormat="1"/>
    <row r="31477" s="1" customFormat="1"/>
    <row r="31478" s="1" customFormat="1"/>
    <row r="31479" s="1" customFormat="1"/>
    <row r="31480" s="1" customFormat="1"/>
    <row r="31481" s="1" customFormat="1"/>
    <row r="31482" s="1" customFormat="1"/>
    <row r="31483" s="1" customFormat="1"/>
    <row r="31484" s="1" customFormat="1"/>
    <row r="31485" s="1" customFormat="1"/>
    <row r="31486" s="1" customFormat="1"/>
    <row r="31487" s="1" customFormat="1"/>
    <row r="31488" s="1" customFormat="1"/>
    <row r="31489" s="1" customFormat="1"/>
    <row r="31490" s="1" customFormat="1"/>
    <row r="31491" s="1" customFormat="1"/>
    <row r="31492" s="1" customFormat="1"/>
    <row r="31493" s="1" customFormat="1"/>
    <row r="31494" s="1" customFormat="1"/>
    <row r="31495" s="1" customFormat="1"/>
    <row r="31496" s="1" customFormat="1"/>
    <row r="31497" s="1" customFormat="1"/>
    <row r="31498" s="1" customFormat="1"/>
    <row r="31499" s="1" customFormat="1"/>
    <row r="31500" s="1" customFormat="1"/>
    <row r="31501" s="1" customFormat="1"/>
    <row r="31502" s="1" customFormat="1"/>
    <row r="31503" s="1" customFormat="1"/>
    <row r="31504" s="1" customFormat="1"/>
    <row r="31505" s="1" customFormat="1"/>
    <row r="31506" s="1" customFormat="1"/>
    <row r="31507" s="1" customFormat="1"/>
    <row r="31508" s="1" customFormat="1"/>
    <row r="31509" s="1" customFormat="1"/>
    <row r="31510" s="1" customFormat="1"/>
    <row r="31511" s="1" customFormat="1"/>
    <row r="31512" s="1" customFormat="1"/>
    <row r="31513" s="1" customFormat="1"/>
    <row r="31514" s="1" customFormat="1"/>
    <row r="31515" s="1" customFormat="1"/>
    <row r="31516" s="1" customFormat="1"/>
    <row r="31517" s="1" customFormat="1"/>
    <row r="31518" s="1" customFormat="1"/>
    <row r="31519" s="1" customFormat="1"/>
    <row r="31520" s="1" customFormat="1"/>
    <row r="31521" s="1" customFormat="1"/>
    <row r="31522" s="1" customFormat="1"/>
    <row r="31523" s="1" customFormat="1"/>
    <row r="31524" s="1" customFormat="1"/>
    <row r="31525" s="1" customFormat="1"/>
    <row r="31526" s="1" customFormat="1"/>
    <row r="31527" s="1" customFormat="1"/>
    <row r="31528" s="1" customFormat="1"/>
    <row r="31529" s="1" customFormat="1"/>
    <row r="31530" s="1" customFormat="1"/>
    <row r="31531" s="1" customFormat="1"/>
    <row r="31532" s="1" customFormat="1"/>
    <row r="31533" s="1" customFormat="1"/>
    <row r="31534" s="1" customFormat="1"/>
    <row r="31535" s="1" customFormat="1"/>
    <row r="31536" s="1" customFormat="1"/>
    <row r="31537" s="1" customFormat="1"/>
    <row r="31538" s="1" customFormat="1"/>
    <row r="31539" s="1" customFormat="1"/>
    <row r="31540" s="1" customFormat="1"/>
    <row r="31541" s="1" customFormat="1"/>
    <row r="31542" s="1" customFormat="1"/>
    <row r="31543" s="1" customFormat="1"/>
    <row r="31544" s="1" customFormat="1"/>
    <row r="31545" s="1" customFormat="1"/>
    <row r="31546" s="1" customFormat="1"/>
    <row r="31547" s="1" customFormat="1"/>
    <row r="31548" s="1" customFormat="1"/>
    <row r="31549" s="1" customFormat="1"/>
    <row r="31550" s="1" customFormat="1"/>
    <row r="31551" s="1" customFormat="1"/>
    <row r="31552" s="1" customFormat="1"/>
    <row r="31553" s="1" customFormat="1"/>
    <row r="31554" s="1" customFormat="1"/>
    <row r="31555" s="1" customFormat="1"/>
    <row r="31556" s="1" customFormat="1"/>
    <row r="31557" s="1" customFormat="1"/>
    <row r="31558" s="1" customFormat="1"/>
    <row r="31559" s="1" customFormat="1"/>
    <row r="31560" s="1" customFormat="1"/>
    <row r="31561" s="1" customFormat="1"/>
    <row r="31562" s="1" customFormat="1"/>
    <row r="31563" s="1" customFormat="1"/>
    <row r="31564" s="1" customFormat="1"/>
    <row r="31565" s="1" customFormat="1"/>
    <row r="31566" s="1" customFormat="1"/>
    <row r="31567" s="1" customFormat="1"/>
    <row r="31568" s="1" customFormat="1"/>
    <row r="31569" s="1" customFormat="1"/>
    <row r="31570" s="1" customFormat="1"/>
    <row r="31571" s="1" customFormat="1"/>
    <row r="31572" s="1" customFormat="1"/>
    <row r="31573" s="1" customFormat="1"/>
    <row r="31574" s="1" customFormat="1"/>
    <row r="31575" s="1" customFormat="1"/>
    <row r="31576" s="1" customFormat="1"/>
    <row r="31577" s="1" customFormat="1"/>
    <row r="31578" s="1" customFormat="1"/>
    <row r="31579" s="1" customFormat="1"/>
    <row r="31580" s="1" customFormat="1"/>
    <row r="31581" s="1" customFormat="1"/>
    <row r="31582" s="1" customFormat="1"/>
    <row r="31583" s="1" customFormat="1"/>
    <row r="31584" s="1" customFormat="1"/>
    <row r="31585" s="1" customFormat="1"/>
    <row r="31586" s="1" customFormat="1"/>
    <row r="31587" s="1" customFormat="1"/>
    <row r="31588" s="1" customFormat="1"/>
    <row r="31589" s="1" customFormat="1"/>
    <row r="31590" s="1" customFormat="1"/>
    <row r="31591" s="1" customFormat="1"/>
    <row r="31592" s="1" customFormat="1"/>
    <row r="31593" s="1" customFormat="1"/>
    <row r="31594" s="1" customFormat="1"/>
    <row r="31595" s="1" customFormat="1"/>
    <row r="31596" s="1" customFormat="1"/>
    <row r="31597" s="1" customFormat="1"/>
    <row r="31598" s="1" customFormat="1"/>
    <row r="31599" s="1" customFormat="1"/>
    <row r="31600" s="1" customFormat="1"/>
    <row r="31601" s="1" customFormat="1"/>
    <row r="31602" s="1" customFormat="1"/>
    <row r="31603" s="1" customFormat="1"/>
    <row r="31604" s="1" customFormat="1"/>
    <row r="31605" s="1" customFormat="1"/>
    <row r="31606" s="1" customFormat="1"/>
    <row r="31607" s="1" customFormat="1"/>
    <row r="31608" s="1" customFormat="1"/>
    <row r="31609" s="1" customFormat="1"/>
    <row r="31610" s="1" customFormat="1"/>
    <row r="31611" s="1" customFormat="1"/>
    <row r="31612" s="1" customFormat="1"/>
    <row r="31613" s="1" customFormat="1"/>
    <row r="31614" s="1" customFormat="1"/>
    <row r="31615" s="1" customFormat="1"/>
    <row r="31616" s="1" customFormat="1"/>
    <row r="31617" s="1" customFormat="1"/>
    <row r="31618" s="1" customFormat="1"/>
    <row r="31619" s="1" customFormat="1"/>
    <row r="31620" s="1" customFormat="1"/>
    <row r="31621" s="1" customFormat="1"/>
    <row r="31622" s="1" customFormat="1"/>
    <row r="31623" s="1" customFormat="1"/>
    <row r="31624" s="1" customFormat="1"/>
    <row r="31625" s="1" customFormat="1"/>
    <row r="31626" s="1" customFormat="1"/>
    <row r="31627" s="1" customFormat="1"/>
    <row r="31628" s="1" customFormat="1"/>
    <row r="31629" s="1" customFormat="1"/>
    <row r="31630" s="1" customFormat="1"/>
    <row r="31631" s="1" customFormat="1"/>
    <row r="31632" s="1" customFormat="1"/>
    <row r="31633" s="1" customFormat="1"/>
    <row r="31634" s="1" customFormat="1"/>
    <row r="31635" s="1" customFormat="1"/>
    <row r="31636" s="1" customFormat="1"/>
    <row r="31637" s="1" customFormat="1"/>
    <row r="31638" s="1" customFormat="1"/>
    <row r="31639" s="1" customFormat="1"/>
    <row r="31640" s="1" customFormat="1"/>
    <row r="31641" s="1" customFormat="1"/>
    <row r="31642" s="1" customFormat="1"/>
    <row r="31643" s="1" customFormat="1"/>
    <row r="31644" s="1" customFormat="1"/>
    <row r="31645" s="1" customFormat="1"/>
    <row r="31646" s="1" customFormat="1"/>
    <row r="31647" s="1" customFormat="1"/>
    <row r="31648" s="1" customFormat="1"/>
    <row r="31649" s="1" customFormat="1"/>
    <row r="31650" s="1" customFormat="1"/>
    <row r="31651" s="1" customFormat="1"/>
    <row r="31652" s="1" customFormat="1"/>
    <row r="31653" s="1" customFormat="1"/>
    <row r="31654" s="1" customFormat="1"/>
    <row r="31655" s="1" customFormat="1"/>
    <row r="31656" s="1" customFormat="1"/>
    <row r="31657" s="1" customFormat="1"/>
    <row r="31658" s="1" customFormat="1"/>
    <row r="31659" s="1" customFormat="1"/>
    <row r="31660" s="1" customFormat="1"/>
    <row r="31661" s="1" customFormat="1"/>
    <row r="31662" s="1" customFormat="1"/>
    <row r="31663" s="1" customFormat="1"/>
    <row r="31664" s="1" customFormat="1"/>
    <row r="31665" s="1" customFormat="1"/>
    <row r="31666" s="1" customFormat="1"/>
    <row r="31667" s="1" customFormat="1"/>
    <row r="31668" s="1" customFormat="1"/>
    <row r="31669" s="1" customFormat="1"/>
    <row r="31670" s="1" customFormat="1"/>
    <row r="31671" s="1" customFormat="1"/>
    <row r="31672" s="1" customFormat="1"/>
    <row r="31673" s="1" customFormat="1"/>
    <row r="31674" s="1" customFormat="1"/>
    <row r="31675" s="1" customFormat="1"/>
    <row r="31676" s="1" customFormat="1"/>
    <row r="31677" s="1" customFormat="1"/>
    <row r="31678" s="1" customFormat="1"/>
    <row r="31679" s="1" customFormat="1"/>
    <row r="31680" s="1" customFormat="1"/>
    <row r="31681" s="1" customFormat="1"/>
    <row r="31682" s="1" customFormat="1"/>
    <row r="31683" s="1" customFormat="1"/>
    <row r="31684" s="1" customFormat="1"/>
    <row r="31685" s="1" customFormat="1"/>
    <row r="31686" s="1" customFormat="1"/>
    <row r="31687" s="1" customFormat="1"/>
    <row r="31688" s="1" customFormat="1"/>
    <row r="31689" s="1" customFormat="1"/>
    <row r="31690" s="1" customFormat="1"/>
    <row r="31691" s="1" customFormat="1"/>
    <row r="31692" s="1" customFormat="1"/>
    <row r="31693" s="1" customFormat="1"/>
    <row r="31694" s="1" customFormat="1"/>
    <row r="31695" s="1" customFormat="1"/>
    <row r="31696" s="1" customFormat="1"/>
    <row r="31697" s="1" customFormat="1"/>
    <row r="31698" s="1" customFormat="1"/>
    <row r="31699" s="1" customFormat="1"/>
    <row r="31700" s="1" customFormat="1"/>
    <row r="31701" s="1" customFormat="1"/>
    <row r="31702" s="1" customFormat="1"/>
    <row r="31703" s="1" customFormat="1"/>
    <row r="31704" s="1" customFormat="1"/>
    <row r="31705" s="1" customFormat="1"/>
    <row r="31706" s="1" customFormat="1"/>
    <row r="31707" s="1" customFormat="1"/>
    <row r="31708" s="1" customFormat="1"/>
    <row r="31709" s="1" customFormat="1"/>
    <row r="31710" s="1" customFormat="1"/>
    <row r="31711" s="1" customFormat="1"/>
    <row r="31712" s="1" customFormat="1"/>
    <row r="31713" s="1" customFormat="1"/>
    <row r="31714" s="1" customFormat="1"/>
    <row r="31715" s="1" customFormat="1"/>
    <row r="31716" s="1" customFormat="1"/>
    <row r="31717" s="1" customFormat="1"/>
    <row r="31718" s="1" customFormat="1"/>
    <row r="31719" s="1" customFormat="1"/>
    <row r="31720" s="1" customFormat="1"/>
    <row r="31721" s="1" customFormat="1"/>
    <row r="31722" s="1" customFormat="1"/>
    <row r="31723" s="1" customFormat="1"/>
    <row r="31724" s="1" customFormat="1"/>
    <row r="31725" s="1" customFormat="1"/>
    <row r="31726" s="1" customFormat="1"/>
    <row r="31727" s="1" customFormat="1"/>
    <row r="31728" s="1" customFormat="1"/>
    <row r="31729" s="1" customFormat="1"/>
    <row r="31730" s="1" customFormat="1"/>
    <row r="31731" s="1" customFormat="1"/>
    <row r="31732" s="1" customFormat="1"/>
    <row r="31733" s="1" customFormat="1"/>
    <row r="31734" s="1" customFormat="1"/>
    <row r="31735" s="1" customFormat="1"/>
    <row r="31736" s="1" customFormat="1"/>
    <row r="31737" s="1" customFormat="1"/>
    <row r="31738" s="1" customFormat="1"/>
    <row r="31739" s="1" customFormat="1"/>
    <row r="31740" s="1" customFormat="1"/>
    <row r="31741" s="1" customFormat="1"/>
    <row r="31742" s="1" customFormat="1"/>
    <row r="31743" s="1" customFormat="1"/>
    <row r="31744" s="1" customFormat="1"/>
    <row r="31745" s="1" customFormat="1"/>
    <row r="31746" s="1" customFormat="1"/>
    <row r="31747" s="1" customFormat="1"/>
    <row r="31748" s="1" customFormat="1"/>
    <row r="31749" s="1" customFormat="1"/>
    <row r="31750" s="1" customFormat="1"/>
    <row r="31751" s="1" customFormat="1"/>
    <row r="31752" s="1" customFormat="1"/>
    <row r="31753" s="1" customFormat="1"/>
    <row r="31754" s="1" customFormat="1"/>
    <row r="31755" s="1" customFormat="1"/>
    <row r="31756" s="1" customFormat="1"/>
    <row r="31757" s="1" customFormat="1"/>
    <row r="31758" s="1" customFormat="1"/>
    <row r="31759" s="1" customFormat="1"/>
    <row r="31760" s="1" customFormat="1"/>
    <row r="31761" s="1" customFormat="1"/>
    <row r="31762" s="1" customFormat="1"/>
    <row r="31763" s="1" customFormat="1"/>
    <row r="31764" s="1" customFormat="1"/>
    <row r="31765" s="1" customFormat="1"/>
    <row r="31766" s="1" customFormat="1"/>
    <row r="31767" s="1" customFormat="1"/>
    <row r="31768" s="1" customFormat="1"/>
    <row r="31769" s="1" customFormat="1"/>
    <row r="31770" s="1" customFormat="1"/>
    <row r="31771" s="1" customFormat="1"/>
    <row r="31772" s="1" customFormat="1"/>
    <row r="31773" s="1" customFormat="1"/>
    <row r="31774" s="1" customFormat="1"/>
    <row r="31775" s="1" customFormat="1"/>
    <row r="31776" s="1" customFormat="1"/>
    <row r="31777" s="1" customFormat="1"/>
    <row r="31778" s="1" customFormat="1"/>
    <row r="31779" s="1" customFormat="1"/>
    <row r="31780" s="1" customFormat="1"/>
    <row r="31781" s="1" customFormat="1"/>
    <row r="31782" s="1" customFormat="1"/>
    <row r="31783" s="1" customFormat="1"/>
    <row r="31784" s="1" customFormat="1"/>
    <row r="31785" s="1" customFormat="1"/>
    <row r="31786" s="1" customFormat="1"/>
    <row r="31787" s="1" customFormat="1"/>
    <row r="31788" s="1" customFormat="1"/>
    <row r="31789" s="1" customFormat="1"/>
    <row r="31790" s="1" customFormat="1"/>
    <row r="31791" s="1" customFormat="1"/>
    <row r="31792" s="1" customFormat="1"/>
    <row r="31793" s="1" customFormat="1"/>
    <row r="31794" s="1" customFormat="1"/>
    <row r="31795" s="1" customFormat="1"/>
    <row r="31796" s="1" customFormat="1"/>
    <row r="31797" s="1" customFormat="1"/>
    <row r="31798" s="1" customFormat="1"/>
    <row r="31799" s="1" customFormat="1"/>
    <row r="31800" s="1" customFormat="1"/>
    <row r="31801" s="1" customFormat="1"/>
    <row r="31802" s="1" customFormat="1"/>
    <row r="31803" s="1" customFormat="1"/>
    <row r="31804" s="1" customFormat="1"/>
    <row r="31805" s="1" customFormat="1"/>
    <row r="31806" s="1" customFormat="1"/>
    <row r="31807" s="1" customFormat="1"/>
    <row r="31808" s="1" customFormat="1"/>
    <row r="31809" s="1" customFormat="1"/>
    <row r="31810" s="1" customFormat="1"/>
    <row r="31811" s="1" customFormat="1"/>
    <row r="31812" s="1" customFormat="1"/>
    <row r="31813" s="1" customFormat="1"/>
    <row r="31814" s="1" customFormat="1"/>
    <row r="31815" s="1" customFormat="1"/>
    <row r="31816" s="1" customFormat="1"/>
    <row r="31817" s="1" customFormat="1"/>
    <row r="31818" s="1" customFormat="1"/>
    <row r="31819" s="1" customFormat="1"/>
    <row r="31820" s="1" customFormat="1"/>
    <row r="31821" s="1" customFormat="1"/>
    <row r="31822" s="1" customFormat="1"/>
    <row r="31823" s="1" customFormat="1"/>
    <row r="31824" s="1" customFormat="1"/>
    <row r="31825" s="1" customFormat="1"/>
    <row r="31826" s="1" customFormat="1"/>
    <row r="31827" s="1" customFormat="1"/>
    <row r="31828" s="1" customFormat="1"/>
    <row r="31829" s="1" customFormat="1"/>
    <row r="31830" s="1" customFormat="1"/>
    <row r="31831" s="1" customFormat="1"/>
    <row r="31832" s="1" customFormat="1"/>
    <row r="31833" s="1" customFormat="1"/>
    <row r="31834" s="1" customFormat="1"/>
    <row r="31835" s="1" customFormat="1"/>
    <row r="31836" s="1" customFormat="1"/>
    <row r="31837" s="1" customFormat="1"/>
    <row r="31838" s="1" customFormat="1"/>
    <row r="31839" s="1" customFormat="1"/>
    <row r="31840" s="1" customFormat="1"/>
    <row r="31841" s="1" customFormat="1"/>
    <row r="31842" s="1" customFormat="1"/>
    <row r="31843" s="1" customFormat="1"/>
    <row r="31844" s="1" customFormat="1"/>
    <row r="31845" s="1" customFormat="1"/>
    <row r="31846" s="1" customFormat="1"/>
    <row r="31847" s="1" customFormat="1"/>
    <row r="31848" s="1" customFormat="1"/>
    <row r="31849" s="1" customFormat="1"/>
    <row r="31850" s="1" customFormat="1"/>
    <row r="31851" s="1" customFormat="1"/>
    <row r="31852" s="1" customFormat="1"/>
    <row r="31853" s="1" customFormat="1"/>
    <row r="31854" s="1" customFormat="1"/>
    <row r="31855" s="1" customFormat="1"/>
    <row r="31856" s="1" customFormat="1"/>
    <row r="31857" s="1" customFormat="1"/>
    <row r="31858" s="1" customFormat="1"/>
    <row r="31859" s="1" customFormat="1"/>
    <row r="31860" s="1" customFormat="1"/>
    <row r="31861" s="1" customFormat="1"/>
    <row r="31862" s="1" customFormat="1"/>
    <row r="31863" s="1" customFormat="1"/>
    <row r="31864" s="1" customFormat="1"/>
    <row r="31865" s="1" customFormat="1"/>
    <row r="31866" s="1" customFormat="1"/>
    <row r="31867" s="1" customFormat="1"/>
    <row r="31868" s="1" customFormat="1"/>
    <row r="31869" s="1" customFormat="1"/>
    <row r="31870" s="1" customFormat="1"/>
    <row r="31871" s="1" customFormat="1"/>
    <row r="31872" s="1" customFormat="1"/>
    <row r="31873" s="1" customFormat="1"/>
    <row r="31874" s="1" customFormat="1"/>
    <row r="31875" s="1" customFormat="1"/>
    <row r="31876" s="1" customFormat="1"/>
    <row r="31877" s="1" customFormat="1"/>
    <row r="31878" s="1" customFormat="1"/>
    <row r="31879" s="1" customFormat="1"/>
    <row r="31880" s="1" customFormat="1"/>
    <row r="31881" s="1" customFormat="1"/>
    <row r="31882" s="1" customFormat="1"/>
    <row r="31883" s="1" customFormat="1"/>
    <row r="31884" s="1" customFormat="1"/>
    <row r="31885" s="1" customFormat="1"/>
    <row r="31886" s="1" customFormat="1"/>
    <row r="31887" s="1" customFormat="1"/>
    <row r="31888" s="1" customFormat="1"/>
    <row r="31889" s="1" customFormat="1"/>
    <row r="31890" s="1" customFormat="1"/>
    <row r="31891" s="1" customFormat="1"/>
    <row r="31892" s="1" customFormat="1"/>
    <row r="31893" s="1" customFormat="1"/>
    <row r="31894" s="1" customFormat="1"/>
    <row r="31895" s="1" customFormat="1"/>
    <row r="31896" s="1" customFormat="1"/>
    <row r="31897" s="1" customFormat="1"/>
    <row r="31898" s="1" customFormat="1"/>
    <row r="31899" s="1" customFormat="1"/>
    <row r="31900" s="1" customFormat="1"/>
    <row r="31901" s="1" customFormat="1"/>
    <row r="31902" s="1" customFormat="1"/>
    <row r="31903" s="1" customFormat="1"/>
    <row r="31904" s="1" customFormat="1"/>
    <row r="31905" s="1" customFormat="1"/>
    <row r="31906" s="1" customFormat="1"/>
    <row r="31907" s="1" customFormat="1"/>
    <row r="31908" s="1" customFormat="1"/>
    <row r="31909" s="1" customFormat="1"/>
    <row r="31910" s="1" customFormat="1"/>
    <row r="31911" s="1" customFormat="1"/>
    <row r="31912" s="1" customFormat="1"/>
    <row r="31913" s="1" customFormat="1"/>
    <row r="31914" s="1" customFormat="1"/>
    <row r="31915" s="1" customFormat="1"/>
    <row r="31916" s="1" customFormat="1"/>
    <row r="31917" s="1" customFormat="1"/>
    <row r="31918" s="1" customFormat="1"/>
    <row r="31919" s="1" customFormat="1"/>
    <row r="31920" s="1" customFormat="1"/>
    <row r="31921" s="1" customFormat="1"/>
    <row r="31922" s="1" customFormat="1"/>
    <row r="31923" s="1" customFormat="1"/>
    <row r="31924" s="1" customFormat="1"/>
    <row r="31925" s="1" customFormat="1"/>
    <row r="31926" s="1" customFormat="1"/>
    <row r="31927" s="1" customFormat="1"/>
    <row r="31928" s="1" customFormat="1"/>
    <row r="31929" s="1" customFormat="1"/>
    <row r="31930" s="1" customFormat="1"/>
    <row r="31931" s="1" customFormat="1"/>
    <row r="31932" s="1" customFormat="1"/>
    <row r="31933" s="1" customFormat="1"/>
    <row r="31934" s="1" customFormat="1"/>
    <row r="31935" s="1" customFormat="1"/>
    <row r="31936" s="1" customFormat="1"/>
    <row r="31937" s="1" customFormat="1"/>
    <row r="31938" s="1" customFormat="1"/>
    <row r="31939" s="1" customFormat="1"/>
    <row r="31940" s="1" customFormat="1"/>
    <row r="31941" s="1" customFormat="1"/>
    <row r="31942" s="1" customFormat="1"/>
    <row r="31943" s="1" customFormat="1"/>
    <row r="31944" s="1" customFormat="1"/>
    <row r="31945" s="1" customFormat="1"/>
    <row r="31946" s="1" customFormat="1"/>
    <row r="31947" s="1" customFormat="1"/>
    <row r="31948" s="1" customFormat="1"/>
    <row r="31949" s="1" customFormat="1"/>
    <row r="31950" s="1" customFormat="1"/>
    <row r="31951" s="1" customFormat="1"/>
    <row r="31952" s="1" customFormat="1"/>
    <row r="31953" s="1" customFormat="1"/>
    <row r="31954" s="1" customFormat="1"/>
    <row r="31955" s="1" customFormat="1"/>
    <row r="31956" s="1" customFormat="1"/>
    <row r="31957" s="1" customFormat="1"/>
    <row r="31958" s="1" customFormat="1"/>
    <row r="31959" s="1" customFormat="1"/>
    <row r="31960" s="1" customFormat="1"/>
    <row r="31961" s="1" customFormat="1"/>
    <row r="31962" s="1" customFormat="1"/>
    <row r="31963" s="1" customFormat="1"/>
    <row r="31964" s="1" customFormat="1"/>
    <row r="31965" s="1" customFormat="1"/>
    <row r="31966" s="1" customFormat="1"/>
    <row r="31967" s="1" customFormat="1"/>
    <row r="31968" s="1" customFormat="1"/>
    <row r="31969" s="1" customFormat="1"/>
    <row r="31970" s="1" customFormat="1"/>
    <row r="31971" s="1" customFormat="1"/>
    <row r="31972" s="1" customFormat="1"/>
    <row r="31973" s="1" customFormat="1"/>
    <row r="31974" s="1" customFormat="1"/>
    <row r="31975" s="1" customFormat="1"/>
    <row r="31976" s="1" customFormat="1"/>
    <row r="31977" s="1" customFormat="1"/>
    <row r="31978" s="1" customFormat="1"/>
    <row r="31979" s="1" customFormat="1"/>
    <row r="31980" s="1" customFormat="1"/>
    <row r="31981" s="1" customFormat="1"/>
    <row r="31982" s="1" customFormat="1"/>
    <row r="31983" s="1" customFormat="1"/>
    <row r="31984" s="1" customFormat="1"/>
    <row r="31985" s="1" customFormat="1"/>
    <row r="31986" s="1" customFormat="1"/>
    <row r="31987" s="1" customFormat="1"/>
    <row r="31988" s="1" customFormat="1"/>
    <row r="31989" s="1" customFormat="1"/>
    <row r="31990" s="1" customFormat="1"/>
    <row r="31991" s="1" customFormat="1"/>
    <row r="31992" s="1" customFormat="1"/>
    <row r="31993" s="1" customFormat="1"/>
    <row r="31994" s="1" customFormat="1"/>
    <row r="31995" s="1" customFormat="1"/>
    <row r="31996" s="1" customFormat="1"/>
    <row r="31997" s="1" customFormat="1"/>
    <row r="31998" s="1" customFormat="1"/>
    <row r="31999" s="1" customFormat="1"/>
    <row r="32000" s="1" customFormat="1"/>
    <row r="32001" s="1" customFormat="1"/>
    <row r="32002" s="1" customFormat="1"/>
    <row r="32003" s="1" customFormat="1"/>
    <row r="32004" s="1" customFormat="1"/>
    <row r="32005" s="1" customFormat="1"/>
    <row r="32006" s="1" customFormat="1"/>
    <row r="32007" s="1" customFormat="1"/>
    <row r="32008" s="1" customFormat="1"/>
    <row r="32009" s="1" customFormat="1"/>
    <row r="32010" s="1" customFormat="1"/>
    <row r="32011" s="1" customFormat="1"/>
    <row r="32012" s="1" customFormat="1"/>
    <row r="32013" s="1" customFormat="1"/>
    <row r="32014" s="1" customFormat="1"/>
    <row r="32015" s="1" customFormat="1"/>
    <row r="32016" s="1" customFormat="1"/>
    <row r="32017" s="1" customFormat="1"/>
    <row r="32018" s="1" customFormat="1"/>
    <row r="32019" s="1" customFormat="1"/>
    <row r="32020" s="1" customFormat="1"/>
    <row r="32021" s="1" customFormat="1"/>
    <row r="32022" s="1" customFormat="1"/>
    <row r="32023" s="1" customFormat="1"/>
    <row r="32024" s="1" customFormat="1"/>
    <row r="32025" s="1" customFormat="1"/>
    <row r="32026" s="1" customFormat="1"/>
    <row r="32027" s="1" customFormat="1"/>
    <row r="32028" s="1" customFormat="1"/>
    <row r="32029" s="1" customFormat="1"/>
    <row r="32030" s="1" customFormat="1"/>
    <row r="32031" s="1" customFormat="1"/>
    <row r="32032" s="1" customFormat="1"/>
    <row r="32033" s="1" customFormat="1"/>
    <row r="32034" s="1" customFormat="1"/>
    <row r="32035" s="1" customFormat="1"/>
    <row r="32036" s="1" customFormat="1"/>
    <row r="32037" s="1" customFormat="1"/>
    <row r="32038" s="1" customFormat="1"/>
    <row r="32039" s="1" customFormat="1"/>
    <row r="32040" s="1" customFormat="1"/>
    <row r="32041" s="1" customFormat="1"/>
    <row r="32042" s="1" customFormat="1"/>
    <row r="32043" s="1" customFormat="1"/>
    <row r="32044" s="1" customFormat="1"/>
    <row r="32045" s="1" customFormat="1"/>
    <row r="32046" s="1" customFormat="1"/>
    <row r="32047" s="1" customFormat="1"/>
    <row r="32048" s="1" customFormat="1"/>
    <row r="32049" s="1" customFormat="1"/>
    <row r="32050" s="1" customFormat="1"/>
    <row r="32051" s="1" customFormat="1"/>
    <row r="32052" s="1" customFormat="1"/>
    <row r="32053" s="1" customFormat="1"/>
    <row r="32054" s="1" customFormat="1"/>
    <row r="32055" s="1" customFormat="1"/>
    <row r="32056" s="1" customFormat="1"/>
    <row r="32057" s="1" customFormat="1"/>
    <row r="32058" s="1" customFormat="1"/>
    <row r="32059" s="1" customFormat="1"/>
    <row r="32060" s="1" customFormat="1"/>
    <row r="32061" s="1" customFormat="1"/>
    <row r="32062" s="1" customFormat="1"/>
    <row r="32063" s="1" customFormat="1"/>
    <row r="32064" s="1" customFormat="1"/>
    <row r="32065" s="1" customFormat="1"/>
    <row r="32066" s="1" customFormat="1"/>
    <row r="32067" s="1" customFormat="1"/>
    <row r="32068" s="1" customFormat="1"/>
    <row r="32069" s="1" customFormat="1"/>
    <row r="32070" s="1" customFormat="1"/>
    <row r="32071" s="1" customFormat="1"/>
    <row r="32072" s="1" customFormat="1"/>
    <row r="32073" s="1" customFormat="1"/>
    <row r="32074" s="1" customFormat="1"/>
    <row r="32075" s="1" customFormat="1"/>
    <row r="32076" s="1" customFormat="1"/>
    <row r="32077" s="1" customFormat="1"/>
    <row r="32078" s="1" customFormat="1"/>
    <row r="32079" s="1" customFormat="1"/>
    <row r="32080" s="1" customFormat="1"/>
    <row r="32081" s="1" customFormat="1"/>
    <row r="32082" s="1" customFormat="1"/>
    <row r="32083" s="1" customFormat="1"/>
    <row r="32084" s="1" customFormat="1"/>
    <row r="32085" s="1" customFormat="1"/>
    <row r="32086" s="1" customFormat="1"/>
    <row r="32087" s="1" customFormat="1"/>
    <row r="32088" s="1" customFormat="1"/>
    <row r="32089" s="1" customFormat="1"/>
    <row r="32090" s="1" customFormat="1"/>
    <row r="32091" s="1" customFormat="1"/>
    <row r="32092" s="1" customFormat="1"/>
    <row r="32093" s="1" customFormat="1"/>
    <row r="32094" s="1" customFormat="1"/>
    <row r="32095" s="1" customFormat="1"/>
    <row r="32096" s="1" customFormat="1"/>
    <row r="32097" s="1" customFormat="1"/>
    <row r="32098" s="1" customFormat="1"/>
    <row r="32099" s="1" customFormat="1"/>
    <row r="32100" s="1" customFormat="1"/>
    <row r="32101" s="1" customFormat="1"/>
    <row r="32102" s="1" customFormat="1"/>
    <row r="32103" s="1" customFormat="1"/>
    <row r="32104" s="1" customFormat="1"/>
    <row r="32105" s="1" customFormat="1"/>
    <row r="32106" s="1" customFormat="1"/>
    <row r="32107" s="1" customFormat="1"/>
    <row r="32108" s="1" customFormat="1"/>
    <row r="32109" s="1" customFormat="1"/>
    <row r="32110" s="1" customFormat="1"/>
    <row r="32111" s="1" customFormat="1"/>
    <row r="32112" s="1" customFormat="1"/>
    <row r="32113" s="1" customFormat="1"/>
    <row r="32114" s="1" customFormat="1"/>
    <row r="32115" s="1" customFormat="1"/>
    <row r="32116" s="1" customFormat="1"/>
    <row r="32117" s="1" customFormat="1"/>
    <row r="32118" s="1" customFormat="1"/>
    <row r="32119" s="1" customFormat="1"/>
    <row r="32120" s="1" customFormat="1"/>
    <row r="32121" s="1" customFormat="1"/>
    <row r="32122" s="1" customFormat="1"/>
    <row r="32123" s="1" customFormat="1"/>
    <row r="32124" s="1" customFormat="1"/>
    <row r="32125" s="1" customFormat="1"/>
    <row r="32126" s="1" customFormat="1"/>
    <row r="32127" s="1" customFormat="1"/>
    <row r="32128" s="1" customFormat="1"/>
    <row r="32129" s="1" customFormat="1"/>
    <row r="32130" s="1" customFormat="1"/>
    <row r="32131" s="1" customFormat="1"/>
    <row r="32132" s="1" customFormat="1"/>
    <row r="32133" s="1" customFormat="1"/>
    <row r="32134" s="1" customFormat="1"/>
    <row r="32135" s="1" customFormat="1"/>
    <row r="32136" s="1" customFormat="1"/>
    <row r="32137" s="1" customFormat="1"/>
    <row r="32138" s="1" customFormat="1"/>
    <row r="32139" s="1" customFormat="1"/>
    <row r="32140" s="1" customFormat="1"/>
    <row r="32141" s="1" customFormat="1"/>
    <row r="32142" s="1" customFormat="1"/>
    <row r="32143" s="1" customFormat="1"/>
    <row r="32144" s="1" customFormat="1"/>
    <row r="32145" s="1" customFormat="1"/>
    <row r="32146" s="1" customFormat="1"/>
    <row r="32147" s="1" customFormat="1"/>
    <row r="32148" s="1" customFormat="1"/>
    <row r="32149" s="1" customFormat="1"/>
    <row r="32150" s="1" customFormat="1"/>
    <row r="32151" s="1" customFormat="1"/>
    <row r="32152" s="1" customFormat="1"/>
    <row r="32153" s="1" customFormat="1"/>
    <row r="32154" s="1" customFormat="1"/>
    <row r="32155" s="1" customFormat="1"/>
    <row r="32156" s="1" customFormat="1"/>
    <row r="32157" s="1" customFormat="1"/>
    <row r="32158" s="1" customFormat="1"/>
    <row r="32159" s="1" customFormat="1"/>
    <row r="32160" s="1" customFormat="1"/>
    <row r="32161" s="1" customFormat="1"/>
    <row r="32162" s="1" customFormat="1"/>
    <row r="32163" s="1" customFormat="1"/>
    <row r="32164" s="1" customFormat="1"/>
    <row r="32165" s="1" customFormat="1"/>
    <row r="32166" s="1" customFormat="1"/>
    <row r="32167" s="1" customFormat="1"/>
    <row r="32168" s="1" customFormat="1"/>
    <row r="32169" s="1" customFormat="1"/>
    <row r="32170" s="1" customFormat="1"/>
    <row r="32171" s="1" customFormat="1"/>
    <row r="32172" s="1" customFormat="1"/>
    <row r="32173" s="1" customFormat="1"/>
    <row r="32174" s="1" customFormat="1"/>
    <row r="32175" s="1" customFormat="1"/>
    <row r="32176" s="1" customFormat="1"/>
    <row r="32177" s="1" customFormat="1"/>
    <row r="32178" s="1" customFormat="1"/>
    <row r="32179" s="1" customFormat="1"/>
    <row r="32180" s="1" customFormat="1"/>
    <row r="32181" s="1" customFormat="1"/>
    <row r="32182" s="1" customFormat="1"/>
    <row r="32183" s="1" customFormat="1"/>
    <row r="32184" s="1" customFormat="1"/>
    <row r="32185" s="1" customFormat="1"/>
    <row r="32186" s="1" customFormat="1"/>
    <row r="32187" s="1" customFormat="1"/>
    <row r="32188" s="1" customFormat="1"/>
    <row r="32189" s="1" customFormat="1"/>
    <row r="32190" s="1" customFormat="1"/>
    <row r="32191" s="1" customFormat="1"/>
    <row r="32192" s="1" customFormat="1"/>
    <row r="32193" s="1" customFormat="1"/>
    <row r="32194" s="1" customFormat="1"/>
    <row r="32195" s="1" customFormat="1"/>
    <row r="32196" s="1" customFormat="1"/>
    <row r="32197" s="1" customFormat="1"/>
    <row r="32198" s="1" customFormat="1"/>
    <row r="32199" s="1" customFormat="1"/>
    <row r="32200" s="1" customFormat="1"/>
    <row r="32201" s="1" customFormat="1"/>
    <row r="32202" s="1" customFormat="1"/>
    <row r="32203" s="1" customFormat="1"/>
    <row r="32204" s="1" customFormat="1"/>
    <row r="32205" s="1" customFormat="1"/>
    <row r="32206" s="1" customFormat="1"/>
    <row r="32207" s="1" customFormat="1"/>
    <row r="32208" s="1" customFormat="1"/>
    <row r="32209" s="1" customFormat="1"/>
    <row r="32210" s="1" customFormat="1"/>
    <row r="32211" s="1" customFormat="1"/>
    <row r="32212" s="1" customFormat="1"/>
    <row r="32213" s="1" customFormat="1"/>
    <row r="32214" s="1" customFormat="1"/>
    <row r="32215" s="1" customFormat="1"/>
    <row r="32216" s="1" customFormat="1"/>
    <row r="32217" s="1" customFormat="1"/>
    <row r="32218" s="1" customFormat="1"/>
    <row r="32219" s="1" customFormat="1"/>
    <row r="32220" s="1" customFormat="1"/>
    <row r="32221" s="1" customFormat="1"/>
    <row r="32222" s="1" customFormat="1"/>
    <row r="32223" s="1" customFormat="1"/>
    <row r="32224" s="1" customFormat="1"/>
    <row r="32225" s="1" customFormat="1"/>
    <row r="32226" s="1" customFormat="1"/>
    <row r="32227" s="1" customFormat="1"/>
    <row r="32228" s="1" customFormat="1"/>
    <row r="32229" s="1" customFormat="1"/>
    <row r="32230" s="1" customFormat="1"/>
    <row r="32231" s="1" customFormat="1"/>
    <row r="32232" s="1" customFormat="1"/>
    <row r="32233" s="1" customFormat="1"/>
    <row r="32234" s="1" customFormat="1"/>
    <row r="32235" s="1" customFormat="1"/>
    <row r="32236" s="1" customFormat="1"/>
    <row r="32237" s="1" customFormat="1"/>
    <row r="32238" s="1" customFormat="1"/>
    <row r="32239" s="1" customFormat="1"/>
    <row r="32240" s="1" customFormat="1"/>
    <row r="32241" s="1" customFormat="1"/>
    <row r="32242" s="1" customFormat="1"/>
    <row r="32243" s="1" customFormat="1"/>
    <row r="32244" s="1" customFormat="1"/>
    <row r="32245" s="1" customFormat="1"/>
    <row r="32246" s="1" customFormat="1"/>
    <row r="32247" s="1" customFormat="1"/>
    <row r="32248" s="1" customFormat="1"/>
    <row r="32249" s="1" customFormat="1"/>
    <row r="32250" s="1" customFormat="1"/>
    <row r="32251" s="1" customFormat="1"/>
    <row r="32252" s="1" customFormat="1"/>
    <row r="32253" s="1" customFormat="1"/>
    <row r="32254" s="1" customFormat="1"/>
    <row r="32255" s="1" customFormat="1"/>
    <row r="32256" s="1" customFormat="1"/>
    <row r="32257" s="1" customFormat="1"/>
    <row r="32258" s="1" customFormat="1"/>
    <row r="32259" s="1" customFormat="1"/>
    <row r="32260" s="1" customFormat="1"/>
    <row r="32261" s="1" customFormat="1"/>
    <row r="32262" s="1" customFormat="1"/>
    <row r="32263" s="1" customFormat="1"/>
    <row r="32264" s="1" customFormat="1"/>
    <row r="32265" s="1" customFormat="1"/>
    <row r="32266" s="1" customFormat="1"/>
    <row r="32267" s="1" customFormat="1"/>
    <row r="32268" s="1" customFormat="1"/>
    <row r="32269" s="1" customFormat="1"/>
    <row r="32270" s="1" customFormat="1"/>
    <row r="32271" s="1" customFormat="1"/>
    <row r="32272" s="1" customFormat="1"/>
    <row r="32273" s="1" customFormat="1"/>
    <row r="32274" s="1" customFormat="1"/>
    <row r="32275" s="1" customFormat="1"/>
    <row r="32276" s="1" customFormat="1"/>
    <row r="32277" s="1" customFormat="1"/>
    <row r="32278" s="1" customFormat="1"/>
    <row r="32279" s="1" customFormat="1"/>
    <row r="32280" s="1" customFormat="1"/>
    <row r="32281" s="1" customFormat="1"/>
    <row r="32282" s="1" customFormat="1"/>
    <row r="32283" s="1" customFormat="1"/>
    <row r="32284" s="1" customFormat="1"/>
    <row r="32285" s="1" customFormat="1"/>
    <row r="32286" s="1" customFormat="1"/>
    <row r="32287" s="1" customFormat="1"/>
    <row r="32288" s="1" customFormat="1"/>
    <row r="32289" s="1" customFormat="1"/>
    <row r="32290" s="1" customFormat="1"/>
    <row r="32291" s="1" customFormat="1"/>
    <row r="32292" s="1" customFormat="1"/>
    <row r="32293" s="1" customFormat="1"/>
    <row r="32294" s="1" customFormat="1"/>
    <row r="32295" s="1" customFormat="1"/>
    <row r="32296" s="1" customFormat="1"/>
    <row r="32297" s="1" customFormat="1"/>
    <row r="32298" s="1" customFormat="1"/>
    <row r="32299" s="1" customFormat="1"/>
    <row r="32300" s="1" customFormat="1"/>
    <row r="32301" s="1" customFormat="1"/>
    <row r="32302" s="1" customFormat="1"/>
    <row r="32303" s="1" customFormat="1"/>
    <row r="32304" s="1" customFormat="1"/>
    <row r="32305" s="1" customFormat="1"/>
    <row r="32306" s="1" customFormat="1"/>
    <row r="32307" s="1" customFormat="1"/>
    <row r="32308" s="1" customFormat="1"/>
    <row r="32309" s="1" customFormat="1"/>
    <row r="32310" s="1" customFormat="1"/>
    <row r="32311" s="1" customFormat="1"/>
    <row r="32312" s="1" customFormat="1"/>
    <row r="32313" s="1" customFormat="1"/>
    <row r="32314" s="1" customFormat="1"/>
    <row r="32315" s="1" customFormat="1"/>
    <row r="32316" s="1" customFormat="1"/>
    <row r="32317" s="1" customFormat="1"/>
    <row r="32318" s="1" customFormat="1"/>
    <row r="32319" s="1" customFormat="1"/>
    <row r="32320" s="1" customFormat="1"/>
    <row r="32321" s="1" customFormat="1"/>
    <row r="32322" s="1" customFormat="1"/>
    <row r="32323" s="1" customFormat="1"/>
    <row r="32324" s="1" customFormat="1"/>
    <row r="32325" s="1" customFormat="1"/>
    <row r="32326" s="1" customFormat="1"/>
    <row r="32327" s="1" customFormat="1"/>
    <row r="32328" s="1" customFormat="1"/>
    <row r="32329" s="1" customFormat="1"/>
    <row r="32330" s="1" customFormat="1"/>
    <row r="32331" s="1" customFormat="1"/>
    <row r="32332" s="1" customFormat="1"/>
    <row r="32333" s="1" customFormat="1"/>
    <row r="32334" s="1" customFormat="1"/>
    <row r="32335" s="1" customFormat="1"/>
    <row r="32336" s="1" customFormat="1"/>
    <row r="32337" s="1" customFormat="1"/>
    <row r="32338" s="1" customFormat="1"/>
    <row r="32339" s="1" customFormat="1"/>
    <row r="32340" s="1" customFormat="1"/>
    <row r="32341" s="1" customFormat="1"/>
    <row r="32342" s="1" customFormat="1"/>
    <row r="32343" s="1" customFormat="1"/>
    <row r="32344" s="1" customFormat="1"/>
    <row r="32345" s="1" customFormat="1"/>
    <row r="32346" s="1" customFormat="1"/>
    <row r="32347" s="1" customFormat="1"/>
    <row r="32348" s="1" customFormat="1"/>
    <row r="32349" s="1" customFormat="1"/>
    <row r="32350" s="1" customFormat="1"/>
    <row r="32351" s="1" customFormat="1"/>
    <row r="32352" s="1" customFormat="1"/>
    <row r="32353" s="1" customFormat="1"/>
    <row r="32354" s="1" customFormat="1"/>
    <row r="32355" s="1" customFormat="1"/>
    <row r="32356" s="1" customFormat="1"/>
    <row r="32357" s="1" customFormat="1"/>
    <row r="32358" s="1" customFormat="1"/>
    <row r="32359" s="1" customFormat="1"/>
    <row r="32360" s="1" customFormat="1"/>
    <row r="32361" s="1" customFormat="1"/>
    <row r="32362" s="1" customFormat="1"/>
    <row r="32363" s="1" customFormat="1"/>
    <row r="32364" s="1" customFormat="1"/>
    <row r="32365" s="1" customFormat="1"/>
    <row r="32366" s="1" customFormat="1"/>
    <row r="32367" s="1" customFormat="1"/>
    <row r="32368" s="1" customFormat="1"/>
    <row r="32369" s="1" customFormat="1"/>
    <row r="32370" s="1" customFormat="1"/>
    <row r="32371" s="1" customFormat="1"/>
    <row r="32372" s="1" customFormat="1"/>
    <row r="32373" s="1" customFormat="1"/>
    <row r="32374" s="1" customFormat="1"/>
    <row r="32375" s="1" customFormat="1"/>
    <row r="32376" s="1" customFormat="1"/>
    <row r="32377" s="1" customFormat="1"/>
    <row r="32378" s="1" customFormat="1"/>
    <row r="32379" s="1" customFormat="1"/>
    <row r="32380" s="1" customFormat="1"/>
    <row r="32381" s="1" customFormat="1"/>
    <row r="32382" s="1" customFormat="1"/>
    <row r="32383" s="1" customFormat="1"/>
    <row r="32384" s="1" customFormat="1"/>
    <row r="32385" s="1" customFormat="1"/>
    <row r="32386" s="1" customFormat="1"/>
    <row r="32387" s="1" customFormat="1"/>
    <row r="32388" s="1" customFormat="1"/>
    <row r="32389" s="1" customFormat="1"/>
    <row r="32390" s="1" customFormat="1"/>
    <row r="32391" s="1" customFormat="1"/>
    <row r="32392" s="1" customFormat="1"/>
    <row r="32393" s="1" customFormat="1"/>
    <row r="32394" s="1" customFormat="1"/>
    <row r="32395" s="1" customFormat="1"/>
    <row r="32396" s="1" customFormat="1"/>
    <row r="32397" s="1" customFormat="1"/>
    <row r="32398" s="1" customFormat="1"/>
    <row r="32399" s="1" customFormat="1"/>
    <row r="32400" s="1" customFormat="1"/>
    <row r="32401" s="1" customFormat="1"/>
    <row r="32402" s="1" customFormat="1"/>
    <row r="32403" s="1" customFormat="1"/>
    <row r="32404" s="1" customFormat="1"/>
    <row r="32405" s="1" customFormat="1"/>
    <row r="32406" s="1" customFormat="1"/>
    <row r="32407" s="1" customFormat="1"/>
    <row r="32408" s="1" customFormat="1"/>
    <row r="32409" s="1" customFormat="1"/>
    <row r="32410" s="1" customFormat="1"/>
    <row r="32411" s="1" customFormat="1"/>
    <row r="32412" s="1" customFormat="1"/>
    <row r="32413" s="1" customFormat="1"/>
    <row r="32414" s="1" customFormat="1"/>
    <row r="32415" s="1" customFormat="1"/>
    <row r="32416" s="1" customFormat="1"/>
    <row r="32417" s="1" customFormat="1"/>
    <row r="32418" s="1" customFormat="1"/>
    <row r="32419" s="1" customFormat="1"/>
    <row r="32420" s="1" customFormat="1"/>
    <row r="32421" s="1" customFormat="1"/>
    <row r="32422" s="1" customFormat="1"/>
    <row r="32423" s="1" customFormat="1"/>
    <row r="32424" s="1" customFormat="1"/>
    <row r="32425" s="1" customFormat="1"/>
    <row r="32426" s="1" customFormat="1"/>
    <row r="32427" s="1" customFormat="1"/>
    <row r="32428" s="1" customFormat="1"/>
    <row r="32429" s="1" customFormat="1"/>
    <row r="32430" s="1" customFormat="1"/>
    <row r="32431" s="1" customFormat="1"/>
    <row r="32432" s="1" customFormat="1"/>
    <row r="32433" s="1" customFormat="1"/>
    <row r="32434" s="1" customFormat="1"/>
    <row r="32435" s="1" customFormat="1"/>
    <row r="32436" s="1" customFormat="1"/>
    <row r="32437" s="1" customFormat="1"/>
    <row r="32438" s="1" customFormat="1"/>
    <row r="32439" s="1" customFormat="1"/>
    <row r="32440" s="1" customFormat="1"/>
    <row r="32441" s="1" customFormat="1"/>
    <row r="32442" s="1" customFormat="1"/>
    <row r="32443" s="1" customFormat="1"/>
    <row r="32444" s="1" customFormat="1"/>
    <row r="32445" s="1" customFormat="1"/>
    <row r="32446" s="1" customFormat="1"/>
    <row r="32447" s="1" customFormat="1"/>
    <row r="32448" s="1" customFormat="1"/>
    <row r="32449" s="1" customFormat="1"/>
    <row r="32450" s="1" customFormat="1"/>
    <row r="32451" s="1" customFormat="1"/>
    <row r="32452" s="1" customFormat="1"/>
    <row r="32453" s="1" customFormat="1"/>
    <row r="32454" s="1" customFormat="1"/>
    <row r="32455" s="1" customFormat="1"/>
    <row r="32456" s="1" customFormat="1"/>
    <row r="32457" s="1" customFormat="1"/>
    <row r="32458" s="1" customFormat="1"/>
    <row r="32459" s="1" customFormat="1"/>
    <row r="32460" s="1" customFormat="1"/>
    <row r="32461" s="1" customFormat="1"/>
    <row r="32462" s="1" customFormat="1"/>
    <row r="32463" s="1" customFormat="1"/>
    <row r="32464" s="1" customFormat="1"/>
    <row r="32465" s="1" customFormat="1"/>
    <row r="32466" s="1" customFormat="1"/>
    <row r="32467" s="1" customFormat="1"/>
    <row r="32468" s="1" customFormat="1"/>
    <row r="32469" s="1" customFormat="1"/>
    <row r="32470" s="1" customFormat="1"/>
    <row r="32471" s="1" customFormat="1"/>
    <row r="32472" s="1" customFormat="1"/>
    <row r="32473" s="1" customFormat="1"/>
    <row r="32474" s="1" customFormat="1"/>
    <row r="32475" s="1" customFormat="1"/>
    <row r="32476" s="1" customFormat="1"/>
    <row r="32477" s="1" customFormat="1"/>
    <row r="32478" s="1" customFormat="1"/>
    <row r="32479" s="1" customFormat="1"/>
    <row r="32480" s="1" customFormat="1"/>
    <row r="32481" s="1" customFormat="1"/>
    <row r="32482" s="1" customFormat="1"/>
    <row r="32483" s="1" customFormat="1"/>
    <row r="32484" s="1" customFormat="1"/>
    <row r="32485" s="1" customFormat="1"/>
    <row r="32486" s="1" customFormat="1"/>
    <row r="32487" s="1" customFormat="1"/>
    <row r="32488" s="1" customFormat="1"/>
    <row r="32489" s="1" customFormat="1"/>
    <row r="32490" s="1" customFormat="1"/>
    <row r="32491" s="1" customFormat="1"/>
    <row r="32492" s="1" customFormat="1"/>
    <row r="32493" s="1" customFormat="1"/>
    <row r="32494" s="1" customFormat="1"/>
    <row r="32495" s="1" customFormat="1"/>
    <row r="32496" s="1" customFormat="1"/>
    <row r="32497" s="1" customFormat="1"/>
    <row r="32498" s="1" customFormat="1"/>
    <row r="32499" s="1" customFormat="1"/>
    <row r="32500" s="1" customFormat="1"/>
    <row r="32501" s="1" customFormat="1"/>
    <row r="32502" s="1" customFormat="1"/>
    <row r="32503" s="1" customFormat="1"/>
    <row r="32504" s="1" customFormat="1"/>
    <row r="32505" s="1" customFormat="1"/>
    <row r="32506" s="1" customFormat="1"/>
    <row r="32507" s="1" customFormat="1"/>
    <row r="32508" s="1" customFormat="1"/>
    <row r="32509" s="1" customFormat="1"/>
    <row r="32510" s="1" customFormat="1"/>
    <row r="32511" s="1" customFormat="1"/>
    <row r="32512" s="1" customFormat="1"/>
    <row r="32513" s="1" customFormat="1"/>
    <row r="32514" s="1" customFormat="1"/>
    <row r="32515" s="1" customFormat="1"/>
    <row r="32516" s="1" customFormat="1"/>
    <row r="32517" s="1" customFormat="1"/>
    <row r="32518" s="1" customFormat="1"/>
    <row r="32519" s="1" customFormat="1"/>
    <row r="32520" s="1" customFormat="1"/>
    <row r="32521" s="1" customFormat="1"/>
    <row r="32522" s="1" customFormat="1"/>
    <row r="32523" s="1" customFormat="1"/>
    <row r="32524" s="1" customFormat="1"/>
    <row r="32525" s="1" customFormat="1"/>
    <row r="32526" s="1" customFormat="1"/>
    <row r="32527" s="1" customFormat="1"/>
    <row r="32528" s="1" customFormat="1"/>
    <row r="32529" s="1" customFormat="1"/>
    <row r="32530" s="1" customFormat="1"/>
    <row r="32531" s="1" customFormat="1"/>
    <row r="32532" s="1" customFormat="1"/>
    <row r="32533" s="1" customFormat="1"/>
    <row r="32534" s="1" customFormat="1"/>
    <row r="32535" s="1" customFormat="1"/>
    <row r="32536" s="1" customFormat="1"/>
    <row r="32537" s="1" customFormat="1"/>
    <row r="32538" s="1" customFormat="1"/>
    <row r="32539" s="1" customFormat="1"/>
    <row r="32540" s="1" customFormat="1"/>
    <row r="32541" s="1" customFormat="1"/>
    <row r="32542" s="1" customFormat="1"/>
    <row r="32543" s="1" customFormat="1"/>
    <row r="32544" s="1" customFormat="1"/>
    <row r="32545" s="1" customFormat="1"/>
    <row r="32546" s="1" customFormat="1"/>
    <row r="32547" s="1" customFormat="1"/>
    <row r="32548" s="1" customFormat="1"/>
    <row r="32549" s="1" customFormat="1"/>
    <row r="32550" s="1" customFormat="1"/>
    <row r="32551" s="1" customFormat="1"/>
    <row r="32552" s="1" customFormat="1"/>
    <row r="32553" s="1" customFormat="1"/>
    <row r="32554" s="1" customFormat="1"/>
    <row r="32555" s="1" customFormat="1"/>
    <row r="32556" s="1" customFormat="1"/>
    <row r="32557" s="1" customFormat="1"/>
    <row r="32558" s="1" customFormat="1"/>
    <row r="32559" s="1" customFormat="1"/>
    <row r="32560" s="1" customFormat="1"/>
    <row r="32561" s="1" customFormat="1"/>
    <row r="32562" s="1" customFormat="1"/>
    <row r="32563" s="1" customFormat="1"/>
    <row r="32564" s="1" customFormat="1"/>
    <row r="32565" s="1" customFormat="1"/>
    <row r="32566" s="1" customFormat="1"/>
    <row r="32567" s="1" customFormat="1"/>
    <row r="32568" s="1" customFormat="1"/>
    <row r="32569" s="1" customFormat="1"/>
    <row r="32570" s="1" customFormat="1"/>
    <row r="32571" s="1" customFormat="1"/>
    <row r="32572" s="1" customFormat="1"/>
    <row r="32573" s="1" customFormat="1"/>
    <row r="32574" s="1" customFormat="1"/>
    <row r="32575" s="1" customFormat="1"/>
    <row r="32576" s="1" customFormat="1"/>
    <row r="32577" s="1" customFormat="1"/>
    <row r="32578" s="1" customFormat="1"/>
    <row r="32579" s="1" customFormat="1"/>
    <row r="32580" s="1" customFormat="1"/>
    <row r="32581" s="1" customFormat="1"/>
    <row r="32582" s="1" customFormat="1"/>
    <row r="32583" s="1" customFormat="1"/>
    <row r="32584" s="1" customFormat="1"/>
    <row r="32585" s="1" customFormat="1"/>
    <row r="32586" s="1" customFormat="1"/>
    <row r="32587" s="1" customFormat="1"/>
    <row r="32588" s="1" customFormat="1"/>
    <row r="32589" s="1" customFormat="1"/>
    <row r="32590" s="1" customFormat="1"/>
    <row r="32591" s="1" customFormat="1"/>
    <row r="32592" s="1" customFormat="1"/>
    <row r="32593" s="1" customFormat="1"/>
    <row r="32594" s="1" customFormat="1"/>
    <row r="32595" s="1" customFormat="1"/>
    <row r="32596" s="1" customFormat="1"/>
    <row r="32597" s="1" customFormat="1"/>
    <row r="32598" s="1" customFormat="1"/>
    <row r="32599" s="1" customFormat="1"/>
    <row r="32600" s="1" customFormat="1"/>
    <row r="32601" s="1" customFormat="1"/>
    <row r="32602" s="1" customFormat="1"/>
    <row r="32603" s="1" customFormat="1"/>
    <row r="32604" s="1" customFormat="1"/>
    <row r="32605" s="1" customFormat="1"/>
    <row r="32606" s="1" customFormat="1"/>
    <row r="32607" s="1" customFormat="1"/>
    <row r="32608" s="1" customFormat="1"/>
    <row r="32609" s="1" customFormat="1"/>
    <row r="32610" s="1" customFormat="1"/>
    <row r="32611" s="1" customFormat="1"/>
    <row r="32612" s="1" customFormat="1"/>
    <row r="32613" s="1" customFormat="1"/>
    <row r="32614" s="1" customFormat="1"/>
    <row r="32615" s="1" customFormat="1"/>
    <row r="32616" s="1" customFormat="1"/>
    <row r="32617" s="1" customFormat="1"/>
    <row r="32618" s="1" customFormat="1"/>
    <row r="32619" s="1" customFormat="1"/>
    <row r="32620" s="1" customFormat="1"/>
    <row r="32621" s="1" customFormat="1"/>
    <row r="32622" s="1" customFormat="1"/>
    <row r="32623" s="1" customFormat="1"/>
    <row r="32624" s="1" customFormat="1"/>
    <row r="32625" s="1" customFormat="1"/>
    <row r="32626" s="1" customFormat="1"/>
    <row r="32627" s="1" customFormat="1"/>
    <row r="32628" s="1" customFormat="1"/>
    <row r="32629" s="1" customFormat="1"/>
    <row r="32630" s="1" customFormat="1"/>
    <row r="32631" s="1" customFormat="1"/>
    <row r="32632" s="1" customFormat="1"/>
    <row r="32633" s="1" customFormat="1"/>
    <row r="32634" s="1" customFormat="1"/>
    <row r="32635" s="1" customFormat="1"/>
    <row r="32636" s="1" customFormat="1"/>
    <row r="32637" s="1" customFormat="1"/>
    <row r="32638" s="1" customFormat="1"/>
    <row r="32639" s="1" customFormat="1"/>
    <row r="32640" s="1" customFormat="1"/>
    <row r="32641" s="1" customFormat="1"/>
    <row r="32642" s="1" customFormat="1"/>
    <row r="32643" s="1" customFormat="1"/>
    <row r="32644" s="1" customFormat="1"/>
    <row r="32645" s="1" customFormat="1"/>
    <row r="32646" s="1" customFormat="1"/>
    <row r="32647" s="1" customFormat="1"/>
    <row r="32648" s="1" customFormat="1"/>
    <row r="32649" s="1" customFormat="1"/>
    <row r="32650" s="1" customFormat="1"/>
    <row r="32651" s="1" customFormat="1"/>
    <row r="32652" s="1" customFormat="1"/>
    <row r="32653" s="1" customFormat="1"/>
    <row r="32654" s="1" customFormat="1"/>
    <row r="32655" s="1" customFormat="1"/>
    <row r="32656" s="1" customFormat="1"/>
    <row r="32657" s="1" customFormat="1"/>
    <row r="32658" s="1" customFormat="1"/>
    <row r="32659" s="1" customFormat="1"/>
    <row r="32660" s="1" customFormat="1"/>
    <row r="32661" s="1" customFormat="1"/>
    <row r="32662" s="1" customFormat="1"/>
    <row r="32663" s="1" customFormat="1"/>
    <row r="32664" s="1" customFormat="1"/>
    <row r="32665" s="1" customFormat="1"/>
    <row r="32666" s="1" customFormat="1"/>
    <row r="32667" s="1" customFormat="1"/>
    <row r="32668" s="1" customFormat="1"/>
    <row r="32669" s="1" customFormat="1"/>
    <row r="32670" s="1" customFormat="1"/>
    <row r="32671" s="1" customFormat="1"/>
    <row r="32672" s="1" customFormat="1"/>
    <row r="32673" s="1" customFormat="1"/>
    <row r="32674" s="1" customFormat="1"/>
    <row r="32675" s="1" customFormat="1"/>
    <row r="32676" s="1" customFormat="1"/>
    <row r="32677" s="1" customFormat="1"/>
    <row r="32678" s="1" customFormat="1"/>
    <row r="32679" s="1" customFormat="1"/>
    <row r="32680" s="1" customFormat="1"/>
    <row r="32681" s="1" customFormat="1"/>
    <row r="32682" s="1" customFormat="1"/>
    <row r="32683" s="1" customFormat="1"/>
    <row r="32684" s="1" customFormat="1"/>
    <row r="32685" s="1" customFormat="1"/>
    <row r="32686" s="1" customFormat="1"/>
    <row r="32687" s="1" customFormat="1"/>
    <row r="32688" s="1" customFormat="1"/>
    <row r="32689" s="1" customFormat="1"/>
    <row r="32690" s="1" customFormat="1"/>
    <row r="32691" s="1" customFormat="1"/>
    <row r="32692" s="1" customFormat="1"/>
    <row r="32693" s="1" customFormat="1"/>
    <row r="32694" s="1" customFormat="1"/>
    <row r="32695" s="1" customFormat="1"/>
    <row r="32696" s="1" customFormat="1"/>
    <row r="32697" s="1" customFormat="1"/>
    <row r="32698" s="1" customFormat="1"/>
    <row r="32699" s="1" customFormat="1"/>
    <row r="32700" s="1" customFormat="1"/>
    <row r="32701" s="1" customFormat="1"/>
    <row r="32702" s="1" customFormat="1"/>
    <row r="32703" s="1" customFormat="1"/>
    <row r="32704" s="1" customFormat="1"/>
    <row r="32705" s="1" customFormat="1"/>
    <row r="32706" s="1" customFormat="1"/>
    <row r="32707" s="1" customFormat="1"/>
    <row r="32708" s="1" customFormat="1"/>
    <row r="32709" s="1" customFormat="1"/>
    <row r="32710" s="1" customFormat="1"/>
    <row r="32711" s="1" customFormat="1"/>
    <row r="32712" s="1" customFormat="1"/>
    <row r="32713" s="1" customFormat="1"/>
    <row r="32714" s="1" customFormat="1"/>
    <row r="32715" s="1" customFormat="1"/>
    <row r="32716" s="1" customFormat="1"/>
    <row r="32717" s="1" customFormat="1"/>
    <row r="32718" s="1" customFormat="1"/>
    <row r="32719" s="1" customFormat="1"/>
    <row r="32720" s="1" customFormat="1"/>
    <row r="32721" s="1" customFormat="1"/>
    <row r="32722" s="1" customFormat="1"/>
    <row r="32723" s="1" customFormat="1"/>
    <row r="32724" s="1" customFormat="1"/>
    <row r="32725" s="1" customFormat="1"/>
    <row r="32726" s="1" customFormat="1"/>
    <row r="32727" s="1" customFormat="1"/>
    <row r="32728" s="1" customFormat="1"/>
    <row r="32729" s="1" customFormat="1"/>
    <row r="32730" s="1" customFormat="1"/>
    <row r="32731" s="1" customFormat="1"/>
    <row r="32732" s="1" customFormat="1"/>
    <row r="32733" s="1" customFormat="1"/>
    <row r="32734" s="1" customFormat="1"/>
    <row r="32735" s="1" customFormat="1"/>
    <row r="32736" s="1" customFormat="1"/>
    <row r="32737" s="1" customFormat="1"/>
    <row r="32738" s="1" customFormat="1"/>
    <row r="32739" s="1" customFormat="1"/>
    <row r="32740" s="1" customFormat="1"/>
    <row r="32741" s="1" customFormat="1"/>
    <row r="32742" s="1" customFormat="1"/>
    <row r="32743" s="1" customFormat="1"/>
    <row r="32744" s="1" customFormat="1"/>
    <row r="32745" s="1" customFormat="1"/>
    <row r="32746" s="1" customFormat="1"/>
    <row r="32747" s="1" customFormat="1"/>
    <row r="32748" s="1" customFormat="1"/>
    <row r="32749" s="1" customFormat="1"/>
    <row r="32750" s="1" customFormat="1"/>
    <row r="32751" s="1" customFormat="1"/>
    <row r="32752" s="1" customFormat="1"/>
    <row r="32753" s="1" customFormat="1"/>
    <row r="32754" s="1" customFormat="1"/>
    <row r="32755" s="1" customFormat="1"/>
    <row r="32756" s="1" customFormat="1"/>
    <row r="32757" s="1" customFormat="1"/>
    <row r="32758" s="1" customFormat="1"/>
    <row r="32759" s="1" customFormat="1"/>
    <row r="32760" s="1" customFormat="1"/>
    <row r="32761" s="1" customFormat="1"/>
    <row r="32762" s="1" customFormat="1"/>
    <row r="32763" s="1" customFormat="1"/>
    <row r="32764" s="1" customFormat="1"/>
    <row r="32765" s="1" customFormat="1"/>
    <row r="32766" s="1" customFormat="1"/>
    <row r="32767" s="1" customFormat="1"/>
    <row r="32768" s="1" customFormat="1"/>
    <row r="32769" s="1" customFormat="1"/>
    <row r="32770" s="1" customFormat="1"/>
    <row r="32771" s="1" customFormat="1"/>
    <row r="32772" s="1" customFormat="1"/>
    <row r="32773" s="1" customFormat="1"/>
    <row r="32774" s="1" customFormat="1"/>
    <row r="32775" s="1" customFormat="1"/>
    <row r="32776" s="1" customFormat="1"/>
    <row r="32777" s="1" customFormat="1"/>
    <row r="32778" s="1" customFormat="1"/>
    <row r="32779" s="1" customFormat="1"/>
    <row r="32780" s="1" customFormat="1"/>
    <row r="32781" s="1" customFormat="1"/>
    <row r="32782" s="1" customFormat="1"/>
    <row r="32783" s="1" customFormat="1"/>
    <row r="32784" s="1" customFormat="1"/>
    <row r="32785" s="1" customFormat="1"/>
    <row r="32786" s="1" customFormat="1"/>
    <row r="32787" s="1" customFormat="1"/>
    <row r="32788" s="1" customFormat="1"/>
    <row r="32789" s="1" customFormat="1"/>
    <row r="32790" s="1" customFormat="1"/>
    <row r="32791" s="1" customFormat="1"/>
    <row r="32792" s="1" customFormat="1"/>
    <row r="32793" s="1" customFormat="1"/>
    <row r="32794" s="1" customFormat="1"/>
    <row r="32795" s="1" customFormat="1"/>
    <row r="32796" s="1" customFormat="1"/>
    <row r="32797" s="1" customFormat="1"/>
    <row r="32798" s="1" customFormat="1"/>
    <row r="32799" s="1" customFormat="1"/>
    <row r="32800" s="1" customFormat="1"/>
    <row r="32801" s="1" customFormat="1"/>
    <row r="32802" s="1" customFormat="1"/>
    <row r="32803" s="1" customFormat="1"/>
    <row r="32804" s="1" customFormat="1"/>
    <row r="32805" s="1" customFormat="1"/>
    <row r="32806" s="1" customFormat="1"/>
    <row r="32807" s="1" customFormat="1"/>
    <row r="32808" s="1" customFormat="1"/>
    <row r="32809" s="1" customFormat="1"/>
    <row r="32810" s="1" customFormat="1"/>
    <row r="32811" s="1" customFormat="1"/>
    <row r="32812" s="1" customFormat="1"/>
    <row r="32813" s="1" customFormat="1"/>
    <row r="32814" s="1" customFormat="1"/>
    <row r="32815" s="1" customFormat="1"/>
    <row r="32816" s="1" customFormat="1"/>
    <row r="32817" s="1" customFormat="1"/>
    <row r="32818" s="1" customFormat="1"/>
    <row r="32819" s="1" customFormat="1"/>
    <row r="32820" s="1" customFormat="1"/>
    <row r="32821" s="1" customFormat="1"/>
    <row r="32822" s="1" customFormat="1"/>
    <row r="32823" s="1" customFormat="1"/>
    <row r="32824" s="1" customFormat="1"/>
    <row r="32825" s="1" customFormat="1"/>
    <row r="32826" s="1" customFormat="1"/>
    <row r="32827" s="1" customFormat="1"/>
    <row r="32828" s="1" customFormat="1"/>
    <row r="32829" s="1" customFormat="1"/>
    <row r="32830" s="1" customFormat="1"/>
    <row r="32831" s="1" customFormat="1"/>
    <row r="32832" s="1" customFormat="1"/>
    <row r="32833" s="1" customFormat="1"/>
    <row r="32834" s="1" customFormat="1"/>
    <row r="32835" s="1" customFormat="1"/>
    <row r="32836" s="1" customFormat="1"/>
    <row r="32837" s="1" customFormat="1"/>
    <row r="32838" s="1" customFormat="1"/>
    <row r="32839" s="1" customFormat="1"/>
    <row r="32840" s="1" customFormat="1"/>
    <row r="32841" s="1" customFormat="1"/>
    <row r="32842" s="1" customFormat="1"/>
    <row r="32843" s="1" customFormat="1"/>
    <row r="32844" s="1" customFormat="1"/>
    <row r="32845" s="1" customFormat="1"/>
    <row r="32846" s="1" customFormat="1"/>
    <row r="32847" s="1" customFormat="1"/>
    <row r="32848" s="1" customFormat="1"/>
    <row r="32849" s="1" customFormat="1"/>
    <row r="32850" s="1" customFormat="1"/>
    <row r="32851" s="1" customFormat="1"/>
    <row r="32852" s="1" customFormat="1"/>
    <row r="32853" s="1" customFormat="1"/>
    <row r="32854" s="1" customFormat="1"/>
    <row r="32855" s="1" customFormat="1"/>
    <row r="32856" s="1" customFormat="1"/>
    <row r="32857" s="1" customFormat="1"/>
    <row r="32858" s="1" customFormat="1"/>
    <row r="32859" s="1" customFormat="1"/>
    <row r="32860" s="1" customFormat="1"/>
    <row r="32861" s="1" customFormat="1"/>
    <row r="32862" s="1" customFormat="1"/>
    <row r="32863" s="1" customFormat="1"/>
    <row r="32864" s="1" customFormat="1"/>
    <row r="32865" s="1" customFormat="1"/>
    <row r="32866" s="1" customFormat="1"/>
    <row r="32867" s="1" customFormat="1"/>
    <row r="32868" s="1" customFormat="1"/>
    <row r="32869" s="1" customFormat="1"/>
    <row r="32870" s="1" customFormat="1"/>
    <row r="32871" s="1" customFormat="1"/>
    <row r="32872" s="1" customFormat="1"/>
    <row r="32873" s="1" customFormat="1"/>
    <row r="32874" s="1" customFormat="1"/>
    <row r="32875" s="1" customFormat="1"/>
    <row r="32876" s="1" customFormat="1"/>
    <row r="32877" s="1" customFormat="1"/>
    <row r="32878" s="1" customFormat="1"/>
    <row r="32879" s="1" customFormat="1"/>
    <row r="32880" s="1" customFormat="1"/>
    <row r="32881" s="1" customFormat="1"/>
    <row r="32882" s="1" customFormat="1"/>
    <row r="32883" s="1" customFormat="1"/>
    <row r="32884" s="1" customFormat="1"/>
    <row r="32885" s="1" customFormat="1"/>
    <row r="32886" s="1" customFormat="1"/>
    <row r="32887" s="1" customFormat="1"/>
    <row r="32888" s="1" customFormat="1"/>
    <row r="32889" s="1" customFormat="1"/>
    <row r="32890" s="1" customFormat="1"/>
    <row r="32891" s="1" customFormat="1"/>
    <row r="32892" s="1" customFormat="1"/>
    <row r="32893" s="1" customFormat="1"/>
    <row r="32894" s="1" customFormat="1"/>
    <row r="32895" s="1" customFormat="1"/>
    <row r="32896" s="1" customFormat="1"/>
    <row r="32897" s="1" customFormat="1"/>
    <row r="32898" s="1" customFormat="1"/>
    <row r="32899" s="1" customFormat="1"/>
    <row r="32900" s="1" customFormat="1"/>
    <row r="32901" s="1" customFormat="1"/>
    <row r="32902" s="1" customFormat="1"/>
    <row r="32903" s="1" customFormat="1"/>
    <row r="32904" s="1" customFormat="1"/>
    <row r="32905" s="1" customFormat="1"/>
    <row r="32906" s="1" customFormat="1"/>
    <row r="32907" s="1" customFormat="1"/>
    <row r="32908" s="1" customFormat="1"/>
    <row r="32909" s="1" customFormat="1"/>
    <row r="32910" s="1" customFormat="1"/>
    <row r="32911" s="1" customFormat="1"/>
    <row r="32912" s="1" customFormat="1"/>
    <row r="32913" s="1" customFormat="1"/>
    <row r="32914" s="1" customFormat="1"/>
    <row r="32915" s="1" customFormat="1"/>
    <row r="32916" s="1" customFormat="1"/>
    <row r="32917" s="1" customFormat="1"/>
    <row r="32918" s="1" customFormat="1"/>
    <row r="32919" s="1" customFormat="1"/>
    <row r="32920" s="1" customFormat="1"/>
    <row r="32921" s="1" customFormat="1"/>
    <row r="32922" s="1" customFormat="1"/>
    <row r="32923" s="1" customFormat="1"/>
    <row r="32924" s="1" customFormat="1"/>
    <row r="32925" s="1" customFormat="1"/>
    <row r="32926" s="1" customFormat="1"/>
    <row r="32927" s="1" customFormat="1"/>
    <row r="32928" s="1" customFormat="1"/>
    <row r="32929" s="1" customFormat="1"/>
    <row r="32930" s="1" customFormat="1"/>
    <row r="32931" s="1" customFormat="1"/>
    <row r="32932" s="1" customFormat="1"/>
    <row r="32933" s="1" customFormat="1"/>
    <row r="32934" s="1" customFormat="1"/>
    <row r="32935" s="1" customFormat="1"/>
    <row r="32936" s="1" customFormat="1"/>
    <row r="32937" s="1" customFormat="1"/>
    <row r="32938" s="1" customFormat="1"/>
    <row r="32939" s="1" customFormat="1"/>
    <row r="32940" s="1" customFormat="1"/>
    <row r="32941" s="1" customFormat="1"/>
    <row r="32942" s="1" customFormat="1"/>
    <row r="32943" s="1" customFormat="1"/>
    <row r="32944" s="1" customFormat="1"/>
    <row r="32945" s="1" customFormat="1"/>
    <row r="32946" s="1" customFormat="1"/>
    <row r="32947" s="1" customFormat="1"/>
    <row r="32948" s="1" customFormat="1"/>
    <row r="32949" s="1" customFormat="1"/>
    <row r="32950" s="1" customFormat="1"/>
    <row r="32951" s="1" customFormat="1"/>
    <row r="32952" s="1" customFormat="1"/>
    <row r="32953" s="1" customFormat="1"/>
    <row r="32954" s="1" customFormat="1"/>
    <row r="32955" s="1" customFormat="1"/>
    <row r="32956" s="1" customFormat="1"/>
    <row r="32957" s="1" customFormat="1"/>
    <row r="32958" s="1" customFormat="1"/>
    <row r="32959" s="1" customFormat="1"/>
    <row r="32960" s="1" customFormat="1"/>
    <row r="32961" s="1" customFormat="1"/>
    <row r="32962" s="1" customFormat="1"/>
    <row r="32963" s="1" customFormat="1"/>
    <row r="32964" s="1" customFormat="1"/>
    <row r="32965" s="1" customFormat="1"/>
    <row r="32966" s="1" customFormat="1"/>
    <row r="32967" s="1" customFormat="1"/>
    <row r="32968" s="1" customFormat="1"/>
    <row r="32969" s="1" customFormat="1"/>
    <row r="32970" s="1" customFormat="1"/>
    <row r="32971" s="1" customFormat="1"/>
    <row r="32972" s="1" customFormat="1"/>
    <row r="32973" s="1" customFormat="1"/>
    <row r="32974" s="1" customFormat="1"/>
    <row r="32975" s="1" customFormat="1"/>
    <row r="32976" s="1" customFormat="1"/>
    <row r="32977" s="1" customFormat="1"/>
    <row r="32978" s="1" customFormat="1"/>
    <row r="32979" s="1" customFormat="1"/>
    <row r="32980" s="1" customFormat="1"/>
    <row r="32981" s="1" customFormat="1"/>
    <row r="32982" s="1" customFormat="1"/>
    <row r="32983" s="1" customFormat="1"/>
    <row r="32984" s="1" customFormat="1"/>
    <row r="32985" s="1" customFormat="1"/>
    <row r="32986" s="1" customFormat="1"/>
    <row r="32987" s="1" customFormat="1"/>
    <row r="32988" s="1" customFormat="1"/>
    <row r="32989" s="1" customFormat="1"/>
    <row r="32990" s="1" customFormat="1"/>
    <row r="32991" s="1" customFormat="1"/>
    <row r="32992" s="1" customFormat="1"/>
    <row r="32993" s="1" customFormat="1"/>
    <row r="32994" s="1" customFormat="1"/>
    <row r="32995" s="1" customFormat="1"/>
    <row r="32996" s="1" customFormat="1"/>
    <row r="32997" s="1" customFormat="1"/>
    <row r="32998" s="1" customFormat="1"/>
    <row r="32999" s="1" customFormat="1"/>
    <row r="33000" s="1" customFormat="1"/>
    <row r="33001" s="1" customFormat="1"/>
    <row r="33002" s="1" customFormat="1"/>
    <row r="33003" s="1" customFormat="1"/>
    <row r="33004" s="1" customFormat="1"/>
    <row r="33005" s="1" customFormat="1"/>
    <row r="33006" s="1" customFormat="1"/>
    <row r="33007" s="1" customFormat="1"/>
    <row r="33008" s="1" customFormat="1"/>
    <row r="33009" s="1" customFormat="1"/>
    <row r="33010" s="1" customFormat="1"/>
    <row r="33011" s="1" customFormat="1"/>
    <row r="33012" s="1" customFormat="1"/>
    <row r="33013" s="1" customFormat="1"/>
    <row r="33014" s="1" customFormat="1"/>
    <row r="33015" s="1" customFormat="1"/>
    <row r="33016" s="1" customFormat="1"/>
    <row r="33017" s="1" customFormat="1"/>
    <row r="33018" s="1" customFormat="1"/>
    <row r="33019" s="1" customFormat="1"/>
    <row r="33020" s="1" customFormat="1"/>
    <row r="33021" s="1" customFormat="1"/>
    <row r="33022" s="1" customFormat="1"/>
    <row r="33023" s="1" customFormat="1"/>
    <row r="33024" s="1" customFormat="1"/>
    <row r="33025" s="1" customFormat="1"/>
    <row r="33026" s="1" customFormat="1"/>
    <row r="33027" s="1" customFormat="1"/>
    <row r="33028" s="1" customFormat="1"/>
    <row r="33029" s="1" customFormat="1"/>
    <row r="33030" s="1" customFormat="1"/>
    <row r="33031" s="1" customFormat="1"/>
    <row r="33032" s="1" customFormat="1"/>
    <row r="33033" s="1" customFormat="1"/>
    <row r="33034" s="1" customFormat="1"/>
    <row r="33035" s="1" customFormat="1"/>
    <row r="33036" s="1" customFormat="1"/>
    <row r="33037" s="1" customFormat="1"/>
    <row r="33038" s="1" customFormat="1"/>
    <row r="33039" s="1" customFormat="1"/>
    <row r="33040" s="1" customFormat="1"/>
    <row r="33041" s="1" customFormat="1"/>
    <row r="33042" s="1" customFormat="1"/>
    <row r="33043" s="1" customFormat="1"/>
    <row r="33044" s="1" customFormat="1"/>
    <row r="33045" s="1" customFormat="1"/>
    <row r="33046" s="1" customFormat="1"/>
    <row r="33047" s="1" customFormat="1"/>
    <row r="33048" s="1" customFormat="1"/>
    <row r="33049" s="1" customFormat="1"/>
    <row r="33050" s="1" customFormat="1"/>
    <row r="33051" s="1" customFormat="1"/>
    <row r="33052" s="1" customFormat="1"/>
    <row r="33053" s="1" customFormat="1"/>
    <row r="33054" s="1" customFormat="1"/>
    <row r="33055" s="1" customFormat="1"/>
    <row r="33056" s="1" customFormat="1"/>
    <row r="33057" s="1" customFormat="1"/>
    <row r="33058" s="1" customFormat="1"/>
    <row r="33059" s="1" customFormat="1"/>
    <row r="33060" s="1" customFormat="1"/>
    <row r="33061" s="1" customFormat="1"/>
    <row r="33062" s="1" customFormat="1"/>
    <row r="33063" s="1" customFormat="1"/>
    <row r="33064" s="1" customFormat="1"/>
    <row r="33065" s="1" customFormat="1"/>
    <row r="33066" s="1" customFormat="1"/>
    <row r="33067" s="1" customFormat="1"/>
    <row r="33068" s="1" customFormat="1"/>
    <row r="33069" s="1" customFormat="1"/>
    <row r="33070" s="1" customFormat="1"/>
    <row r="33071" s="1" customFormat="1"/>
    <row r="33072" s="1" customFormat="1"/>
    <row r="33073" s="1" customFormat="1"/>
    <row r="33074" s="1" customFormat="1"/>
    <row r="33075" s="1" customFormat="1"/>
    <row r="33076" s="1" customFormat="1"/>
    <row r="33077" s="1" customFormat="1"/>
    <row r="33078" s="1" customFormat="1"/>
    <row r="33079" s="1" customFormat="1"/>
    <row r="33080" s="1" customFormat="1"/>
    <row r="33081" s="1" customFormat="1"/>
    <row r="33082" s="1" customFormat="1"/>
    <row r="33083" s="1" customFormat="1"/>
    <row r="33084" s="1" customFormat="1"/>
    <row r="33085" s="1" customFormat="1"/>
    <row r="33086" s="1" customFormat="1"/>
    <row r="33087" s="1" customFormat="1"/>
    <row r="33088" s="1" customFormat="1"/>
    <row r="33089" s="1" customFormat="1"/>
    <row r="33090" s="1" customFormat="1"/>
    <row r="33091" s="1" customFormat="1"/>
    <row r="33092" s="1" customFormat="1"/>
    <row r="33093" s="1" customFormat="1"/>
    <row r="33094" s="1" customFormat="1"/>
    <row r="33095" s="1" customFormat="1"/>
    <row r="33096" s="1" customFormat="1"/>
    <row r="33097" s="1" customFormat="1"/>
    <row r="33098" s="1" customFormat="1"/>
    <row r="33099" s="1" customFormat="1"/>
    <row r="33100" s="1" customFormat="1"/>
    <row r="33101" s="1" customFormat="1"/>
    <row r="33102" s="1" customFormat="1"/>
    <row r="33103" s="1" customFormat="1"/>
    <row r="33104" s="1" customFormat="1"/>
    <row r="33105" s="1" customFormat="1"/>
    <row r="33106" s="1" customFormat="1"/>
    <row r="33107" s="1" customFormat="1"/>
    <row r="33108" s="1" customFormat="1"/>
    <row r="33109" s="1" customFormat="1"/>
    <row r="33110" s="1" customFormat="1"/>
    <row r="33111" s="1" customFormat="1"/>
    <row r="33112" s="1" customFormat="1"/>
    <row r="33113" s="1" customFormat="1"/>
    <row r="33114" s="1" customFormat="1"/>
    <row r="33115" s="1" customFormat="1"/>
    <row r="33116" s="1" customFormat="1"/>
    <row r="33117" s="1" customFormat="1"/>
    <row r="33118" s="1" customFormat="1"/>
    <row r="33119" s="1" customFormat="1"/>
    <row r="33120" s="1" customFormat="1"/>
    <row r="33121" s="1" customFormat="1"/>
    <row r="33122" s="1" customFormat="1"/>
    <row r="33123" s="1" customFormat="1"/>
    <row r="33124" s="1" customFormat="1"/>
    <row r="33125" s="1" customFormat="1"/>
    <row r="33126" s="1" customFormat="1"/>
    <row r="33127" s="1" customFormat="1"/>
    <row r="33128" s="1" customFormat="1"/>
    <row r="33129" s="1" customFormat="1"/>
    <row r="33130" s="1" customFormat="1"/>
    <row r="33131" s="1" customFormat="1"/>
    <row r="33132" s="1" customFormat="1"/>
    <row r="33133" s="1" customFormat="1"/>
    <row r="33134" s="1" customFormat="1"/>
    <row r="33135" s="1" customFormat="1"/>
    <row r="33136" s="1" customFormat="1"/>
    <row r="33137" s="1" customFormat="1"/>
    <row r="33138" s="1" customFormat="1"/>
    <row r="33139" s="1" customFormat="1"/>
    <row r="33140" s="1" customFormat="1"/>
    <row r="33141" s="1" customFormat="1"/>
    <row r="33142" s="1" customFormat="1"/>
    <row r="33143" s="1" customFormat="1"/>
    <row r="33144" s="1" customFormat="1"/>
    <row r="33145" s="1" customFormat="1"/>
    <row r="33146" s="1" customFormat="1"/>
    <row r="33147" s="1" customFormat="1"/>
    <row r="33148" s="1" customFormat="1"/>
    <row r="33149" s="1" customFormat="1"/>
    <row r="33150" s="1" customFormat="1"/>
    <row r="33151" s="1" customFormat="1"/>
    <row r="33152" s="1" customFormat="1"/>
    <row r="33153" s="1" customFormat="1"/>
    <row r="33154" s="1" customFormat="1"/>
    <row r="33155" s="1" customFormat="1"/>
    <row r="33156" s="1" customFormat="1"/>
    <row r="33157" s="1" customFormat="1"/>
    <row r="33158" s="1" customFormat="1"/>
    <row r="33159" s="1" customFormat="1"/>
    <row r="33160" s="1" customFormat="1"/>
    <row r="33161" s="1" customFormat="1"/>
    <row r="33162" s="1" customFormat="1"/>
    <row r="33163" s="1" customFormat="1"/>
    <row r="33164" s="1" customFormat="1"/>
    <row r="33165" s="1" customFormat="1"/>
    <row r="33166" s="1" customFormat="1"/>
    <row r="33167" s="1" customFormat="1"/>
    <row r="33168" s="1" customFormat="1"/>
    <row r="33169" s="1" customFormat="1"/>
    <row r="33170" s="1" customFormat="1"/>
    <row r="33171" s="1" customFormat="1"/>
    <row r="33172" s="1" customFormat="1"/>
    <row r="33173" s="1" customFormat="1"/>
    <row r="33174" s="1" customFormat="1"/>
    <row r="33175" s="1" customFormat="1"/>
    <row r="33176" s="1" customFormat="1"/>
    <row r="33177" s="1" customFormat="1"/>
    <row r="33178" s="1" customFormat="1"/>
    <row r="33179" s="1" customFormat="1"/>
    <row r="33180" s="1" customFormat="1"/>
    <row r="33181" s="1" customFormat="1"/>
    <row r="33182" s="1" customFormat="1"/>
    <row r="33183" s="1" customFormat="1"/>
    <row r="33184" s="1" customFormat="1"/>
    <row r="33185" s="1" customFormat="1"/>
    <row r="33186" s="1" customFormat="1"/>
    <row r="33187" s="1" customFormat="1"/>
    <row r="33188" s="1" customFormat="1"/>
    <row r="33189" s="1" customFormat="1"/>
    <row r="33190" s="1" customFormat="1"/>
    <row r="33191" s="1" customFormat="1"/>
    <row r="33192" s="1" customFormat="1"/>
    <row r="33193" s="1" customFormat="1"/>
    <row r="33194" s="1" customFormat="1"/>
    <row r="33195" s="1" customFormat="1"/>
    <row r="33196" s="1" customFormat="1"/>
    <row r="33197" s="1" customFormat="1"/>
    <row r="33198" s="1" customFormat="1"/>
    <row r="33199" s="1" customFormat="1"/>
    <row r="33200" s="1" customFormat="1"/>
    <row r="33201" s="1" customFormat="1"/>
    <row r="33202" s="1" customFormat="1"/>
    <row r="33203" s="1" customFormat="1"/>
    <row r="33204" s="1" customFormat="1"/>
    <row r="33205" s="1" customFormat="1"/>
    <row r="33206" s="1" customFormat="1"/>
    <row r="33207" s="1" customFormat="1"/>
    <row r="33208" s="1" customFormat="1"/>
    <row r="33209" s="1" customFormat="1"/>
    <row r="33210" s="1" customFormat="1"/>
    <row r="33211" s="1" customFormat="1"/>
    <row r="33212" s="1" customFormat="1"/>
    <row r="33213" s="1" customFormat="1"/>
    <row r="33214" s="1" customFormat="1"/>
    <row r="33215" s="1" customFormat="1"/>
    <row r="33216" s="1" customFormat="1"/>
    <row r="33217" s="1" customFormat="1"/>
    <row r="33218" s="1" customFormat="1"/>
    <row r="33219" s="1" customFormat="1"/>
    <row r="33220" s="1" customFormat="1"/>
    <row r="33221" s="1" customFormat="1"/>
    <row r="33222" s="1" customFormat="1"/>
    <row r="33223" s="1" customFormat="1"/>
    <row r="33224" s="1" customFormat="1"/>
    <row r="33225" s="1" customFormat="1"/>
    <row r="33226" s="1" customFormat="1"/>
    <row r="33227" s="1" customFormat="1"/>
    <row r="33228" s="1" customFormat="1"/>
    <row r="33229" s="1" customFormat="1"/>
    <row r="33230" s="1" customFormat="1"/>
    <row r="33231" s="1" customFormat="1"/>
    <row r="33232" s="1" customFormat="1"/>
    <row r="33233" s="1" customFormat="1"/>
    <row r="33234" s="1" customFormat="1"/>
    <row r="33235" s="1" customFormat="1"/>
    <row r="33236" s="1" customFormat="1"/>
    <row r="33237" s="1" customFormat="1"/>
    <row r="33238" s="1" customFormat="1"/>
    <row r="33239" s="1" customFormat="1"/>
    <row r="33240" s="1" customFormat="1"/>
    <row r="33241" s="1" customFormat="1"/>
    <row r="33242" s="1" customFormat="1"/>
    <row r="33243" s="1" customFormat="1"/>
    <row r="33244" s="1" customFormat="1"/>
    <row r="33245" s="1" customFormat="1"/>
    <row r="33246" s="1" customFormat="1"/>
    <row r="33247" s="1" customFormat="1"/>
    <row r="33248" s="1" customFormat="1"/>
    <row r="33249" s="1" customFormat="1"/>
    <row r="33250" s="1" customFormat="1"/>
    <row r="33251" s="1" customFormat="1"/>
    <row r="33252" s="1" customFormat="1"/>
    <row r="33253" s="1" customFormat="1"/>
    <row r="33254" s="1" customFormat="1"/>
    <row r="33255" s="1" customFormat="1"/>
    <row r="33256" s="1" customFormat="1"/>
    <row r="33257" s="1" customFormat="1"/>
    <row r="33258" s="1" customFormat="1"/>
    <row r="33259" s="1" customFormat="1"/>
    <row r="33260" s="1" customFormat="1"/>
    <row r="33261" s="1" customFormat="1"/>
    <row r="33262" s="1" customFormat="1"/>
    <row r="33263" s="1" customFormat="1"/>
    <row r="33264" s="1" customFormat="1"/>
    <row r="33265" s="1" customFormat="1"/>
    <row r="33266" s="1" customFormat="1"/>
    <row r="33267" s="1" customFormat="1"/>
    <row r="33268" s="1" customFormat="1"/>
    <row r="33269" s="1" customFormat="1"/>
    <row r="33270" s="1" customFormat="1"/>
    <row r="33271" s="1" customFormat="1"/>
    <row r="33272" s="1" customFormat="1"/>
    <row r="33273" s="1" customFormat="1"/>
    <row r="33274" s="1" customFormat="1"/>
    <row r="33275" s="1" customFormat="1"/>
    <row r="33276" s="1" customFormat="1"/>
    <row r="33277" s="1" customFormat="1"/>
    <row r="33278" s="1" customFormat="1"/>
    <row r="33279" s="1" customFormat="1"/>
    <row r="33280" s="1" customFormat="1"/>
    <row r="33281" s="1" customFormat="1"/>
    <row r="33282" s="1" customFormat="1"/>
    <row r="33283" s="1" customFormat="1"/>
    <row r="33284" s="1" customFormat="1"/>
    <row r="33285" s="1" customFormat="1"/>
    <row r="33286" s="1" customFormat="1"/>
    <row r="33287" s="1" customFormat="1"/>
    <row r="33288" s="1" customFormat="1"/>
    <row r="33289" s="1" customFormat="1"/>
    <row r="33290" s="1" customFormat="1"/>
    <row r="33291" s="1" customFormat="1"/>
    <row r="33292" s="1" customFormat="1"/>
    <row r="33293" s="1" customFormat="1"/>
    <row r="33294" s="1" customFormat="1"/>
    <row r="33295" s="1" customFormat="1"/>
    <row r="33296" s="1" customFormat="1"/>
    <row r="33297" s="1" customFormat="1"/>
    <row r="33298" s="1" customFormat="1"/>
    <row r="33299" s="1" customFormat="1"/>
    <row r="33300" s="1" customFormat="1"/>
    <row r="33301" s="1" customFormat="1"/>
    <row r="33302" s="1" customFormat="1"/>
    <row r="33303" s="1" customFormat="1"/>
    <row r="33304" s="1" customFormat="1"/>
    <row r="33305" s="1" customFormat="1"/>
    <row r="33306" s="1" customFormat="1"/>
    <row r="33307" s="1" customFormat="1"/>
    <row r="33308" s="1" customFormat="1"/>
    <row r="33309" s="1" customFormat="1"/>
    <row r="33310" s="1" customFormat="1"/>
    <row r="33311" s="1" customFormat="1"/>
    <row r="33312" s="1" customFormat="1"/>
    <row r="33313" s="1" customFormat="1"/>
    <row r="33314" s="1" customFormat="1"/>
    <row r="33315" s="1" customFormat="1"/>
    <row r="33316" s="1" customFormat="1"/>
    <row r="33317" s="1" customFormat="1"/>
    <row r="33318" s="1" customFormat="1"/>
    <row r="33319" s="1" customFormat="1"/>
    <row r="33320" s="1" customFormat="1"/>
    <row r="33321" s="1" customFormat="1"/>
    <row r="33322" s="1" customFormat="1"/>
    <row r="33323" s="1" customFormat="1"/>
    <row r="33324" s="1" customFormat="1"/>
    <row r="33325" s="1" customFormat="1"/>
    <row r="33326" s="1" customFormat="1"/>
    <row r="33327" s="1" customFormat="1"/>
    <row r="33328" s="1" customFormat="1"/>
    <row r="33329" s="1" customFormat="1"/>
    <row r="33330" s="1" customFormat="1"/>
    <row r="33331" s="1" customFormat="1"/>
    <row r="33332" s="1" customFormat="1"/>
    <row r="33333" s="1" customFormat="1"/>
    <row r="33334" s="1" customFormat="1"/>
    <row r="33335" s="1" customFormat="1"/>
    <row r="33336" s="1" customFormat="1"/>
    <row r="33337" s="1" customFormat="1"/>
    <row r="33338" s="1" customFormat="1"/>
    <row r="33339" s="1" customFormat="1"/>
    <row r="33340" s="1" customFormat="1"/>
    <row r="33341" s="1" customFormat="1"/>
    <row r="33342" s="1" customFormat="1"/>
    <row r="33343" s="1" customFormat="1"/>
    <row r="33344" s="1" customFormat="1"/>
    <row r="33345" s="1" customFormat="1"/>
    <row r="33346" s="1" customFormat="1"/>
    <row r="33347" s="1" customFormat="1"/>
    <row r="33348" s="1" customFormat="1"/>
    <row r="33349" s="1" customFormat="1"/>
    <row r="33350" s="1" customFormat="1"/>
    <row r="33351" s="1" customFormat="1"/>
    <row r="33352" s="1" customFormat="1"/>
    <row r="33353" s="1" customFormat="1"/>
    <row r="33354" s="1" customFormat="1"/>
    <row r="33355" s="1" customFormat="1"/>
    <row r="33356" s="1" customFormat="1"/>
    <row r="33357" s="1" customFormat="1"/>
    <row r="33358" s="1" customFormat="1"/>
    <row r="33359" s="1" customFormat="1"/>
    <row r="33360" s="1" customFormat="1"/>
    <row r="33361" s="1" customFormat="1"/>
    <row r="33362" s="1" customFormat="1"/>
    <row r="33363" s="1" customFormat="1"/>
    <row r="33364" s="1" customFormat="1"/>
    <row r="33365" s="1" customFormat="1"/>
    <row r="33366" s="1" customFormat="1"/>
    <row r="33367" s="1" customFormat="1"/>
    <row r="33368" s="1" customFormat="1"/>
    <row r="33369" s="1" customFormat="1"/>
    <row r="33370" s="1" customFormat="1"/>
    <row r="33371" s="1" customFormat="1"/>
    <row r="33372" s="1" customFormat="1"/>
    <row r="33373" s="1" customFormat="1"/>
    <row r="33374" s="1" customFormat="1"/>
    <row r="33375" s="1" customFormat="1"/>
    <row r="33376" s="1" customFormat="1"/>
    <row r="33377" s="1" customFormat="1"/>
    <row r="33378" s="1" customFormat="1"/>
    <row r="33379" s="1" customFormat="1"/>
    <row r="33380" s="1" customFormat="1"/>
    <row r="33381" s="1" customFormat="1"/>
    <row r="33382" s="1" customFormat="1"/>
    <row r="33383" s="1" customFormat="1"/>
    <row r="33384" s="1" customFormat="1"/>
    <row r="33385" s="1" customFormat="1"/>
    <row r="33386" s="1" customFormat="1"/>
    <row r="33387" s="1" customFormat="1"/>
    <row r="33388" s="1" customFormat="1"/>
    <row r="33389" s="1" customFormat="1"/>
    <row r="33390" s="1" customFormat="1"/>
    <row r="33391" s="1" customFormat="1"/>
    <row r="33392" s="1" customFormat="1"/>
    <row r="33393" s="1" customFormat="1"/>
    <row r="33394" s="1" customFormat="1"/>
    <row r="33395" s="1" customFormat="1"/>
    <row r="33396" s="1" customFormat="1"/>
    <row r="33397" s="1" customFormat="1"/>
    <row r="33398" s="1" customFormat="1"/>
    <row r="33399" s="1" customFormat="1"/>
    <row r="33400" s="1" customFormat="1"/>
    <row r="33401" s="1" customFormat="1"/>
    <row r="33402" s="1" customFormat="1"/>
    <row r="33403" s="1" customFormat="1"/>
    <row r="33404" s="1" customFormat="1"/>
    <row r="33405" s="1" customFormat="1"/>
    <row r="33406" s="1" customFormat="1"/>
    <row r="33407" s="1" customFormat="1"/>
    <row r="33408" s="1" customFormat="1"/>
    <row r="33409" s="1" customFormat="1"/>
    <row r="33410" s="1" customFormat="1"/>
    <row r="33411" s="1" customFormat="1"/>
    <row r="33412" s="1" customFormat="1"/>
    <row r="33413" s="1" customFormat="1"/>
    <row r="33414" s="1" customFormat="1"/>
    <row r="33415" s="1" customFormat="1"/>
    <row r="33416" s="1" customFormat="1"/>
    <row r="33417" s="1" customFormat="1"/>
    <row r="33418" s="1" customFormat="1"/>
    <row r="33419" s="1" customFormat="1"/>
    <row r="33420" s="1" customFormat="1"/>
    <row r="33421" s="1" customFormat="1"/>
    <row r="33422" s="1" customFormat="1"/>
    <row r="33423" s="1" customFormat="1"/>
    <row r="33424" s="1" customFormat="1"/>
    <row r="33425" s="1" customFormat="1"/>
    <row r="33426" s="1" customFormat="1"/>
    <row r="33427" s="1" customFormat="1"/>
    <row r="33428" s="1" customFormat="1"/>
    <row r="33429" s="1" customFormat="1"/>
    <row r="33430" s="1" customFormat="1"/>
    <row r="33431" s="1" customFormat="1"/>
    <row r="33432" s="1" customFormat="1"/>
    <row r="33433" s="1" customFormat="1"/>
    <row r="33434" s="1" customFormat="1"/>
    <row r="33435" s="1" customFormat="1"/>
    <row r="33436" s="1" customFormat="1"/>
    <row r="33437" s="1" customFormat="1"/>
    <row r="33438" s="1" customFormat="1"/>
    <row r="33439" s="1" customFormat="1"/>
    <row r="33440" s="1" customFormat="1"/>
    <row r="33441" s="1" customFormat="1"/>
    <row r="33442" s="1" customFormat="1"/>
    <row r="33443" s="1" customFormat="1"/>
    <row r="33444" s="1" customFormat="1"/>
    <row r="33445" s="1" customFormat="1"/>
    <row r="33446" s="1" customFormat="1"/>
    <row r="33447" s="1" customFormat="1"/>
    <row r="33448" s="1" customFormat="1"/>
    <row r="33449" s="1" customFormat="1"/>
    <row r="33450" s="1" customFormat="1"/>
    <row r="33451" s="1" customFormat="1"/>
    <row r="33452" s="1" customFormat="1"/>
    <row r="33453" s="1" customFormat="1"/>
    <row r="33454" s="1" customFormat="1"/>
    <row r="33455" s="1" customFormat="1"/>
    <row r="33456" s="1" customFormat="1"/>
    <row r="33457" s="1" customFormat="1"/>
    <row r="33458" s="1" customFormat="1"/>
    <row r="33459" s="1" customFormat="1"/>
    <row r="33460" s="1" customFormat="1"/>
    <row r="33461" s="1" customFormat="1"/>
    <row r="33462" s="1" customFormat="1"/>
    <row r="33463" s="1" customFormat="1"/>
    <row r="33464" s="1" customFormat="1"/>
    <row r="33465" s="1" customFormat="1"/>
    <row r="33466" s="1" customFormat="1"/>
    <row r="33467" s="1" customFormat="1"/>
    <row r="33468" s="1" customFormat="1"/>
    <row r="33469" s="1" customFormat="1"/>
    <row r="33470" s="1" customFormat="1"/>
    <row r="33471" s="1" customFormat="1"/>
    <row r="33472" s="1" customFormat="1"/>
    <row r="33473" s="1" customFormat="1"/>
    <row r="33474" s="1" customFormat="1"/>
    <row r="33475" s="1" customFormat="1"/>
    <row r="33476" s="1" customFormat="1"/>
    <row r="33477" s="1" customFormat="1"/>
    <row r="33478" s="1" customFormat="1"/>
    <row r="33479" s="1" customFormat="1"/>
    <row r="33480" s="1" customFormat="1"/>
    <row r="33481" s="1" customFormat="1"/>
    <row r="33482" s="1" customFormat="1"/>
    <row r="33483" s="1" customFormat="1"/>
    <row r="33484" s="1" customFormat="1"/>
    <row r="33485" s="1" customFormat="1"/>
    <row r="33486" s="1" customFormat="1"/>
    <row r="33487" s="1" customFormat="1"/>
    <row r="33488" s="1" customFormat="1"/>
    <row r="33489" s="1" customFormat="1"/>
    <row r="33490" s="1" customFormat="1"/>
    <row r="33491" s="1" customFormat="1"/>
    <row r="33492" s="1" customFormat="1"/>
    <row r="33493" s="1" customFormat="1"/>
    <row r="33494" s="1" customFormat="1"/>
    <row r="33495" s="1" customFormat="1"/>
    <row r="33496" s="1" customFormat="1"/>
    <row r="33497" s="1" customFormat="1"/>
    <row r="33498" s="1" customFormat="1"/>
    <row r="33499" s="1" customFormat="1"/>
    <row r="33500" s="1" customFormat="1"/>
    <row r="33501" s="1" customFormat="1"/>
    <row r="33502" s="1" customFormat="1"/>
    <row r="33503" s="1" customFormat="1"/>
    <row r="33504" s="1" customFormat="1"/>
    <row r="33505" s="1" customFormat="1"/>
    <row r="33506" s="1" customFormat="1"/>
    <row r="33507" s="1" customFormat="1"/>
    <row r="33508" s="1" customFormat="1"/>
    <row r="33509" s="1" customFormat="1"/>
    <row r="33510" s="1" customFormat="1"/>
    <row r="33511" s="1" customFormat="1"/>
    <row r="33512" s="1" customFormat="1"/>
    <row r="33513" s="1" customFormat="1"/>
    <row r="33514" s="1" customFormat="1"/>
    <row r="33515" s="1" customFormat="1"/>
    <row r="33516" s="1" customFormat="1"/>
    <row r="33517" s="1" customFormat="1"/>
    <row r="33518" s="1" customFormat="1"/>
    <row r="33519" s="1" customFormat="1"/>
    <row r="33520" s="1" customFormat="1"/>
    <row r="33521" s="1" customFormat="1"/>
    <row r="33522" s="1" customFormat="1"/>
    <row r="33523" s="1" customFormat="1"/>
    <row r="33524" s="1" customFormat="1"/>
    <row r="33525" s="1" customFormat="1"/>
    <row r="33526" s="1" customFormat="1"/>
    <row r="33527" s="1" customFormat="1"/>
    <row r="33528" s="1" customFormat="1"/>
    <row r="33529" s="1" customFormat="1"/>
    <row r="33530" s="1" customFormat="1"/>
    <row r="33531" s="1" customFormat="1"/>
    <row r="33532" s="1" customFormat="1"/>
    <row r="33533" s="1" customFormat="1"/>
    <row r="33534" s="1" customFormat="1"/>
    <row r="33535" s="1" customFormat="1"/>
    <row r="33536" s="1" customFormat="1"/>
    <row r="33537" s="1" customFormat="1"/>
    <row r="33538" s="1" customFormat="1"/>
    <row r="33539" s="1" customFormat="1"/>
    <row r="33540" s="1" customFormat="1"/>
    <row r="33541" s="1" customFormat="1"/>
    <row r="33542" s="1" customFormat="1"/>
    <row r="33543" s="1" customFormat="1"/>
    <row r="33544" s="1" customFormat="1"/>
    <row r="33545" s="1" customFormat="1"/>
    <row r="33546" s="1" customFormat="1"/>
    <row r="33547" s="1" customFormat="1"/>
    <row r="33548" s="1" customFormat="1"/>
    <row r="33549" s="1" customFormat="1"/>
    <row r="33550" s="1" customFormat="1"/>
    <row r="33551" s="1" customFormat="1"/>
    <row r="33552" s="1" customFormat="1"/>
    <row r="33553" s="1" customFormat="1"/>
    <row r="33554" s="1" customFormat="1"/>
    <row r="33555" s="1" customFormat="1"/>
    <row r="33556" s="1" customFormat="1"/>
    <row r="33557" s="1" customFormat="1"/>
    <row r="33558" s="1" customFormat="1"/>
    <row r="33559" s="1" customFormat="1"/>
    <row r="33560" s="1" customFormat="1"/>
    <row r="33561" s="1" customFormat="1"/>
    <row r="33562" s="1" customFormat="1"/>
    <row r="33563" s="1" customFormat="1"/>
    <row r="33564" s="1" customFormat="1"/>
    <row r="33565" s="1" customFormat="1"/>
    <row r="33566" s="1" customFormat="1"/>
    <row r="33567" s="1" customFormat="1"/>
    <row r="33568" s="1" customFormat="1"/>
    <row r="33569" s="1" customFormat="1"/>
    <row r="33570" s="1" customFormat="1"/>
    <row r="33571" s="1" customFormat="1"/>
    <row r="33572" s="1" customFormat="1"/>
    <row r="33573" s="1" customFormat="1"/>
    <row r="33574" s="1" customFormat="1"/>
    <row r="33575" s="1" customFormat="1"/>
    <row r="33576" s="1" customFormat="1"/>
    <row r="33577" s="1" customFormat="1"/>
    <row r="33578" s="1" customFormat="1"/>
    <row r="33579" s="1" customFormat="1"/>
    <row r="33580" s="1" customFormat="1"/>
    <row r="33581" s="1" customFormat="1"/>
    <row r="33582" s="1" customFormat="1"/>
    <row r="33583" s="1" customFormat="1"/>
    <row r="33584" s="1" customFormat="1"/>
    <row r="33585" s="1" customFormat="1"/>
    <row r="33586" s="1" customFormat="1"/>
    <row r="33587" s="1" customFormat="1"/>
    <row r="33588" s="1" customFormat="1"/>
    <row r="33589" s="1" customFormat="1"/>
    <row r="33590" s="1" customFormat="1"/>
    <row r="33591" s="1" customFormat="1"/>
    <row r="33592" s="1" customFormat="1"/>
    <row r="33593" s="1" customFormat="1"/>
    <row r="33594" s="1" customFormat="1"/>
    <row r="33595" s="1" customFormat="1"/>
    <row r="33596" s="1" customFormat="1"/>
    <row r="33597" s="1" customFormat="1"/>
    <row r="33598" s="1" customFormat="1"/>
    <row r="33599" s="1" customFormat="1"/>
    <row r="33600" s="1" customFormat="1"/>
    <row r="33601" s="1" customFormat="1"/>
    <row r="33602" s="1" customFormat="1"/>
    <row r="33603" s="1" customFormat="1"/>
    <row r="33604" s="1" customFormat="1"/>
    <row r="33605" s="1" customFormat="1"/>
    <row r="33606" s="1" customFormat="1"/>
    <row r="33607" s="1" customFormat="1"/>
    <row r="33608" s="1" customFormat="1"/>
    <row r="33609" s="1" customFormat="1"/>
    <row r="33610" s="1" customFormat="1"/>
    <row r="33611" s="1" customFormat="1"/>
    <row r="33612" s="1" customFormat="1"/>
    <row r="33613" s="1" customFormat="1"/>
    <row r="33614" s="1" customFormat="1"/>
    <row r="33615" s="1" customFormat="1"/>
    <row r="33616" s="1" customFormat="1"/>
    <row r="33617" s="1" customFormat="1"/>
    <row r="33618" s="1" customFormat="1"/>
    <row r="33619" s="1" customFormat="1"/>
    <row r="33620" s="1" customFormat="1"/>
    <row r="33621" s="1" customFormat="1"/>
    <row r="33622" s="1" customFormat="1"/>
    <row r="33623" s="1" customFormat="1"/>
    <row r="33624" s="1" customFormat="1"/>
    <row r="33625" s="1" customFormat="1"/>
    <row r="33626" s="1" customFormat="1"/>
    <row r="33627" s="1" customFormat="1"/>
    <row r="33628" s="1" customFormat="1"/>
    <row r="33629" s="1" customFormat="1"/>
    <row r="33630" s="1" customFormat="1"/>
    <row r="33631" s="1" customFormat="1"/>
    <row r="33632" s="1" customFormat="1"/>
    <row r="33633" s="1" customFormat="1"/>
    <row r="33634" s="1" customFormat="1"/>
    <row r="33635" s="1" customFormat="1"/>
    <row r="33636" s="1" customFormat="1"/>
    <row r="33637" s="1" customFormat="1"/>
    <row r="33638" s="1" customFormat="1"/>
    <row r="33639" s="1" customFormat="1"/>
    <row r="33640" s="1" customFormat="1"/>
    <row r="33641" s="1" customFormat="1"/>
    <row r="33642" s="1" customFormat="1"/>
    <row r="33643" s="1" customFormat="1"/>
    <row r="33644" s="1" customFormat="1"/>
    <row r="33645" s="1" customFormat="1"/>
    <row r="33646" s="1" customFormat="1"/>
    <row r="33647" s="1" customFormat="1"/>
    <row r="33648" s="1" customFormat="1"/>
    <row r="33649" s="1" customFormat="1"/>
    <row r="33650" s="1" customFormat="1"/>
    <row r="33651" s="1" customFormat="1"/>
    <row r="33652" s="1" customFormat="1"/>
    <row r="33653" s="1" customFormat="1"/>
    <row r="33654" s="1" customFormat="1"/>
    <row r="33655" s="1" customFormat="1"/>
    <row r="33656" s="1" customFormat="1"/>
    <row r="33657" s="1" customFormat="1"/>
    <row r="33658" s="1" customFormat="1"/>
    <row r="33659" s="1" customFormat="1"/>
    <row r="33660" s="1" customFormat="1"/>
    <row r="33661" s="1" customFormat="1"/>
    <row r="33662" s="1" customFormat="1"/>
    <row r="33663" s="1" customFormat="1"/>
    <row r="33664" s="1" customFormat="1"/>
    <row r="33665" s="1" customFormat="1"/>
    <row r="33666" s="1" customFormat="1"/>
    <row r="33667" s="1" customFormat="1"/>
    <row r="33668" s="1" customFormat="1"/>
    <row r="33669" s="1" customFormat="1"/>
    <row r="33670" s="1" customFormat="1"/>
    <row r="33671" s="1" customFormat="1"/>
    <row r="33672" s="1" customFormat="1"/>
    <row r="33673" s="1" customFormat="1"/>
    <row r="33674" s="1" customFormat="1"/>
    <row r="33675" s="1" customFormat="1"/>
    <row r="33676" s="1" customFormat="1"/>
    <row r="33677" s="1" customFormat="1"/>
    <row r="33678" s="1" customFormat="1"/>
    <row r="33679" s="1" customFormat="1"/>
    <row r="33680" s="1" customFormat="1"/>
    <row r="33681" s="1" customFormat="1"/>
    <row r="33682" s="1" customFormat="1"/>
    <row r="33683" s="1" customFormat="1"/>
    <row r="33684" s="1" customFormat="1"/>
    <row r="33685" s="1" customFormat="1"/>
    <row r="33686" s="1" customFormat="1"/>
    <row r="33687" s="1" customFormat="1"/>
    <row r="33688" s="1" customFormat="1"/>
    <row r="33689" s="1" customFormat="1"/>
    <row r="33690" s="1" customFormat="1"/>
    <row r="33691" s="1" customFormat="1"/>
    <row r="33692" s="1" customFormat="1"/>
    <row r="33693" s="1" customFormat="1"/>
    <row r="33694" s="1" customFormat="1"/>
    <row r="33695" s="1" customFormat="1"/>
    <row r="33696" s="1" customFormat="1"/>
    <row r="33697" s="1" customFormat="1"/>
    <row r="33698" s="1" customFormat="1"/>
    <row r="33699" s="1" customFormat="1"/>
    <row r="33700" s="1" customFormat="1"/>
    <row r="33701" s="1" customFormat="1"/>
    <row r="33702" s="1" customFormat="1"/>
    <row r="33703" s="1" customFormat="1"/>
    <row r="33704" s="1" customFormat="1"/>
    <row r="33705" s="1" customFormat="1"/>
    <row r="33706" s="1" customFormat="1"/>
    <row r="33707" s="1" customFormat="1"/>
    <row r="33708" s="1" customFormat="1"/>
    <row r="33709" s="1" customFormat="1"/>
    <row r="33710" s="1" customFormat="1"/>
    <row r="33711" s="1" customFormat="1"/>
    <row r="33712" s="1" customFormat="1"/>
    <row r="33713" s="1" customFormat="1"/>
    <row r="33714" s="1" customFormat="1"/>
    <row r="33715" s="1" customFormat="1"/>
    <row r="33716" s="1" customFormat="1"/>
    <row r="33717" s="1" customFormat="1"/>
    <row r="33718" s="1" customFormat="1"/>
    <row r="33719" s="1" customFormat="1"/>
    <row r="33720" s="1" customFormat="1"/>
    <row r="33721" s="1" customFormat="1"/>
    <row r="33722" s="1" customFormat="1"/>
    <row r="33723" s="1" customFormat="1"/>
    <row r="33724" s="1" customFormat="1"/>
    <row r="33725" s="1" customFormat="1"/>
    <row r="33726" s="1" customFormat="1"/>
    <row r="33727" s="1" customFormat="1"/>
    <row r="33728" s="1" customFormat="1"/>
    <row r="33729" s="1" customFormat="1"/>
    <row r="33730" s="1" customFormat="1"/>
    <row r="33731" s="1" customFormat="1"/>
    <row r="33732" s="1" customFormat="1"/>
    <row r="33733" s="1" customFormat="1"/>
    <row r="33734" s="1" customFormat="1"/>
    <row r="33735" s="1" customFormat="1"/>
    <row r="33736" s="1" customFormat="1"/>
    <row r="33737" s="1" customFormat="1"/>
    <row r="33738" s="1" customFormat="1"/>
    <row r="33739" s="1" customFormat="1"/>
    <row r="33740" s="1" customFormat="1"/>
    <row r="33741" s="1" customFormat="1"/>
    <row r="33742" s="1" customFormat="1"/>
    <row r="33743" s="1" customFormat="1"/>
    <row r="33744" s="1" customFormat="1"/>
    <row r="33745" s="1" customFormat="1"/>
    <row r="33746" s="1" customFormat="1"/>
    <row r="33747" s="1" customFormat="1"/>
    <row r="33748" s="1" customFormat="1"/>
    <row r="33749" s="1" customFormat="1"/>
    <row r="33750" s="1" customFormat="1"/>
    <row r="33751" s="1" customFormat="1"/>
    <row r="33752" s="1" customFormat="1"/>
    <row r="33753" s="1" customFormat="1"/>
    <row r="33754" s="1" customFormat="1"/>
    <row r="33755" s="1" customFormat="1"/>
    <row r="33756" s="1" customFormat="1"/>
    <row r="33757" s="1" customFormat="1"/>
    <row r="33758" s="1" customFormat="1"/>
    <row r="33759" s="1" customFormat="1"/>
    <row r="33760" s="1" customFormat="1"/>
    <row r="33761" s="1" customFormat="1"/>
    <row r="33762" s="1" customFormat="1"/>
    <row r="33763" s="1" customFormat="1"/>
    <row r="33764" s="1" customFormat="1"/>
    <row r="33765" s="1" customFormat="1"/>
    <row r="33766" s="1" customFormat="1"/>
    <row r="33767" s="1" customFormat="1"/>
    <row r="33768" s="1" customFormat="1"/>
    <row r="33769" s="1" customFormat="1"/>
    <row r="33770" s="1" customFormat="1"/>
    <row r="33771" s="1" customFormat="1"/>
    <row r="33772" s="1" customFormat="1"/>
    <row r="33773" s="1" customFormat="1"/>
    <row r="33774" s="1" customFormat="1"/>
    <row r="33775" s="1" customFormat="1"/>
    <row r="33776" s="1" customFormat="1"/>
    <row r="33777" s="1" customFormat="1"/>
    <row r="33778" s="1" customFormat="1"/>
    <row r="33779" s="1" customFormat="1"/>
    <row r="33780" s="1" customFormat="1"/>
    <row r="33781" s="1" customFormat="1"/>
    <row r="33782" s="1" customFormat="1"/>
    <row r="33783" s="1" customFormat="1"/>
    <row r="33784" s="1" customFormat="1"/>
    <row r="33785" s="1" customFormat="1"/>
    <row r="33786" s="1" customFormat="1"/>
    <row r="33787" s="1" customFormat="1"/>
    <row r="33788" s="1" customFormat="1"/>
    <row r="33789" s="1" customFormat="1"/>
    <row r="33790" s="1" customFormat="1"/>
    <row r="33791" s="1" customFormat="1"/>
    <row r="33792" s="1" customFormat="1"/>
    <row r="33793" s="1" customFormat="1"/>
    <row r="33794" s="1" customFormat="1"/>
    <row r="33795" s="1" customFormat="1"/>
    <row r="33796" s="1" customFormat="1"/>
    <row r="33797" s="1" customFormat="1"/>
    <row r="33798" s="1" customFormat="1"/>
    <row r="33799" s="1" customFormat="1"/>
    <row r="33800" s="1" customFormat="1"/>
    <row r="33801" s="1" customFormat="1"/>
    <row r="33802" s="1" customFormat="1"/>
    <row r="33803" s="1" customFormat="1"/>
    <row r="33804" s="1" customFormat="1"/>
    <row r="33805" s="1" customFormat="1"/>
    <row r="33806" s="1" customFormat="1"/>
    <row r="33807" s="1" customFormat="1"/>
    <row r="33808" s="1" customFormat="1"/>
    <row r="33809" s="1" customFormat="1"/>
    <row r="33810" s="1" customFormat="1"/>
    <row r="33811" s="1" customFormat="1"/>
    <row r="33812" s="1" customFormat="1"/>
    <row r="33813" s="1" customFormat="1"/>
    <row r="33814" s="1" customFormat="1"/>
    <row r="33815" s="1" customFormat="1"/>
    <row r="33816" s="1" customFormat="1"/>
    <row r="33817" s="1" customFormat="1"/>
    <row r="33818" s="1" customFormat="1"/>
    <row r="33819" s="1" customFormat="1"/>
    <row r="33820" s="1" customFormat="1"/>
    <row r="33821" s="1" customFormat="1"/>
    <row r="33822" s="1" customFormat="1"/>
    <row r="33823" s="1" customFormat="1"/>
    <row r="33824" s="1" customFormat="1"/>
    <row r="33825" s="1" customFormat="1"/>
    <row r="33826" s="1" customFormat="1"/>
    <row r="33827" s="1" customFormat="1"/>
    <row r="33828" s="1" customFormat="1"/>
    <row r="33829" s="1" customFormat="1"/>
    <row r="33830" s="1" customFormat="1"/>
    <row r="33831" s="1" customFormat="1"/>
    <row r="33832" s="1" customFormat="1"/>
    <row r="33833" s="1" customFormat="1"/>
    <row r="33834" s="1" customFormat="1"/>
    <row r="33835" s="1" customFormat="1"/>
    <row r="33836" s="1" customFormat="1"/>
    <row r="33837" s="1" customFormat="1"/>
    <row r="33838" s="1" customFormat="1"/>
    <row r="33839" s="1" customFormat="1"/>
    <row r="33840" s="1" customFormat="1"/>
    <row r="33841" s="1" customFormat="1"/>
    <row r="33842" s="1" customFormat="1"/>
    <row r="33843" s="1" customFormat="1"/>
    <row r="33844" s="1" customFormat="1"/>
    <row r="33845" s="1" customFormat="1"/>
    <row r="33846" s="1" customFormat="1"/>
    <row r="33847" s="1" customFormat="1"/>
    <row r="33848" s="1" customFormat="1"/>
    <row r="33849" s="1" customFormat="1"/>
    <row r="33850" s="1" customFormat="1"/>
    <row r="33851" s="1" customFormat="1"/>
    <row r="33852" s="1" customFormat="1"/>
    <row r="33853" s="1" customFormat="1"/>
    <row r="33854" s="1" customFormat="1"/>
    <row r="33855" s="1" customFormat="1"/>
    <row r="33856" s="1" customFormat="1"/>
    <row r="33857" s="1" customFormat="1"/>
    <row r="33858" s="1" customFormat="1"/>
    <row r="33859" s="1" customFormat="1"/>
    <row r="33860" s="1" customFormat="1"/>
    <row r="33861" s="1" customFormat="1"/>
    <row r="33862" s="1" customFormat="1"/>
    <row r="33863" s="1" customFormat="1"/>
    <row r="33864" s="1" customFormat="1"/>
    <row r="33865" s="1" customFormat="1"/>
    <row r="33866" s="1" customFormat="1"/>
    <row r="33867" s="1" customFormat="1"/>
    <row r="33868" s="1" customFormat="1"/>
    <row r="33869" s="1" customFormat="1"/>
    <row r="33870" s="1" customFormat="1"/>
    <row r="33871" s="1" customFormat="1"/>
    <row r="33872" s="1" customFormat="1"/>
    <row r="33873" s="1" customFormat="1"/>
    <row r="33874" s="1" customFormat="1"/>
    <row r="33875" s="1" customFormat="1"/>
    <row r="33876" s="1" customFormat="1"/>
    <row r="33877" s="1" customFormat="1"/>
    <row r="33878" s="1" customFormat="1"/>
    <row r="33879" s="1" customFormat="1"/>
    <row r="33880" s="1" customFormat="1"/>
    <row r="33881" s="1" customFormat="1"/>
    <row r="33882" s="1" customFormat="1"/>
    <row r="33883" s="1" customFormat="1"/>
    <row r="33884" s="1" customFormat="1"/>
    <row r="33885" s="1" customFormat="1"/>
    <row r="33886" s="1" customFormat="1"/>
    <row r="33887" s="1" customFormat="1"/>
    <row r="33888" s="1" customFormat="1"/>
    <row r="33889" s="1" customFormat="1"/>
    <row r="33890" s="1" customFormat="1"/>
    <row r="33891" s="1" customFormat="1"/>
    <row r="33892" s="1" customFormat="1"/>
    <row r="33893" s="1" customFormat="1"/>
    <row r="33894" s="1" customFormat="1"/>
    <row r="33895" s="1" customFormat="1"/>
    <row r="33896" s="1" customFormat="1"/>
    <row r="33897" s="1" customFormat="1"/>
    <row r="33898" s="1" customFormat="1"/>
    <row r="33899" s="1" customFormat="1"/>
    <row r="33900" s="1" customFormat="1"/>
    <row r="33901" s="1" customFormat="1"/>
    <row r="33902" s="1" customFormat="1"/>
    <row r="33903" s="1" customFormat="1"/>
    <row r="33904" s="1" customFormat="1"/>
    <row r="33905" s="1" customFormat="1"/>
    <row r="33906" s="1" customFormat="1"/>
    <row r="33907" s="1" customFormat="1"/>
    <row r="33908" s="1" customFormat="1"/>
    <row r="33909" s="1" customFormat="1"/>
    <row r="33910" s="1" customFormat="1"/>
    <row r="33911" s="1" customFormat="1"/>
    <row r="33912" s="1" customFormat="1"/>
    <row r="33913" s="1" customFormat="1"/>
    <row r="33914" s="1" customFormat="1"/>
    <row r="33915" s="1" customFormat="1"/>
    <row r="33916" s="1" customFormat="1"/>
    <row r="33917" s="1" customFormat="1"/>
    <row r="33918" s="1" customFormat="1"/>
    <row r="33919" s="1" customFormat="1"/>
    <row r="33920" s="1" customFormat="1"/>
    <row r="33921" s="1" customFormat="1"/>
    <row r="33922" s="1" customFormat="1"/>
    <row r="33923" s="1" customFormat="1"/>
    <row r="33924" s="1" customFormat="1"/>
    <row r="33925" s="1" customFormat="1"/>
    <row r="33926" s="1" customFormat="1"/>
    <row r="33927" s="1" customFormat="1"/>
    <row r="33928" s="1" customFormat="1"/>
    <row r="33929" s="1" customFormat="1"/>
    <row r="33930" s="1" customFormat="1"/>
    <row r="33931" s="1" customFormat="1"/>
    <row r="33932" s="1" customFormat="1"/>
    <row r="33933" s="1" customFormat="1"/>
    <row r="33934" s="1" customFormat="1"/>
    <row r="33935" s="1" customFormat="1"/>
    <row r="33936" s="1" customFormat="1"/>
    <row r="33937" s="1" customFormat="1"/>
    <row r="33938" s="1" customFormat="1"/>
    <row r="33939" s="1" customFormat="1"/>
    <row r="33940" s="1" customFormat="1"/>
    <row r="33941" s="1" customFormat="1"/>
    <row r="33942" s="1" customFormat="1"/>
    <row r="33943" s="1" customFormat="1"/>
    <row r="33944" s="1" customFormat="1"/>
    <row r="33945" s="1" customFormat="1"/>
    <row r="33946" s="1" customFormat="1"/>
    <row r="33947" s="1" customFormat="1"/>
    <row r="33948" s="1" customFormat="1"/>
    <row r="33949" s="1" customFormat="1"/>
    <row r="33950" s="1" customFormat="1"/>
    <row r="33951" s="1" customFormat="1"/>
    <row r="33952" s="1" customFormat="1"/>
    <row r="33953" s="1" customFormat="1"/>
    <row r="33954" s="1" customFormat="1"/>
    <row r="33955" s="1" customFormat="1"/>
    <row r="33956" s="1" customFormat="1"/>
    <row r="33957" s="1" customFormat="1"/>
    <row r="33958" s="1" customFormat="1"/>
    <row r="33959" s="1" customFormat="1"/>
    <row r="33960" s="1" customFormat="1"/>
    <row r="33961" s="1" customFormat="1"/>
    <row r="33962" s="1" customFormat="1"/>
    <row r="33963" s="1" customFormat="1"/>
    <row r="33964" s="1" customFormat="1"/>
    <row r="33965" s="1" customFormat="1"/>
    <row r="33966" s="1" customFormat="1"/>
    <row r="33967" s="1" customFormat="1"/>
    <row r="33968" s="1" customFormat="1"/>
    <row r="33969" s="1" customFormat="1"/>
    <row r="33970" s="1" customFormat="1"/>
    <row r="33971" s="1" customFormat="1"/>
    <row r="33972" s="1" customFormat="1"/>
    <row r="33973" s="1" customFormat="1"/>
    <row r="33974" s="1" customFormat="1"/>
    <row r="33975" s="1" customFormat="1"/>
    <row r="33976" s="1" customFormat="1"/>
    <row r="33977" s="1" customFormat="1"/>
    <row r="33978" s="1" customFormat="1"/>
    <row r="33979" s="1" customFormat="1"/>
    <row r="33980" s="1" customFormat="1"/>
    <row r="33981" s="1" customFormat="1"/>
    <row r="33982" s="1" customFormat="1"/>
    <row r="33983" s="1" customFormat="1"/>
    <row r="33984" s="1" customFormat="1"/>
    <row r="33985" s="1" customFormat="1"/>
    <row r="33986" s="1" customFormat="1"/>
    <row r="33987" s="1" customFormat="1"/>
    <row r="33988" s="1" customFormat="1"/>
    <row r="33989" s="1" customFormat="1"/>
    <row r="33990" s="1" customFormat="1"/>
    <row r="33991" s="1" customFormat="1"/>
    <row r="33992" s="1" customFormat="1"/>
    <row r="33993" s="1" customFormat="1"/>
    <row r="33994" s="1" customFormat="1"/>
    <row r="33995" s="1" customFormat="1"/>
    <row r="33996" s="1" customFormat="1"/>
    <row r="33997" s="1" customFormat="1"/>
    <row r="33998" s="1" customFormat="1"/>
    <row r="33999" s="1" customFormat="1"/>
    <row r="34000" s="1" customFormat="1"/>
    <row r="34001" s="1" customFormat="1"/>
    <row r="34002" s="1" customFormat="1"/>
    <row r="34003" s="1" customFormat="1"/>
    <row r="34004" s="1" customFormat="1"/>
    <row r="34005" s="1" customFormat="1"/>
    <row r="34006" s="1" customFormat="1"/>
    <row r="34007" s="1" customFormat="1"/>
    <row r="34008" s="1" customFormat="1"/>
    <row r="34009" s="1" customFormat="1"/>
    <row r="34010" s="1" customFormat="1"/>
    <row r="34011" s="1" customFormat="1"/>
    <row r="34012" s="1" customFormat="1"/>
    <row r="34013" s="1" customFormat="1"/>
    <row r="34014" s="1" customFormat="1"/>
    <row r="34015" s="1" customFormat="1"/>
    <row r="34016" s="1" customFormat="1"/>
    <row r="34017" s="1" customFormat="1"/>
    <row r="34018" s="1" customFormat="1"/>
    <row r="34019" s="1" customFormat="1"/>
    <row r="34020" s="1" customFormat="1"/>
    <row r="34021" s="1" customFormat="1"/>
    <row r="34022" s="1" customFormat="1"/>
    <row r="34023" s="1" customFormat="1"/>
    <row r="34024" s="1" customFormat="1"/>
    <row r="34025" s="1" customFormat="1"/>
    <row r="34026" s="1" customFormat="1"/>
    <row r="34027" s="1" customFormat="1"/>
    <row r="34028" s="1" customFormat="1"/>
    <row r="34029" s="1" customFormat="1"/>
    <row r="34030" s="1" customFormat="1"/>
    <row r="34031" s="1" customFormat="1"/>
    <row r="34032" s="1" customFormat="1"/>
    <row r="34033" s="1" customFormat="1"/>
    <row r="34034" s="1" customFormat="1"/>
    <row r="34035" s="1" customFormat="1"/>
    <row r="34036" s="1" customFormat="1"/>
    <row r="34037" s="1" customFormat="1"/>
    <row r="34038" s="1" customFormat="1"/>
    <row r="34039" s="1" customFormat="1"/>
    <row r="34040" s="1" customFormat="1"/>
    <row r="34041" s="1" customFormat="1"/>
    <row r="34042" s="1" customFormat="1"/>
    <row r="34043" s="1" customFormat="1"/>
    <row r="34044" s="1" customFormat="1"/>
    <row r="34045" s="1" customFormat="1"/>
    <row r="34046" s="1" customFormat="1"/>
    <row r="34047" s="1" customFormat="1"/>
    <row r="34048" s="1" customFormat="1"/>
    <row r="34049" s="1" customFormat="1"/>
    <row r="34050" s="1" customFormat="1"/>
    <row r="34051" s="1" customFormat="1"/>
    <row r="34052" s="1" customFormat="1"/>
    <row r="34053" s="1" customFormat="1"/>
    <row r="34054" s="1" customFormat="1"/>
    <row r="34055" s="1" customFormat="1"/>
    <row r="34056" s="1" customFormat="1"/>
    <row r="34057" s="1" customFormat="1"/>
    <row r="34058" s="1" customFormat="1"/>
    <row r="34059" s="1" customFormat="1"/>
    <row r="34060" s="1" customFormat="1"/>
    <row r="34061" s="1" customFormat="1"/>
    <row r="34062" s="1" customFormat="1"/>
    <row r="34063" s="1" customFormat="1"/>
    <row r="34064" s="1" customFormat="1"/>
    <row r="34065" s="1" customFormat="1"/>
    <row r="34066" s="1" customFormat="1"/>
    <row r="34067" s="1" customFormat="1"/>
    <row r="34068" s="1" customFormat="1"/>
    <row r="34069" s="1" customFormat="1"/>
    <row r="34070" s="1" customFormat="1"/>
    <row r="34071" s="1" customFormat="1"/>
    <row r="34072" s="1" customFormat="1"/>
    <row r="34073" s="1" customFormat="1"/>
    <row r="34074" s="1" customFormat="1"/>
    <row r="34075" s="1" customFormat="1"/>
    <row r="34076" s="1" customFormat="1"/>
    <row r="34077" s="1" customFormat="1"/>
    <row r="34078" s="1" customFormat="1"/>
    <row r="34079" s="1" customFormat="1"/>
    <row r="34080" s="1" customFormat="1"/>
    <row r="34081" s="1" customFormat="1"/>
    <row r="34082" s="1" customFormat="1"/>
    <row r="34083" s="1" customFormat="1"/>
    <row r="34084" s="1" customFormat="1"/>
    <row r="34085" s="1" customFormat="1"/>
    <row r="34086" s="1" customFormat="1"/>
    <row r="34087" s="1" customFormat="1"/>
    <row r="34088" s="1" customFormat="1"/>
    <row r="34089" s="1" customFormat="1"/>
    <row r="34090" s="1" customFormat="1"/>
    <row r="34091" s="1" customFormat="1"/>
    <row r="34092" s="1" customFormat="1"/>
    <row r="34093" s="1" customFormat="1"/>
    <row r="34094" s="1" customFormat="1"/>
    <row r="34095" s="1" customFormat="1"/>
    <row r="34096" s="1" customFormat="1"/>
    <row r="34097" s="1" customFormat="1"/>
    <row r="34098" s="1" customFormat="1"/>
    <row r="34099" s="1" customFormat="1"/>
    <row r="34100" s="1" customFormat="1"/>
    <row r="34101" s="1" customFormat="1"/>
    <row r="34102" s="1" customFormat="1"/>
    <row r="34103" s="1" customFormat="1"/>
    <row r="34104" s="1" customFormat="1"/>
    <row r="34105" s="1" customFormat="1"/>
    <row r="34106" s="1" customFormat="1"/>
    <row r="34107" s="1" customFormat="1"/>
    <row r="34108" s="1" customFormat="1"/>
    <row r="34109" s="1" customFormat="1"/>
    <row r="34110" s="1" customFormat="1"/>
    <row r="34111" s="1" customFormat="1"/>
    <row r="34112" s="1" customFormat="1"/>
    <row r="34113" s="1" customFormat="1"/>
    <row r="34114" s="1" customFormat="1"/>
    <row r="34115" s="1" customFormat="1"/>
    <row r="34116" s="1" customFormat="1"/>
    <row r="34117" s="1" customFormat="1"/>
    <row r="34118" s="1" customFormat="1"/>
    <row r="34119" s="1" customFormat="1"/>
    <row r="34120" s="1" customFormat="1"/>
    <row r="34121" s="1" customFormat="1"/>
    <row r="34122" s="1" customFormat="1"/>
    <row r="34123" s="1" customFormat="1"/>
    <row r="34124" s="1" customFormat="1"/>
    <row r="34125" s="1" customFormat="1"/>
    <row r="34126" s="1" customFormat="1"/>
    <row r="34127" s="1" customFormat="1"/>
    <row r="34128" s="1" customFormat="1"/>
    <row r="34129" s="1" customFormat="1"/>
    <row r="34130" s="1" customFormat="1"/>
    <row r="34131" s="1" customFormat="1"/>
    <row r="34132" s="1" customFormat="1"/>
    <row r="34133" s="1" customFormat="1"/>
    <row r="34134" s="1" customFormat="1"/>
    <row r="34135" s="1" customFormat="1"/>
    <row r="34136" s="1" customFormat="1"/>
    <row r="34137" s="1" customFormat="1"/>
    <row r="34138" s="1" customFormat="1"/>
    <row r="34139" s="1" customFormat="1"/>
    <row r="34140" s="1" customFormat="1"/>
    <row r="34141" s="1" customFormat="1"/>
    <row r="34142" s="1" customFormat="1"/>
    <row r="34143" s="1" customFormat="1"/>
    <row r="34144" s="1" customFormat="1"/>
    <row r="34145" s="1" customFormat="1"/>
    <row r="34146" s="1" customFormat="1"/>
    <row r="34147" s="1" customFormat="1"/>
    <row r="34148" s="1" customFormat="1"/>
    <row r="34149" s="1" customFormat="1"/>
    <row r="34150" s="1" customFormat="1"/>
    <row r="34151" s="1" customFormat="1"/>
    <row r="34152" s="1" customFormat="1"/>
    <row r="34153" s="1" customFormat="1"/>
    <row r="34154" s="1" customFormat="1"/>
    <row r="34155" s="1" customFormat="1"/>
    <row r="34156" s="1" customFormat="1"/>
    <row r="34157" s="1" customFormat="1"/>
    <row r="34158" s="1" customFormat="1"/>
    <row r="34159" s="1" customFormat="1"/>
    <row r="34160" s="1" customFormat="1"/>
    <row r="34161" s="1" customFormat="1"/>
    <row r="34162" s="1" customFormat="1"/>
    <row r="34163" s="1" customFormat="1"/>
    <row r="34164" s="1" customFormat="1"/>
    <row r="34165" s="1" customFormat="1"/>
    <row r="34166" s="1" customFormat="1"/>
    <row r="34167" s="1" customFormat="1"/>
    <row r="34168" s="1" customFormat="1"/>
    <row r="34169" s="1" customFormat="1"/>
    <row r="34170" s="1" customFormat="1"/>
    <row r="34171" s="1" customFormat="1"/>
    <row r="34172" s="1" customFormat="1"/>
    <row r="34173" s="1" customFormat="1"/>
    <row r="34174" s="1" customFormat="1"/>
    <row r="34175" s="1" customFormat="1"/>
    <row r="34176" s="1" customFormat="1"/>
    <row r="34177" s="1" customFormat="1"/>
    <row r="34178" s="1" customFormat="1"/>
    <row r="34179" s="1" customFormat="1"/>
    <row r="34180" s="1" customFormat="1"/>
    <row r="34181" s="1" customFormat="1"/>
    <row r="34182" s="1" customFormat="1"/>
    <row r="34183" s="1" customFormat="1"/>
    <row r="34184" s="1" customFormat="1"/>
    <row r="34185" s="1" customFormat="1"/>
    <row r="34186" s="1" customFormat="1"/>
    <row r="34187" s="1" customFormat="1"/>
    <row r="34188" s="1" customFormat="1"/>
    <row r="34189" s="1" customFormat="1"/>
    <row r="34190" s="1" customFormat="1"/>
    <row r="34191" s="1" customFormat="1"/>
    <row r="34192" s="1" customFormat="1"/>
    <row r="34193" s="1" customFormat="1"/>
    <row r="34194" s="1" customFormat="1"/>
    <row r="34195" s="1" customFormat="1"/>
    <row r="34196" s="1" customFormat="1"/>
    <row r="34197" s="1" customFormat="1"/>
    <row r="34198" s="1" customFormat="1"/>
    <row r="34199" s="1" customFormat="1"/>
    <row r="34200" s="1" customFormat="1"/>
    <row r="34201" s="1" customFormat="1"/>
    <row r="34202" s="1" customFormat="1"/>
    <row r="34203" s="1" customFormat="1"/>
    <row r="34204" s="1" customFormat="1"/>
    <row r="34205" s="1" customFormat="1"/>
    <row r="34206" s="1" customFormat="1"/>
    <row r="34207" s="1" customFormat="1"/>
    <row r="34208" s="1" customFormat="1"/>
    <row r="34209" s="1" customFormat="1"/>
    <row r="34210" s="1" customFormat="1"/>
    <row r="34211" s="1" customFormat="1"/>
    <row r="34212" s="1" customFormat="1"/>
    <row r="34213" s="1" customFormat="1"/>
    <row r="34214" s="1" customFormat="1"/>
    <row r="34215" s="1" customFormat="1"/>
    <row r="34216" s="1" customFormat="1"/>
    <row r="34217" s="1" customFormat="1"/>
    <row r="34218" s="1" customFormat="1"/>
    <row r="34219" s="1" customFormat="1"/>
    <row r="34220" s="1" customFormat="1"/>
    <row r="34221" s="1" customFormat="1"/>
    <row r="34222" s="1" customFormat="1"/>
    <row r="34223" s="1" customFormat="1"/>
    <row r="34224" s="1" customFormat="1"/>
    <row r="34225" s="1" customFormat="1"/>
    <row r="34226" s="1" customFormat="1"/>
    <row r="34227" s="1" customFormat="1"/>
    <row r="34228" s="1" customFormat="1"/>
    <row r="34229" s="1" customFormat="1"/>
    <row r="34230" s="1" customFormat="1"/>
    <row r="34231" s="1" customFormat="1"/>
    <row r="34232" s="1" customFormat="1"/>
    <row r="34233" s="1" customFormat="1"/>
    <row r="34234" s="1" customFormat="1"/>
    <row r="34235" s="1" customFormat="1"/>
    <row r="34236" s="1" customFormat="1"/>
    <row r="34237" s="1" customFormat="1"/>
    <row r="34238" s="1" customFormat="1"/>
    <row r="34239" s="1" customFormat="1"/>
    <row r="34240" s="1" customFormat="1"/>
    <row r="34241" s="1" customFormat="1"/>
    <row r="34242" s="1" customFormat="1"/>
    <row r="34243" s="1" customFormat="1"/>
    <row r="34244" s="1" customFormat="1"/>
    <row r="34245" s="1" customFormat="1"/>
    <row r="34246" s="1" customFormat="1"/>
    <row r="34247" s="1" customFormat="1"/>
    <row r="34248" s="1" customFormat="1"/>
    <row r="34249" s="1" customFormat="1"/>
    <row r="34250" s="1" customFormat="1"/>
    <row r="34251" s="1" customFormat="1"/>
    <row r="34252" s="1" customFormat="1"/>
    <row r="34253" s="1" customFormat="1"/>
    <row r="34254" s="1" customFormat="1"/>
    <row r="34255" s="1" customFormat="1"/>
    <row r="34256" s="1" customFormat="1"/>
    <row r="34257" s="1" customFormat="1"/>
    <row r="34258" s="1" customFormat="1"/>
    <row r="34259" s="1" customFormat="1"/>
    <row r="34260" s="1" customFormat="1"/>
    <row r="34261" s="1" customFormat="1"/>
    <row r="34262" s="1" customFormat="1"/>
    <row r="34263" s="1" customFormat="1"/>
    <row r="34264" s="1" customFormat="1"/>
    <row r="34265" s="1" customFormat="1"/>
    <row r="34266" s="1" customFormat="1"/>
    <row r="34267" s="1" customFormat="1"/>
    <row r="34268" s="1" customFormat="1"/>
    <row r="34269" s="1" customFormat="1"/>
    <row r="34270" s="1" customFormat="1"/>
    <row r="34271" s="1" customFormat="1"/>
    <row r="34272" s="1" customFormat="1"/>
    <row r="34273" s="1" customFormat="1"/>
    <row r="34274" s="1" customFormat="1"/>
    <row r="34275" s="1" customFormat="1"/>
    <row r="34276" s="1" customFormat="1"/>
    <row r="34277" s="1" customFormat="1"/>
    <row r="34278" s="1" customFormat="1"/>
    <row r="34279" s="1" customFormat="1"/>
    <row r="34280" s="1" customFormat="1"/>
    <row r="34281" s="1" customFormat="1"/>
    <row r="34282" s="1" customFormat="1"/>
    <row r="34283" s="1" customFormat="1"/>
    <row r="34284" s="1" customFormat="1"/>
    <row r="34285" s="1" customFormat="1"/>
    <row r="34286" s="1" customFormat="1"/>
    <row r="34287" s="1" customFormat="1"/>
    <row r="34288" s="1" customFormat="1"/>
    <row r="34289" s="1" customFormat="1"/>
    <row r="34290" s="1" customFormat="1"/>
    <row r="34291" s="1" customFormat="1"/>
    <row r="34292" s="1" customFormat="1"/>
    <row r="34293" s="1" customFormat="1"/>
    <row r="34294" s="1" customFormat="1"/>
    <row r="34295" s="1" customFormat="1"/>
    <row r="34296" s="1" customFormat="1"/>
    <row r="34297" s="1" customFormat="1"/>
    <row r="34298" s="1" customFormat="1"/>
    <row r="34299" s="1" customFormat="1"/>
    <row r="34300" s="1" customFormat="1"/>
    <row r="34301" s="1" customFormat="1"/>
    <row r="34302" s="1" customFormat="1"/>
    <row r="34303" s="1" customFormat="1"/>
    <row r="34304" s="1" customFormat="1"/>
    <row r="34305" s="1" customFormat="1"/>
    <row r="34306" s="1" customFormat="1"/>
    <row r="34307" s="1" customFormat="1"/>
    <row r="34308" s="1" customFormat="1"/>
    <row r="34309" s="1" customFormat="1"/>
    <row r="34310" s="1" customFormat="1"/>
    <row r="34311" s="1" customFormat="1"/>
    <row r="34312" s="1" customFormat="1"/>
    <row r="34313" s="1" customFormat="1"/>
    <row r="34314" s="1" customFormat="1"/>
    <row r="34315" s="1" customFormat="1"/>
    <row r="34316" s="1" customFormat="1"/>
    <row r="34317" s="1" customFormat="1"/>
    <row r="34318" s="1" customFormat="1"/>
    <row r="34319" s="1" customFormat="1"/>
    <row r="34320" s="1" customFormat="1"/>
    <row r="34321" s="1" customFormat="1"/>
    <row r="34322" s="1" customFormat="1"/>
    <row r="34323" s="1" customFormat="1"/>
    <row r="34324" s="1" customFormat="1"/>
    <row r="34325" s="1" customFormat="1"/>
    <row r="34326" s="1" customFormat="1"/>
    <row r="34327" s="1" customFormat="1"/>
    <row r="34328" s="1" customFormat="1"/>
    <row r="34329" s="1" customFormat="1"/>
    <row r="34330" s="1" customFormat="1"/>
    <row r="34331" s="1" customFormat="1"/>
    <row r="34332" s="1" customFormat="1"/>
    <row r="34333" s="1" customFormat="1"/>
    <row r="34334" s="1" customFormat="1"/>
    <row r="34335" s="1" customFormat="1"/>
    <row r="34336" s="1" customFormat="1"/>
    <row r="34337" s="1" customFormat="1"/>
    <row r="34338" s="1" customFormat="1"/>
    <row r="34339" s="1" customFormat="1"/>
    <row r="34340" s="1" customFormat="1"/>
    <row r="34341" s="1" customFormat="1"/>
    <row r="34342" s="1" customFormat="1"/>
    <row r="34343" s="1" customFormat="1"/>
    <row r="34344" s="1" customFormat="1"/>
    <row r="34345" s="1" customFormat="1"/>
    <row r="34346" s="1" customFormat="1"/>
    <row r="34347" s="1" customFormat="1"/>
    <row r="34348" s="1" customFormat="1"/>
    <row r="34349" s="1" customFormat="1"/>
    <row r="34350" s="1" customFormat="1"/>
    <row r="34351" s="1" customFormat="1"/>
    <row r="34352" s="1" customFormat="1"/>
    <row r="34353" s="1" customFormat="1"/>
    <row r="34354" s="1" customFormat="1"/>
    <row r="34355" s="1" customFormat="1"/>
    <row r="34356" s="1" customFormat="1"/>
    <row r="34357" s="1" customFormat="1"/>
    <row r="34358" s="1" customFormat="1"/>
    <row r="34359" s="1" customFormat="1"/>
    <row r="34360" s="1" customFormat="1"/>
    <row r="34361" s="1" customFormat="1"/>
    <row r="34362" s="1" customFormat="1"/>
    <row r="34363" s="1" customFormat="1"/>
    <row r="34364" s="1" customFormat="1"/>
    <row r="34365" s="1" customFormat="1"/>
    <row r="34366" s="1" customFormat="1"/>
    <row r="34367" s="1" customFormat="1"/>
    <row r="34368" s="1" customFormat="1"/>
    <row r="34369" s="1" customFormat="1"/>
    <row r="34370" s="1" customFormat="1"/>
    <row r="34371" s="1" customFormat="1"/>
    <row r="34372" s="1" customFormat="1"/>
    <row r="34373" s="1" customFormat="1"/>
    <row r="34374" s="1" customFormat="1"/>
    <row r="34375" s="1" customFormat="1"/>
    <row r="34376" s="1" customFormat="1"/>
    <row r="34377" s="1" customFormat="1"/>
    <row r="34378" s="1" customFormat="1"/>
    <row r="34379" s="1" customFormat="1"/>
    <row r="34380" s="1" customFormat="1"/>
    <row r="34381" s="1" customFormat="1"/>
    <row r="34382" s="1" customFormat="1"/>
    <row r="34383" s="1" customFormat="1"/>
    <row r="34384" s="1" customFormat="1"/>
    <row r="34385" s="1" customFormat="1"/>
    <row r="34386" s="1" customFormat="1"/>
    <row r="34387" s="1" customFormat="1"/>
    <row r="34388" s="1" customFormat="1"/>
    <row r="34389" s="1" customFormat="1"/>
    <row r="34390" s="1" customFormat="1"/>
    <row r="34391" s="1" customFormat="1"/>
    <row r="34392" s="1" customFormat="1"/>
    <row r="34393" s="1" customFormat="1"/>
    <row r="34394" s="1" customFormat="1"/>
    <row r="34395" s="1" customFormat="1"/>
    <row r="34396" s="1" customFormat="1"/>
    <row r="34397" s="1" customFormat="1"/>
    <row r="34398" s="1" customFormat="1"/>
    <row r="34399" s="1" customFormat="1"/>
    <row r="34400" s="1" customFormat="1"/>
    <row r="34401" s="1" customFormat="1"/>
    <row r="34402" s="1" customFormat="1"/>
    <row r="34403" s="1" customFormat="1"/>
    <row r="34404" s="1" customFormat="1"/>
    <row r="34405" s="1" customFormat="1"/>
    <row r="34406" s="1" customFormat="1"/>
    <row r="34407" s="1" customFormat="1"/>
    <row r="34408" s="1" customFormat="1"/>
    <row r="34409" s="1" customFormat="1"/>
    <row r="34410" s="1" customFormat="1"/>
    <row r="34411" s="1" customFormat="1"/>
    <row r="34412" s="1" customFormat="1"/>
    <row r="34413" s="1" customFormat="1"/>
    <row r="34414" s="1" customFormat="1"/>
    <row r="34415" s="1" customFormat="1"/>
    <row r="34416" s="1" customFormat="1"/>
    <row r="34417" s="1" customFormat="1"/>
    <row r="34418" s="1" customFormat="1"/>
    <row r="34419" s="1" customFormat="1"/>
    <row r="34420" s="1" customFormat="1"/>
    <row r="34421" s="1" customFormat="1"/>
    <row r="34422" s="1" customFormat="1"/>
    <row r="34423" s="1" customFormat="1"/>
    <row r="34424" s="1" customFormat="1"/>
    <row r="34425" s="1" customFormat="1"/>
    <row r="34426" s="1" customFormat="1"/>
    <row r="34427" s="1" customFormat="1"/>
    <row r="34428" s="1" customFormat="1"/>
    <row r="34429" s="1" customFormat="1"/>
    <row r="34430" s="1" customFormat="1"/>
    <row r="34431" s="1" customFormat="1"/>
    <row r="34432" s="1" customFormat="1"/>
    <row r="34433" s="1" customFormat="1"/>
    <row r="34434" s="1" customFormat="1"/>
    <row r="34435" s="1" customFormat="1"/>
    <row r="34436" s="1" customFormat="1"/>
    <row r="34437" s="1" customFormat="1"/>
    <row r="34438" s="1" customFormat="1"/>
    <row r="34439" s="1" customFormat="1"/>
    <row r="34440" s="1" customFormat="1"/>
    <row r="34441" s="1" customFormat="1"/>
    <row r="34442" s="1" customFormat="1"/>
    <row r="34443" s="1" customFormat="1"/>
    <row r="34444" s="1" customFormat="1"/>
    <row r="34445" s="1" customFormat="1"/>
    <row r="34446" s="1" customFormat="1"/>
    <row r="34447" s="1" customFormat="1"/>
    <row r="34448" s="1" customFormat="1"/>
    <row r="34449" s="1" customFormat="1"/>
    <row r="34450" s="1" customFormat="1"/>
    <row r="34451" s="1" customFormat="1"/>
    <row r="34452" s="1" customFormat="1"/>
    <row r="34453" s="1" customFormat="1"/>
    <row r="34454" s="1" customFormat="1"/>
    <row r="34455" s="1" customFormat="1"/>
    <row r="34456" s="1" customFormat="1"/>
    <row r="34457" s="1" customFormat="1"/>
    <row r="34458" s="1" customFormat="1"/>
    <row r="34459" s="1" customFormat="1"/>
    <row r="34460" s="1" customFormat="1"/>
    <row r="34461" s="1" customFormat="1"/>
    <row r="34462" s="1" customFormat="1"/>
    <row r="34463" s="1" customFormat="1"/>
    <row r="34464" s="1" customFormat="1"/>
    <row r="34465" s="1" customFormat="1"/>
    <row r="34466" s="1" customFormat="1"/>
    <row r="34467" s="1" customFormat="1"/>
    <row r="34468" s="1" customFormat="1"/>
    <row r="34469" s="1" customFormat="1"/>
    <row r="34470" s="1" customFormat="1"/>
    <row r="34471" s="1" customFormat="1"/>
    <row r="34472" s="1" customFormat="1"/>
    <row r="34473" s="1" customFormat="1"/>
    <row r="34474" s="1" customFormat="1"/>
    <row r="34475" s="1" customFormat="1"/>
    <row r="34476" s="1" customFormat="1"/>
    <row r="34477" s="1" customFormat="1"/>
    <row r="34478" s="1" customFormat="1"/>
    <row r="34479" s="1" customFormat="1"/>
    <row r="34480" s="1" customFormat="1"/>
    <row r="34481" s="1" customFormat="1"/>
    <row r="34482" s="1" customFormat="1"/>
    <row r="34483" s="1" customFormat="1"/>
    <row r="34484" s="1" customFormat="1"/>
    <row r="34485" s="1" customFormat="1"/>
    <row r="34486" s="1" customFormat="1"/>
    <row r="34487" s="1" customFormat="1"/>
    <row r="34488" s="1" customFormat="1"/>
    <row r="34489" s="1" customFormat="1"/>
    <row r="34490" s="1" customFormat="1"/>
    <row r="34491" s="1" customFormat="1"/>
    <row r="34492" s="1" customFormat="1"/>
    <row r="34493" s="1" customFormat="1"/>
    <row r="34494" s="1" customFormat="1"/>
    <row r="34495" s="1" customFormat="1"/>
    <row r="34496" s="1" customFormat="1"/>
    <row r="34497" s="1" customFormat="1"/>
    <row r="34498" s="1" customFormat="1"/>
    <row r="34499" s="1" customFormat="1"/>
    <row r="34500" s="1" customFormat="1"/>
    <row r="34501" s="1" customFormat="1"/>
    <row r="34502" s="1" customFormat="1"/>
    <row r="34503" s="1" customFormat="1"/>
    <row r="34504" s="1" customFormat="1"/>
    <row r="34505" s="1" customFormat="1"/>
    <row r="34506" s="1" customFormat="1"/>
    <row r="34507" s="1" customFormat="1"/>
    <row r="34508" s="1" customFormat="1"/>
    <row r="34509" s="1" customFormat="1"/>
    <row r="34510" s="1" customFormat="1"/>
    <row r="34511" s="1" customFormat="1"/>
    <row r="34512" s="1" customFormat="1"/>
    <row r="34513" s="1" customFormat="1"/>
    <row r="34514" s="1" customFormat="1"/>
    <row r="34515" s="1" customFormat="1"/>
    <row r="34516" s="1" customFormat="1"/>
    <row r="34517" s="1" customFormat="1"/>
    <row r="34518" s="1" customFormat="1"/>
    <row r="34519" s="1" customFormat="1"/>
    <row r="34520" s="1" customFormat="1"/>
    <row r="34521" s="1" customFormat="1"/>
    <row r="34522" s="1" customFormat="1"/>
    <row r="34523" s="1" customFormat="1"/>
    <row r="34524" s="1" customFormat="1"/>
    <row r="34525" s="1" customFormat="1"/>
    <row r="34526" s="1" customFormat="1"/>
    <row r="34527" s="1" customFormat="1"/>
    <row r="34528" s="1" customFormat="1"/>
    <row r="34529" s="1" customFormat="1"/>
    <row r="34530" s="1" customFormat="1"/>
    <row r="34531" s="1" customFormat="1"/>
    <row r="34532" s="1" customFormat="1"/>
    <row r="34533" s="1" customFormat="1"/>
    <row r="34534" s="1" customFormat="1"/>
    <row r="34535" s="1" customFormat="1"/>
    <row r="34536" s="1" customFormat="1"/>
    <row r="34537" s="1" customFormat="1"/>
    <row r="34538" s="1" customFormat="1"/>
    <row r="34539" s="1" customFormat="1"/>
    <row r="34540" s="1" customFormat="1"/>
    <row r="34541" s="1" customFormat="1"/>
    <row r="34542" s="1" customFormat="1"/>
    <row r="34543" s="1" customFormat="1"/>
    <row r="34544" s="1" customFormat="1"/>
    <row r="34545" s="1" customFormat="1"/>
    <row r="34546" s="1" customFormat="1"/>
    <row r="34547" s="1" customFormat="1"/>
    <row r="34548" s="1" customFormat="1"/>
    <row r="34549" s="1" customFormat="1"/>
    <row r="34550" s="1" customFormat="1"/>
    <row r="34551" s="1" customFormat="1"/>
    <row r="34552" s="1" customFormat="1"/>
    <row r="34553" s="1" customFormat="1"/>
    <row r="34554" s="1" customFormat="1"/>
    <row r="34555" s="1" customFormat="1"/>
    <row r="34556" s="1" customFormat="1"/>
    <row r="34557" s="1" customFormat="1"/>
    <row r="34558" s="1" customFormat="1"/>
    <row r="34559" s="1" customFormat="1"/>
    <row r="34560" s="1" customFormat="1"/>
    <row r="34561" s="1" customFormat="1"/>
    <row r="34562" s="1" customFormat="1"/>
    <row r="34563" s="1" customFormat="1"/>
    <row r="34564" s="1" customFormat="1"/>
    <row r="34565" s="1" customFormat="1"/>
    <row r="34566" s="1" customFormat="1"/>
    <row r="34567" s="1" customFormat="1"/>
    <row r="34568" s="1" customFormat="1"/>
    <row r="34569" s="1" customFormat="1"/>
    <row r="34570" s="1" customFormat="1"/>
    <row r="34571" s="1" customFormat="1"/>
    <row r="34572" s="1" customFormat="1"/>
    <row r="34573" s="1" customFormat="1"/>
    <row r="34574" s="1" customFormat="1"/>
    <row r="34575" s="1" customFormat="1"/>
    <row r="34576" s="1" customFormat="1"/>
    <row r="34577" s="1" customFormat="1"/>
    <row r="34578" s="1" customFormat="1"/>
    <row r="34579" s="1" customFormat="1"/>
    <row r="34580" s="1" customFormat="1"/>
    <row r="34581" s="1" customFormat="1"/>
    <row r="34582" s="1" customFormat="1"/>
    <row r="34583" s="1" customFormat="1"/>
    <row r="34584" s="1" customFormat="1"/>
    <row r="34585" s="1" customFormat="1"/>
    <row r="34586" s="1" customFormat="1"/>
    <row r="34587" s="1" customFormat="1"/>
    <row r="34588" s="1" customFormat="1"/>
    <row r="34589" s="1" customFormat="1"/>
    <row r="34590" s="1" customFormat="1"/>
    <row r="34591" s="1" customFormat="1"/>
    <row r="34592" s="1" customFormat="1"/>
    <row r="34593" s="1" customFormat="1"/>
    <row r="34594" s="1" customFormat="1"/>
    <row r="34595" s="1" customFormat="1"/>
    <row r="34596" s="1" customFormat="1"/>
    <row r="34597" s="1" customFormat="1"/>
    <row r="34598" s="1" customFormat="1"/>
    <row r="34599" s="1" customFormat="1"/>
    <row r="34600" s="1" customFormat="1"/>
    <row r="34601" s="1" customFormat="1"/>
    <row r="34602" s="1" customFormat="1"/>
    <row r="34603" s="1" customFormat="1"/>
    <row r="34604" s="1" customFormat="1"/>
    <row r="34605" s="1" customFormat="1"/>
    <row r="34606" s="1" customFormat="1"/>
    <row r="34607" s="1" customFormat="1"/>
    <row r="34608" s="1" customFormat="1"/>
    <row r="34609" s="1" customFormat="1"/>
    <row r="34610" s="1" customFormat="1"/>
    <row r="34611" s="1" customFormat="1"/>
    <row r="34612" s="1" customFormat="1"/>
    <row r="34613" s="1" customFormat="1"/>
    <row r="34614" s="1" customFormat="1"/>
    <row r="34615" s="1" customFormat="1"/>
    <row r="34616" s="1" customFormat="1"/>
    <row r="34617" s="1" customFormat="1"/>
    <row r="34618" s="1" customFormat="1"/>
    <row r="34619" s="1" customFormat="1"/>
    <row r="34620" s="1" customFormat="1"/>
    <row r="34621" s="1" customFormat="1"/>
    <row r="34622" s="1" customFormat="1"/>
    <row r="34623" s="1" customFormat="1"/>
    <row r="34624" s="1" customFormat="1"/>
    <row r="34625" s="1" customFormat="1"/>
    <row r="34626" s="1" customFormat="1"/>
    <row r="34627" s="1" customFormat="1"/>
    <row r="34628" s="1" customFormat="1"/>
    <row r="34629" s="1" customFormat="1"/>
    <row r="34630" s="1" customFormat="1"/>
    <row r="34631" s="1" customFormat="1"/>
    <row r="34632" s="1" customFormat="1"/>
    <row r="34633" s="1" customFormat="1"/>
    <row r="34634" s="1" customFormat="1"/>
    <row r="34635" s="1" customFormat="1"/>
    <row r="34636" s="1" customFormat="1"/>
    <row r="34637" s="1" customFormat="1"/>
    <row r="34638" s="1" customFormat="1"/>
    <row r="34639" s="1" customFormat="1"/>
    <row r="34640" s="1" customFormat="1"/>
    <row r="34641" s="1" customFormat="1"/>
    <row r="34642" s="1" customFormat="1"/>
    <row r="34643" s="1" customFormat="1"/>
    <row r="34644" s="1" customFormat="1"/>
    <row r="34645" s="1" customFormat="1"/>
    <row r="34646" s="1" customFormat="1"/>
    <row r="34647" s="1" customFormat="1"/>
    <row r="34648" s="1" customFormat="1"/>
    <row r="34649" s="1" customFormat="1"/>
    <row r="34650" s="1" customFormat="1"/>
    <row r="34651" s="1" customFormat="1"/>
    <row r="34652" s="1" customFormat="1"/>
    <row r="34653" s="1" customFormat="1"/>
    <row r="34654" s="1" customFormat="1"/>
    <row r="34655" s="1" customFormat="1"/>
    <row r="34656" s="1" customFormat="1"/>
    <row r="34657" s="1" customFormat="1"/>
    <row r="34658" s="1" customFormat="1"/>
    <row r="34659" s="1" customFormat="1"/>
    <row r="34660" s="1" customFormat="1"/>
    <row r="34661" s="1" customFormat="1"/>
    <row r="34662" s="1" customFormat="1"/>
    <row r="34663" s="1" customFormat="1"/>
    <row r="34664" s="1" customFormat="1"/>
    <row r="34665" s="1" customFormat="1"/>
    <row r="34666" s="1" customFormat="1"/>
    <row r="34667" s="1" customFormat="1"/>
    <row r="34668" s="1" customFormat="1"/>
    <row r="34669" s="1" customFormat="1"/>
    <row r="34670" s="1" customFormat="1"/>
    <row r="34671" s="1" customFormat="1"/>
    <row r="34672" s="1" customFormat="1"/>
    <row r="34673" s="1" customFormat="1"/>
    <row r="34674" s="1" customFormat="1"/>
    <row r="34675" s="1" customFormat="1"/>
    <row r="34676" s="1" customFormat="1"/>
    <row r="34677" s="1" customFormat="1"/>
    <row r="34678" s="1" customFormat="1"/>
    <row r="34679" s="1" customFormat="1"/>
    <row r="34680" s="1" customFormat="1"/>
    <row r="34681" s="1" customFormat="1"/>
    <row r="34682" s="1" customFormat="1"/>
    <row r="34683" s="1" customFormat="1"/>
    <row r="34684" s="1" customFormat="1"/>
    <row r="34685" s="1" customFormat="1"/>
    <row r="34686" s="1" customFormat="1"/>
    <row r="34687" s="1" customFormat="1"/>
    <row r="34688" s="1" customFormat="1"/>
    <row r="34689" s="1" customFormat="1"/>
    <row r="34690" s="1" customFormat="1"/>
    <row r="34691" s="1" customFormat="1"/>
    <row r="34692" s="1" customFormat="1"/>
    <row r="34693" s="1" customFormat="1"/>
    <row r="34694" s="1" customFormat="1"/>
    <row r="34695" s="1" customFormat="1"/>
    <row r="34696" s="1" customFormat="1"/>
    <row r="34697" s="1" customFormat="1"/>
    <row r="34698" s="1" customFormat="1"/>
    <row r="34699" s="1" customFormat="1"/>
    <row r="34700" s="1" customFormat="1"/>
    <row r="34701" s="1" customFormat="1"/>
    <row r="34702" s="1" customFormat="1"/>
    <row r="34703" s="1" customFormat="1"/>
    <row r="34704" s="1" customFormat="1"/>
    <row r="34705" s="1" customFormat="1"/>
    <row r="34706" s="1" customFormat="1"/>
    <row r="34707" s="1" customFormat="1"/>
    <row r="34708" s="1" customFormat="1"/>
    <row r="34709" s="1" customFormat="1"/>
    <row r="34710" s="1" customFormat="1"/>
    <row r="34711" s="1" customFormat="1"/>
    <row r="34712" s="1" customFormat="1"/>
    <row r="34713" s="1" customFormat="1"/>
    <row r="34714" s="1" customFormat="1"/>
    <row r="34715" s="1" customFormat="1"/>
    <row r="34716" s="1" customFormat="1"/>
    <row r="34717" s="1" customFormat="1"/>
    <row r="34718" s="1" customFormat="1"/>
    <row r="34719" s="1" customFormat="1"/>
    <row r="34720" s="1" customFormat="1"/>
    <row r="34721" s="1" customFormat="1"/>
    <row r="34722" s="1" customFormat="1"/>
    <row r="34723" s="1" customFormat="1"/>
    <row r="34724" s="1" customFormat="1"/>
    <row r="34725" s="1" customFormat="1"/>
    <row r="34726" s="1" customFormat="1"/>
    <row r="34727" s="1" customFormat="1"/>
    <row r="34728" s="1" customFormat="1"/>
    <row r="34729" s="1" customFormat="1"/>
    <row r="34730" s="1" customFormat="1"/>
    <row r="34731" s="1" customFormat="1"/>
    <row r="34732" s="1" customFormat="1"/>
    <row r="34733" s="1" customFormat="1"/>
    <row r="34734" s="1" customFormat="1"/>
    <row r="34735" s="1" customFormat="1"/>
    <row r="34736" s="1" customFormat="1"/>
    <row r="34737" s="1" customFormat="1"/>
    <row r="34738" s="1" customFormat="1"/>
    <row r="34739" s="1" customFormat="1"/>
    <row r="34740" s="1" customFormat="1"/>
    <row r="34741" s="1" customFormat="1"/>
    <row r="34742" s="1" customFormat="1"/>
    <row r="34743" s="1" customFormat="1"/>
    <row r="34744" s="1" customFormat="1"/>
    <row r="34745" s="1" customFormat="1"/>
    <row r="34746" s="1" customFormat="1"/>
    <row r="34747" s="1" customFormat="1"/>
    <row r="34748" s="1" customFormat="1"/>
    <row r="34749" s="1" customFormat="1"/>
    <row r="34750" s="1" customFormat="1"/>
    <row r="34751" s="1" customFormat="1"/>
    <row r="34752" s="1" customFormat="1"/>
    <row r="34753" s="1" customFormat="1"/>
    <row r="34754" s="1" customFormat="1"/>
    <row r="34755" s="1" customFormat="1"/>
    <row r="34756" s="1" customFormat="1"/>
    <row r="34757" s="1" customFormat="1"/>
    <row r="34758" s="1" customFormat="1"/>
    <row r="34759" s="1" customFormat="1"/>
    <row r="34760" s="1" customFormat="1"/>
    <row r="34761" s="1" customFormat="1"/>
    <row r="34762" s="1" customFormat="1"/>
    <row r="34763" s="1" customFormat="1"/>
    <row r="34764" s="1" customFormat="1"/>
    <row r="34765" s="1" customFormat="1"/>
    <row r="34766" s="1" customFormat="1"/>
    <row r="34767" s="1" customFormat="1"/>
    <row r="34768" s="1" customFormat="1"/>
    <row r="34769" s="1" customFormat="1"/>
    <row r="34770" s="1" customFormat="1"/>
    <row r="34771" s="1" customFormat="1"/>
    <row r="34772" s="1" customFormat="1"/>
    <row r="34773" s="1" customFormat="1"/>
    <row r="34774" s="1" customFormat="1"/>
    <row r="34775" s="1" customFormat="1"/>
    <row r="34776" s="1" customFormat="1"/>
    <row r="34777" s="1" customFormat="1"/>
    <row r="34778" s="1" customFormat="1"/>
    <row r="34779" s="1" customFormat="1"/>
    <row r="34780" s="1" customFormat="1"/>
    <row r="34781" s="1" customFormat="1"/>
    <row r="34782" s="1" customFormat="1"/>
    <row r="34783" s="1" customFormat="1"/>
    <row r="34784" s="1" customFormat="1"/>
    <row r="34785" s="1" customFormat="1"/>
    <row r="34786" s="1" customFormat="1"/>
    <row r="34787" s="1" customFormat="1"/>
    <row r="34788" s="1" customFormat="1"/>
    <row r="34789" s="1" customFormat="1"/>
    <row r="34790" s="1" customFormat="1"/>
    <row r="34791" s="1" customFormat="1"/>
    <row r="34792" s="1" customFormat="1"/>
    <row r="34793" s="1" customFormat="1"/>
    <row r="34794" s="1" customFormat="1"/>
    <row r="34795" s="1" customFormat="1"/>
    <row r="34796" s="1" customFormat="1"/>
    <row r="34797" s="1" customFormat="1"/>
    <row r="34798" s="1" customFormat="1"/>
    <row r="34799" s="1" customFormat="1"/>
    <row r="34800" s="1" customFormat="1"/>
    <row r="34801" s="1" customFormat="1"/>
    <row r="34802" s="1" customFormat="1"/>
    <row r="34803" s="1" customFormat="1"/>
    <row r="34804" s="1" customFormat="1"/>
    <row r="34805" s="1" customFormat="1"/>
    <row r="34806" s="1" customFormat="1"/>
    <row r="34807" s="1" customFormat="1"/>
    <row r="34808" s="1" customFormat="1"/>
    <row r="34809" s="1" customFormat="1"/>
    <row r="34810" s="1" customFormat="1"/>
    <row r="34811" s="1" customFormat="1"/>
    <row r="34812" s="1" customFormat="1"/>
    <row r="34813" s="1" customFormat="1"/>
    <row r="34814" s="1" customFormat="1"/>
    <row r="34815" s="1" customFormat="1"/>
    <row r="34816" s="1" customFormat="1"/>
    <row r="34817" s="1" customFormat="1"/>
    <row r="34818" s="1" customFormat="1"/>
    <row r="34819" s="1" customFormat="1"/>
    <row r="34820" s="1" customFormat="1"/>
    <row r="34821" s="1" customFormat="1"/>
    <row r="34822" s="1" customFormat="1"/>
    <row r="34823" s="1" customFormat="1"/>
    <row r="34824" s="1" customFormat="1"/>
    <row r="34825" s="1" customFormat="1"/>
    <row r="34826" s="1" customFormat="1"/>
    <row r="34827" s="1" customFormat="1"/>
    <row r="34828" s="1" customFormat="1"/>
    <row r="34829" s="1" customFormat="1"/>
    <row r="34830" s="1" customFormat="1"/>
    <row r="34831" s="1" customFormat="1"/>
    <row r="34832" s="1" customFormat="1"/>
    <row r="34833" s="1" customFormat="1"/>
    <row r="34834" s="1" customFormat="1"/>
    <row r="34835" s="1" customFormat="1"/>
    <row r="34836" s="1" customFormat="1"/>
    <row r="34837" s="1" customFormat="1"/>
    <row r="34838" s="1" customFormat="1"/>
    <row r="34839" s="1" customFormat="1"/>
    <row r="34840" s="1" customFormat="1"/>
    <row r="34841" s="1" customFormat="1"/>
    <row r="34842" s="1" customFormat="1"/>
    <row r="34843" s="1" customFormat="1"/>
    <row r="34844" s="1" customFormat="1"/>
    <row r="34845" s="1" customFormat="1"/>
    <row r="34846" s="1" customFormat="1"/>
    <row r="34847" s="1" customFormat="1"/>
    <row r="34848" s="1" customFormat="1"/>
    <row r="34849" s="1" customFormat="1"/>
    <row r="34850" s="1" customFormat="1"/>
    <row r="34851" s="1" customFormat="1"/>
    <row r="34852" s="1" customFormat="1"/>
    <row r="34853" s="1" customFormat="1"/>
    <row r="34854" s="1" customFormat="1"/>
    <row r="34855" s="1" customFormat="1"/>
    <row r="34856" s="1" customFormat="1"/>
    <row r="34857" s="1" customFormat="1"/>
    <row r="34858" s="1" customFormat="1"/>
    <row r="34859" s="1" customFormat="1"/>
    <row r="34860" s="1" customFormat="1"/>
    <row r="34861" s="1" customFormat="1"/>
    <row r="34862" s="1" customFormat="1"/>
    <row r="34863" s="1" customFormat="1"/>
    <row r="34864" s="1" customFormat="1"/>
    <row r="34865" s="1" customFormat="1"/>
    <row r="34866" s="1" customFormat="1"/>
    <row r="34867" s="1" customFormat="1"/>
    <row r="34868" s="1" customFormat="1"/>
    <row r="34869" s="1" customFormat="1"/>
    <row r="34870" s="1" customFormat="1"/>
    <row r="34871" s="1" customFormat="1"/>
    <row r="34872" s="1" customFormat="1"/>
    <row r="34873" s="1" customFormat="1"/>
    <row r="34874" s="1" customFormat="1"/>
    <row r="34875" s="1" customFormat="1"/>
    <row r="34876" s="1" customFormat="1"/>
    <row r="34877" s="1" customFormat="1"/>
    <row r="34878" s="1" customFormat="1"/>
    <row r="34879" s="1" customFormat="1"/>
    <row r="34880" s="1" customFormat="1"/>
    <row r="34881" s="1" customFormat="1"/>
    <row r="34882" s="1" customFormat="1"/>
    <row r="34883" s="1" customFormat="1"/>
    <row r="34884" s="1" customFormat="1"/>
    <row r="34885" s="1" customFormat="1"/>
    <row r="34886" s="1" customFormat="1"/>
    <row r="34887" s="1" customFormat="1"/>
    <row r="34888" s="1" customFormat="1"/>
    <row r="34889" s="1" customFormat="1"/>
    <row r="34890" s="1" customFormat="1"/>
    <row r="34891" s="1" customFormat="1"/>
    <row r="34892" s="1" customFormat="1"/>
    <row r="34893" s="1" customFormat="1"/>
    <row r="34894" s="1" customFormat="1"/>
    <row r="34895" s="1" customFormat="1"/>
    <row r="34896" s="1" customFormat="1"/>
    <row r="34897" s="1" customFormat="1"/>
    <row r="34898" s="1" customFormat="1"/>
    <row r="34899" s="1" customFormat="1"/>
    <row r="34900" s="1" customFormat="1"/>
    <row r="34901" s="1" customFormat="1"/>
    <row r="34902" s="1" customFormat="1"/>
    <row r="34903" s="1" customFormat="1"/>
    <row r="34904" s="1" customFormat="1"/>
    <row r="34905" s="1" customFormat="1"/>
    <row r="34906" s="1" customFormat="1"/>
    <row r="34907" s="1" customFormat="1"/>
    <row r="34908" s="1" customFormat="1"/>
    <row r="34909" s="1" customFormat="1"/>
    <row r="34910" s="1" customFormat="1"/>
    <row r="34911" s="1" customFormat="1"/>
    <row r="34912" s="1" customFormat="1"/>
    <row r="34913" s="1" customFormat="1"/>
    <row r="34914" s="1" customFormat="1"/>
    <row r="34915" s="1" customFormat="1"/>
    <row r="34916" s="1" customFormat="1"/>
    <row r="34917" s="1" customFormat="1"/>
    <row r="34918" s="1" customFormat="1"/>
    <row r="34919" s="1" customFormat="1"/>
    <row r="34920" s="1" customFormat="1"/>
    <row r="34921" s="1" customFormat="1"/>
    <row r="34922" s="1" customFormat="1"/>
    <row r="34923" s="1" customFormat="1"/>
    <row r="34924" s="1" customFormat="1"/>
    <row r="34925" s="1" customFormat="1"/>
    <row r="34926" s="1" customFormat="1"/>
    <row r="34927" s="1" customFormat="1"/>
    <row r="34928" s="1" customFormat="1"/>
    <row r="34929" s="1" customFormat="1"/>
    <row r="34930" s="1" customFormat="1"/>
    <row r="34931" s="1" customFormat="1"/>
    <row r="34932" s="1" customFormat="1"/>
    <row r="34933" s="1" customFormat="1"/>
    <row r="34934" s="1" customFormat="1"/>
    <row r="34935" s="1" customFormat="1"/>
    <row r="34936" s="1" customFormat="1"/>
    <row r="34937" s="1" customFormat="1"/>
    <row r="34938" s="1" customFormat="1"/>
    <row r="34939" s="1" customFormat="1"/>
    <row r="34940" s="1" customFormat="1"/>
    <row r="34941" s="1" customFormat="1"/>
    <row r="34942" s="1" customFormat="1"/>
    <row r="34943" s="1" customFormat="1"/>
    <row r="34944" s="1" customFormat="1"/>
    <row r="34945" s="1" customFormat="1"/>
    <row r="34946" s="1" customFormat="1"/>
    <row r="34947" s="1" customFormat="1"/>
    <row r="34948" s="1" customFormat="1"/>
    <row r="34949" s="1" customFormat="1"/>
    <row r="34950" s="1" customFormat="1"/>
    <row r="34951" s="1" customFormat="1"/>
    <row r="34952" s="1" customFormat="1"/>
    <row r="34953" s="1" customFormat="1"/>
    <row r="34954" s="1" customFormat="1"/>
    <row r="34955" s="1" customFormat="1"/>
    <row r="34956" s="1" customFormat="1"/>
    <row r="34957" s="1" customFormat="1"/>
    <row r="34958" s="1" customFormat="1"/>
    <row r="34959" s="1" customFormat="1"/>
    <row r="34960" s="1" customFormat="1"/>
    <row r="34961" s="1" customFormat="1"/>
    <row r="34962" s="1" customFormat="1"/>
    <row r="34963" s="1" customFormat="1"/>
    <row r="34964" s="1" customFormat="1"/>
    <row r="34965" s="1" customFormat="1"/>
    <row r="34966" s="1" customFormat="1"/>
    <row r="34967" s="1" customFormat="1"/>
    <row r="34968" s="1" customFormat="1"/>
    <row r="34969" s="1" customFormat="1"/>
    <row r="34970" s="1" customFormat="1"/>
    <row r="34971" s="1" customFormat="1"/>
    <row r="34972" s="1" customFormat="1"/>
    <row r="34973" s="1" customFormat="1"/>
    <row r="34974" s="1" customFormat="1"/>
    <row r="34975" s="1" customFormat="1"/>
    <row r="34976" s="1" customFormat="1"/>
    <row r="34977" s="1" customFormat="1"/>
    <row r="34978" s="1" customFormat="1"/>
    <row r="34979" s="1" customFormat="1"/>
    <row r="34980" s="1" customFormat="1"/>
    <row r="34981" s="1" customFormat="1"/>
    <row r="34982" s="1" customFormat="1"/>
    <row r="34983" s="1" customFormat="1"/>
    <row r="34984" s="1" customFormat="1"/>
    <row r="34985" s="1" customFormat="1"/>
    <row r="34986" s="1" customFormat="1"/>
    <row r="34987" s="1" customFormat="1"/>
    <row r="34988" s="1" customFormat="1"/>
    <row r="34989" s="1" customFormat="1"/>
    <row r="34990" s="1" customFormat="1"/>
    <row r="34991" s="1" customFormat="1"/>
    <row r="34992" s="1" customFormat="1"/>
    <row r="34993" s="1" customFormat="1"/>
    <row r="34994" s="1" customFormat="1"/>
    <row r="34995" s="1" customFormat="1"/>
    <row r="34996" s="1" customFormat="1"/>
    <row r="34997" s="1" customFormat="1"/>
    <row r="34998" s="1" customFormat="1"/>
    <row r="34999" s="1" customFormat="1"/>
    <row r="35000" s="1" customFormat="1"/>
    <row r="35001" s="1" customFormat="1"/>
    <row r="35002" s="1" customFormat="1"/>
    <row r="35003" s="1" customFormat="1"/>
    <row r="35004" s="1" customFormat="1"/>
    <row r="35005" s="1" customFormat="1"/>
    <row r="35006" s="1" customFormat="1"/>
    <row r="35007" s="1" customFormat="1"/>
    <row r="35008" s="1" customFormat="1"/>
    <row r="35009" s="1" customFormat="1"/>
    <row r="35010" s="1" customFormat="1"/>
    <row r="35011" s="1" customFormat="1"/>
    <row r="35012" s="1" customFormat="1"/>
    <row r="35013" s="1" customFormat="1"/>
    <row r="35014" s="1" customFormat="1"/>
    <row r="35015" s="1" customFormat="1"/>
    <row r="35016" s="1" customFormat="1"/>
    <row r="35017" s="1" customFormat="1"/>
    <row r="35018" s="1" customFormat="1"/>
    <row r="35019" s="1" customFormat="1"/>
    <row r="35020" s="1" customFormat="1"/>
    <row r="35021" s="1" customFormat="1"/>
    <row r="35022" s="1" customFormat="1"/>
    <row r="35023" s="1" customFormat="1"/>
    <row r="35024" s="1" customFormat="1"/>
    <row r="35025" s="1" customFormat="1"/>
    <row r="35026" s="1" customFormat="1"/>
    <row r="35027" s="1" customFormat="1"/>
    <row r="35028" s="1" customFormat="1"/>
    <row r="35029" s="1" customFormat="1"/>
    <row r="35030" s="1" customFormat="1"/>
    <row r="35031" s="1" customFormat="1"/>
    <row r="35032" s="1" customFormat="1"/>
    <row r="35033" s="1" customFormat="1"/>
    <row r="35034" s="1" customFormat="1"/>
    <row r="35035" s="1" customFormat="1"/>
    <row r="35036" s="1" customFormat="1"/>
    <row r="35037" s="1" customFormat="1"/>
    <row r="35038" s="1" customFormat="1"/>
    <row r="35039" s="1" customFormat="1"/>
    <row r="35040" s="1" customFormat="1"/>
    <row r="35041" s="1" customFormat="1"/>
    <row r="35042" s="1" customFormat="1"/>
    <row r="35043" s="1" customFormat="1"/>
    <row r="35044" s="1" customFormat="1"/>
    <row r="35045" s="1" customFormat="1"/>
    <row r="35046" s="1" customFormat="1"/>
    <row r="35047" s="1" customFormat="1"/>
    <row r="35048" s="1" customFormat="1"/>
    <row r="35049" s="1" customFormat="1"/>
    <row r="35050" s="1" customFormat="1"/>
    <row r="35051" s="1" customFormat="1"/>
    <row r="35052" s="1" customFormat="1"/>
    <row r="35053" s="1" customFormat="1"/>
    <row r="35054" s="1" customFormat="1"/>
    <row r="35055" s="1" customFormat="1"/>
    <row r="35056" s="1" customFormat="1"/>
    <row r="35057" s="1" customFormat="1"/>
    <row r="35058" s="1" customFormat="1"/>
    <row r="35059" s="1" customFormat="1"/>
    <row r="35060" s="1" customFormat="1"/>
    <row r="35061" s="1" customFormat="1"/>
    <row r="35062" s="1" customFormat="1"/>
    <row r="35063" s="1" customFormat="1"/>
    <row r="35064" s="1" customFormat="1"/>
    <row r="35065" s="1" customFormat="1"/>
    <row r="35066" s="1" customFormat="1"/>
    <row r="35067" s="1" customFormat="1"/>
    <row r="35068" s="1" customFormat="1"/>
    <row r="35069" s="1" customFormat="1"/>
    <row r="35070" s="1" customFormat="1"/>
    <row r="35071" s="1" customFormat="1"/>
    <row r="35072" s="1" customFormat="1"/>
    <row r="35073" s="1" customFormat="1"/>
    <row r="35074" s="1" customFormat="1"/>
    <row r="35075" s="1" customFormat="1"/>
    <row r="35076" s="1" customFormat="1"/>
    <row r="35077" s="1" customFormat="1"/>
    <row r="35078" s="1" customFormat="1"/>
    <row r="35079" s="1" customFormat="1"/>
    <row r="35080" s="1" customFormat="1"/>
    <row r="35081" s="1" customFormat="1"/>
    <row r="35082" s="1" customFormat="1"/>
    <row r="35083" s="1" customFormat="1"/>
    <row r="35084" s="1" customFormat="1"/>
    <row r="35085" s="1" customFormat="1"/>
    <row r="35086" s="1" customFormat="1"/>
    <row r="35087" s="1" customFormat="1"/>
    <row r="35088" s="1" customFormat="1"/>
    <row r="35089" s="1" customFormat="1"/>
    <row r="35090" s="1" customFormat="1"/>
    <row r="35091" s="1" customFormat="1"/>
    <row r="35092" s="1" customFormat="1"/>
    <row r="35093" s="1" customFormat="1"/>
    <row r="35094" s="1" customFormat="1"/>
    <row r="35095" s="1" customFormat="1"/>
    <row r="35096" s="1" customFormat="1"/>
    <row r="35097" s="1" customFormat="1"/>
    <row r="35098" s="1" customFormat="1"/>
    <row r="35099" s="1" customFormat="1"/>
    <row r="35100" s="1" customFormat="1"/>
    <row r="35101" s="1" customFormat="1"/>
    <row r="35102" s="1" customFormat="1"/>
    <row r="35103" s="1" customFormat="1"/>
    <row r="35104" s="1" customFormat="1"/>
    <row r="35105" s="1" customFormat="1"/>
    <row r="35106" s="1" customFormat="1"/>
    <row r="35107" s="1" customFormat="1"/>
    <row r="35108" s="1" customFormat="1"/>
    <row r="35109" s="1" customFormat="1"/>
    <row r="35110" s="1" customFormat="1"/>
    <row r="35111" s="1" customFormat="1"/>
    <row r="35112" s="1" customFormat="1"/>
    <row r="35113" s="1" customFormat="1"/>
    <row r="35114" s="1" customFormat="1"/>
    <row r="35115" s="1" customFormat="1"/>
    <row r="35116" s="1" customFormat="1"/>
    <row r="35117" s="1" customFormat="1"/>
    <row r="35118" s="1" customFormat="1"/>
    <row r="35119" s="1" customFormat="1"/>
    <row r="35120" s="1" customFormat="1"/>
    <row r="35121" s="1" customFormat="1"/>
    <row r="35122" s="1" customFormat="1"/>
    <row r="35123" s="1" customFormat="1"/>
    <row r="35124" s="1" customFormat="1"/>
    <row r="35125" s="1" customFormat="1"/>
    <row r="35126" s="1" customFormat="1"/>
    <row r="35127" s="1" customFormat="1"/>
    <row r="35128" s="1" customFormat="1"/>
    <row r="35129" s="1" customFormat="1"/>
    <row r="35130" s="1" customFormat="1"/>
    <row r="35131" s="1" customFormat="1"/>
    <row r="35132" s="1" customFormat="1"/>
    <row r="35133" s="1" customFormat="1"/>
    <row r="35134" s="1" customFormat="1"/>
    <row r="35135" s="1" customFormat="1"/>
    <row r="35136" s="1" customFormat="1"/>
    <row r="35137" s="1" customFormat="1"/>
    <row r="35138" s="1" customFormat="1"/>
    <row r="35139" s="1" customFormat="1"/>
    <row r="35140" s="1" customFormat="1"/>
    <row r="35141" s="1" customFormat="1"/>
    <row r="35142" s="1" customFormat="1"/>
    <row r="35143" s="1" customFormat="1"/>
    <row r="35144" s="1" customFormat="1"/>
    <row r="35145" s="1" customFormat="1"/>
    <row r="35146" s="1" customFormat="1"/>
    <row r="35147" s="1" customFormat="1"/>
    <row r="35148" s="1" customFormat="1"/>
    <row r="35149" s="1" customFormat="1"/>
    <row r="35150" s="1" customFormat="1"/>
    <row r="35151" s="1" customFormat="1"/>
    <row r="35152" s="1" customFormat="1"/>
    <row r="35153" s="1" customFormat="1"/>
    <row r="35154" s="1" customFormat="1"/>
    <row r="35155" s="1" customFormat="1"/>
    <row r="35156" s="1" customFormat="1"/>
    <row r="35157" s="1" customFormat="1"/>
    <row r="35158" s="1" customFormat="1"/>
    <row r="35159" s="1" customFormat="1"/>
    <row r="35160" s="1" customFormat="1"/>
    <row r="35161" s="1" customFormat="1"/>
    <row r="35162" s="1" customFormat="1"/>
    <row r="35163" s="1" customFormat="1"/>
    <row r="35164" s="1" customFormat="1"/>
    <row r="35165" s="1" customFormat="1"/>
    <row r="35166" s="1" customFormat="1"/>
    <row r="35167" s="1" customFormat="1"/>
    <row r="35168" s="1" customFormat="1"/>
    <row r="35169" s="1" customFormat="1"/>
    <row r="35170" s="1" customFormat="1"/>
    <row r="35171" s="1" customFormat="1"/>
    <row r="35172" s="1" customFormat="1"/>
    <row r="35173" s="1" customFormat="1"/>
    <row r="35174" s="1" customFormat="1"/>
    <row r="35175" s="1" customFormat="1"/>
    <row r="35176" s="1" customFormat="1"/>
    <row r="35177" s="1" customFormat="1"/>
    <row r="35178" s="1" customFormat="1"/>
    <row r="35179" s="1" customFormat="1"/>
    <row r="35180" s="1" customFormat="1"/>
    <row r="35181" s="1" customFormat="1"/>
    <row r="35182" s="1" customFormat="1"/>
    <row r="35183" s="1" customFormat="1"/>
    <row r="35184" s="1" customFormat="1"/>
    <row r="35185" s="1" customFormat="1"/>
    <row r="35186" s="1" customFormat="1"/>
    <row r="35187" s="1" customFormat="1"/>
    <row r="35188" s="1" customFormat="1"/>
    <row r="35189" s="1" customFormat="1"/>
    <row r="35190" s="1" customFormat="1"/>
    <row r="35191" s="1" customFormat="1"/>
    <row r="35192" s="1" customFormat="1"/>
    <row r="35193" s="1" customFormat="1"/>
    <row r="35194" s="1" customFormat="1"/>
    <row r="35195" s="1" customFormat="1"/>
    <row r="35196" s="1" customFormat="1"/>
    <row r="35197" s="1" customFormat="1"/>
    <row r="35198" s="1" customFormat="1"/>
    <row r="35199" s="1" customFormat="1"/>
    <row r="35200" s="1" customFormat="1"/>
    <row r="35201" s="1" customFormat="1"/>
    <row r="35202" s="1" customFormat="1"/>
    <row r="35203" s="1" customFormat="1"/>
    <row r="35204" s="1" customFormat="1"/>
    <row r="35205" s="1" customFormat="1"/>
    <row r="35206" s="1" customFormat="1"/>
    <row r="35207" s="1" customFormat="1"/>
    <row r="35208" s="1" customFormat="1"/>
    <row r="35209" s="1" customFormat="1"/>
    <row r="35210" s="1" customFormat="1"/>
    <row r="35211" s="1" customFormat="1"/>
    <row r="35212" s="1" customFormat="1"/>
    <row r="35213" s="1" customFormat="1"/>
    <row r="35214" s="1" customFormat="1"/>
    <row r="35215" s="1" customFormat="1"/>
    <row r="35216" s="1" customFormat="1"/>
    <row r="35217" s="1" customFormat="1"/>
    <row r="35218" s="1" customFormat="1"/>
    <row r="35219" s="1" customFormat="1"/>
    <row r="35220" s="1" customFormat="1"/>
    <row r="35221" s="1" customFormat="1"/>
    <row r="35222" s="1" customFormat="1"/>
    <row r="35223" s="1" customFormat="1"/>
    <row r="35224" s="1" customFormat="1"/>
    <row r="35225" s="1" customFormat="1"/>
    <row r="35226" s="1" customFormat="1"/>
    <row r="35227" s="1" customFormat="1"/>
    <row r="35228" s="1" customFormat="1"/>
    <row r="35229" s="1" customFormat="1"/>
    <row r="35230" s="1" customFormat="1"/>
    <row r="35231" s="1" customFormat="1"/>
    <row r="35232" s="1" customFormat="1"/>
    <row r="35233" s="1" customFormat="1"/>
    <row r="35234" s="1" customFormat="1"/>
    <row r="35235" s="1" customFormat="1"/>
    <row r="35236" s="1" customFormat="1"/>
    <row r="35237" s="1" customFormat="1"/>
    <row r="35238" s="1" customFormat="1"/>
    <row r="35239" s="1" customFormat="1"/>
    <row r="35240" s="1" customFormat="1"/>
    <row r="35241" s="1" customFormat="1"/>
    <row r="35242" s="1" customFormat="1"/>
    <row r="35243" s="1" customFormat="1"/>
    <row r="35244" s="1" customFormat="1"/>
    <row r="35245" s="1" customFormat="1"/>
    <row r="35246" s="1" customFormat="1"/>
    <row r="35247" s="1" customFormat="1"/>
    <row r="35248" s="1" customFormat="1"/>
    <row r="35249" s="1" customFormat="1"/>
    <row r="35250" s="1" customFormat="1"/>
    <row r="35251" s="1" customFormat="1"/>
    <row r="35252" s="1" customFormat="1"/>
    <row r="35253" s="1" customFormat="1"/>
    <row r="35254" s="1" customFormat="1"/>
    <row r="35255" s="1" customFormat="1"/>
    <row r="35256" s="1" customFormat="1"/>
    <row r="35257" s="1" customFormat="1"/>
    <row r="35258" s="1" customFormat="1"/>
    <row r="35259" s="1" customFormat="1"/>
    <row r="35260" s="1" customFormat="1"/>
    <row r="35261" s="1" customFormat="1"/>
    <row r="35262" s="1" customFormat="1"/>
    <row r="35263" s="1" customFormat="1"/>
    <row r="35264" s="1" customFormat="1"/>
    <row r="35265" s="1" customFormat="1"/>
    <row r="35266" s="1" customFormat="1"/>
    <row r="35267" s="1" customFormat="1"/>
    <row r="35268" s="1" customFormat="1"/>
    <row r="35269" s="1" customFormat="1"/>
    <row r="35270" s="1" customFormat="1"/>
    <row r="35271" s="1" customFormat="1"/>
    <row r="35272" s="1" customFormat="1"/>
    <row r="35273" s="1" customFormat="1"/>
    <row r="35274" s="1" customFormat="1"/>
    <row r="35275" s="1" customFormat="1"/>
    <row r="35276" s="1" customFormat="1"/>
    <row r="35277" s="1" customFormat="1"/>
    <row r="35278" s="1" customFormat="1"/>
    <row r="35279" s="1" customFormat="1"/>
    <row r="35280" s="1" customFormat="1"/>
    <row r="35281" s="1" customFormat="1"/>
    <row r="35282" s="1" customFormat="1"/>
    <row r="35283" s="1" customFormat="1"/>
    <row r="35284" s="1" customFormat="1"/>
    <row r="35285" s="1" customFormat="1"/>
    <row r="35286" s="1" customFormat="1"/>
    <row r="35287" s="1" customFormat="1"/>
    <row r="35288" s="1" customFormat="1"/>
    <row r="35289" s="1" customFormat="1"/>
    <row r="35290" s="1" customFormat="1"/>
    <row r="35291" s="1" customFormat="1"/>
    <row r="35292" s="1" customFormat="1"/>
    <row r="35293" s="1" customFormat="1"/>
    <row r="35294" s="1" customFormat="1"/>
    <row r="35295" s="1" customFormat="1"/>
    <row r="35296" s="1" customFormat="1"/>
    <row r="35297" s="1" customFormat="1"/>
    <row r="35298" s="1" customFormat="1"/>
    <row r="35299" s="1" customFormat="1"/>
    <row r="35300" s="1" customFormat="1"/>
    <row r="35301" s="1" customFormat="1"/>
    <row r="35302" s="1" customFormat="1"/>
    <row r="35303" s="1" customFormat="1"/>
    <row r="35304" s="1" customFormat="1"/>
    <row r="35305" s="1" customFormat="1"/>
    <row r="35306" s="1" customFormat="1"/>
    <row r="35307" s="1" customFormat="1"/>
    <row r="35308" s="1" customFormat="1"/>
    <row r="35309" s="1" customFormat="1"/>
    <row r="35310" s="1" customFormat="1"/>
    <row r="35311" s="1" customFormat="1"/>
    <row r="35312" s="1" customFormat="1"/>
    <row r="35313" s="1" customFormat="1"/>
    <row r="35314" s="1" customFormat="1"/>
    <row r="35315" s="1" customFormat="1"/>
    <row r="35316" s="1" customFormat="1"/>
    <row r="35317" s="1" customFormat="1"/>
    <row r="35318" s="1" customFormat="1"/>
    <row r="35319" s="1" customFormat="1"/>
    <row r="35320" s="1" customFormat="1"/>
    <row r="35321" s="1" customFormat="1"/>
    <row r="35322" s="1" customFormat="1"/>
    <row r="35323" s="1" customFormat="1"/>
    <row r="35324" s="1" customFormat="1"/>
    <row r="35325" s="1" customFormat="1"/>
    <row r="35326" s="1" customFormat="1"/>
    <row r="35327" s="1" customFormat="1"/>
    <row r="35328" s="1" customFormat="1"/>
    <row r="35329" s="1" customFormat="1"/>
    <row r="35330" s="1" customFormat="1"/>
    <row r="35331" s="1" customFormat="1"/>
    <row r="35332" s="1" customFormat="1"/>
    <row r="35333" s="1" customFormat="1"/>
    <row r="35334" s="1" customFormat="1"/>
    <row r="35335" s="1" customFormat="1"/>
    <row r="35336" s="1" customFormat="1"/>
    <row r="35337" s="1" customFormat="1"/>
    <row r="35338" s="1" customFormat="1"/>
    <row r="35339" s="1" customFormat="1"/>
    <row r="35340" s="1" customFormat="1"/>
    <row r="35341" s="1" customFormat="1"/>
    <row r="35342" s="1" customFormat="1"/>
    <row r="35343" s="1" customFormat="1"/>
    <row r="35344" s="1" customFormat="1"/>
    <row r="35345" s="1" customFormat="1"/>
    <row r="35346" s="1" customFormat="1"/>
    <row r="35347" s="1" customFormat="1"/>
    <row r="35348" s="1" customFormat="1"/>
    <row r="35349" s="1" customFormat="1"/>
    <row r="35350" s="1" customFormat="1"/>
    <row r="35351" s="1" customFormat="1"/>
    <row r="35352" s="1" customFormat="1"/>
    <row r="35353" s="1" customFormat="1"/>
    <row r="35354" s="1" customFormat="1"/>
    <row r="35355" s="1" customFormat="1"/>
    <row r="35356" s="1" customFormat="1"/>
    <row r="35357" s="1" customFormat="1"/>
    <row r="35358" s="1" customFormat="1"/>
    <row r="35359" s="1" customFormat="1"/>
    <row r="35360" s="1" customFormat="1"/>
    <row r="35361" s="1" customFormat="1"/>
    <row r="35362" s="1" customFormat="1"/>
    <row r="35363" s="1" customFormat="1"/>
    <row r="35364" s="1" customFormat="1"/>
    <row r="35365" s="1" customFormat="1"/>
    <row r="35366" s="1" customFormat="1"/>
    <row r="35367" s="1" customFormat="1"/>
    <row r="35368" s="1" customFormat="1"/>
    <row r="35369" s="1" customFormat="1"/>
    <row r="35370" s="1" customFormat="1"/>
    <row r="35371" s="1" customFormat="1"/>
    <row r="35372" s="1" customFormat="1"/>
    <row r="35373" s="1" customFormat="1"/>
    <row r="35374" s="1" customFormat="1"/>
    <row r="35375" s="1" customFormat="1"/>
    <row r="35376" s="1" customFormat="1"/>
    <row r="35377" s="1" customFormat="1"/>
    <row r="35378" s="1" customFormat="1"/>
    <row r="35379" s="1" customFormat="1"/>
    <row r="35380" s="1" customFormat="1"/>
    <row r="35381" s="1" customFormat="1"/>
    <row r="35382" s="1" customFormat="1"/>
    <row r="35383" s="1" customFormat="1"/>
    <row r="35384" s="1" customFormat="1"/>
    <row r="35385" s="1" customFormat="1"/>
    <row r="35386" s="1" customFormat="1"/>
    <row r="35387" s="1" customFormat="1"/>
    <row r="35388" s="1" customFormat="1"/>
    <row r="35389" s="1" customFormat="1"/>
    <row r="35390" s="1" customFormat="1"/>
    <row r="35391" s="1" customFormat="1"/>
    <row r="35392" s="1" customFormat="1"/>
    <row r="35393" s="1" customFormat="1"/>
    <row r="35394" s="1" customFormat="1"/>
    <row r="35395" s="1" customFormat="1"/>
    <row r="35396" s="1" customFormat="1"/>
    <row r="35397" s="1" customFormat="1"/>
    <row r="35398" s="1" customFormat="1"/>
    <row r="35399" s="1" customFormat="1"/>
    <row r="35400" s="1" customFormat="1"/>
    <row r="35401" s="1" customFormat="1"/>
    <row r="35402" s="1" customFormat="1"/>
    <row r="35403" s="1" customFormat="1"/>
    <row r="35404" s="1" customFormat="1"/>
    <row r="35405" s="1" customFormat="1"/>
    <row r="35406" s="1" customFormat="1"/>
    <row r="35407" s="1" customFormat="1"/>
    <row r="35408" s="1" customFormat="1"/>
    <row r="35409" s="1" customFormat="1"/>
    <row r="35410" s="1" customFormat="1"/>
    <row r="35411" s="1" customFormat="1"/>
    <row r="35412" s="1" customFormat="1"/>
    <row r="35413" s="1" customFormat="1"/>
    <row r="35414" s="1" customFormat="1"/>
    <row r="35415" s="1" customFormat="1"/>
    <row r="35416" s="1" customFormat="1"/>
    <row r="35417" s="1" customFormat="1"/>
    <row r="35418" s="1" customFormat="1"/>
    <row r="35419" s="1" customFormat="1"/>
    <row r="35420" s="1" customFormat="1"/>
    <row r="35421" s="1" customFormat="1"/>
    <row r="35422" s="1" customFormat="1"/>
    <row r="35423" s="1" customFormat="1"/>
    <row r="35424" s="1" customFormat="1"/>
    <row r="35425" s="1" customFormat="1"/>
    <row r="35426" s="1" customFormat="1"/>
    <row r="35427" s="1" customFormat="1"/>
    <row r="35428" s="1" customFormat="1"/>
    <row r="35429" s="1" customFormat="1"/>
    <row r="35430" s="1" customFormat="1"/>
    <row r="35431" s="1" customFormat="1"/>
    <row r="35432" s="1" customFormat="1"/>
    <row r="35433" s="1" customFormat="1"/>
    <row r="35434" s="1" customFormat="1"/>
    <row r="35435" s="1" customFormat="1"/>
    <row r="35436" s="1" customFormat="1"/>
    <row r="35437" s="1" customFormat="1"/>
    <row r="35438" s="1" customFormat="1"/>
    <row r="35439" s="1" customFormat="1"/>
    <row r="35440" s="1" customFormat="1"/>
    <row r="35441" s="1" customFormat="1"/>
    <row r="35442" s="1" customFormat="1"/>
    <row r="35443" s="1" customFormat="1"/>
    <row r="35444" s="1" customFormat="1"/>
    <row r="35445" s="1" customFormat="1"/>
    <row r="35446" s="1" customFormat="1"/>
    <row r="35447" s="1" customFormat="1"/>
    <row r="35448" s="1" customFormat="1"/>
    <row r="35449" s="1" customFormat="1"/>
    <row r="35450" s="1" customFormat="1"/>
    <row r="35451" s="1" customFormat="1"/>
    <row r="35452" s="1" customFormat="1"/>
    <row r="35453" s="1" customFormat="1"/>
    <row r="35454" s="1" customFormat="1"/>
    <row r="35455" s="1" customFormat="1"/>
    <row r="35456" s="1" customFormat="1"/>
    <row r="35457" s="1" customFormat="1"/>
    <row r="35458" s="1" customFormat="1"/>
    <row r="35459" s="1" customFormat="1"/>
    <row r="35460" s="1" customFormat="1"/>
    <row r="35461" s="1" customFormat="1"/>
    <row r="35462" s="1" customFormat="1"/>
    <row r="35463" s="1" customFormat="1"/>
    <row r="35464" s="1" customFormat="1"/>
    <row r="35465" s="1" customFormat="1"/>
    <row r="35466" s="1" customFormat="1"/>
    <row r="35467" s="1" customFormat="1"/>
    <row r="35468" s="1" customFormat="1"/>
    <row r="35469" s="1" customFormat="1"/>
    <row r="35470" s="1" customFormat="1"/>
    <row r="35471" s="1" customFormat="1"/>
    <row r="35472" s="1" customFormat="1"/>
    <row r="35473" s="1" customFormat="1"/>
    <row r="35474" s="1" customFormat="1"/>
    <row r="35475" s="1" customFormat="1"/>
    <row r="35476" s="1" customFormat="1"/>
    <row r="35477" s="1" customFormat="1"/>
    <row r="35478" s="1" customFormat="1"/>
    <row r="35479" s="1" customFormat="1"/>
    <row r="35480" s="1" customFormat="1"/>
    <row r="35481" s="1" customFormat="1"/>
    <row r="35482" s="1" customFormat="1"/>
    <row r="35483" s="1" customFormat="1"/>
    <row r="35484" s="1" customFormat="1"/>
    <row r="35485" s="1" customFormat="1"/>
    <row r="35486" s="1" customFormat="1"/>
    <row r="35487" s="1" customFormat="1"/>
    <row r="35488" s="1" customFormat="1"/>
    <row r="35489" s="1" customFormat="1"/>
    <row r="35490" s="1" customFormat="1"/>
    <row r="35491" s="1" customFormat="1"/>
    <row r="35492" s="1" customFormat="1"/>
    <row r="35493" s="1" customFormat="1"/>
    <row r="35494" s="1" customFormat="1"/>
    <row r="35495" s="1" customFormat="1"/>
    <row r="35496" s="1" customFormat="1"/>
    <row r="35497" s="1" customFormat="1"/>
    <row r="35498" s="1" customFormat="1"/>
    <row r="35499" s="1" customFormat="1"/>
    <row r="35500" s="1" customFormat="1"/>
    <row r="35501" s="1" customFormat="1"/>
    <row r="35502" s="1" customFormat="1"/>
    <row r="35503" s="1" customFormat="1"/>
    <row r="35504" s="1" customFormat="1"/>
    <row r="35505" s="1" customFormat="1"/>
    <row r="35506" s="1" customFormat="1"/>
    <row r="35507" s="1" customFormat="1"/>
    <row r="35508" s="1" customFormat="1"/>
    <row r="35509" s="1" customFormat="1"/>
    <row r="35510" s="1" customFormat="1"/>
    <row r="35511" s="1" customFormat="1"/>
    <row r="35512" s="1" customFormat="1"/>
    <row r="35513" s="1" customFormat="1"/>
    <row r="35514" s="1" customFormat="1"/>
    <row r="35515" s="1" customFormat="1"/>
    <row r="35516" s="1" customFormat="1"/>
    <row r="35517" s="1" customFormat="1"/>
    <row r="35518" s="1" customFormat="1"/>
    <row r="35519" s="1" customFormat="1"/>
    <row r="35520" s="1" customFormat="1"/>
    <row r="35521" s="1" customFormat="1"/>
    <row r="35522" s="1" customFormat="1"/>
    <row r="35523" s="1" customFormat="1"/>
    <row r="35524" s="1" customFormat="1"/>
    <row r="35525" s="1" customFormat="1"/>
    <row r="35526" s="1" customFormat="1"/>
    <row r="35527" s="1" customFormat="1"/>
    <row r="35528" s="1" customFormat="1"/>
    <row r="35529" s="1" customFormat="1"/>
    <row r="35530" s="1" customFormat="1"/>
    <row r="35531" s="1" customFormat="1"/>
    <row r="35532" s="1" customFormat="1"/>
    <row r="35533" s="1" customFormat="1"/>
    <row r="35534" s="1" customFormat="1"/>
    <row r="35535" s="1" customFormat="1"/>
    <row r="35536" s="1" customFormat="1"/>
    <row r="35537" s="1" customFormat="1"/>
    <row r="35538" s="1" customFormat="1"/>
    <row r="35539" s="1" customFormat="1"/>
    <row r="35540" s="1" customFormat="1"/>
    <row r="35541" s="1" customFormat="1"/>
    <row r="35542" s="1" customFormat="1"/>
    <row r="35543" s="1" customFormat="1"/>
    <row r="35544" s="1" customFormat="1"/>
    <row r="35545" s="1" customFormat="1"/>
    <row r="35546" s="1" customFormat="1"/>
    <row r="35547" s="1" customFormat="1"/>
    <row r="35548" s="1" customFormat="1"/>
    <row r="35549" s="1" customFormat="1"/>
    <row r="35550" s="1" customFormat="1"/>
    <row r="35551" s="1" customFormat="1"/>
    <row r="35552" s="1" customFormat="1"/>
    <row r="35553" s="1" customFormat="1"/>
    <row r="35554" s="1" customFormat="1"/>
    <row r="35555" s="1" customFormat="1"/>
    <row r="35556" s="1" customFormat="1"/>
    <row r="35557" s="1" customFormat="1"/>
    <row r="35558" s="1" customFormat="1"/>
    <row r="35559" s="1" customFormat="1"/>
    <row r="35560" s="1" customFormat="1"/>
    <row r="35561" s="1" customFormat="1"/>
    <row r="35562" s="1" customFormat="1"/>
    <row r="35563" s="1" customFormat="1"/>
    <row r="35564" s="1" customFormat="1"/>
    <row r="35565" s="1" customFormat="1"/>
    <row r="35566" s="1" customFormat="1"/>
    <row r="35567" s="1" customFormat="1"/>
    <row r="35568" s="1" customFormat="1"/>
    <row r="35569" s="1" customFormat="1"/>
    <row r="35570" s="1" customFormat="1"/>
    <row r="35571" s="1" customFormat="1"/>
    <row r="35572" s="1" customFormat="1"/>
    <row r="35573" s="1" customFormat="1"/>
    <row r="35574" s="1" customFormat="1"/>
    <row r="35575" s="1" customFormat="1"/>
    <row r="35576" s="1" customFormat="1"/>
    <row r="35577" s="1" customFormat="1"/>
    <row r="35578" s="1" customFormat="1"/>
    <row r="35579" s="1" customFormat="1"/>
    <row r="35580" s="1" customFormat="1"/>
    <row r="35581" s="1" customFormat="1"/>
    <row r="35582" s="1" customFormat="1"/>
    <row r="35583" s="1" customFormat="1"/>
    <row r="35584" s="1" customFormat="1"/>
    <row r="35585" s="1" customFormat="1"/>
    <row r="35586" s="1" customFormat="1"/>
    <row r="35587" s="1" customFormat="1"/>
    <row r="35588" s="1" customFormat="1"/>
    <row r="35589" s="1" customFormat="1"/>
    <row r="35590" s="1" customFormat="1"/>
    <row r="35591" s="1" customFormat="1"/>
    <row r="35592" s="1" customFormat="1"/>
    <row r="35593" s="1" customFormat="1"/>
    <row r="35594" s="1" customFormat="1"/>
    <row r="35595" s="1" customFormat="1"/>
    <row r="35596" s="1" customFormat="1"/>
    <row r="35597" s="1" customFormat="1"/>
    <row r="35598" s="1" customFormat="1"/>
    <row r="35599" s="1" customFormat="1"/>
    <row r="35600" s="1" customFormat="1"/>
    <row r="35601" s="1" customFormat="1"/>
    <row r="35602" s="1" customFormat="1"/>
    <row r="35603" s="1" customFormat="1"/>
    <row r="35604" s="1" customFormat="1"/>
    <row r="35605" s="1" customFormat="1"/>
    <row r="35606" s="1" customFormat="1"/>
    <row r="35607" s="1" customFormat="1"/>
    <row r="35608" s="1" customFormat="1"/>
    <row r="35609" s="1" customFormat="1"/>
    <row r="35610" s="1" customFormat="1"/>
    <row r="35611" s="1" customFormat="1"/>
    <row r="35612" s="1" customFormat="1"/>
    <row r="35613" s="1" customFormat="1"/>
    <row r="35614" s="1" customFormat="1"/>
    <row r="35615" s="1" customFormat="1"/>
    <row r="35616" s="1" customFormat="1"/>
    <row r="35617" s="1" customFormat="1"/>
    <row r="35618" s="1" customFormat="1"/>
    <row r="35619" s="1" customFormat="1"/>
    <row r="35620" s="1" customFormat="1"/>
    <row r="35621" s="1" customFormat="1"/>
    <row r="35622" s="1" customFormat="1"/>
    <row r="35623" s="1" customFormat="1"/>
    <row r="35624" s="1" customFormat="1"/>
    <row r="35625" s="1" customFormat="1"/>
    <row r="35626" s="1" customFormat="1"/>
    <row r="35627" s="1" customFormat="1"/>
    <row r="35628" s="1" customFormat="1"/>
    <row r="35629" s="1" customFormat="1"/>
    <row r="35630" s="1" customFormat="1"/>
    <row r="35631" s="1" customFormat="1"/>
    <row r="35632" s="1" customFormat="1"/>
    <row r="35633" s="1" customFormat="1"/>
    <row r="35634" s="1" customFormat="1"/>
    <row r="35635" s="1" customFormat="1"/>
    <row r="35636" s="1" customFormat="1"/>
    <row r="35637" s="1" customFormat="1"/>
    <row r="35638" s="1" customFormat="1"/>
    <row r="35639" s="1" customFormat="1"/>
    <row r="35640" s="1" customFormat="1"/>
    <row r="35641" s="1" customFormat="1"/>
    <row r="35642" s="1" customFormat="1"/>
    <row r="35643" s="1" customFormat="1"/>
    <row r="35644" s="1" customFormat="1"/>
    <row r="35645" s="1" customFormat="1"/>
    <row r="35646" s="1" customFormat="1"/>
    <row r="35647" s="1" customFormat="1"/>
    <row r="35648" s="1" customFormat="1"/>
    <row r="35649" s="1" customFormat="1"/>
    <row r="35650" s="1" customFormat="1"/>
    <row r="35651" s="1" customFormat="1"/>
    <row r="35652" s="1" customFormat="1"/>
    <row r="35653" s="1" customFormat="1"/>
    <row r="35654" s="1" customFormat="1"/>
    <row r="35655" s="1" customFormat="1"/>
    <row r="35656" s="1" customFormat="1"/>
    <row r="35657" s="1" customFormat="1"/>
    <row r="35658" s="1" customFormat="1"/>
    <row r="35659" s="1" customFormat="1"/>
    <row r="35660" s="1" customFormat="1"/>
    <row r="35661" s="1" customFormat="1"/>
    <row r="35662" s="1" customFormat="1"/>
    <row r="35663" s="1" customFormat="1"/>
    <row r="35664" s="1" customFormat="1"/>
    <row r="35665" s="1" customFormat="1"/>
    <row r="35666" s="1" customFormat="1"/>
    <row r="35667" s="1" customFormat="1"/>
    <row r="35668" s="1" customFormat="1"/>
    <row r="35669" s="1" customFormat="1"/>
    <row r="35670" s="1" customFormat="1"/>
    <row r="35671" s="1" customFormat="1"/>
    <row r="35672" s="1" customFormat="1"/>
    <row r="35673" s="1" customFormat="1"/>
    <row r="35674" s="1" customFormat="1"/>
    <row r="35675" s="1" customFormat="1"/>
    <row r="35676" s="1" customFormat="1"/>
    <row r="35677" s="1" customFormat="1"/>
    <row r="35678" s="1" customFormat="1"/>
    <row r="35679" s="1" customFormat="1"/>
    <row r="35680" s="1" customFormat="1"/>
    <row r="35681" s="1" customFormat="1"/>
    <row r="35682" s="1" customFormat="1"/>
    <row r="35683" s="1" customFormat="1"/>
    <row r="35684" s="1" customFormat="1"/>
    <row r="35685" s="1" customFormat="1"/>
    <row r="35686" s="1" customFormat="1"/>
    <row r="35687" s="1" customFormat="1"/>
    <row r="35688" s="1" customFormat="1"/>
    <row r="35689" s="1" customFormat="1"/>
    <row r="35690" s="1" customFormat="1"/>
    <row r="35691" s="1" customFormat="1"/>
    <row r="35692" s="1" customFormat="1"/>
    <row r="35693" s="1" customFormat="1"/>
    <row r="35694" s="1" customFormat="1"/>
    <row r="35695" s="1" customFormat="1"/>
    <row r="35696" s="1" customFormat="1"/>
    <row r="35697" s="1" customFormat="1"/>
    <row r="35698" s="1" customFormat="1"/>
    <row r="35699" s="1" customFormat="1"/>
    <row r="35700" s="1" customFormat="1"/>
    <row r="35701" s="1" customFormat="1"/>
    <row r="35702" s="1" customFormat="1"/>
    <row r="35703" s="1" customFormat="1"/>
    <row r="35704" s="1" customFormat="1"/>
    <row r="35705" s="1" customFormat="1"/>
    <row r="35706" s="1" customFormat="1"/>
    <row r="35707" s="1" customFormat="1"/>
    <row r="35708" s="1" customFormat="1"/>
    <row r="35709" s="1" customFormat="1"/>
    <row r="35710" s="1" customFormat="1"/>
    <row r="35711" s="1" customFormat="1"/>
    <row r="35712" s="1" customFormat="1"/>
    <row r="35713" s="1" customFormat="1"/>
    <row r="35714" s="1" customFormat="1"/>
    <row r="35715" s="1" customFormat="1"/>
    <row r="35716" s="1" customFormat="1"/>
    <row r="35717" s="1" customFormat="1"/>
    <row r="35718" s="1" customFormat="1"/>
    <row r="35719" s="1" customFormat="1"/>
    <row r="35720" s="1" customFormat="1"/>
    <row r="35721" s="1" customFormat="1"/>
    <row r="35722" s="1" customFormat="1"/>
    <row r="35723" s="1" customFormat="1"/>
    <row r="35724" s="1" customFormat="1"/>
    <row r="35725" s="1" customFormat="1"/>
    <row r="35726" s="1" customFormat="1"/>
    <row r="35727" s="1" customFormat="1"/>
    <row r="35728" s="1" customFormat="1"/>
    <row r="35729" s="1" customFormat="1"/>
    <row r="35730" s="1" customFormat="1"/>
    <row r="35731" s="1" customFormat="1"/>
    <row r="35732" s="1" customFormat="1"/>
    <row r="35733" s="1" customFormat="1"/>
    <row r="35734" s="1" customFormat="1"/>
    <row r="35735" s="1" customFormat="1"/>
    <row r="35736" s="1" customFormat="1"/>
    <row r="35737" s="1" customFormat="1"/>
    <row r="35738" s="1" customFormat="1"/>
    <row r="35739" s="1" customFormat="1"/>
    <row r="35740" s="1" customFormat="1"/>
    <row r="35741" s="1" customFormat="1"/>
    <row r="35742" s="1" customFormat="1"/>
    <row r="35743" s="1" customFormat="1"/>
    <row r="35744" s="1" customFormat="1"/>
    <row r="35745" s="1" customFormat="1"/>
    <row r="35746" s="1" customFormat="1"/>
    <row r="35747" s="1" customFormat="1"/>
    <row r="35748" s="1" customFormat="1"/>
    <row r="35749" s="1" customFormat="1"/>
    <row r="35750" s="1" customFormat="1"/>
    <row r="35751" s="1" customFormat="1"/>
    <row r="35752" s="1" customFormat="1"/>
    <row r="35753" s="1" customFormat="1"/>
    <row r="35754" s="1" customFormat="1"/>
    <row r="35755" s="1" customFormat="1"/>
    <row r="35756" s="1" customFormat="1"/>
    <row r="35757" s="1" customFormat="1"/>
    <row r="35758" s="1" customFormat="1"/>
    <row r="35759" s="1" customFormat="1"/>
    <row r="35760" s="1" customFormat="1"/>
    <row r="35761" s="1" customFormat="1"/>
    <row r="35762" s="1" customFormat="1"/>
    <row r="35763" s="1" customFormat="1"/>
    <row r="35764" s="1" customFormat="1"/>
    <row r="35765" s="1" customFormat="1"/>
    <row r="35766" s="1" customFormat="1"/>
    <row r="35767" s="1" customFormat="1"/>
    <row r="35768" s="1" customFormat="1"/>
    <row r="35769" s="1" customFormat="1"/>
    <row r="35770" s="1" customFormat="1"/>
    <row r="35771" s="1" customFormat="1"/>
    <row r="35772" s="1" customFormat="1"/>
    <row r="35773" s="1" customFormat="1"/>
    <row r="35774" s="1" customFormat="1"/>
    <row r="35775" s="1" customFormat="1"/>
    <row r="35776" s="1" customFormat="1"/>
    <row r="35777" s="1" customFormat="1"/>
    <row r="35778" s="1" customFormat="1"/>
    <row r="35779" s="1" customFormat="1"/>
    <row r="35780" s="1" customFormat="1"/>
    <row r="35781" s="1" customFormat="1"/>
    <row r="35782" s="1" customFormat="1"/>
    <row r="35783" s="1" customFormat="1"/>
    <row r="35784" s="1" customFormat="1"/>
    <row r="35785" s="1" customFormat="1"/>
    <row r="35786" s="1" customFormat="1"/>
    <row r="35787" s="1" customFormat="1"/>
    <row r="35788" s="1" customFormat="1"/>
    <row r="35789" s="1" customFormat="1"/>
    <row r="35790" s="1" customFormat="1"/>
    <row r="35791" s="1" customFormat="1"/>
    <row r="35792" s="1" customFormat="1"/>
    <row r="35793" s="1" customFormat="1"/>
    <row r="35794" s="1" customFormat="1"/>
    <row r="35795" s="1" customFormat="1"/>
    <row r="35796" s="1" customFormat="1"/>
    <row r="35797" s="1" customFormat="1"/>
    <row r="35798" s="1" customFormat="1"/>
    <row r="35799" s="1" customFormat="1"/>
    <row r="35800" s="1" customFormat="1"/>
    <row r="35801" s="1" customFormat="1"/>
    <row r="35802" s="1" customFormat="1"/>
    <row r="35803" s="1" customFormat="1"/>
    <row r="35804" s="1" customFormat="1"/>
    <row r="35805" s="1" customFormat="1"/>
    <row r="35806" s="1" customFormat="1"/>
    <row r="35807" s="1" customFormat="1"/>
    <row r="35808" s="1" customFormat="1"/>
    <row r="35809" s="1" customFormat="1"/>
    <row r="35810" s="1" customFormat="1"/>
    <row r="35811" s="1" customFormat="1"/>
    <row r="35812" s="1" customFormat="1"/>
    <row r="35813" s="1" customFormat="1"/>
    <row r="35814" s="1" customFormat="1"/>
    <row r="35815" s="1" customFormat="1"/>
    <row r="35816" s="1" customFormat="1"/>
    <row r="35817" s="1" customFormat="1"/>
    <row r="35818" s="1" customFormat="1"/>
    <row r="35819" s="1" customFormat="1"/>
    <row r="35820" s="1" customFormat="1"/>
    <row r="35821" s="1" customFormat="1"/>
    <row r="35822" s="1" customFormat="1"/>
    <row r="35823" s="1" customFormat="1"/>
    <row r="35824" s="1" customFormat="1"/>
    <row r="35825" s="1" customFormat="1"/>
    <row r="35826" s="1" customFormat="1"/>
    <row r="35827" s="1" customFormat="1"/>
    <row r="35828" s="1" customFormat="1"/>
    <row r="35829" s="1" customFormat="1"/>
    <row r="35830" s="1" customFormat="1"/>
    <row r="35831" s="1" customFormat="1"/>
    <row r="35832" s="1" customFormat="1"/>
    <row r="35833" s="1" customFormat="1"/>
    <row r="35834" s="1" customFormat="1"/>
    <row r="35835" s="1" customFormat="1"/>
    <row r="35836" s="1" customFormat="1"/>
    <row r="35837" s="1" customFormat="1"/>
    <row r="35838" s="1" customFormat="1"/>
    <row r="35839" s="1" customFormat="1"/>
    <row r="35840" s="1" customFormat="1"/>
    <row r="35841" s="1" customFormat="1"/>
    <row r="35842" s="1" customFormat="1"/>
    <row r="35843" s="1" customFormat="1"/>
    <row r="35844" s="1" customFormat="1"/>
    <row r="35845" s="1" customFormat="1"/>
    <row r="35846" s="1" customFormat="1"/>
    <row r="35847" s="1" customFormat="1"/>
    <row r="35848" s="1" customFormat="1"/>
    <row r="35849" s="1" customFormat="1"/>
    <row r="35850" s="1" customFormat="1"/>
    <row r="35851" s="1" customFormat="1"/>
    <row r="35852" s="1" customFormat="1"/>
    <row r="35853" s="1" customFormat="1"/>
    <row r="35854" s="1" customFormat="1"/>
    <row r="35855" s="1" customFormat="1"/>
    <row r="35856" s="1" customFormat="1"/>
    <row r="35857" s="1" customFormat="1"/>
    <row r="35858" s="1" customFormat="1"/>
    <row r="35859" s="1" customFormat="1"/>
    <row r="35860" s="1" customFormat="1"/>
    <row r="35861" s="1" customFormat="1"/>
    <row r="35862" s="1" customFormat="1"/>
    <row r="35863" s="1" customFormat="1"/>
    <row r="35864" s="1" customFormat="1"/>
    <row r="35865" s="1" customFormat="1"/>
    <row r="35866" s="1" customFormat="1"/>
    <row r="35867" s="1" customFormat="1"/>
    <row r="35868" s="1" customFormat="1"/>
    <row r="35869" s="1" customFormat="1"/>
    <row r="35870" s="1" customFormat="1"/>
    <row r="35871" s="1" customFormat="1"/>
    <row r="35872" s="1" customFormat="1"/>
    <row r="35873" s="1" customFormat="1"/>
    <row r="35874" s="1" customFormat="1"/>
    <row r="35875" s="1" customFormat="1"/>
    <row r="35876" s="1" customFormat="1"/>
    <row r="35877" s="1" customFormat="1"/>
    <row r="35878" s="1" customFormat="1"/>
    <row r="35879" s="1" customFormat="1"/>
    <row r="35880" s="1" customFormat="1"/>
    <row r="35881" s="1" customFormat="1"/>
    <row r="35882" s="1" customFormat="1"/>
    <row r="35883" s="1" customFormat="1"/>
    <row r="35884" s="1" customFormat="1"/>
    <row r="35885" s="1" customFormat="1"/>
    <row r="35886" s="1" customFormat="1"/>
    <row r="35887" s="1" customFormat="1"/>
    <row r="35888" s="1" customFormat="1"/>
    <row r="35889" s="1" customFormat="1"/>
    <row r="35890" s="1" customFormat="1"/>
    <row r="35891" s="1" customFormat="1"/>
    <row r="35892" s="1" customFormat="1"/>
    <row r="35893" s="1" customFormat="1"/>
    <row r="35894" s="1" customFormat="1"/>
    <row r="35895" s="1" customFormat="1"/>
    <row r="35896" s="1" customFormat="1"/>
    <row r="35897" s="1" customFormat="1"/>
    <row r="35898" s="1" customFormat="1"/>
    <row r="35899" s="1" customFormat="1"/>
    <row r="35900" s="1" customFormat="1"/>
    <row r="35901" s="1" customFormat="1"/>
    <row r="35902" s="1" customFormat="1"/>
    <row r="35903" s="1" customFormat="1"/>
    <row r="35904" s="1" customFormat="1"/>
    <row r="35905" s="1" customFormat="1"/>
    <row r="35906" s="1" customFormat="1"/>
    <row r="35907" s="1" customFormat="1"/>
    <row r="35908" s="1" customFormat="1"/>
    <row r="35909" s="1" customFormat="1"/>
    <row r="35910" s="1" customFormat="1"/>
    <row r="35911" s="1" customFormat="1"/>
    <row r="35912" s="1" customFormat="1"/>
    <row r="35913" s="1" customFormat="1"/>
    <row r="35914" s="1" customFormat="1"/>
    <row r="35915" s="1" customFormat="1"/>
    <row r="35916" s="1" customFormat="1"/>
    <row r="35917" s="1" customFormat="1"/>
    <row r="35918" s="1" customFormat="1"/>
    <row r="35919" s="1" customFormat="1"/>
    <row r="35920" s="1" customFormat="1"/>
    <row r="35921" s="1" customFormat="1"/>
    <row r="35922" s="1" customFormat="1"/>
    <row r="35923" s="1" customFormat="1"/>
    <row r="35924" s="1" customFormat="1"/>
    <row r="35925" s="1" customFormat="1"/>
    <row r="35926" s="1" customFormat="1"/>
    <row r="35927" s="1" customFormat="1"/>
    <row r="35928" s="1" customFormat="1"/>
    <row r="35929" s="1" customFormat="1"/>
    <row r="35930" s="1" customFormat="1"/>
    <row r="35931" s="1" customFormat="1"/>
    <row r="35932" s="1" customFormat="1"/>
    <row r="35933" s="1" customFormat="1"/>
    <row r="35934" s="1" customFormat="1"/>
    <row r="35935" s="1" customFormat="1"/>
    <row r="35936" s="1" customFormat="1"/>
    <row r="35937" s="1" customFormat="1"/>
    <row r="35938" s="1" customFormat="1"/>
    <row r="35939" s="1" customFormat="1"/>
    <row r="35940" s="1" customFormat="1"/>
    <row r="35941" s="1" customFormat="1"/>
    <row r="35942" s="1" customFormat="1"/>
    <row r="35943" s="1" customFormat="1"/>
    <row r="35944" s="1" customFormat="1"/>
    <row r="35945" s="1" customFormat="1"/>
    <row r="35946" s="1" customFormat="1"/>
    <row r="35947" s="1" customFormat="1"/>
    <row r="35948" s="1" customFormat="1"/>
    <row r="35949" s="1" customFormat="1"/>
    <row r="35950" s="1" customFormat="1"/>
    <row r="35951" s="1" customFormat="1"/>
    <row r="35952" s="1" customFormat="1"/>
    <row r="35953" s="1" customFormat="1"/>
    <row r="35954" s="1" customFormat="1"/>
    <row r="35955" s="1" customFormat="1"/>
    <row r="35956" s="1" customFormat="1"/>
    <row r="35957" s="1" customFormat="1"/>
    <row r="35958" s="1" customFormat="1"/>
    <row r="35959" s="1" customFormat="1"/>
    <row r="35960" s="1" customFormat="1"/>
  </sheetData>
  <mergeCells count="149">
    <mergeCell ref="F5:K5"/>
    <mergeCell ref="L5:Q5"/>
    <mergeCell ref="C39:C40"/>
    <mergeCell ref="X39:X40"/>
    <mergeCell ref="D5:D6"/>
    <mergeCell ref="C5:C6"/>
    <mergeCell ref="AC35:AC36"/>
    <mergeCell ref="C37:C38"/>
    <mergeCell ref="X37:X38"/>
    <mergeCell ref="Y37:Y38"/>
    <mergeCell ref="E5:E6"/>
    <mergeCell ref="Z37:Z38"/>
    <mergeCell ref="AA37:AA38"/>
    <mergeCell ref="AB37:AB38"/>
    <mergeCell ref="AC37:AC38"/>
    <mergeCell ref="C35:C36"/>
    <mergeCell ref="AC25:AC26"/>
    <mergeCell ref="C33:C34"/>
    <mergeCell ref="X33:X34"/>
    <mergeCell ref="Y33:Y34"/>
    <mergeCell ref="Z33:Z34"/>
    <mergeCell ref="AA33:AA34"/>
    <mergeCell ref="AB33:AB34"/>
    <mergeCell ref="AC33:AC34"/>
    <mergeCell ref="C25:C26"/>
    <mergeCell ref="X25:X26"/>
    <mergeCell ref="Y25:Y26"/>
    <mergeCell ref="Z25:Z26"/>
    <mergeCell ref="AA25:AA26"/>
    <mergeCell ref="AB25:AB26"/>
    <mergeCell ref="E25:E26"/>
    <mergeCell ref="E33:E34"/>
    <mergeCell ref="C27:C28"/>
    <mergeCell ref="E27:E28"/>
    <mergeCell ref="X27:X28"/>
    <mergeCell ref="Y27:Y28"/>
    <mergeCell ref="Z27:Z28"/>
    <mergeCell ref="AA27:AA28"/>
    <mergeCell ref="AB27:AB28"/>
    <mergeCell ref="AC21:AC22"/>
    <mergeCell ref="C23:C24"/>
    <mergeCell ref="X23:X24"/>
    <mergeCell ref="Y23:Y24"/>
    <mergeCell ref="Z23:Z24"/>
    <mergeCell ref="AA23:AA24"/>
    <mergeCell ref="AB23:AB24"/>
    <mergeCell ref="AC23:AC24"/>
    <mergeCell ref="C21:C22"/>
    <mergeCell ref="X21:X22"/>
    <mergeCell ref="Y21:Y22"/>
    <mergeCell ref="Z21:Z22"/>
    <mergeCell ref="AA21:AA22"/>
    <mergeCell ref="AB21:AB22"/>
    <mergeCell ref="E21:E22"/>
    <mergeCell ref="E23:E24"/>
    <mergeCell ref="AC17:AC18"/>
    <mergeCell ref="C19:C20"/>
    <mergeCell ref="X19:X20"/>
    <mergeCell ref="Y19:Y20"/>
    <mergeCell ref="Z19:Z20"/>
    <mergeCell ref="AA19:AA20"/>
    <mergeCell ref="AB19:AB20"/>
    <mergeCell ref="AC19:AC20"/>
    <mergeCell ref="C17:C18"/>
    <mergeCell ref="X17:X18"/>
    <mergeCell ref="Y17:Y18"/>
    <mergeCell ref="Z17:Z18"/>
    <mergeCell ref="AA17:AA18"/>
    <mergeCell ref="AB17:AB18"/>
    <mergeCell ref="E17:E18"/>
    <mergeCell ref="E19:E20"/>
    <mergeCell ref="R5:W5"/>
    <mergeCell ref="X5:AC5"/>
    <mergeCell ref="B2:AC2"/>
    <mergeCell ref="B3:AC3"/>
    <mergeCell ref="AB7:AB8"/>
    <mergeCell ref="AC7:AC8"/>
    <mergeCell ref="B5:B6"/>
    <mergeCell ref="C15:C16"/>
    <mergeCell ref="X15:X16"/>
    <mergeCell ref="Y15:Y16"/>
    <mergeCell ref="Z15:Z16"/>
    <mergeCell ref="AA15:AA16"/>
    <mergeCell ref="AB15:AB16"/>
    <mergeCell ref="AC15:AC16"/>
    <mergeCell ref="C13:C14"/>
    <mergeCell ref="X13:X14"/>
    <mergeCell ref="Y13:Y14"/>
    <mergeCell ref="Z13:Z14"/>
    <mergeCell ref="E13:E14"/>
    <mergeCell ref="E15:E16"/>
    <mergeCell ref="AA13:AA14"/>
    <mergeCell ref="AB13:AB14"/>
    <mergeCell ref="AC13:AC14"/>
    <mergeCell ref="C11:C12"/>
    <mergeCell ref="X11:X12"/>
    <mergeCell ref="Y11:Y12"/>
    <mergeCell ref="Z11:Z12"/>
    <mergeCell ref="AA11:AA12"/>
    <mergeCell ref="AB11:AB12"/>
    <mergeCell ref="AC11:AC12"/>
    <mergeCell ref="C7:C8"/>
    <mergeCell ref="X7:X8"/>
    <mergeCell ref="Y7:Y8"/>
    <mergeCell ref="Z7:Z8"/>
    <mergeCell ref="AA7:AA8"/>
    <mergeCell ref="E7:E8"/>
    <mergeCell ref="E11:E12"/>
    <mergeCell ref="C9:C10"/>
    <mergeCell ref="E9:E10"/>
    <mergeCell ref="X9:X10"/>
    <mergeCell ref="Y9:Y10"/>
    <mergeCell ref="Z9:Z10"/>
    <mergeCell ref="AA9:AA10"/>
    <mergeCell ref="AB9:AB10"/>
    <mergeCell ref="AC9:AC10"/>
    <mergeCell ref="AC27:AC28"/>
    <mergeCell ref="C29:C30"/>
    <mergeCell ref="E29:E30"/>
    <mergeCell ref="X29:X30"/>
    <mergeCell ref="Y29:Y30"/>
    <mergeCell ref="Z29:Z30"/>
    <mergeCell ref="AA29:AA30"/>
    <mergeCell ref="AB29:AB30"/>
    <mergeCell ref="AC29:AC30"/>
    <mergeCell ref="C47:F47"/>
    <mergeCell ref="C31:C32"/>
    <mergeCell ref="E31:E32"/>
    <mergeCell ref="X31:X32"/>
    <mergeCell ref="Y31:Y32"/>
    <mergeCell ref="Z31:Z32"/>
    <mergeCell ref="AA31:AA32"/>
    <mergeCell ref="AB31:AB32"/>
    <mergeCell ref="AC31:AC32"/>
    <mergeCell ref="X35:X36"/>
    <mergeCell ref="Y35:Y36"/>
    <mergeCell ref="Z35:Z36"/>
    <mergeCell ref="AA35:AA36"/>
    <mergeCell ref="AB35:AB36"/>
    <mergeCell ref="E35:E36"/>
    <mergeCell ref="E37:E38"/>
    <mergeCell ref="B44:R44"/>
    <mergeCell ref="E39:E40"/>
    <mergeCell ref="Y39:Y40"/>
    <mergeCell ref="Z39:Z40"/>
    <mergeCell ref="AA39:AA40"/>
    <mergeCell ref="AB39:AB40"/>
    <mergeCell ref="AC39:AC40"/>
    <mergeCell ref="B7:B40"/>
  </mergeCells>
  <conditionalFormatting sqref="O7:O38">
    <cfRule type="dataBar" priority="37">
      <dataBar>
        <cfvo type="min" val="0"/>
        <cfvo type="max" val="0"/>
        <color rgb="FFFF555A"/>
      </dataBar>
    </cfRule>
  </conditionalFormatting>
  <conditionalFormatting sqref="I7:I38">
    <cfRule type="dataBar" priority="36">
      <dataBar>
        <cfvo type="min" val="0"/>
        <cfvo type="max" val="0"/>
        <color rgb="FFFF555A"/>
      </dataBar>
    </cfRule>
  </conditionalFormatting>
  <conditionalFormatting sqref="AA7:AA38">
    <cfRule type="dataBar" priority="35">
      <dataBar>
        <cfvo type="min" val="0"/>
        <cfvo type="max" val="0"/>
        <color rgb="FFFF555A"/>
      </dataBar>
    </cfRule>
  </conditionalFormatting>
  <conditionalFormatting sqref="H7:H40 J7:J40 N7:N40 F7:F38 P7:P38 V7:V38">
    <cfRule type="cellIs" dxfId="16" priority="34" operator="lessThan">
      <formula>0</formula>
    </cfRule>
  </conditionalFormatting>
  <conditionalFormatting sqref="K7:K38 Q7:Q38 AC7:AC38 W7:W38">
    <cfRule type="cellIs" dxfId="15" priority="29" operator="greaterThan">
      <formula>0.8</formula>
    </cfRule>
  </conditionalFormatting>
  <pageMargins left="0.7" right="0.7" top="0.75" bottom="0.75" header="0.3" footer="0.3"/>
  <pageSetup paperSize="162" orientation="portrait" r:id="rId1"/>
  <ignoredErrors>
    <ignoredError sqref="Z7:Z8 T7:T8 N8 N35:N38 T11:T26 N11:N26 Z37:Z39 Z35:Z36 Z11:Z27 Z9:Z10 Z33:Z34 T35:T38 T27:T34 T39 H8:H40 Z40 F8:F38 L8:L38" formula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H30"/>
  <sheetViews>
    <sheetView showGridLines="0" zoomScale="72" zoomScaleNormal="72" workbookViewId="0">
      <selection activeCell="H49" sqref="H49"/>
    </sheetView>
  </sheetViews>
  <sheetFormatPr baseColWidth="10" defaultColWidth="11.5546875" defaultRowHeight="12" customHeight="1"/>
  <cols>
    <col min="1" max="1" width="11.88671875" style="82" customWidth="1"/>
    <col min="2" max="2" width="24.88671875" style="82" customWidth="1"/>
    <col min="3" max="3" width="12.6640625" style="82" customWidth="1"/>
    <col min="4" max="4" width="12.88671875" style="82" customWidth="1"/>
    <col min="5" max="5" width="13.6640625" style="82" customWidth="1"/>
    <col min="6" max="6" width="17.5546875" style="82" customWidth="1"/>
    <col min="7" max="7" width="12.44140625" style="82" customWidth="1"/>
    <col min="8" max="16384" width="11.5546875" style="82"/>
  </cols>
  <sheetData>
    <row r="1" spans="2:6" ht="12" customHeight="1">
      <c r="B1" s="901"/>
      <c r="C1" s="901"/>
      <c r="D1" s="901"/>
      <c r="E1" s="439"/>
      <c r="F1" s="440"/>
    </row>
    <row r="2" spans="2:6" ht="12" customHeight="1">
      <c r="B2" s="908" t="s">
        <v>233</v>
      </c>
      <c r="C2" s="908"/>
      <c r="D2" s="908"/>
      <c r="E2" s="433">
        <v>0</v>
      </c>
      <c r="F2" s="440"/>
    </row>
    <row r="3" spans="2:6" ht="12" customHeight="1">
      <c r="B3" s="908" t="s">
        <v>234</v>
      </c>
      <c r="C3" s="908"/>
      <c r="D3" s="908"/>
      <c r="E3" s="503">
        <f>SUM(E6:E15)</f>
        <v>0.71000000000000008</v>
      </c>
      <c r="F3" s="440"/>
    </row>
    <row r="4" spans="2:6" ht="12" customHeight="1">
      <c r="B4" s="909" t="s">
        <v>229</v>
      </c>
      <c r="C4" s="909"/>
      <c r="D4" s="909"/>
      <c r="E4" s="505">
        <f>SUM(E2:E3)</f>
        <v>0.71000000000000008</v>
      </c>
    </row>
    <row r="5" spans="2:6" ht="12" customHeight="1">
      <c r="B5" s="444" t="s">
        <v>222</v>
      </c>
      <c r="C5" s="444" t="s">
        <v>216</v>
      </c>
      <c r="D5" s="444" t="s">
        <v>217</v>
      </c>
      <c r="E5" s="444" t="s">
        <v>221</v>
      </c>
    </row>
    <row r="6" spans="2:6" ht="12" customHeight="1">
      <c r="B6" s="432" t="s">
        <v>154</v>
      </c>
      <c r="C6" s="432" t="s">
        <v>218</v>
      </c>
      <c r="D6" s="458" t="s">
        <v>215</v>
      </c>
      <c r="E6" s="461">
        <v>6.0999999999999999E-2</v>
      </c>
    </row>
    <row r="7" spans="2:6" ht="12" customHeight="1">
      <c r="B7" s="432" t="s">
        <v>154</v>
      </c>
      <c r="C7" s="432" t="s">
        <v>219</v>
      </c>
      <c r="D7" s="458" t="s">
        <v>215</v>
      </c>
      <c r="E7" s="461">
        <v>0.01</v>
      </c>
    </row>
    <row r="8" spans="2:6" ht="12" customHeight="1">
      <c r="B8" s="432" t="s">
        <v>154</v>
      </c>
      <c r="C8" s="432" t="s">
        <v>220</v>
      </c>
      <c r="D8" s="458" t="s">
        <v>215</v>
      </c>
      <c r="E8" s="461">
        <f>0.049+0.025</f>
        <v>7.400000000000001E-2</v>
      </c>
    </row>
    <row r="9" spans="2:6" ht="12" customHeight="1">
      <c r="B9" s="432" t="s">
        <v>154</v>
      </c>
      <c r="C9" s="502" t="s">
        <v>226</v>
      </c>
      <c r="D9" s="458" t="s">
        <v>228</v>
      </c>
      <c r="E9" s="462">
        <v>0.28000000000000003</v>
      </c>
    </row>
    <row r="10" spans="2:6" ht="12" customHeight="1">
      <c r="B10" s="432" t="s">
        <v>154</v>
      </c>
      <c r="C10" s="502" t="s">
        <v>227</v>
      </c>
      <c r="D10" s="458" t="s">
        <v>228</v>
      </c>
      <c r="E10" s="462">
        <v>0.25</v>
      </c>
    </row>
    <row r="11" spans="2:6" ht="12" customHeight="1">
      <c r="B11" s="432" t="s">
        <v>154</v>
      </c>
      <c r="C11" s="502" t="s">
        <v>236</v>
      </c>
      <c r="D11" s="458" t="s">
        <v>215</v>
      </c>
      <c r="E11" s="204">
        <v>5.0000000000000001E-3</v>
      </c>
    </row>
    <row r="12" spans="2:6" ht="12" customHeight="1">
      <c r="B12" s="432" t="s">
        <v>154</v>
      </c>
      <c r="C12" s="502" t="s">
        <v>237</v>
      </c>
      <c r="D12" s="458" t="s">
        <v>215</v>
      </c>
      <c r="E12" s="204">
        <v>7.0000000000000001E-3</v>
      </c>
    </row>
    <row r="13" spans="2:6" ht="12" customHeight="1">
      <c r="B13" s="432" t="s">
        <v>154</v>
      </c>
      <c r="C13" s="502" t="s">
        <v>238</v>
      </c>
      <c r="D13" s="458" t="s">
        <v>215</v>
      </c>
      <c r="E13" s="204">
        <v>0.01</v>
      </c>
    </row>
    <row r="14" spans="2:6" ht="12" customHeight="1">
      <c r="B14" s="432" t="s">
        <v>154</v>
      </c>
      <c r="C14" s="502" t="s">
        <v>239</v>
      </c>
      <c r="D14" s="458" t="s">
        <v>215</v>
      </c>
      <c r="E14" s="204">
        <v>0.01</v>
      </c>
    </row>
    <row r="15" spans="2:6" ht="12" customHeight="1">
      <c r="B15" s="432" t="s">
        <v>154</v>
      </c>
      <c r="C15" s="502" t="s">
        <v>240</v>
      </c>
      <c r="D15" s="458" t="s">
        <v>215</v>
      </c>
      <c r="E15" s="204">
        <v>3.0000000000000001E-3</v>
      </c>
    </row>
    <row r="16" spans="2:6" ht="12" customHeight="1">
      <c r="B16" s="456"/>
      <c r="C16" s="460"/>
      <c r="D16" s="456"/>
      <c r="E16" s="463">
        <f>SUM(E6:E15)</f>
        <v>0.71000000000000008</v>
      </c>
      <c r="F16"/>
    </row>
    <row r="18" spans="1:8" ht="12" customHeight="1">
      <c r="B18" s="902" t="s">
        <v>223</v>
      </c>
      <c r="C18" s="902"/>
      <c r="D18" s="903"/>
      <c r="E18" s="433">
        <f>+C30</f>
        <v>21.374000000000002</v>
      </c>
    </row>
    <row r="19" spans="1:8" ht="12" customHeight="1">
      <c r="B19" s="904" t="s">
        <v>224</v>
      </c>
      <c r="C19" s="904"/>
      <c r="D19" s="905"/>
      <c r="E19" s="433">
        <f>+D30+E30+F30+G30</f>
        <v>78.960000000000008</v>
      </c>
    </row>
    <row r="20" spans="1:8" ht="12" customHeight="1">
      <c r="B20" s="906" t="s">
        <v>229</v>
      </c>
      <c r="C20" s="906"/>
      <c r="D20" s="907"/>
      <c r="E20" s="435">
        <f>SUM(E18:E19)</f>
        <v>100.334</v>
      </c>
    </row>
    <row r="21" spans="1:8" s="440" customFormat="1" ht="12" customHeight="1">
      <c r="B21" s="443"/>
      <c r="C21" s="443"/>
      <c r="D21" s="443"/>
      <c r="E21" s="441"/>
    </row>
    <row r="22" spans="1:8" ht="12" customHeight="1">
      <c r="A22" s="440"/>
      <c r="B22"/>
      <c r="C22"/>
      <c r="D22"/>
      <c r="E22"/>
    </row>
    <row r="23" spans="1:8" ht="33.6" customHeight="1">
      <c r="A23" s="504" t="s">
        <v>255</v>
      </c>
      <c r="B23" s="504" t="s">
        <v>154</v>
      </c>
      <c r="C23" s="504" t="s">
        <v>241</v>
      </c>
      <c r="D23" s="504" t="s">
        <v>215</v>
      </c>
      <c r="E23" s="504" t="s">
        <v>245</v>
      </c>
      <c r="F23" s="504" t="s">
        <v>228</v>
      </c>
      <c r="G23" s="504" t="s">
        <v>246</v>
      </c>
      <c r="H23" s="504" t="s">
        <v>247</v>
      </c>
    </row>
    <row r="24" spans="1:8" ht="12" customHeight="1">
      <c r="A24" s="506" t="s">
        <v>258</v>
      </c>
      <c r="B24" s="457" t="s">
        <v>182</v>
      </c>
      <c r="C24" s="459">
        <v>0.28299999999999997</v>
      </c>
      <c r="D24" s="459">
        <v>0.11799999999999999</v>
      </c>
      <c r="E24" s="459"/>
      <c r="F24" s="464"/>
      <c r="G24" s="464"/>
      <c r="H24" s="464">
        <f>SUM(C24:G24)</f>
        <v>0.40099999999999997</v>
      </c>
    </row>
    <row r="25" spans="1:8" ht="12" customHeight="1">
      <c r="A25" s="506" t="s">
        <v>258</v>
      </c>
      <c r="B25" s="457" t="s">
        <v>242</v>
      </c>
      <c r="C25" s="459">
        <v>14.817000000000002</v>
      </c>
      <c r="D25" s="459"/>
      <c r="E25" s="459"/>
      <c r="F25" s="464"/>
      <c r="G25" s="464"/>
      <c r="H25" s="464">
        <f t="shared" ref="H25:H29" si="0">SUM(C25:G25)</f>
        <v>14.817000000000002</v>
      </c>
    </row>
    <row r="26" spans="1:8" ht="12" customHeight="1">
      <c r="A26" s="464"/>
      <c r="B26" s="457"/>
      <c r="C26" s="459"/>
      <c r="D26" s="459"/>
      <c r="E26" s="459"/>
      <c r="F26" s="464"/>
      <c r="G26" s="464"/>
      <c r="H26" s="464"/>
    </row>
    <row r="27" spans="1:8" ht="12" customHeight="1">
      <c r="A27" s="507" t="s">
        <v>257</v>
      </c>
      <c r="B27" s="457" t="s">
        <v>244</v>
      </c>
      <c r="C27" s="544"/>
      <c r="D27" s="544"/>
      <c r="E27" s="544"/>
      <c r="F27" s="544">
        <v>0.78400000000000003</v>
      </c>
      <c r="G27" s="544">
        <v>43.173999999999999</v>
      </c>
      <c r="H27" s="508">
        <f>SUM(C27:G27)</f>
        <v>43.957999999999998</v>
      </c>
    </row>
    <row r="28" spans="1:8" ht="12" customHeight="1">
      <c r="A28" s="507" t="s">
        <v>257</v>
      </c>
      <c r="B28" s="457" t="s">
        <v>243</v>
      </c>
      <c r="C28" s="545">
        <v>3.6999999999999998E-2</v>
      </c>
      <c r="D28" s="545">
        <v>3.8639999999999999</v>
      </c>
      <c r="E28" s="544">
        <v>0.57199999999999995</v>
      </c>
      <c r="F28" s="544">
        <v>0.67300000000000004</v>
      </c>
      <c r="G28" s="544"/>
      <c r="H28" s="508">
        <f t="shared" si="0"/>
        <v>5.1459999999999999</v>
      </c>
    </row>
    <row r="29" spans="1:8" ht="12" customHeight="1">
      <c r="A29" s="507" t="s">
        <v>257</v>
      </c>
      <c r="B29" s="457" t="s">
        <v>256</v>
      </c>
      <c r="C29" s="545">
        <v>6.2370000000000001</v>
      </c>
      <c r="D29" s="545">
        <v>29.775000000000006</v>
      </c>
      <c r="E29" s="544"/>
      <c r="F29" s="544"/>
      <c r="G29" s="544"/>
      <c r="H29" s="508">
        <f t="shared" si="0"/>
        <v>36.012000000000008</v>
      </c>
    </row>
    <row r="30" spans="1:8" ht="12" customHeight="1">
      <c r="A30" s="899" t="s">
        <v>259</v>
      </c>
      <c r="B30" s="900"/>
      <c r="C30" s="504">
        <f>SUM(C24:C29)</f>
        <v>21.374000000000002</v>
      </c>
      <c r="D30" s="504">
        <f t="shared" ref="D30:G30" si="1">SUM(D24:D29)</f>
        <v>33.757000000000005</v>
      </c>
      <c r="E30" s="504">
        <f t="shared" si="1"/>
        <v>0.57199999999999995</v>
      </c>
      <c r="F30" s="504">
        <f t="shared" si="1"/>
        <v>1.4570000000000001</v>
      </c>
      <c r="G30" s="504">
        <f t="shared" si="1"/>
        <v>43.173999999999999</v>
      </c>
      <c r="H30" s="504">
        <f>SUM(H24:H29)</f>
        <v>100.334</v>
      </c>
    </row>
  </sheetData>
  <mergeCells count="8">
    <mergeCell ref="A30:B30"/>
    <mergeCell ref="B1:D1"/>
    <mergeCell ref="B18:D18"/>
    <mergeCell ref="B19:D19"/>
    <mergeCell ref="B20:D20"/>
    <mergeCell ref="B2:D2"/>
    <mergeCell ref="B3:D3"/>
    <mergeCell ref="B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1:N71"/>
  <sheetViews>
    <sheetView zoomScale="65" zoomScaleNormal="65" workbookViewId="0">
      <pane xSplit="6" ySplit="8" topLeftCell="G43" activePane="bottomRight" state="frozen"/>
      <selection pane="topRight" activeCell="F1" sqref="F1"/>
      <selection pane="bottomLeft" activeCell="A7" sqref="A7"/>
      <selection pane="bottomRight" activeCell="L78" sqref="L78"/>
    </sheetView>
  </sheetViews>
  <sheetFormatPr baseColWidth="10" defaultColWidth="12" defaultRowHeight="12" customHeight="1"/>
  <cols>
    <col min="1" max="1" width="8.5546875" style="209" customWidth="1"/>
    <col min="2" max="2" width="20.44140625" style="209" customWidth="1"/>
    <col min="3" max="3" width="16.44140625" style="209" customWidth="1"/>
    <col min="4" max="4" width="14.77734375" style="209" customWidth="1"/>
    <col min="5" max="5" width="13.44140625" style="209" customWidth="1"/>
    <col min="6" max="6" width="10.109375" style="209" customWidth="1"/>
    <col min="7" max="7" width="12.44140625" style="209" customWidth="1"/>
    <col min="8" max="8" width="14.5546875" style="209" customWidth="1"/>
    <col min="9" max="9" width="10.33203125" style="209" customWidth="1"/>
    <col min="10" max="10" width="22.44140625" style="209" customWidth="1"/>
    <col min="11" max="11" width="19.44140625" style="209" customWidth="1"/>
    <col min="12" max="12" width="12.5546875" style="209" customWidth="1"/>
    <col min="13" max="13" width="17.5546875" style="209" customWidth="1"/>
    <col min="14" max="14" width="10.5546875" style="209" customWidth="1"/>
    <col min="15" max="16384" width="12" style="209"/>
  </cols>
  <sheetData>
    <row r="1" spans="2:14" ht="26.1" customHeight="1" thickBot="1">
      <c r="B1" s="950" t="s">
        <v>188</v>
      </c>
      <c r="C1" s="951"/>
      <c r="D1" s="951"/>
      <c r="E1" s="952"/>
    </row>
    <row r="2" spans="2:14" ht="12" customHeight="1">
      <c r="B2" s="329" t="s">
        <v>122</v>
      </c>
      <c r="C2" s="324" t="s">
        <v>123</v>
      </c>
      <c r="D2" s="330" t="s">
        <v>117</v>
      </c>
      <c r="E2" s="331" t="s">
        <v>124</v>
      </c>
    </row>
    <row r="3" spans="2:14" ht="12" customHeight="1">
      <c r="B3" s="210" t="s">
        <v>125</v>
      </c>
      <c r="C3" s="211">
        <v>8</v>
      </c>
      <c r="D3" s="211">
        <v>45</v>
      </c>
      <c r="E3" s="336">
        <f t="shared" ref="E3:E4" si="0">SUM(C3:D3)</f>
        <v>53</v>
      </c>
    </row>
    <row r="4" spans="2:14" ht="12" customHeight="1">
      <c r="B4" s="210" t="s">
        <v>126</v>
      </c>
      <c r="C4" s="211">
        <v>1</v>
      </c>
      <c r="D4" s="211">
        <v>5</v>
      </c>
      <c r="E4" s="336">
        <f t="shared" si="0"/>
        <v>6</v>
      </c>
    </row>
    <row r="5" spans="2:14" ht="12" customHeight="1" thickBot="1">
      <c r="B5" s="334" t="s">
        <v>127</v>
      </c>
      <c r="C5" s="335">
        <f>SUM(C3:C4)</f>
        <v>9</v>
      </c>
      <c r="D5" s="335">
        <f>SUM(D3:D4)</f>
        <v>50</v>
      </c>
      <c r="E5" s="336">
        <f>SUM(C5:D5)</f>
        <v>59</v>
      </c>
    </row>
    <row r="6" spans="2:14" ht="41.4" customHeight="1" thickBot="1">
      <c r="B6" s="212"/>
      <c r="C6" s="213"/>
      <c r="D6" s="213"/>
      <c r="E6" s="213"/>
      <c r="F6" s="213"/>
      <c r="G6" s="213"/>
      <c r="H6" s="213"/>
      <c r="I6" s="213"/>
    </row>
    <row r="7" spans="2:14" ht="11.4" customHeight="1" thickBot="1">
      <c r="H7" s="916" t="s">
        <v>128</v>
      </c>
      <c r="I7" s="917"/>
      <c r="J7" s="916" t="s">
        <v>187</v>
      </c>
      <c r="K7" s="917"/>
    </row>
    <row r="8" spans="2:14" ht="33.6" customHeight="1" thickBot="1">
      <c r="B8" s="405" t="s">
        <v>129</v>
      </c>
      <c r="C8" s="412" t="s">
        <v>130</v>
      </c>
      <c r="D8" s="413"/>
      <c r="E8" s="406" t="s">
        <v>131</v>
      </c>
      <c r="F8" s="407" t="s">
        <v>191</v>
      </c>
      <c r="G8" s="408" t="s">
        <v>132</v>
      </c>
      <c r="H8" s="408" t="s">
        <v>133</v>
      </c>
      <c r="I8" s="410" t="s">
        <v>117</v>
      </c>
      <c r="J8" s="405" t="s">
        <v>134</v>
      </c>
      <c r="K8" s="409" t="s">
        <v>117</v>
      </c>
      <c r="L8" s="465" t="s">
        <v>135</v>
      </c>
      <c r="M8" s="411" t="s">
        <v>183</v>
      </c>
    </row>
    <row r="9" spans="2:14" ht="12" customHeight="1" thickBot="1">
      <c r="B9" s="325" t="s">
        <v>136</v>
      </c>
      <c r="C9" t="s">
        <v>44</v>
      </c>
      <c r="D9" t="s">
        <v>44</v>
      </c>
      <c r="E9" s="325">
        <f>0.2147148+0.02655</f>
        <v>0.2412648</v>
      </c>
      <c r="F9" s="918">
        <f>+E9*$E$5</f>
        <v>14.2346232</v>
      </c>
      <c r="G9" s="393">
        <f>+H9+I9</f>
        <v>12.7870344</v>
      </c>
      <c r="H9" s="396">
        <f>+E9*$C$3</f>
        <v>1.9301184</v>
      </c>
      <c r="I9" s="467">
        <f>+E9*$D$3</f>
        <v>10.856916</v>
      </c>
      <c r="J9" s="923">
        <f>+[1]Transa_Ltp_Langocolorado!I9</f>
        <v>0</v>
      </c>
      <c r="K9" s="925">
        <f>+[1]Transa_Ltp_Langocolorado!J9</f>
        <v>0</v>
      </c>
      <c r="L9" s="928">
        <f>+F9+J9+K9</f>
        <v>14.2346232</v>
      </c>
      <c r="M9" s="930">
        <f>+L9/$E$5</f>
        <v>0.2412648</v>
      </c>
      <c r="N9" s="214">
        <f>+M9-E9</f>
        <v>0</v>
      </c>
    </row>
    <row r="10" spans="2:14" ht="12" customHeight="1">
      <c r="B10" s="326"/>
      <c r="C10" s="326"/>
      <c r="D10" s="326"/>
      <c r="E10" s="326"/>
      <c r="F10" s="922"/>
      <c r="G10" s="394">
        <f>+H10+I10</f>
        <v>1.4475887999999999</v>
      </c>
      <c r="H10" s="397">
        <f>+E9*$C$4</f>
        <v>0.2412648</v>
      </c>
      <c r="I10" s="468">
        <f>+E9*$D$4</f>
        <v>1.206324</v>
      </c>
      <c r="J10" s="924"/>
      <c r="K10" s="926"/>
      <c r="L10" s="929"/>
      <c r="M10" s="927"/>
      <c r="N10" s="215"/>
    </row>
    <row r="11" spans="2:14" ht="12" customHeight="1" thickBot="1">
      <c r="B11" s="327" t="s">
        <v>137</v>
      </c>
      <c r="C11" t="s">
        <v>119</v>
      </c>
      <c r="D11" t="s">
        <v>119</v>
      </c>
      <c r="E11" s="327">
        <f>0.4276219+0.00465+0.01095+0.0375</f>
        <v>0.48072189999999998</v>
      </c>
      <c r="F11" s="918">
        <f t="shared" ref="F11" si="1">+E11*$E$5</f>
        <v>28.362592100000001</v>
      </c>
      <c r="G11" s="393">
        <f t="shared" ref="G11:G24" si="2">+H11+I11</f>
        <v>25.478260699999996</v>
      </c>
      <c r="H11" s="398">
        <f>+E11*$C$3</f>
        <v>3.8457751999999998</v>
      </c>
      <c r="I11" s="469">
        <f t="shared" ref="I11" si="3">+E11*$D$3</f>
        <v>21.632485499999998</v>
      </c>
      <c r="J11" s="924">
        <f>+[1]Transa_Ltp_Langocolorado!I11</f>
        <v>0</v>
      </c>
      <c r="K11" s="926">
        <f>+[1]Transa_Ltp_Langocolorado!J11</f>
        <v>83.349000000000004</v>
      </c>
      <c r="L11" s="929">
        <f t="shared" ref="L11" si="4">+F11+J11+K11</f>
        <v>111.7115921</v>
      </c>
      <c r="M11" s="927">
        <f>+L11/$E$5</f>
        <v>1.8934168152542374</v>
      </c>
      <c r="N11" s="214">
        <f t="shared" ref="N11" si="5">+M11-E11</f>
        <v>1.4126949152542374</v>
      </c>
    </row>
    <row r="12" spans="2:14" ht="12" customHeight="1">
      <c r="B12" s="385"/>
      <c r="C12" s="385"/>
      <c r="D12" s="216"/>
      <c r="E12" s="216"/>
      <c r="F12" s="922"/>
      <c r="G12" s="394">
        <f t="shared" si="2"/>
        <v>2.8843313999999998</v>
      </c>
      <c r="H12" s="397">
        <f>+E11*$C$4</f>
        <v>0.48072189999999998</v>
      </c>
      <c r="I12" s="468">
        <f t="shared" ref="I12" si="6">+E11*$D$4</f>
        <v>2.4036095</v>
      </c>
      <c r="J12" s="924"/>
      <c r="K12" s="926"/>
      <c r="L12" s="929"/>
      <c r="M12" s="927"/>
      <c r="N12" s="215"/>
    </row>
    <row r="13" spans="2:14" ht="12" customHeight="1" thickBot="1">
      <c r="B13" s="327" t="s">
        <v>138</v>
      </c>
      <c r="C13" t="s">
        <v>118</v>
      </c>
      <c r="D13" t="s">
        <v>118</v>
      </c>
      <c r="E13" s="327">
        <f>0.0979033+0.0894907+0.0224+0.0225+0.0231</f>
        <v>0.25539400000000001</v>
      </c>
      <c r="F13" s="918">
        <f t="shared" ref="F13" si="7">+E13*$E$5</f>
        <v>15.068246</v>
      </c>
      <c r="G13" s="393">
        <f t="shared" si="2"/>
        <v>13.535882000000001</v>
      </c>
      <c r="H13" s="398">
        <f t="shared" ref="H13" si="8">+E13*$C$3</f>
        <v>2.0431520000000001</v>
      </c>
      <c r="I13" s="469">
        <f t="shared" ref="I13" si="9">+E13*$D$3</f>
        <v>11.49273</v>
      </c>
      <c r="J13" s="924">
        <f>+[1]Transa_Ltp_Langocolorado!I13</f>
        <v>-0.40409999999999996</v>
      </c>
      <c r="K13" s="926">
        <f>+[1]Transa_Ltp_Langocolorado!J13</f>
        <v>-2.2449999999999997</v>
      </c>
      <c r="L13" s="929">
        <f t="shared" ref="L13" si="10">+F13+J13+K13</f>
        <v>12.419146000000001</v>
      </c>
      <c r="M13" s="927">
        <f t="shared" ref="M13" si="11">+L13/$E$5</f>
        <v>0.21049400000000001</v>
      </c>
      <c r="N13" s="217">
        <f t="shared" ref="N13" si="12">+M13-E13</f>
        <v>-4.4899999999999995E-2</v>
      </c>
    </row>
    <row r="14" spans="2:14" ht="12" customHeight="1">
      <c r="B14" s="385"/>
      <c r="C14" s="385"/>
      <c r="D14" s="216"/>
      <c r="E14" s="216"/>
      <c r="F14" s="922"/>
      <c r="G14" s="394">
        <f t="shared" si="2"/>
        <v>1.5323639999999998</v>
      </c>
      <c r="H14" s="397">
        <f t="shared" ref="H14" si="13">+E13*$C$4</f>
        <v>0.25539400000000001</v>
      </c>
      <c r="I14" s="468">
        <f t="shared" ref="I14" si="14">+E13*$D$4</f>
        <v>1.2769699999999999</v>
      </c>
      <c r="J14" s="924"/>
      <c r="K14" s="926"/>
      <c r="L14" s="929"/>
      <c r="M14" s="927"/>
      <c r="N14" s="215"/>
    </row>
    <row r="15" spans="2:14" ht="12" customHeight="1" thickBot="1">
      <c r="B15" s="327" t="s">
        <v>139</v>
      </c>
      <c r="C15" t="s">
        <v>45</v>
      </c>
      <c r="D15" t="s">
        <v>45</v>
      </c>
      <c r="E15" s="327">
        <f>0.0180692+0.00225</f>
        <v>2.0319199999999999E-2</v>
      </c>
      <c r="F15" s="918">
        <f t="shared" ref="F15" si="15">+E15*$E$5</f>
        <v>1.1988327999999999</v>
      </c>
      <c r="G15" s="393">
        <f t="shared" si="2"/>
        <v>1.0769176</v>
      </c>
      <c r="H15" s="398">
        <f t="shared" ref="H15" si="16">+E15*$C$3</f>
        <v>0.16255359999999999</v>
      </c>
      <c r="I15" s="469">
        <f t="shared" ref="I15" si="17">+E15*$D$3</f>
        <v>0.91436399999999995</v>
      </c>
      <c r="J15" s="924">
        <f>+[1]Transa_Ltp_Langocolorado!I15</f>
        <v>0.40499999999999997</v>
      </c>
      <c r="K15" s="926">
        <f>+[1]Transa_Ltp_Langocolorado!J15</f>
        <v>2.25</v>
      </c>
      <c r="L15" s="929">
        <f t="shared" ref="L15" si="18">+F15+J15+K15</f>
        <v>3.8538328000000002</v>
      </c>
      <c r="M15" s="927">
        <f t="shared" ref="M15" si="19">+L15/$E$5</f>
        <v>6.5319200000000008E-2</v>
      </c>
      <c r="N15" s="214">
        <f t="shared" ref="N15" si="20">+M15-E15</f>
        <v>4.5000000000000012E-2</v>
      </c>
    </row>
    <row r="16" spans="2:14" ht="12" customHeight="1">
      <c r="B16" s="385"/>
      <c r="C16" s="385"/>
      <c r="D16" s="216"/>
      <c r="E16" s="216"/>
      <c r="F16" s="922"/>
      <c r="G16" s="394">
        <f t="shared" si="2"/>
        <v>0.12191519999999999</v>
      </c>
      <c r="H16" s="397">
        <f t="shared" ref="H16" si="21">+E15*$C$4</f>
        <v>2.0319199999999999E-2</v>
      </c>
      <c r="I16" s="468">
        <f t="shared" ref="I16" si="22">+E15*$D$4</f>
        <v>0.10159599999999999</v>
      </c>
      <c r="J16" s="924"/>
      <c r="K16" s="926"/>
      <c r="L16" s="929"/>
      <c r="M16" s="927"/>
      <c r="N16" s="215"/>
    </row>
    <row r="17" spans="2:14" ht="12" customHeight="1" thickBot="1">
      <c r="B17" s="327" t="s">
        <v>140</v>
      </c>
      <c r="C17" s="327" t="s">
        <v>121</v>
      </c>
      <c r="D17" s="327" t="s">
        <v>121</v>
      </c>
      <c r="E17" s="327">
        <v>0</v>
      </c>
      <c r="F17" s="918">
        <f t="shared" ref="F17" si="23">+E17*$E$5</f>
        <v>0</v>
      </c>
      <c r="G17" s="393">
        <f t="shared" si="2"/>
        <v>0</v>
      </c>
      <c r="H17" s="398">
        <f t="shared" ref="H17" si="24">+E17*$C$3</f>
        <v>0</v>
      </c>
      <c r="I17" s="469">
        <f t="shared" ref="I17" si="25">+E17*$D$3</f>
        <v>0</v>
      </c>
      <c r="J17" s="924">
        <f>+[1]Transa_Ltp_Langocolorado!I17</f>
        <v>0</v>
      </c>
      <c r="K17" s="926">
        <f>+[1]Transa_Ltp_Langocolorado!J17</f>
        <v>0</v>
      </c>
      <c r="L17" s="929">
        <f t="shared" ref="L17" si="26">+F17+J17+K17</f>
        <v>0</v>
      </c>
      <c r="M17" s="927">
        <f t="shared" ref="M17" si="27">+L17/$E$5</f>
        <v>0</v>
      </c>
      <c r="N17" s="214">
        <f t="shared" ref="N17" si="28">+M17-E17</f>
        <v>0</v>
      </c>
    </row>
    <row r="18" spans="2:14" ht="12" customHeight="1">
      <c r="B18" s="385"/>
      <c r="C18" s="385"/>
      <c r="D18" s="216"/>
      <c r="E18" s="216"/>
      <c r="F18" s="922"/>
      <c r="G18" s="394">
        <f t="shared" si="2"/>
        <v>0</v>
      </c>
      <c r="H18" s="397">
        <f t="shared" ref="H18" si="29">+E17*$C$4</f>
        <v>0</v>
      </c>
      <c r="I18" s="468">
        <f t="shared" ref="I18" si="30">+E17*$D$4</f>
        <v>0</v>
      </c>
      <c r="J18" s="924"/>
      <c r="K18" s="926"/>
      <c r="L18" s="929"/>
      <c r="M18" s="927"/>
      <c r="N18" s="215"/>
    </row>
    <row r="19" spans="2:14" ht="12" customHeight="1" thickBot="1">
      <c r="B19" s="327" t="s">
        <v>141</v>
      </c>
      <c r="C19" t="s">
        <v>32</v>
      </c>
      <c r="D19" t="s">
        <v>32</v>
      </c>
      <c r="E19" s="327">
        <v>2.2000000000000001E-3</v>
      </c>
      <c r="F19" s="918">
        <f t="shared" ref="F19" si="31">+E19*$E$5</f>
        <v>0.1298</v>
      </c>
      <c r="G19" s="393">
        <f>+H19+I19</f>
        <v>0.11660000000000001</v>
      </c>
      <c r="H19" s="398">
        <f t="shared" ref="H19" si="32">+E19*$C$3</f>
        <v>1.7600000000000001E-2</v>
      </c>
      <c r="I19" s="469">
        <f t="shared" ref="I19" si="33">+E19*$D$3</f>
        <v>9.9000000000000005E-2</v>
      </c>
      <c r="J19" s="924">
        <f>+[1]Transa_Ltp_Langocolorado!I19</f>
        <v>0</v>
      </c>
      <c r="K19" s="926">
        <f>+[1]Transa_Ltp_Langocolorado!J19</f>
        <v>0</v>
      </c>
      <c r="L19" s="929">
        <f t="shared" ref="L19" si="34">+F19+J19+K19</f>
        <v>0.1298</v>
      </c>
      <c r="M19" s="927">
        <f t="shared" ref="M19" si="35">+L19/$E$5</f>
        <v>2.2000000000000001E-3</v>
      </c>
      <c r="N19" s="214">
        <f t="shared" ref="N19" si="36">+M19-E19</f>
        <v>0</v>
      </c>
    </row>
    <row r="20" spans="2:14" ht="12" customHeight="1">
      <c r="B20" s="385"/>
      <c r="C20" s="385"/>
      <c r="D20" s="216"/>
      <c r="E20" s="216"/>
      <c r="F20" s="922"/>
      <c r="G20" s="394">
        <f>+H20+I20</f>
        <v>1.3200000000000002E-2</v>
      </c>
      <c r="H20" s="397">
        <f t="shared" ref="H20" si="37">+E19*$C$4</f>
        <v>2.2000000000000001E-3</v>
      </c>
      <c r="I20" s="468">
        <f t="shared" ref="I20" si="38">+E19*$D$4</f>
        <v>1.1000000000000001E-2</v>
      </c>
      <c r="J20" s="924"/>
      <c r="K20" s="926"/>
      <c r="L20" s="929"/>
      <c r="M20" s="927"/>
      <c r="N20" s="215"/>
    </row>
    <row r="21" spans="2:14" ht="12" customHeight="1" thickBot="1">
      <c r="B21" s="327" t="s">
        <v>142</v>
      </c>
      <c r="C21" t="s">
        <v>143</v>
      </c>
      <c r="D21" t="s">
        <v>143</v>
      </c>
      <c r="E21" s="327">
        <v>1E-4</v>
      </c>
      <c r="F21" s="918">
        <f t="shared" ref="F21" si="39">+E21*$E$5</f>
        <v>5.8999999999999999E-3</v>
      </c>
      <c r="G21" s="393">
        <f t="shared" si="2"/>
        <v>5.3000000000000009E-3</v>
      </c>
      <c r="H21" s="398">
        <f t="shared" ref="H21" si="40">+E21*$C$3</f>
        <v>8.0000000000000004E-4</v>
      </c>
      <c r="I21" s="469">
        <f t="shared" ref="I21" si="41">+E21*$D$3</f>
        <v>4.5000000000000005E-3</v>
      </c>
      <c r="J21" s="924">
        <f>+[1]Transa_Ltp_Langocolorado!I21</f>
        <v>-9.000000000000119E-4</v>
      </c>
      <c r="K21" s="926">
        <f>+[1]Transa_Ltp_Langocolorado!J21</f>
        <v>-5.0000000000003375E-3</v>
      </c>
      <c r="L21" s="929">
        <f t="shared" ref="L21" si="42">+F21+J21+K21</f>
        <v>-3.4954678040932663E-16</v>
      </c>
      <c r="M21" s="927">
        <f t="shared" ref="M21" si="43">+L21/$E$5</f>
        <v>-5.9245217018529933E-18</v>
      </c>
      <c r="N21" s="217">
        <f t="shared" ref="N21" si="44">+M21-E21</f>
        <v>-1.0000000000000593E-4</v>
      </c>
    </row>
    <row r="22" spans="2:14" ht="12" customHeight="1">
      <c r="B22" s="385"/>
      <c r="C22" s="385"/>
      <c r="D22" s="216"/>
      <c r="E22" s="216"/>
      <c r="F22" s="922"/>
      <c r="G22" s="394">
        <f t="shared" si="2"/>
        <v>6.0000000000000006E-4</v>
      </c>
      <c r="H22" s="397">
        <f t="shared" ref="H22" si="45">+E21*$C$4</f>
        <v>1E-4</v>
      </c>
      <c r="I22" s="468">
        <f t="shared" ref="I22" si="46">+E21*$D$4</f>
        <v>5.0000000000000001E-4</v>
      </c>
      <c r="J22" s="924"/>
      <c r="K22" s="926"/>
      <c r="L22" s="929"/>
      <c r="M22" s="927"/>
      <c r="N22" s="215"/>
    </row>
    <row r="23" spans="2:14" ht="12" customHeight="1" thickBot="1">
      <c r="B23" s="327" t="s">
        <v>144</v>
      </c>
      <c r="C23" t="s">
        <v>120</v>
      </c>
      <c r="D23" t="s">
        <v>120</v>
      </c>
      <c r="E23" s="327">
        <v>0</v>
      </c>
      <c r="F23" s="918">
        <f t="shared" ref="F23" si="47">+E23*$E$5</f>
        <v>0</v>
      </c>
      <c r="G23" s="393">
        <f t="shared" si="2"/>
        <v>0</v>
      </c>
      <c r="H23" s="398">
        <f t="shared" ref="H23" si="48">+E23*$C$3</f>
        <v>0</v>
      </c>
      <c r="I23" s="469">
        <f t="shared" ref="I23" si="49">+E23*$D$3</f>
        <v>0</v>
      </c>
      <c r="J23" s="924">
        <f>+[1]Transa_Ltp_Langocolorado!I23</f>
        <v>0</v>
      </c>
      <c r="K23" s="926">
        <f>+[1]Transa_Ltp_Langocolorado!J23</f>
        <v>0</v>
      </c>
      <c r="L23" s="929">
        <f t="shared" ref="L23" si="50">+F23+J23+K23</f>
        <v>0</v>
      </c>
      <c r="M23" s="927">
        <f t="shared" ref="M23" si="51">+L23/$E$5</f>
        <v>0</v>
      </c>
      <c r="N23" s="214">
        <f t="shared" ref="N23" si="52">+M23-E23</f>
        <v>0</v>
      </c>
    </row>
    <row r="24" spans="2:14" ht="12" customHeight="1">
      <c r="B24" s="385"/>
      <c r="C24" s="385"/>
      <c r="D24" s="216"/>
      <c r="E24" s="328"/>
      <c r="F24" s="919"/>
      <c r="G24" s="393">
        <f t="shared" si="2"/>
        <v>0</v>
      </c>
      <c r="H24" s="396">
        <f t="shared" ref="H24" si="53">+E23*$C$4</f>
        <v>0</v>
      </c>
      <c r="I24" s="467">
        <f t="shared" ref="I24" si="54">+E23*$D$4</f>
        <v>0</v>
      </c>
      <c r="J24" s="931"/>
      <c r="K24" s="932"/>
      <c r="L24" s="929"/>
      <c r="M24" s="927"/>
      <c r="N24" s="215"/>
    </row>
    <row r="25" spans="2:14" ht="12" customHeight="1">
      <c r="E25" s="946">
        <f>SUM(E9:E24)</f>
        <v>0.99999989999999994</v>
      </c>
      <c r="F25" s="947">
        <f>SUM(F9:F24)</f>
        <v>58.999994100000002</v>
      </c>
      <c r="G25" s="395">
        <f>+G9+G11+G13+G15+G17+G19+G21+G23</f>
        <v>52.999994699999995</v>
      </c>
      <c r="H25" s="399">
        <f t="shared" ref="H25:I26" si="55">+H9+H11+H13+H15+H17+H19+H21+H23</f>
        <v>7.9999991999999995</v>
      </c>
      <c r="I25" s="395">
        <f t="shared" si="55"/>
        <v>44.999995499999997</v>
      </c>
      <c r="J25" s="924">
        <f>SUM(J9:J24)</f>
        <v>0</v>
      </c>
      <c r="K25" s="926">
        <f>SUM(K9:K24)</f>
        <v>83.349000000000004</v>
      </c>
      <c r="L25" s="936">
        <f>SUM(L9:L24)</f>
        <v>142.3489941</v>
      </c>
      <c r="M25" s="938">
        <f>SUM(M9:M24)</f>
        <v>2.4126948152542376</v>
      </c>
      <c r="N25" s="218"/>
    </row>
    <row r="26" spans="2:14" ht="12" customHeight="1" thickBot="1">
      <c r="E26" s="946"/>
      <c r="F26" s="947"/>
      <c r="G26" s="395">
        <f>+G10+G12+G14+G16+G18+G20+G22+G24</f>
        <v>5.999999400000001</v>
      </c>
      <c r="H26" s="400">
        <f t="shared" si="55"/>
        <v>0.99999989999999994</v>
      </c>
      <c r="I26" s="466">
        <f t="shared" si="55"/>
        <v>4.9999994999999995</v>
      </c>
      <c r="J26" s="948"/>
      <c r="K26" s="949"/>
      <c r="L26" s="937"/>
      <c r="M26" s="939"/>
      <c r="N26" s="218"/>
    </row>
    <row r="29" spans="2:14" ht="12" customHeight="1" thickBot="1">
      <c r="L29" s="219"/>
    </row>
    <row r="30" spans="2:14" ht="27.6" customHeight="1" thickBot="1">
      <c r="B30" s="933" t="s">
        <v>184</v>
      </c>
      <c r="C30" s="934"/>
      <c r="D30" s="934"/>
      <c r="E30" s="935"/>
    </row>
    <row r="31" spans="2:14" ht="12" customHeight="1">
      <c r="B31" s="329" t="s">
        <v>185</v>
      </c>
      <c r="C31" s="324" t="s">
        <v>175</v>
      </c>
      <c r="D31" s="330" t="s">
        <v>177</v>
      </c>
      <c r="E31" s="331" t="s">
        <v>124</v>
      </c>
    </row>
    <row r="32" spans="2:14" ht="12" customHeight="1">
      <c r="B32" s="332" t="s">
        <v>125</v>
      </c>
      <c r="C32" s="337">
        <v>990</v>
      </c>
      <c r="D32" s="337">
        <v>3206</v>
      </c>
      <c r="E32" s="333">
        <f>SUM(C32:D32)</f>
        <v>4196</v>
      </c>
    </row>
    <row r="33" spans="2:13" ht="12" customHeight="1">
      <c r="B33" s="332" t="s">
        <v>126</v>
      </c>
      <c r="C33" s="337">
        <v>110</v>
      </c>
      <c r="D33" s="337">
        <v>356</v>
      </c>
      <c r="E33" s="333">
        <f>SUM(C33:D33)</f>
        <v>466</v>
      </c>
    </row>
    <row r="34" spans="2:13" ht="12" customHeight="1" thickBot="1">
      <c r="B34" s="334" t="s">
        <v>186</v>
      </c>
      <c r="C34" s="335">
        <f>SUM(C32:C33)</f>
        <v>1100</v>
      </c>
      <c r="D34" s="335">
        <f t="shared" ref="D34" si="56">SUM(D32:D33)</f>
        <v>3562</v>
      </c>
      <c r="E34" s="333">
        <f>SUM(C34:D34)</f>
        <v>4662</v>
      </c>
    </row>
    <row r="35" spans="2:13" ht="25.65" customHeight="1" thickBot="1">
      <c r="B35" s="212"/>
      <c r="C35" s="213"/>
      <c r="D35" s="213"/>
      <c r="E35" s="213"/>
      <c r="F35" s="213"/>
      <c r="G35" s="213"/>
      <c r="H35" s="213"/>
    </row>
    <row r="36" spans="2:13" ht="0.6" hidden="1" customHeight="1">
      <c r="G36" s="920" t="s">
        <v>128</v>
      </c>
      <c r="H36" s="921"/>
      <c r="I36" s="921"/>
      <c r="J36" s="920" t="s">
        <v>187</v>
      </c>
      <c r="K36" s="940"/>
    </row>
    <row r="37" spans="2:13" ht="32.4" customHeight="1" thickBot="1">
      <c r="B37" s="941" t="s">
        <v>130</v>
      </c>
      <c r="C37" s="942"/>
      <c r="D37" s="942"/>
      <c r="E37" s="488" t="s">
        <v>248</v>
      </c>
      <c r="F37" s="489" t="s">
        <v>249</v>
      </c>
      <c r="G37" s="488" t="s">
        <v>132</v>
      </c>
      <c r="H37" s="488" t="s">
        <v>250</v>
      </c>
      <c r="I37" s="490" t="s">
        <v>251</v>
      </c>
      <c r="J37" s="491" t="s">
        <v>252</v>
      </c>
      <c r="K37" s="488" t="s">
        <v>253</v>
      </c>
      <c r="L37" s="493" t="s">
        <v>254</v>
      </c>
      <c r="M37" s="492" t="s">
        <v>183</v>
      </c>
    </row>
    <row r="38" spans="2:13" ht="12" customHeight="1">
      <c r="B38" s="943" t="s">
        <v>39</v>
      </c>
      <c r="C38" s="944"/>
      <c r="D38" s="945">
        <v>0.63755600000000001</v>
      </c>
      <c r="E38" s="328">
        <f>+[2]Transa_Pep_Langocolorado!C9</f>
        <v>0.6560802899999999</v>
      </c>
      <c r="F38" s="482">
        <f>+[2]Transa_Pep_Langocolorado!D9</f>
        <v>3058.6463119799996</v>
      </c>
      <c r="G38" s="481">
        <f>SUM(H38:I38)</f>
        <v>2752.9128968399996</v>
      </c>
      <c r="H38" s="403">
        <f>+E38*$C$32</f>
        <v>649.51948709999988</v>
      </c>
      <c r="I38" s="474">
        <f>+E38*$D$32</f>
        <v>2103.3934097399997</v>
      </c>
      <c r="J38" s="401">
        <f>+[2]Transa_Pep_Langocolorado!H9</f>
        <v>-380.65647899999999</v>
      </c>
      <c r="K38" s="481">
        <f>+[2]Transa_Pep_Langocolorado!I9</f>
        <v>-259.29721018319998</v>
      </c>
      <c r="L38" s="403">
        <f>+F38+J38+K38+J39+K39</f>
        <v>2506.8872227967995</v>
      </c>
      <c r="M38" s="403">
        <f>+L38/$E$34</f>
        <v>0.53772784701776055</v>
      </c>
    </row>
    <row r="39" spans="2:13" ht="12" customHeight="1">
      <c r="B39" s="910"/>
      <c r="C39" s="911"/>
      <c r="D39" s="912"/>
      <c r="E39" s="385"/>
      <c r="F39" s="483"/>
      <c r="G39" s="478">
        <f>SUM(H39:I39)</f>
        <v>305.73341513999992</v>
      </c>
      <c r="H39" s="338">
        <f>+E38*$C$33</f>
        <v>72.168831899999986</v>
      </c>
      <c r="I39" s="477">
        <f>+E38*$D$33</f>
        <v>233.56458323999996</v>
      </c>
      <c r="J39" s="402">
        <f>+[2]Transa_Pep_Langocolorado!H10</f>
        <v>16.607262977262977</v>
      </c>
      <c r="K39" s="478">
        <f>+[2]Transa_Pep_Langocolorado!I10</f>
        <v>71.587337022737017</v>
      </c>
      <c r="L39" s="338"/>
      <c r="M39" s="338"/>
    </row>
    <row r="40" spans="2:13" ht="12" customHeight="1">
      <c r="B40" s="913" t="s">
        <v>49</v>
      </c>
      <c r="C40" s="914"/>
      <c r="D40" s="915">
        <v>0.1336794</v>
      </c>
      <c r="E40" s="484">
        <f>+[2]Transa_Pep_Langocolorado!C11</f>
        <v>0</v>
      </c>
      <c r="F40" s="485">
        <f>+[2]Transa_Pep_Langocolorado!D11</f>
        <v>0</v>
      </c>
      <c r="G40" s="481">
        <f t="shared" ref="G40:G69" si="57">SUM(H40:I40)</f>
        <v>0</v>
      </c>
      <c r="H40" s="479">
        <f t="shared" ref="H40" si="58">+E40*$C$32</f>
        <v>0</v>
      </c>
      <c r="I40" s="480">
        <f t="shared" ref="I40" si="59">+E40*$D$32</f>
        <v>0</v>
      </c>
      <c r="J40" s="475">
        <f>+[2]Transa_Pep_Langocolorado!H11</f>
        <v>0</v>
      </c>
      <c r="K40" s="476">
        <f>+[2]Transa_Pep_Langocolorado!I11</f>
        <v>0</v>
      </c>
      <c r="L40" s="403">
        <f t="shared" ref="L40" si="60">+F40+J40+K40+J41+K41</f>
        <v>0</v>
      </c>
      <c r="M40" s="403">
        <f t="shared" ref="M40" si="61">+L40/$E$34</f>
        <v>0</v>
      </c>
    </row>
    <row r="41" spans="2:13" ht="12" customHeight="1">
      <c r="B41" s="910"/>
      <c r="C41" s="911"/>
      <c r="D41" s="912"/>
      <c r="E41" s="385"/>
      <c r="F41" s="483"/>
      <c r="G41" s="478">
        <f t="shared" si="57"/>
        <v>0</v>
      </c>
      <c r="H41" s="338">
        <f t="shared" ref="H41" si="62">+E40*$C$33</f>
        <v>0</v>
      </c>
      <c r="I41" s="477">
        <f t="shared" ref="I41" si="63">+E40*$D$33</f>
        <v>0</v>
      </c>
      <c r="J41" s="402">
        <f>+[2]Transa_Pep_Langocolorado!H12</f>
        <v>0</v>
      </c>
      <c r="K41" s="478">
        <f>+[2]Transa_Pep_Langocolorado!I12</f>
        <v>0</v>
      </c>
      <c r="L41" s="338"/>
      <c r="M41" s="338"/>
    </row>
    <row r="42" spans="2:13" ht="12" customHeight="1">
      <c r="B42" s="913" t="s">
        <v>33</v>
      </c>
      <c r="C42" s="914"/>
      <c r="D42" s="915">
        <v>7.6065500000000008E-2</v>
      </c>
      <c r="E42" s="484">
        <f>+[2]Transa_Pep_Langocolorado!C13</f>
        <v>6.5325499999999995E-2</v>
      </c>
      <c r="F42" s="485">
        <f>+[2]Transa_Pep_Langocolorado!D13</f>
        <v>304.54748099999995</v>
      </c>
      <c r="G42" s="481">
        <f t="shared" si="57"/>
        <v>274.10579799999999</v>
      </c>
      <c r="H42" s="479">
        <f t="shared" ref="H42" si="64">+E42*$C$32</f>
        <v>64.67224499999999</v>
      </c>
      <c r="I42" s="480">
        <f t="shared" ref="I42" si="65">+E42*$D$32</f>
        <v>209.43355299999999</v>
      </c>
      <c r="J42" s="475">
        <f>+[2]Transa_Pep_Langocolorado!H13</f>
        <v>229.6035</v>
      </c>
      <c r="K42" s="476">
        <f>+[2]Transa_Pep_Langocolorado!I13</f>
        <v>-229.8397999968</v>
      </c>
      <c r="L42" s="403">
        <f t="shared" ref="L42" si="66">+F42+J42+K42+J43+K43</f>
        <v>304.31118100319998</v>
      </c>
      <c r="M42" s="403">
        <f t="shared" ref="M42" si="67">+L42/$E$34</f>
        <v>6.5274813599999995E-2</v>
      </c>
    </row>
    <row r="43" spans="2:13" ht="12" customHeight="1">
      <c r="B43" s="910"/>
      <c r="C43" s="911"/>
      <c r="D43" s="912"/>
      <c r="E43" s="385"/>
      <c r="F43" s="483"/>
      <c r="G43" s="478">
        <f t="shared" si="57"/>
        <v>30.441682999999998</v>
      </c>
      <c r="H43" s="338">
        <f t="shared" ref="H43" si="68">+E42*$C$33</f>
        <v>7.1858049999999993</v>
      </c>
      <c r="I43" s="477">
        <f t="shared" ref="I43" si="69">+E42*$D$33</f>
        <v>23.255877999999999</v>
      </c>
      <c r="J43" s="402">
        <f>+[2]Transa_Pep_Langocolorado!H14</f>
        <v>0</v>
      </c>
      <c r="K43" s="478">
        <f>+[2]Transa_Pep_Langocolorado!I14</f>
        <v>0</v>
      </c>
      <c r="L43" s="338"/>
      <c r="M43" s="338"/>
    </row>
    <row r="44" spans="2:13" ht="12" customHeight="1">
      <c r="B44" s="913" t="s">
        <v>42</v>
      </c>
      <c r="C44" s="914"/>
      <c r="D44" s="915">
        <v>5.0000000000000001E-3</v>
      </c>
      <c r="E44" s="484">
        <f>+[2]Transa_Pep_Langocolorado!C15</f>
        <v>5.0000000000000001E-3</v>
      </c>
      <c r="F44" s="485">
        <f>+[2]Transa_Pep_Langocolorado!D15</f>
        <v>23.31</v>
      </c>
      <c r="G44" s="481">
        <f t="shared" si="57"/>
        <v>20.98</v>
      </c>
      <c r="H44" s="479">
        <f t="shared" ref="H44" si="70">+E44*$C$32</f>
        <v>4.95</v>
      </c>
      <c r="I44" s="480">
        <f t="shared" ref="I44" si="71">+E44*$D$32</f>
        <v>16.03</v>
      </c>
      <c r="J44" s="475">
        <f>+[2]Transa_Pep_Langocolorado!H15</f>
        <v>0</v>
      </c>
      <c r="K44" s="476">
        <f>+[2]Transa_Pep_Langocolorado!I15</f>
        <v>0</v>
      </c>
      <c r="L44" s="403">
        <f t="shared" ref="L44" si="72">+F44+J44+K44+J45+K45</f>
        <v>23.31</v>
      </c>
      <c r="M44" s="403">
        <f t="shared" ref="M44" si="73">+L44/$E$34</f>
        <v>5.0000000000000001E-3</v>
      </c>
    </row>
    <row r="45" spans="2:13" ht="12" customHeight="1">
      <c r="B45" s="910"/>
      <c r="C45" s="911"/>
      <c r="D45" s="912"/>
      <c r="E45" s="385"/>
      <c r="F45" s="483"/>
      <c r="G45" s="478">
        <f t="shared" si="57"/>
        <v>2.33</v>
      </c>
      <c r="H45" s="338">
        <f t="shared" ref="H45" si="74">+E44*$C$33</f>
        <v>0.55000000000000004</v>
      </c>
      <c r="I45" s="477">
        <f t="shared" ref="I45" si="75">+E44*$D$33</f>
        <v>1.78</v>
      </c>
      <c r="J45" s="402">
        <f>+[2]Transa_Pep_Langocolorado!H16</f>
        <v>0</v>
      </c>
      <c r="K45" s="478">
        <f>+[2]Transa_Pep_Langocolorado!I16</f>
        <v>0</v>
      </c>
      <c r="L45" s="338"/>
      <c r="M45" s="338"/>
    </row>
    <row r="46" spans="2:13" ht="12" customHeight="1">
      <c r="B46" s="913" t="s">
        <v>43</v>
      </c>
      <c r="C46" s="914"/>
      <c r="D46" s="915">
        <v>4.9589960000000002E-2</v>
      </c>
      <c r="E46" s="484">
        <f>+[2]Transa_Pep_Langocolorado!C17</f>
        <v>5.5329960000000004E-2</v>
      </c>
      <c r="F46" s="485">
        <f>+[2]Transa_Pep_Langocolorado!D17</f>
        <v>257.94827352000004</v>
      </c>
      <c r="G46" s="481">
        <f t="shared" si="57"/>
        <v>232.16451216000002</v>
      </c>
      <c r="H46" s="479">
        <f t="shared" ref="H46" si="76">+E46*$C$32</f>
        <v>54.776660400000004</v>
      </c>
      <c r="I46" s="480">
        <f t="shared" ref="I46" si="77">+E46*$D$32</f>
        <v>177.38785176000002</v>
      </c>
      <c r="J46" s="475">
        <f>+[2]Transa_Pep_Langocolorado!H17</f>
        <v>112.53</v>
      </c>
      <c r="K46" s="476">
        <f>+[2]Transa_Pep_Langocolorado!I17</f>
        <v>364.39260000000002</v>
      </c>
      <c r="L46" s="403">
        <f t="shared" ref="L46" si="78">+F46+J46+K46+J47+K47</f>
        <v>701.67627352</v>
      </c>
      <c r="M46" s="403">
        <f t="shared" ref="M46" si="79">+L46/$E$34</f>
        <v>0.15050971117975118</v>
      </c>
    </row>
    <row r="47" spans="2:13" ht="12" customHeight="1">
      <c r="B47" s="910"/>
      <c r="C47" s="911"/>
      <c r="D47" s="912"/>
      <c r="E47" s="385"/>
      <c r="F47" s="483"/>
      <c r="G47" s="478">
        <f t="shared" si="57"/>
        <v>25.78376136</v>
      </c>
      <c r="H47" s="338">
        <f t="shared" ref="H47" si="80">+E46*$C$33</f>
        <v>6.0862956000000006</v>
      </c>
      <c r="I47" s="477">
        <f t="shared" ref="I47" si="81">+E46*$D$33</f>
        <v>19.69746576</v>
      </c>
      <c r="J47" s="402">
        <f>+[2]Transa_Pep_Langocolorado!H18</f>
        <v>-3.63</v>
      </c>
      <c r="K47" s="478">
        <f>+[2]Transa_Pep_Langocolorado!I18</f>
        <v>-29.564599999999999</v>
      </c>
      <c r="L47" s="338"/>
      <c r="M47" s="338"/>
    </row>
    <row r="48" spans="2:13" ht="12" customHeight="1">
      <c r="B48" s="913" t="s">
        <v>44</v>
      </c>
      <c r="C48" s="914"/>
      <c r="D48" s="915">
        <v>4.7370999999999996E-2</v>
      </c>
      <c r="E48" s="486">
        <f>+[2]Transa_Pep_Langocolorado!C19</f>
        <v>5.16205E-2</v>
      </c>
      <c r="F48" s="487">
        <f>+[2]Transa_Pep_Langocolorado!D19</f>
        <v>240.65477100000001</v>
      </c>
      <c r="G48" s="481">
        <f t="shared" si="57"/>
        <v>216.59961800000002</v>
      </c>
      <c r="H48" s="479">
        <f t="shared" ref="H48" si="82">+E48*$C$32</f>
        <v>51.104295</v>
      </c>
      <c r="I48" s="480">
        <f t="shared" ref="I48" si="83">+E48*$D$32</f>
        <v>165.49532300000001</v>
      </c>
      <c r="J48" s="475">
        <f>+[2]Transa_Pep_Langocolorado!H19</f>
        <v>0</v>
      </c>
      <c r="K48" s="476">
        <f>+[2]Transa_Pep_Langocolorado!I19</f>
        <v>0</v>
      </c>
      <c r="L48" s="403">
        <f t="shared" ref="L48" si="84">+F48+J48+K48+J49+K49</f>
        <v>240.65477100000001</v>
      </c>
      <c r="M48" s="403">
        <f>+L48/$E$34</f>
        <v>5.16205E-2</v>
      </c>
    </row>
    <row r="49" spans="2:13" ht="12" customHeight="1">
      <c r="B49" s="910"/>
      <c r="C49" s="911"/>
      <c r="D49" s="912"/>
      <c r="E49" s="385"/>
      <c r="F49" s="483"/>
      <c r="G49" s="478">
        <f t="shared" si="57"/>
        <v>24.055153000000001</v>
      </c>
      <c r="H49" s="338">
        <f t="shared" ref="H49" si="85">+E48*$C$33</f>
        <v>5.6782550000000001</v>
      </c>
      <c r="I49" s="477">
        <f t="shared" ref="I49" si="86">+E48*$D$33</f>
        <v>18.376898000000001</v>
      </c>
      <c r="J49" s="402">
        <f>+[2]Transa_Pep_Langocolorado!H20</f>
        <v>0</v>
      </c>
      <c r="K49" s="478">
        <f>+[2]Transa_Pep_Langocolorado!I20</f>
        <v>0</v>
      </c>
      <c r="L49" s="338"/>
      <c r="M49" s="338"/>
    </row>
    <row r="50" spans="2:13" ht="12" customHeight="1">
      <c r="B50" s="913" t="s">
        <v>45</v>
      </c>
      <c r="C50" s="914"/>
      <c r="D50" s="915">
        <v>3.6999999999999999E-4</v>
      </c>
      <c r="E50" s="484">
        <f>+[2]Transa_Pep_Langocolorado!C21</f>
        <v>0</v>
      </c>
      <c r="F50" s="485">
        <f>+[2]Transa_Pep_Langocolorado!D21</f>
        <v>0</v>
      </c>
      <c r="G50" s="481">
        <f t="shared" si="57"/>
        <v>0</v>
      </c>
      <c r="H50" s="479">
        <f t="shared" ref="H50" si="87">+E50*$C$32</f>
        <v>0</v>
      </c>
      <c r="I50" s="480">
        <f t="shared" ref="I50" si="88">+E50*$D$32</f>
        <v>0</v>
      </c>
      <c r="J50" s="475">
        <f>+[2]Transa_Pep_Langocolorado!H21</f>
        <v>0</v>
      </c>
      <c r="K50" s="476">
        <f>+[2]Transa_Pep_Langocolorado!I21</f>
        <v>0</v>
      </c>
      <c r="L50" s="403">
        <f t="shared" ref="L50" si="89">+F50+J50+K50+J51+K51</f>
        <v>0</v>
      </c>
      <c r="M50" s="403">
        <f t="shared" ref="M50" si="90">+L50/$E$34</f>
        <v>0</v>
      </c>
    </row>
    <row r="51" spans="2:13" ht="12" customHeight="1">
      <c r="B51" s="910"/>
      <c r="C51" s="911"/>
      <c r="D51" s="912"/>
      <c r="E51" s="385"/>
      <c r="F51" s="483"/>
      <c r="G51" s="478">
        <f t="shared" si="57"/>
        <v>0</v>
      </c>
      <c r="H51" s="338">
        <f t="shared" ref="H51" si="91">+E50*$C$33</f>
        <v>0</v>
      </c>
      <c r="I51" s="477">
        <f t="shared" ref="I51" si="92">+E50*$D$33</f>
        <v>0</v>
      </c>
      <c r="J51" s="402">
        <f>+[2]Transa_Pep_Langocolorado!H22</f>
        <v>0</v>
      </c>
      <c r="K51" s="478">
        <f>+[2]Transa_Pep_Langocolorado!I22</f>
        <v>0</v>
      </c>
      <c r="L51" s="338"/>
      <c r="M51" s="338"/>
    </row>
    <row r="52" spans="2:13" ht="12" customHeight="1">
      <c r="B52" s="913" t="s">
        <v>46</v>
      </c>
      <c r="C52" s="914"/>
      <c r="D52" s="915">
        <v>2.1551000000000001E-3</v>
      </c>
      <c r="E52" s="484">
        <f>+[2]Transa_Pep_Langocolorado!C23</f>
        <v>3.2756E-3</v>
      </c>
      <c r="F52" s="485">
        <f>+[2]Transa_Pep_Langocolorado!D23</f>
        <v>15.2708472</v>
      </c>
      <c r="G52" s="481">
        <f t="shared" si="57"/>
        <v>13.7444176</v>
      </c>
      <c r="H52" s="479">
        <f t="shared" ref="H52" si="93">+E52*$C$32</f>
        <v>3.2428439999999998</v>
      </c>
      <c r="I52" s="480">
        <f t="shared" ref="I52" si="94">+E52*$D$32</f>
        <v>10.5015736</v>
      </c>
      <c r="J52" s="475">
        <f>+[2]Transa_Pep_Langocolorado!H23</f>
        <v>0</v>
      </c>
      <c r="K52" s="476">
        <f>+[2]Transa_Pep_Langocolorado!I23</f>
        <v>0</v>
      </c>
      <c r="L52" s="403">
        <f t="shared" ref="L52" si="95">+F52+J52+K52+J53+K53</f>
        <v>15.2708472</v>
      </c>
      <c r="M52" s="403">
        <f t="shared" ref="M52" si="96">+L52/$E$34</f>
        <v>3.2756E-3</v>
      </c>
    </row>
    <row r="53" spans="2:13" ht="12" customHeight="1">
      <c r="B53" s="910"/>
      <c r="C53" s="911"/>
      <c r="D53" s="912"/>
      <c r="E53" s="385"/>
      <c r="F53" s="483"/>
      <c r="G53" s="478">
        <f t="shared" si="57"/>
        <v>1.5264296000000002</v>
      </c>
      <c r="H53" s="338">
        <f t="shared" ref="H53" si="97">+E52*$C$33</f>
        <v>0.36031600000000003</v>
      </c>
      <c r="I53" s="477">
        <f t="shared" ref="I53" si="98">+E52*$D$33</f>
        <v>1.1661136000000001</v>
      </c>
      <c r="J53" s="402">
        <f>+[2]Transa_Pep_Langocolorado!H24</f>
        <v>0</v>
      </c>
      <c r="K53" s="478">
        <f>+[2]Transa_Pep_Langocolorado!I24</f>
        <v>0</v>
      </c>
      <c r="L53" s="338"/>
      <c r="M53" s="338"/>
    </row>
    <row r="54" spans="2:13" ht="12" customHeight="1">
      <c r="B54" s="913" t="s">
        <v>47</v>
      </c>
      <c r="C54" s="914"/>
      <c r="D54" s="915">
        <v>3.1930000000000001E-5</v>
      </c>
      <c r="E54" s="484">
        <f>+[2]Transa_Pep_Langocolorado!C25</f>
        <v>3.1930000000000001E-5</v>
      </c>
      <c r="F54" s="485">
        <f>+[2]Transa_Pep_Langocolorado!D25</f>
        <v>0.14885766</v>
      </c>
      <c r="G54" s="481">
        <f t="shared" si="57"/>
        <v>0.13397828000000001</v>
      </c>
      <c r="H54" s="479">
        <f t="shared" ref="H54" si="99">+E54*$C$32</f>
        <v>3.1610699999999999E-2</v>
      </c>
      <c r="I54" s="480">
        <f t="shared" ref="I54" si="100">+E54*$D$32</f>
        <v>0.10236758</v>
      </c>
      <c r="J54" s="475">
        <f>+[2]Transa_Pep_Langocolorado!H25</f>
        <v>0</v>
      </c>
      <c r="K54" s="476">
        <f>+[2]Transa_Pep_Langocolorado!I25</f>
        <v>0</v>
      </c>
      <c r="L54" s="403">
        <f t="shared" ref="L54" si="101">+F54+J54+K54+J55+K55</f>
        <v>0.14885766</v>
      </c>
      <c r="M54" s="403">
        <f t="shared" ref="M54" si="102">+L54/$E$34</f>
        <v>3.1930000000000001E-5</v>
      </c>
    </row>
    <row r="55" spans="2:13" ht="12" customHeight="1">
      <c r="B55" s="910"/>
      <c r="C55" s="911"/>
      <c r="D55" s="912"/>
      <c r="E55" s="385"/>
      <c r="F55" s="483"/>
      <c r="G55" s="478">
        <f t="shared" si="57"/>
        <v>1.4879380000000001E-2</v>
      </c>
      <c r="H55" s="338">
        <f t="shared" ref="H55" si="103">+E54*$C$33</f>
        <v>3.5123000000000003E-3</v>
      </c>
      <c r="I55" s="477">
        <f t="shared" ref="I55" si="104">+E54*$D$33</f>
        <v>1.136708E-2</v>
      </c>
      <c r="J55" s="402">
        <f>+[2]Transa_Pep_Langocolorado!H26</f>
        <v>0</v>
      </c>
      <c r="K55" s="478">
        <f>+[2]Transa_Pep_Langocolorado!I26</f>
        <v>0</v>
      </c>
      <c r="L55" s="338"/>
      <c r="M55" s="338"/>
    </row>
    <row r="56" spans="2:13" ht="12" customHeight="1">
      <c r="B56" s="913" t="s">
        <v>48</v>
      </c>
      <c r="C56" s="914"/>
      <c r="D56" s="915">
        <v>8.25E-5</v>
      </c>
      <c r="E56" s="484">
        <f>+[2]Transa_Pep_Langocolorado!C27</f>
        <v>8.25E-5</v>
      </c>
      <c r="F56" s="485">
        <f>+[2]Transa_Pep_Langocolorado!D27</f>
        <v>0.38461499999999998</v>
      </c>
      <c r="G56" s="481">
        <f t="shared" si="57"/>
        <v>0.34616999999999998</v>
      </c>
      <c r="H56" s="479">
        <f t="shared" ref="H56" si="105">+E56*$C$32</f>
        <v>8.1674999999999998E-2</v>
      </c>
      <c r="I56" s="480">
        <f t="shared" ref="I56" si="106">+E56*$D$32</f>
        <v>0.26449499999999998</v>
      </c>
      <c r="J56" s="475">
        <f>+[2]Transa_Pep_Langocolorado!H27</f>
        <v>0</v>
      </c>
      <c r="K56" s="476">
        <f>+[2]Transa_Pep_Langocolorado!I27</f>
        <v>0</v>
      </c>
      <c r="L56" s="403">
        <f t="shared" ref="L56" si="107">+F56+J56+K56+J57+K57</f>
        <v>0.38461499999999998</v>
      </c>
      <c r="M56" s="403">
        <f t="shared" ref="M56" si="108">+L56/$E$34</f>
        <v>8.25E-5</v>
      </c>
    </row>
    <row r="57" spans="2:13" ht="12" customHeight="1">
      <c r="B57" s="910"/>
      <c r="C57" s="911"/>
      <c r="D57" s="912"/>
      <c r="E57" s="385"/>
      <c r="F57" s="483"/>
      <c r="G57" s="478">
        <f t="shared" si="57"/>
        <v>3.8445E-2</v>
      </c>
      <c r="H57" s="338">
        <f t="shared" ref="H57" si="109">+E56*$C$33</f>
        <v>9.0749999999999997E-3</v>
      </c>
      <c r="I57" s="477">
        <f t="shared" ref="I57" si="110">+E56*$D$33</f>
        <v>2.937E-2</v>
      </c>
      <c r="J57" s="402">
        <f>+[2]Transa_Pep_Langocolorado!H28</f>
        <v>0</v>
      </c>
      <c r="K57" s="478">
        <f>+[2]Transa_Pep_Langocolorado!I28</f>
        <v>0</v>
      </c>
      <c r="L57" s="338"/>
      <c r="M57" s="338"/>
    </row>
    <row r="58" spans="2:13" ht="12" customHeight="1">
      <c r="B58" s="913" t="s">
        <v>50</v>
      </c>
      <c r="C58" s="914"/>
      <c r="D58" s="915">
        <v>4.2589599999999998E-2</v>
      </c>
      <c r="E58" s="484">
        <f>+[2]Transa_Pep_Langocolorado!C29</f>
        <v>0.15774487100000001</v>
      </c>
      <c r="F58" s="485">
        <f>+[2]Transa_Pep_Langocolorado!D29</f>
        <v>735.40658860200006</v>
      </c>
      <c r="G58" s="481">
        <f t="shared" si="57"/>
        <v>661.89747871600002</v>
      </c>
      <c r="H58" s="479">
        <f t="shared" ref="H58" si="111">+E58*$C$32</f>
        <v>156.16742229000002</v>
      </c>
      <c r="I58" s="480">
        <f t="shared" ref="I58" si="112">+E58*$D$32</f>
        <v>505.73005642600003</v>
      </c>
      <c r="J58" s="475">
        <f>+[2]Transa_Pep_Langocolorado!H29</f>
        <v>-169.41618099999999</v>
      </c>
      <c r="K58" s="476">
        <f>+[2]Transa_Pep_Langocolorado!I29</f>
        <v>-548.60039701999995</v>
      </c>
      <c r="L58" s="403">
        <f t="shared" ref="L58" si="113">+F58+J58+K58+J59+K59</f>
        <v>17.390010582000059</v>
      </c>
      <c r="M58" s="403">
        <f t="shared" ref="M58" si="114">+L58/$E$34</f>
        <v>3.7301610000000126E-3</v>
      </c>
    </row>
    <row r="59" spans="2:13" ht="12" customHeight="1">
      <c r="B59" s="910"/>
      <c r="C59" s="911"/>
      <c r="D59" s="912"/>
      <c r="E59" s="328"/>
      <c r="F59" s="482"/>
      <c r="G59" s="478">
        <f t="shared" si="57"/>
        <v>73.509109886000005</v>
      </c>
      <c r="H59" s="338">
        <f t="shared" ref="H59" si="115">+E58*$C$33</f>
        <v>17.351935810000001</v>
      </c>
      <c r="I59" s="477">
        <f t="shared" ref="I59" si="116">+E58*$D$33</f>
        <v>56.157174076000004</v>
      </c>
      <c r="J59" s="402">
        <f>+[2]Transa_Pep_Langocolorado!H30</f>
        <v>0</v>
      </c>
      <c r="K59" s="478">
        <f>+[2]Transa_Pep_Langocolorado!I30</f>
        <v>0</v>
      </c>
      <c r="L59" s="338"/>
      <c r="M59" s="338"/>
    </row>
    <row r="60" spans="2:13" ht="12" customHeight="1">
      <c r="B60" s="913" t="s">
        <v>40</v>
      </c>
      <c r="C60" s="914"/>
      <c r="D60" s="915">
        <v>9.0399999999999998E-6</v>
      </c>
      <c r="E60" s="484">
        <f>+[2]Transa_Pep_Langocolorado!C31</f>
        <v>9.0399999999999998E-6</v>
      </c>
      <c r="F60" s="485">
        <f>+[2]Transa_Pep_Langocolorado!D31</f>
        <v>4.2144479999999998E-2</v>
      </c>
      <c r="G60" s="481">
        <f t="shared" si="57"/>
        <v>3.7931840000000001E-2</v>
      </c>
      <c r="H60" s="479">
        <f t="shared" ref="H60" si="117">+E60*$C$32</f>
        <v>8.9496000000000003E-3</v>
      </c>
      <c r="I60" s="480">
        <f t="shared" ref="I60" si="118">+E60*$D$32</f>
        <v>2.8982239999999999E-2</v>
      </c>
      <c r="J60" s="475">
        <f>+[2]Transa_Pep_Langocolorado!H31</f>
        <v>0</v>
      </c>
      <c r="K60" s="476">
        <f>+[2]Transa_Pep_Langocolorado!I31</f>
        <v>0</v>
      </c>
      <c r="L60" s="403">
        <f t="shared" ref="L60" si="119">+F60+J60+K60+J61+K61</f>
        <v>4.2144479999999998E-2</v>
      </c>
      <c r="M60" s="403">
        <f t="shared" ref="M60" si="120">+L60/$E$34</f>
        <v>9.0399999999999998E-6</v>
      </c>
    </row>
    <row r="61" spans="2:13" ht="12" customHeight="1">
      <c r="B61" s="910"/>
      <c r="C61" s="911"/>
      <c r="D61" s="912"/>
      <c r="E61" s="385"/>
      <c r="F61" s="483"/>
      <c r="G61" s="478">
        <f t="shared" si="57"/>
        <v>4.2126400000000001E-3</v>
      </c>
      <c r="H61" s="338">
        <f t="shared" ref="H61" si="121">+E60*$C$33</f>
        <v>9.9439999999999988E-4</v>
      </c>
      <c r="I61" s="477">
        <f t="shared" ref="I61" si="122">+E60*$D$33</f>
        <v>3.2182399999999998E-3</v>
      </c>
      <c r="J61" s="402">
        <f>+[2]Transa_Pep_Langocolorado!H32</f>
        <v>0</v>
      </c>
      <c r="K61" s="478">
        <f>+[2]Transa_Pep_Langocolorado!I32</f>
        <v>0</v>
      </c>
      <c r="L61" s="338"/>
      <c r="M61" s="338"/>
    </row>
    <row r="62" spans="2:13" ht="12" customHeight="1">
      <c r="B62" s="913" t="s">
        <v>41</v>
      </c>
      <c r="C62" s="914"/>
      <c r="D62" s="915">
        <v>5.0000000000000001E-4</v>
      </c>
      <c r="E62" s="484">
        <f>+[2]Transa_Pep_Langocolorado!C33</f>
        <v>5.0000000000000001E-4</v>
      </c>
      <c r="F62" s="485">
        <f>+[2]Transa_Pep_Langocolorado!D33</f>
        <v>2.331</v>
      </c>
      <c r="G62" s="481">
        <f t="shared" si="57"/>
        <v>2.0979999999999999</v>
      </c>
      <c r="H62" s="479">
        <f t="shared" ref="H62" si="123">+E62*$C$32</f>
        <v>0.495</v>
      </c>
      <c r="I62" s="480">
        <f t="shared" ref="I62" si="124">+E62*$D$32</f>
        <v>1.603</v>
      </c>
      <c r="J62" s="475">
        <f>+[2]Transa_Pep_Langocolorado!H33</f>
        <v>0</v>
      </c>
      <c r="K62" s="476">
        <f>+[2]Transa_Pep_Langocolorado!I33</f>
        <v>0</v>
      </c>
      <c r="L62" s="403">
        <f t="shared" ref="L62" si="125">+F62+J62+K62+J63+K63</f>
        <v>2.331</v>
      </c>
      <c r="M62" s="403">
        <f t="shared" ref="M62" si="126">+L62/$E$34</f>
        <v>5.0000000000000001E-4</v>
      </c>
    </row>
    <row r="63" spans="2:13" ht="12" customHeight="1">
      <c r="B63" s="910"/>
      <c r="C63" s="911"/>
      <c r="D63" s="912"/>
      <c r="E63" s="328"/>
      <c r="F63" s="482"/>
      <c r="G63" s="481">
        <f t="shared" si="57"/>
        <v>0.23299999999999998</v>
      </c>
      <c r="H63" s="338">
        <f t="shared" ref="H63" si="127">+E62*$C$33</f>
        <v>5.5E-2</v>
      </c>
      <c r="I63" s="477">
        <f t="shared" ref="I63" si="128">+E62*$D$33</f>
        <v>0.17799999999999999</v>
      </c>
      <c r="J63" s="402">
        <f>+[2]Transa_Pep_Langocolorado!H34</f>
        <v>0</v>
      </c>
      <c r="K63" s="478">
        <f>+[2]Transa_Pep_Langocolorado!I34</f>
        <v>0</v>
      </c>
      <c r="L63" s="338"/>
      <c r="M63" s="338"/>
    </row>
    <row r="64" spans="2:13" ht="12" customHeight="1">
      <c r="B64" s="913" t="s">
        <v>114</v>
      </c>
      <c r="C64" s="914"/>
      <c r="D64" s="915">
        <v>0</v>
      </c>
      <c r="E64" s="484">
        <f>+[2]Transa_Pep_Langocolorado!C35</f>
        <v>0</v>
      </c>
      <c r="F64" s="485">
        <f>+[2]Transa_Pep_Langocolorado!D35</f>
        <v>0</v>
      </c>
      <c r="G64" s="476">
        <f t="shared" si="57"/>
        <v>0</v>
      </c>
      <c r="H64" s="479">
        <f t="shared" ref="H64" si="129">+E64*$C$32</f>
        <v>0</v>
      </c>
      <c r="I64" s="480">
        <f t="shared" ref="I64" si="130">+E64*$D$32</f>
        <v>0</v>
      </c>
      <c r="J64" s="475">
        <f>+[2]Transa_Pep_Langocolorado!H35</f>
        <v>112.75</v>
      </c>
      <c r="K64" s="476">
        <f>+[2]Transa_Pep_Langocolorado!I35</f>
        <v>365.10499999999996</v>
      </c>
      <c r="L64" s="403">
        <f t="shared" ref="L64" si="131">+F64+J64+K64+J65+K65</f>
        <v>477.85499999999996</v>
      </c>
      <c r="M64" s="403">
        <f t="shared" ref="M64" si="132">+L64/$E$34</f>
        <v>0.10249999999999999</v>
      </c>
    </row>
    <row r="65" spans="2:13" ht="12" customHeight="1">
      <c r="B65" s="910"/>
      <c r="C65" s="911"/>
      <c r="D65" s="912"/>
      <c r="E65" s="385"/>
      <c r="F65" s="483"/>
      <c r="G65" s="478">
        <f t="shared" si="57"/>
        <v>0</v>
      </c>
      <c r="H65" s="403">
        <f t="shared" ref="H65" si="133">+E64*$C$33</f>
        <v>0</v>
      </c>
      <c r="I65" s="474">
        <f t="shared" ref="I65" si="134">+E64*$D$33</f>
        <v>0</v>
      </c>
      <c r="J65" s="401">
        <f>+[2]Transa_Pep_Langocolorado!H36</f>
        <v>0</v>
      </c>
      <c r="K65" s="481">
        <f>+[2]Transa_Pep_Langocolorado!I36</f>
        <v>0</v>
      </c>
      <c r="L65" s="338"/>
      <c r="M65" s="338"/>
    </row>
    <row r="66" spans="2:13" ht="12" customHeight="1">
      <c r="B66" s="913" t="s">
        <v>115</v>
      </c>
      <c r="C66" s="914"/>
      <c r="D66" s="915">
        <v>0</v>
      </c>
      <c r="E66" s="484">
        <f>+[2]Transa_Pep_Langocolorado!C37</f>
        <v>0</v>
      </c>
      <c r="F66" s="485">
        <f>+[2]Transa_Pep_Langocolorado!D37</f>
        <v>0</v>
      </c>
      <c r="G66" s="476">
        <f t="shared" si="57"/>
        <v>0</v>
      </c>
      <c r="H66" s="479">
        <f t="shared" ref="H66" si="135">+E66*$C$32</f>
        <v>0</v>
      </c>
      <c r="I66" s="480">
        <f t="shared" ref="I66" si="136">+E66*$D$32</f>
        <v>0</v>
      </c>
      <c r="J66" s="475">
        <f>+[2]Transa_Pep_Langocolorado!H37</f>
        <v>0</v>
      </c>
      <c r="K66" s="476">
        <f>+[2]Transa_Pep_Langocolorado!I37</f>
        <v>0</v>
      </c>
      <c r="L66" s="403">
        <f t="shared" ref="L66" si="137">+F66+J66+K66+J67+K67</f>
        <v>0</v>
      </c>
      <c r="M66" s="403">
        <f t="shared" ref="M66" si="138">+L66/$E$34</f>
        <v>0</v>
      </c>
    </row>
    <row r="67" spans="2:13" ht="12" customHeight="1">
      <c r="B67" s="910"/>
      <c r="C67" s="911"/>
      <c r="D67" s="912"/>
      <c r="E67" s="385"/>
      <c r="F67" s="483"/>
      <c r="G67" s="478">
        <f t="shared" si="57"/>
        <v>0</v>
      </c>
      <c r="H67" s="403">
        <f t="shared" ref="H67" si="139">+E66*$C$33</f>
        <v>0</v>
      </c>
      <c r="I67" s="474">
        <f t="shared" ref="I67" si="140">+E66*$D$33</f>
        <v>0</v>
      </c>
      <c r="J67" s="401">
        <f>+[2]Transa_Pep_Langocolorado!H38</f>
        <v>0</v>
      </c>
      <c r="K67" s="481">
        <f>+[2]Transa_Pep_Langocolorado!I38</f>
        <v>0</v>
      </c>
      <c r="L67" s="338"/>
      <c r="M67" s="338"/>
    </row>
    <row r="68" spans="2:13" ht="12" customHeight="1">
      <c r="B68" s="913" t="s">
        <v>116</v>
      </c>
      <c r="C68" s="914"/>
      <c r="D68" s="915">
        <v>0</v>
      </c>
      <c r="E68" s="328">
        <f>+[2]Transa_Pep_Langocolorado!C39</f>
        <v>0</v>
      </c>
      <c r="F68" s="482">
        <f>+[2]Transa_Pep_Langocolorado!D39</f>
        <v>0</v>
      </c>
      <c r="G68" s="481">
        <f t="shared" si="57"/>
        <v>0</v>
      </c>
      <c r="H68" s="479">
        <f t="shared" ref="H68" si="141">+E68*$C$32</f>
        <v>0</v>
      </c>
      <c r="I68" s="480">
        <f t="shared" ref="I68" si="142">+E68*$D$32</f>
        <v>0</v>
      </c>
      <c r="J68" s="475">
        <f>+[2]Transa_Pep_Langocolorado!H39</f>
        <v>95.189160000000015</v>
      </c>
      <c r="K68" s="476">
        <f>+[2]Transa_Pep_Langocolorado!I39</f>
        <v>308.23980720000003</v>
      </c>
      <c r="L68" s="403">
        <f t="shared" ref="L68" si="143">+F68+J68+K68+J69+K69</f>
        <v>348.42896720000005</v>
      </c>
      <c r="M68" s="403">
        <f t="shared" ref="M68" si="144">+L68/$E$34</f>
        <v>7.4738088202488215E-2</v>
      </c>
    </row>
    <row r="69" spans="2:13" ht="12" customHeight="1" thickBot="1">
      <c r="B69" s="910"/>
      <c r="C69" s="911"/>
      <c r="D69" s="912"/>
      <c r="E69" s="328"/>
      <c r="F69" s="482"/>
      <c r="G69" s="481">
        <f t="shared" si="57"/>
        <v>0</v>
      </c>
      <c r="H69" s="403">
        <f t="shared" ref="H69" si="145">+E68*$C$33</f>
        <v>0</v>
      </c>
      <c r="I69" s="474">
        <f t="shared" ref="I69" si="146">+E68*$D$33</f>
        <v>0</v>
      </c>
      <c r="J69" s="402">
        <f>+[2]Transa_Pep_Langocolorado!H40</f>
        <v>-12.97726297726298</v>
      </c>
      <c r="K69" s="478">
        <f>+[2]Transa_Pep_Langocolorado!I40</f>
        <v>-42.022737022737033</v>
      </c>
      <c r="L69" s="338"/>
      <c r="M69" s="403"/>
    </row>
    <row r="70" spans="2:13" ht="12" customHeight="1">
      <c r="B70" s="955" t="s">
        <v>174</v>
      </c>
      <c r="C70" s="956"/>
      <c r="D70" s="957"/>
      <c r="E70" s="953">
        <f>SUM(E38:E69)</f>
        <v>0.99500019099999992</v>
      </c>
      <c r="F70" s="961">
        <f>SUM(F38:F69)</f>
        <v>4638.6908904419997</v>
      </c>
      <c r="G70" s="404">
        <f t="shared" ref="G70:I71" si="147">+G38+G40+G42+G44+G46+G48+G50+G52+G54+G56+G58+G60+G62+G64</f>
        <v>4175.0208014359996</v>
      </c>
      <c r="H70" s="470">
        <f t="shared" si="147"/>
        <v>985.05018908999989</v>
      </c>
      <c r="I70" s="471">
        <f t="shared" si="147"/>
        <v>3189.9706123460001</v>
      </c>
      <c r="J70" s="963">
        <f>SUM(J38:J69)</f>
        <v>1.5987211554602254E-14</v>
      </c>
      <c r="K70" s="963">
        <f>SUM(K38:K69)</f>
        <v>0</v>
      </c>
      <c r="L70" s="965">
        <f>SUM(L38:L69)</f>
        <v>4638.6908904419997</v>
      </c>
      <c r="M70" s="967">
        <f t="shared" ref="M70" si="148">+L70/$E$34</f>
        <v>0.99500019099999992</v>
      </c>
    </row>
    <row r="71" spans="2:13" ht="12" customHeight="1" thickBot="1">
      <c r="B71" s="958"/>
      <c r="C71" s="959"/>
      <c r="D71" s="960"/>
      <c r="E71" s="954"/>
      <c r="F71" s="962"/>
      <c r="G71" s="386">
        <f t="shared" si="147"/>
        <v>463.67008900600007</v>
      </c>
      <c r="H71" s="472">
        <f t="shared" si="147"/>
        <v>109.45002100999999</v>
      </c>
      <c r="I71" s="473">
        <f t="shared" si="147"/>
        <v>354.22006799599995</v>
      </c>
      <c r="J71" s="964"/>
      <c r="K71" s="964"/>
      <c r="L71" s="966"/>
      <c r="M71" s="968"/>
    </row>
  </sheetData>
  <mergeCells count="92">
    <mergeCell ref="F70:F71"/>
    <mergeCell ref="J70:J71"/>
    <mergeCell ref="K70:K71"/>
    <mergeCell ref="L70:L71"/>
    <mergeCell ref="M70:M71"/>
    <mergeCell ref="B59:D59"/>
    <mergeCell ref="B60:D60"/>
    <mergeCell ref="B61:D61"/>
    <mergeCell ref="B1:E1"/>
    <mergeCell ref="E70:E71"/>
    <mergeCell ref="B70:D71"/>
    <mergeCell ref="B62:D62"/>
    <mergeCell ref="B63:D63"/>
    <mergeCell ref="B64:D64"/>
    <mergeCell ref="B65:D65"/>
    <mergeCell ref="B66:D66"/>
    <mergeCell ref="B67:D67"/>
    <mergeCell ref="B68:D68"/>
    <mergeCell ref="B69:D69"/>
    <mergeCell ref="B54:D54"/>
    <mergeCell ref="B55:D55"/>
    <mergeCell ref="B56:D56"/>
    <mergeCell ref="B57:D57"/>
    <mergeCell ref="B58:D58"/>
    <mergeCell ref="B49:D49"/>
    <mergeCell ref="B50:D50"/>
    <mergeCell ref="B51:D51"/>
    <mergeCell ref="B52:D52"/>
    <mergeCell ref="B53:D53"/>
    <mergeCell ref="J36:K36"/>
    <mergeCell ref="B37:D37"/>
    <mergeCell ref="B38:D38"/>
    <mergeCell ref="B39:D39"/>
    <mergeCell ref="E25:E26"/>
    <mergeCell ref="F25:F26"/>
    <mergeCell ref="J25:J26"/>
    <mergeCell ref="K25:K26"/>
    <mergeCell ref="J23:J24"/>
    <mergeCell ref="K23:K24"/>
    <mergeCell ref="L23:L24"/>
    <mergeCell ref="M23:M24"/>
    <mergeCell ref="B30:E30"/>
    <mergeCell ref="L25:L26"/>
    <mergeCell ref="M25:M26"/>
    <mergeCell ref="M21:M22"/>
    <mergeCell ref="F19:F20"/>
    <mergeCell ref="J19:J20"/>
    <mergeCell ref="K19:K20"/>
    <mergeCell ref="L19:L20"/>
    <mergeCell ref="M19:M20"/>
    <mergeCell ref="F21:F22"/>
    <mergeCell ref="J21:J22"/>
    <mergeCell ref="K21:K22"/>
    <mergeCell ref="L21:L22"/>
    <mergeCell ref="M17:M18"/>
    <mergeCell ref="F15:F16"/>
    <mergeCell ref="J15:J16"/>
    <mergeCell ref="K15:K16"/>
    <mergeCell ref="L15:L16"/>
    <mergeCell ref="M15:M16"/>
    <mergeCell ref="F17:F18"/>
    <mergeCell ref="J17:J18"/>
    <mergeCell ref="K17:K18"/>
    <mergeCell ref="L17:L18"/>
    <mergeCell ref="J7:K7"/>
    <mergeCell ref="F9:F10"/>
    <mergeCell ref="J9:J10"/>
    <mergeCell ref="K9:K10"/>
    <mergeCell ref="M13:M14"/>
    <mergeCell ref="L9:L10"/>
    <mergeCell ref="M9:M10"/>
    <mergeCell ref="F11:F12"/>
    <mergeCell ref="J11:J12"/>
    <mergeCell ref="K11:K12"/>
    <mergeCell ref="L11:L12"/>
    <mergeCell ref="M11:M12"/>
    <mergeCell ref="F13:F14"/>
    <mergeCell ref="J13:J14"/>
    <mergeCell ref="K13:K14"/>
    <mergeCell ref="L13:L14"/>
    <mergeCell ref="B45:D45"/>
    <mergeCell ref="B46:D46"/>
    <mergeCell ref="B47:D47"/>
    <mergeCell ref="B48:D48"/>
    <mergeCell ref="H7:I7"/>
    <mergeCell ref="F23:F24"/>
    <mergeCell ref="G36:I36"/>
    <mergeCell ref="B40:D40"/>
    <mergeCell ref="B41:D41"/>
    <mergeCell ref="B42:D42"/>
    <mergeCell ref="B43:D43"/>
    <mergeCell ref="B44:D44"/>
  </mergeCells>
  <conditionalFormatting sqref="J38:K69">
    <cfRule type="cellIs" dxfId="14" priority="15" operator="greaterThan">
      <formula>0</formula>
    </cfRule>
  </conditionalFormatting>
  <conditionalFormatting sqref="L38:M71 J38:L69">
    <cfRule type="cellIs" dxfId="13" priority="16" operator="lessThan">
      <formula>0</formula>
    </cfRule>
  </conditionalFormatting>
  <conditionalFormatting sqref="J38:K69">
    <cfRule type="cellIs" dxfId="12" priority="12" operator="greaterThan">
      <formula>0</formula>
    </cfRule>
    <cfRule type="cellIs" dxfId="11" priority="13" operator="lessThan">
      <formula>0</formula>
    </cfRule>
  </conditionalFormatting>
  <conditionalFormatting sqref="J38:K69">
    <cfRule type="cellIs" dxfId="10" priority="10" operator="greaterThan">
      <formula>0</formula>
    </cfRule>
    <cfRule type="cellIs" dxfId="9" priority="11" operator="lessThan">
      <formula>0</formula>
    </cfRule>
  </conditionalFormatting>
  <conditionalFormatting sqref="J37:K37">
    <cfRule type="cellIs" dxfId="8" priority="9" operator="lessThan">
      <formula>0</formula>
    </cfRule>
  </conditionalFormatting>
  <conditionalFormatting sqref="J38:K67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L38:L69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J38:K69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38:L6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162" orientation="portrait" r:id="rId1"/>
  <ignoredErrors>
    <ignoredError sqref="H10:I22 H39:H69 I40:I6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7C80"/>
  </sheetPr>
  <dimension ref="A1:O179"/>
  <sheetViews>
    <sheetView showGridLines="0" zoomScale="49" zoomScaleNormal="49" workbookViewId="0">
      <selection sqref="A1:XFD1048576"/>
    </sheetView>
  </sheetViews>
  <sheetFormatPr baseColWidth="10" defaultColWidth="24.109375" defaultRowHeight="14.4"/>
  <cols>
    <col min="1" max="1" width="34.44140625" style="39" customWidth="1"/>
    <col min="2" max="2" width="27.5546875" style="39" customWidth="1"/>
    <col min="3" max="3" width="8.5546875" style="39" customWidth="1"/>
    <col min="4" max="4" width="18.109375" style="39" customWidth="1"/>
    <col min="5" max="5" width="40.88671875" style="39" customWidth="1"/>
    <col min="6" max="6" width="13.5546875" style="39" customWidth="1"/>
    <col min="7" max="7" width="15.109375" style="39" customWidth="1"/>
    <col min="8" max="8" width="15.44140625" style="39" customWidth="1"/>
    <col min="9" max="9" width="11.44140625" style="39" customWidth="1"/>
    <col min="10" max="10" width="12.5546875" style="39" customWidth="1"/>
    <col min="11" max="11" width="15.44140625" style="39" customWidth="1"/>
    <col min="12" max="12" width="14.5546875" style="39" customWidth="1"/>
    <col min="13" max="13" width="10.88671875" style="222" customWidth="1"/>
    <col min="14" max="14" width="12.88671875" style="39" customWidth="1"/>
    <col min="15" max="15" width="17.5546875" style="39" customWidth="1"/>
    <col min="16" max="16384" width="24.109375" style="39"/>
  </cols>
  <sheetData>
    <row r="1" spans="1:15" s="80" customFormat="1" ht="26.1" customHeight="1">
      <c r="A1" s="221" t="s">
        <v>192</v>
      </c>
      <c r="B1" s="221" t="s">
        <v>193</v>
      </c>
      <c r="C1" s="221" t="s">
        <v>194</v>
      </c>
      <c r="D1" s="415" t="s">
        <v>195</v>
      </c>
      <c r="E1" s="221" t="s">
        <v>196</v>
      </c>
      <c r="F1" s="221" t="s">
        <v>197</v>
      </c>
      <c r="G1" s="221" t="s">
        <v>198</v>
      </c>
      <c r="H1" s="221" t="s">
        <v>199</v>
      </c>
      <c r="I1" s="221" t="s">
        <v>200</v>
      </c>
      <c r="J1" s="221" t="s">
        <v>201</v>
      </c>
      <c r="K1" s="221" t="s">
        <v>202</v>
      </c>
      <c r="L1" s="221" t="s">
        <v>203</v>
      </c>
      <c r="M1" s="416" t="s">
        <v>204</v>
      </c>
      <c r="N1" s="417" t="s">
        <v>205</v>
      </c>
      <c r="O1" s="418" t="s">
        <v>206</v>
      </c>
    </row>
    <row r="2" spans="1:15">
      <c r="A2" s="242" t="s">
        <v>153</v>
      </c>
      <c r="B2" s="208" t="s">
        <v>154</v>
      </c>
      <c r="C2" s="208" t="s">
        <v>155</v>
      </c>
      <c r="D2" s="208" t="s">
        <v>145</v>
      </c>
      <c r="E2" s="208" t="str">
        <f>+'Control Cuota Ind LTP XV-IV'!$C$7</f>
        <v>ANTARTIC SEAFOOD S.A.</v>
      </c>
      <c r="F2" s="208" t="s">
        <v>151</v>
      </c>
      <c r="G2" s="208" t="s">
        <v>152</v>
      </c>
      <c r="H2" s="243">
        <f>+'Control Cuota Ind LTP XV-IV'!E7</f>
        <v>1.9301184</v>
      </c>
      <c r="I2" s="243">
        <f>+'Control Cuota Ind LTP XV-IV'!F7</f>
        <v>0</v>
      </c>
      <c r="J2" s="243">
        <f>+'Control Cuota Ind LTP XV-IV'!G7</f>
        <v>1.9301184</v>
      </c>
      <c r="K2" s="243">
        <f>+'Control Cuota Ind LTP XV-IV'!H7</f>
        <v>0</v>
      </c>
      <c r="L2" s="243">
        <f>+'Control Cuota Ind LTP XV-IV'!I7</f>
        <v>1.9301184</v>
      </c>
      <c r="M2" s="244">
        <f>+'Control Cuota Ind LTP XV-IV'!J7</f>
        <v>0</v>
      </c>
      <c r="N2" s="208" t="s">
        <v>189</v>
      </c>
      <c r="O2" s="339">
        <f>+'Resumen anual'!$B$4</f>
        <v>43440</v>
      </c>
    </row>
    <row r="3" spans="1:15">
      <c r="A3" s="242" t="s">
        <v>153</v>
      </c>
      <c r="B3" s="208" t="s">
        <v>154</v>
      </c>
      <c r="C3" s="208" t="s">
        <v>155</v>
      </c>
      <c r="D3" s="208" t="s">
        <v>145</v>
      </c>
      <c r="E3" s="208" t="str">
        <f>+'Control Cuota Ind LTP XV-IV'!$C$7</f>
        <v>ANTARTIC SEAFOOD S.A.</v>
      </c>
      <c r="F3" s="208" t="s">
        <v>146</v>
      </c>
      <c r="G3" s="208" t="s">
        <v>147</v>
      </c>
      <c r="H3" s="243">
        <f>+'Control Cuota Ind LTP XV-IV'!E8</f>
        <v>0.2412648</v>
      </c>
      <c r="I3" s="243">
        <f>+'Control Cuota Ind LTP XV-IV'!F8</f>
        <v>0</v>
      </c>
      <c r="J3" s="243">
        <f>+'Control Cuota Ind LTP XV-IV'!G8</f>
        <v>2.1713832000000002</v>
      </c>
      <c r="K3" s="243">
        <f>+'Control Cuota Ind LTP XV-IV'!H8</f>
        <v>0</v>
      </c>
      <c r="L3" s="243">
        <f>+'Control Cuota Ind LTP XV-IV'!I8</f>
        <v>2.1713832000000002</v>
      </c>
      <c r="M3" s="244">
        <f>+'Control Cuota Ind LTP XV-IV'!J8</f>
        <v>0</v>
      </c>
      <c r="N3" s="208" t="s">
        <v>189</v>
      </c>
      <c r="O3" s="339">
        <f>+'Resumen anual'!$B$4</f>
        <v>43440</v>
      </c>
    </row>
    <row r="4" spans="1:15" s="313" customFormat="1">
      <c r="A4" s="314" t="s">
        <v>153</v>
      </c>
      <c r="B4" s="300" t="s">
        <v>154</v>
      </c>
      <c r="C4" s="310" t="s">
        <v>155</v>
      </c>
      <c r="D4" s="310" t="s">
        <v>145</v>
      </c>
      <c r="E4" s="310" t="s">
        <v>44</v>
      </c>
      <c r="F4" s="300" t="s">
        <v>151</v>
      </c>
      <c r="G4" s="310" t="s">
        <v>147</v>
      </c>
      <c r="H4" s="311">
        <f>+H2+H3</f>
        <v>2.1713832000000002</v>
      </c>
      <c r="I4" s="311">
        <f>+I2+I3</f>
        <v>0</v>
      </c>
      <c r="J4" s="311">
        <f>+H4+I4</f>
        <v>2.1713832000000002</v>
      </c>
      <c r="K4" s="311">
        <f>SUM(K2:K3)</f>
        <v>0</v>
      </c>
      <c r="L4" s="311">
        <f>+J4-K4</f>
        <v>2.1713832000000002</v>
      </c>
      <c r="M4" s="312">
        <f>+K4/J4</f>
        <v>0</v>
      </c>
      <c r="N4" s="208" t="s">
        <v>189</v>
      </c>
      <c r="O4" s="339">
        <f>+'Resumen anual'!$B$4</f>
        <v>43440</v>
      </c>
    </row>
    <row r="5" spans="1:15">
      <c r="A5" s="249" t="s">
        <v>153</v>
      </c>
      <c r="B5" s="246" t="s">
        <v>154</v>
      </c>
      <c r="C5" s="246" t="s">
        <v>117</v>
      </c>
      <c r="D5" s="246" t="s">
        <v>145</v>
      </c>
      <c r="E5" s="246" t="str">
        <f>+'Control Cuota Ind LTP XV-IV'!$C$7</f>
        <v>ANTARTIC SEAFOOD S.A.</v>
      </c>
      <c r="F5" s="246" t="s">
        <v>151</v>
      </c>
      <c r="G5" s="421" t="s">
        <v>152</v>
      </c>
      <c r="H5" s="422">
        <f>+'Control Cuota Ind LTP XV-IV'!K7</f>
        <v>10.856916</v>
      </c>
      <c r="I5" s="422">
        <f>+'Control Cuota Ind LTP XV-IV'!L7</f>
        <v>0</v>
      </c>
      <c r="J5" s="422">
        <f>+'Control Cuota Ind LTP XV-IV'!M7</f>
        <v>10.856916</v>
      </c>
      <c r="K5" s="422">
        <f>+'Control Cuota Ind LTP XV-IV'!N7</f>
        <v>2.1709999999999998</v>
      </c>
      <c r="L5" s="422">
        <f>+'Control Cuota Ind LTP XV-IV'!O7</f>
        <v>8.6859160000000006</v>
      </c>
      <c r="M5" s="423">
        <f>+'Control Cuota Ind LTP XV-IV'!P7</f>
        <v>0.19996470452566822</v>
      </c>
      <c r="N5" s="208" t="s">
        <v>189</v>
      </c>
      <c r="O5" s="339">
        <f>+'Resumen anual'!$B$4</f>
        <v>43440</v>
      </c>
    </row>
    <row r="6" spans="1:15">
      <c r="A6" s="249" t="s">
        <v>153</v>
      </c>
      <c r="B6" s="246" t="s">
        <v>154</v>
      </c>
      <c r="C6" s="246" t="s">
        <v>117</v>
      </c>
      <c r="D6" s="246" t="s">
        <v>145</v>
      </c>
      <c r="E6" s="246" t="str">
        <f>+'Control Cuota Ind LTP XV-IV'!$C$7</f>
        <v>ANTARTIC SEAFOOD S.A.</v>
      </c>
      <c r="F6" s="246" t="s">
        <v>146</v>
      </c>
      <c r="G6" s="246" t="s">
        <v>147</v>
      </c>
      <c r="H6" s="247">
        <f>+'Control Cuota Ind LTP XV-IV'!K8</f>
        <v>1.206324</v>
      </c>
      <c r="I6" s="247">
        <f>+'Control Cuota Ind LTP XV-IV'!L8</f>
        <v>0</v>
      </c>
      <c r="J6" s="247">
        <f>+'Control Cuota Ind LTP XV-IV'!M8</f>
        <v>9.892240000000001</v>
      </c>
      <c r="K6" s="247">
        <f>+'Control Cuota Ind LTP XV-IV'!N8</f>
        <v>1.0680000000000001</v>
      </c>
      <c r="L6" s="247">
        <f>+'Control Cuota Ind LTP XV-IV'!O8</f>
        <v>8.8242400000000014</v>
      </c>
      <c r="M6" s="248">
        <f>+'Control Cuota Ind LTP XV-IV'!P8</f>
        <v>0.10796341374653264</v>
      </c>
      <c r="N6" s="208" t="s">
        <v>189</v>
      </c>
      <c r="O6" s="339">
        <f>+'Resumen anual'!$B$4</f>
        <v>43440</v>
      </c>
    </row>
    <row r="7" spans="1:15">
      <c r="A7" s="314" t="s">
        <v>153</v>
      </c>
      <c r="B7" s="300" t="s">
        <v>154</v>
      </c>
      <c r="C7" s="300" t="s">
        <v>117</v>
      </c>
      <c r="D7" s="300" t="s">
        <v>145</v>
      </c>
      <c r="E7" s="300" t="str">
        <f>+'Control Cuota Ind LTP XV-IV'!$C$7</f>
        <v>ANTARTIC SEAFOOD S.A.</v>
      </c>
      <c r="F7" s="300" t="s">
        <v>151</v>
      </c>
      <c r="G7" s="310" t="s">
        <v>147</v>
      </c>
      <c r="H7" s="311">
        <f>+H5+H6</f>
        <v>12.06324</v>
      </c>
      <c r="I7" s="311">
        <f>+I5+I6</f>
        <v>0</v>
      </c>
      <c r="J7" s="311">
        <f>+H7+I7</f>
        <v>12.06324</v>
      </c>
      <c r="K7" s="311">
        <f>SUM(K5:K6)</f>
        <v>3.2389999999999999</v>
      </c>
      <c r="L7" s="311">
        <f>+J7-K7</f>
        <v>8.8242399999999996</v>
      </c>
      <c r="M7" s="312">
        <f>+K7/J7</f>
        <v>0.26850166290316696</v>
      </c>
      <c r="N7" s="208" t="s">
        <v>189</v>
      </c>
      <c r="O7" s="339">
        <f>+'Resumen anual'!$B$4</f>
        <v>43440</v>
      </c>
    </row>
    <row r="8" spans="1:15">
      <c r="A8" s="239" t="s">
        <v>153</v>
      </c>
      <c r="B8" s="240" t="s">
        <v>154</v>
      </c>
      <c r="C8" s="240" t="s">
        <v>156</v>
      </c>
      <c r="D8" s="240" t="s">
        <v>145</v>
      </c>
      <c r="E8" s="240" t="str">
        <f>+'Control Cuota Ind LTP XV-IV'!$C$7</f>
        <v>ANTARTIC SEAFOOD S.A.</v>
      </c>
      <c r="F8" s="240" t="s">
        <v>151</v>
      </c>
      <c r="G8" s="240" t="s">
        <v>147</v>
      </c>
      <c r="H8" s="241">
        <f>+'Control Cuota Ind LTP XV-IV'!W7</f>
        <v>14.2346232</v>
      </c>
      <c r="I8" s="241">
        <f>+'Control Cuota Ind LTP XV-IV'!X7</f>
        <v>0</v>
      </c>
      <c r="J8" s="241">
        <f>+'Control Cuota Ind LTP XV-IV'!Y7</f>
        <v>14.2346232</v>
      </c>
      <c r="K8" s="241">
        <f>+'Control Cuota Ind LTP XV-IV'!Z7</f>
        <v>3.2389999999999999</v>
      </c>
      <c r="L8" s="241">
        <f>+'Control Cuota Ind LTP XV-IV'!AA7</f>
        <v>10.995623200000001</v>
      </c>
      <c r="M8" s="245">
        <f>+'Control Cuota Ind LTP XV-IV'!AB7</f>
        <v>0.22754378212132795</v>
      </c>
      <c r="N8" s="240" t="s">
        <v>189</v>
      </c>
      <c r="O8" s="383">
        <f>+'Resumen anual'!$B$4</f>
        <v>43440</v>
      </c>
    </row>
    <row r="9" spans="1:15">
      <c r="A9" s="242" t="s">
        <v>153</v>
      </c>
      <c r="B9" s="208" t="s">
        <v>154</v>
      </c>
      <c r="C9" s="208" t="s">
        <v>155</v>
      </c>
      <c r="D9" s="208" t="s">
        <v>145</v>
      </c>
      <c r="E9" s="208" t="str">
        <f>+'Control Cuota Ind LTP XV-IV'!$C$9</f>
        <v>BRACPESCA S.A.</v>
      </c>
      <c r="F9" s="208" t="s">
        <v>151</v>
      </c>
      <c r="G9" s="208" t="s">
        <v>152</v>
      </c>
      <c r="H9" s="243">
        <f>+'Control Cuota Ind LTP XV-IV'!E9</f>
        <v>3.8457751999999998</v>
      </c>
      <c r="I9" s="243">
        <f>+'Control Cuota Ind LTP XV-IV'!F9</f>
        <v>0</v>
      </c>
      <c r="J9" s="243">
        <f>+'Control Cuota Ind LTP XV-IV'!G9</f>
        <v>3.8457751999999998</v>
      </c>
      <c r="K9" s="243">
        <f>+'Control Cuota Ind LTP XV-IV'!H9</f>
        <v>0</v>
      </c>
      <c r="L9" s="243">
        <f>+'Control Cuota Ind LTP XV-IV'!I9</f>
        <v>3.8457751999999998</v>
      </c>
      <c r="M9" s="244">
        <f>+'Control Cuota Ind LTP XV-IV'!J9</f>
        <v>0</v>
      </c>
      <c r="N9" s="208" t="s">
        <v>189</v>
      </c>
      <c r="O9" s="339">
        <f>+'Resumen anual'!$B$4</f>
        <v>43440</v>
      </c>
    </row>
    <row r="10" spans="1:15">
      <c r="A10" s="242" t="s">
        <v>153</v>
      </c>
      <c r="B10" s="208" t="s">
        <v>154</v>
      </c>
      <c r="C10" s="208" t="s">
        <v>155</v>
      </c>
      <c r="D10" s="208" t="s">
        <v>145</v>
      </c>
      <c r="E10" s="208" t="str">
        <f>+'Control Cuota Ind LTP XV-IV'!$C$9</f>
        <v>BRACPESCA S.A.</v>
      </c>
      <c r="F10" s="208" t="s">
        <v>146</v>
      </c>
      <c r="G10" s="208" t="s">
        <v>147</v>
      </c>
      <c r="H10" s="243">
        <f>+'Control Cuota Ind LTP XV-IV'!E10</f>
        <v>0.48072189999999998</v>
      </c>
      <c r="I10" s="243">
        <f>+'Control Cuota Ind LTP XV-IV'!F10</f>
        <v>0</v>
      </c>
      <c r="J10" s="243">
        <f>+'Control Cuota Ind LTP XV-IV'!G10</f>
        <v>4.3264971000000001</v>
      </c>
      <c r="K10" s="243">
        <f>+'Control Cuota Ind LTP XV-IV'!H10</f>
        <v>0</v>
      </c>
      <c r="L10" s="243">
        <f>+'Control Cuota Ind LTP XV-IV'!I10</f>
        <v>4.3264971000000001</v>
      </c>
      <c r="M10" s="244">
        <f>+'Control Cuota Ind LTP XV-IV'!J10</f>
        <v>0</v>
      </c>
      <c r="N10" s="208" t="s">
        <v>189</v>
      </c>
      <c r="O10" s="339">
        <f>+'Resumen anual'!$B$4</f>
        <v>43440</v>
      </c>
    </row>
    <row r="11" spans="1:15">
      <c r="A11" s="314" t="s">
        <v>153</v>
      </c>
      <c r="B11" s="300" t="s">
        <v>154</v>
      </c>
      <c r="C11" s="300" t="s">
        <v>155</v>
      </c>
      <c r="D11" s="300" t="s">
        <v>145</v>
      </c>
      <c r="E11" s="300" t="str">
        <f>+'Control Cuota Ind LTP XV-IV'!$C$9</f>
        <v>BRACPESCA S.A.</v>
      </c>
      <c r="F11" s="300" t="s">
        <v>151</v>
      </c>
      <c r="G11" s="310" t="s">
        <v>147</v>
      </c>
      <c r="H11" s="311">
        <f>+H9+H10</f>
        <v>4.3264971000000001</v>
      </c>
      <c r="I11" s="311">
        <f>+I9+I10</f>
        <v>0</v>
      </c>
      <c r="J11" s="311">
        <f>+H11+I11</f>
        <v>4.3264971000000001</v>
      </c>
      <c r="K11" s="311">
        <f>SUM(K9:K10)</f>
        <v>0</v>
      </c>
      <c r="L11" s="311">
        <f>+J11-K11</f>
        <v>4.3264971000000001</v>
      </c>
      <c r="M11" s="312">
        <f>+K11/J11</f>
        <v>0</v>
      </c>
      <c r="N11" s="208" t="s">
        <v>189</v>
      </c>
      <c r="O11" s="339">
        <f>+'Resumen anual'!$B$4</f>
        <v>43440</v>
      </c>
    </row>
    <row r="12" spans="1:15">
      <c r="A12" s="249" t="s">
        <v>153</v>
      </c>
      <c r="B12" s="246" t="s">
        <v>154</v>
      </c>
      <c r="C12" s="246" t="s">
        <v>117</v>
      </c>
      <c r="D12" s="246" t="s">
        <v>145</v>
      </c>
      <c r="E12" s="246" t="str">
        <f>+'Control Cuota Ind LTP XV-IV'!$C$9</f>
        <v>BRACPESCA S.A.</v>
      </c>
      <c r="F12" s="246" t="s">
        <v>151</v>
      </c>
      <c r="G12" s="246" t="s">
        <v>152</v>
      </c>
      <c r="H12" s="247">
        <f>+'Control Cuota Ind LTP XV-IV'!K9</f>
        <v>21.632485499999998</v>
      </c>
      <c r="I12" s="247">
        <f>+'Control Cuota Ind LTP XV-IV'!L9</f>
        <v>83.349000000000004</v>
      </c>
      <c r="J12" s="247">
        <f>+'Control Cuota Ind LTP XV-IV'!M9</f>
        <v>104.98148550000001</v>
      </c>
      <c r="K12" s="247">
        <f>+'Control Cuota Ind LTP XV-IV'!N9</f>
        <v>104.89400000000002</v>
      </c>
      <c r="L12" s="247">
        <f>+'Control Cuota Ind LTP XV-IV'!O9</f>
        <v>8.748549999998545E-2</v>
      </c>
      <c r="M12" s="248">
        <f>+'Control Cuota Ind LTP XV-IV'!P9</f>
        <v>0.9991666578198688</v>
      </c>
      <c r="N12" s="208" t="s">
        <v>189</v>
      </c>
      <c r="O12" s="339">
        <f>+'Resumen anual'!$B$4</f>
        <v>43440</v>
      </c>
    </row>
    <row r="13" spans="1:15">
      <c r="A13" s="249" t="s">
        <v>153</v>
      </c>
      <c r="B13" s="246" t="s">
        <v>154</v>
      </c>
      <c r="C13" s="246" t="s">
        <v>117</v>
      </c>
      <c r="D13" s="246" t="s">
        <v>145</v>
      </c>
      <c r="E13" s="246" t="str">
        <f>+'Control Cuota Ind LTP XV-IV'!$C$9</f>
        <v>BRACPESCA S.A.</v>
      </c>
      <c r="F13" s="246" t="s">
        <v>146</v>
      </c>
      <c r="G13" s="246" t="s">
        <v>147</v>
      </c>
      <c r="H13" s="247">
        <f>+'Control Cuota Ind LTP XV-IV'!K10</f>
        <v>2.4036095</v>
      </c>
      <c r="I13" s="247">
        <f>+'Control Cuota Ind LTP XV-IV'!L10</f>
        <v>0</v>
      </c>
      <c r="J13" s="247">
        <f>+'Control Cuota Ind LTP XV-IV'!M10</f>
        <v>2.4910949999999854</v>
      </c>
      <c r="K13" s="247">
        <f>+'Control Cuota Ind LTP XV-IV'!N10</f>
        <v>2.3239999999999998</v>
      </c>
      <c r="L13" s="247">
        <f>+'Control Cuota Ind LTP XV-IV'!O10</f>
        <v>0.16709499999998556</v>
      </c>
      <c r="M13" s="248">
        <f>+'Control Cuota Ind LTP XV-IV'!P10</f>
        <v>0.93292307198240676</v>
      </c>
      <c r="N13" s="208" t="s">
        <v>189</v>
      </c>
      <c r="O13" s="339">
        <f>+'Resumen anual'!$B$4</f>
        <v>43440</v>
      </c>
    </row>
    <row r="14" spans="1:15">
      <c r="A14" s="314" t="s">
        <v>153</v>
      </c>
      <c r="B14" s="300" t="s">
        <v>154</v>
      </c>
      <c r="C14" s="300" t="s">
        <v>117</v>
      </c>
      <c r="D14" s="300" t="s">
        <v>145</v>
      </c>
      <c r="E14" s="300" t="str">
        <f>+'Control Cuota Ind LTP XV-IV'!$C$9</f>
        <v>BRACPESCA S.A.</v>
      </c>
      <c r="F14" s="300" t="s">
        <v>151</v>
      </c>
      <c r="G14" s="310" t="s">
        <v>147</v>
      </c>
      <c r="H14" s="311">
        <f>+H12+H13</f>
        <v>24.036094999999996</v>
      </c>
      <c r="I14" s="311">
        <f>+I12+I13</f>
        <v>83.349000000000004</v>
      </c>
      <c r="J14" s="311">
        <f>+H14+I14</f>
        <v>107.38509500000001</v>
      </c>
      <c r="K14" s="311">
        <f>SUM(K12:K13)</f>
        <v>107.21800000000002</v>
      </c>
      <c r="L14" s="311">
        <f>+J14-K14</f>
        <v>0.16709499999998911</v>
      </c>
      <c r="M14" s="312">
        <f>+K14/J14</f>
        <v>0.9984439646861607</v>
      </c>
      <c r="N14" s="208" t="s">
        <v>189</v>
      </c>
      <c r="O14" s="339">
        <f>+'Resumen anual'!$B$4</f>
        <v>43440</v>
      </c>
    </row>
    <row r="15" spans="1:15">
      <c r="A15" s="239" t="s">
        <v>153</v>
      </c>
      <c r="B15" s="240" t="s">
        <v>154</v>
      </c>
      <c r="C15" s="240" t="s">
        <v>156</v>
      </c>
      <c r="D15" s="240" t="s">
        <v>145</v>
      </c>
      <c r="E15" s="240" t="str">
        <f>+'Control Cuota Ind LTP XV-IV'!$C$9</f>
        <v>BRACPESCA S.A.</v>
      </c>
      <c r="F15" s="240" t="s">
        <v>151</v>
      </c>
      <c r="G15" s="240" t="s">
        <v>147</v>
      </c>
      <c r="H15" s="241">
        <f>+'Control Cuota Ind LTP XV-IV'!W9</f>
        <v>28.362592099999997</v>
      </c>
      <c r="I15" s="241">
        <f>+'Control Cuota Ind LTP XV-IV'!X9</f>
        <v>83.349000000000004</v>
      </c>
      <c r="J15" s="241">
        <f>+'Control Cuota Ind LTP XV-IV'!Y9</f>
        <v>111.7115921</v>
      </c>
      <c r="K15" s="241">
        <f>+'Control Cuota Ind LTP XV-IV'!Z9</f>
        <v>107.21800000000002</v>
      </c>
      <c r="L15" s="241">
        <f>+'Control Cuota Ind LTP XV-IV'!AA9</f>
        <v>4.4935920999999865</v>
      </c>
      <c r="M15" s="245">
        <f>+'Control Cuota Ind LTP XV-IV'!AB9</f>
        <v>0.95977505990624956</v>
      </c>
      <c r="N15" s="240" t="s">
        <v>189</v>
      </c>
      <c r="O15" s="383">
        <f>+'Resumen anual'!$B$4</f>
        <v>43440</v>
      </c>
    </row>
    <row r="16" spans="1:15">
      <c r="A16" s="242" t="s">
        <v>153</v>
      </c>
      <c r="B16" s="208" t="s">
        <v>154</v>
      </c>
      <c r="C16" s="208" t="s">
        <v>155</v>
      </c>
      <c r="D16" s="208" t="s">
        <v>145</v>
      </c>
      <c r="E16" s="208" t="str">
        <f>+'Control Cuota Ind LTP XV-IV'!$C$11</f>
        <v>ISLADAMAS S.A. PESQ.</v>
      </c>
      <c r="F16" s="208" t="s">
        <v>151</v>
      </c>
      <c r="G16" s="208" t="s">
        <v>152</v>
      </c>
      <c r="H16" s="243">
        <f>+'Control Cuota Ind LTP XV-IV'!E11</f>
        <v>2.0431520000000001</v>
      </c>
      <c r="I16" s="243">
        <f>+'Control Cuota Ind LTP XV-IV'!F11</f>
        <v>-0.40410000000000001</v>
      </c>
      <c r="J16" s="243">
        <f>+'Control Cuota Ind LTP XV-IV'!G11</f>
        <v>1.639052</v>
      </c>
      <c r="K16" s="243">
        <f>+'Control Cuota Ind LTP XV-IV'!H11</f>
        <v>0</v>
      </c>
      <c r="L16" s="243">
        <f>+'Control Cuota Ind LTP XV-IV'!I11</f>
        <v>1.639052</v>
      </c>
      <c r="M16" s="244">
        <f>+'Control Cuota Ind LTP XV-IV'!J11</f>
        <v>0</v>
      </c>
      <c r="N16" s="208" t="s">
        <v>189</v>
      </c>
      <c r="O16" s="339">
        <f>+'Resumen anual'!$B$4</f>
        <v>43440</v>
      </c>
    </row>
    <row r="17" spans="1:15">
      <c r="A17" s="242" t="s">
        <v>153</v>
      </c>
      <c r="B17" s="208" t="s">
        <v>154</v>
      </c>
      <c r="C17" s="208" t="s">
        <v>155</v>
      </c>
      <c r="D17" s="208" t="s">
        <v>145</v>
      </c>
      <c r="E17" s="208" t="str">
        <f>+'Control Cuota Ind LTP XV-IV'!$C$11</f>
        <v>ISLADAMAS S.A. PESQ.</v>
      </c>
      <c r="F17" s="208" t="s">
        <v>146</v>
      </c>
      <c r="G17" s="208" t="s">
        <v>147</v>
      </c>
      <c r="H17" s="243">
        <f>+'Control Cuota Ind LTP XV-IV'!E12</f>
        <v>0.25539400000000001</v>
      </c>
      <c r="I17" s="243">
        <f>+'Control Cuota Ind LTP XV-IV'!F12</f>
        <v>0</v>
      </c>
      <c r="J17" s="243">
        <f>+'Control Cuota Ind LTP XV-IV'!G12</f>
        <v>1.8944459999999999</v>
      </c>
      <c r="K17" s="243">
        <f>+'Control Cuota Ind LTP XV-IV'!H12</f>
        <v>0</v>
      </c>
      <c r="L17" s="243">
        <f>+'Control Cuota Ind LTP XV-IV'!I12</f>
        <v>1.8944459999999999</v>
      </c>
      <c r="M17" s="244">
        <f>+'Control Cuota Ind LTP XV-IV'!J12</f>
        <v>0</v>
      </c>
      <c r="N17" s="208" t="s">
        <v>189</v>
      </c>
      <c r="O17" s="339">
        <f>+'Resumen anual'!$B$4</f>
        <v>43440</v>
      </c>
    </row>
    <row r="18" spans="1:15">
      <c r="A18" s="314" t="s">
        <v>153</v>
      </c>
      <c r="B18" s="300" t="s">
        <v>154</v>
      </c>
      <c r="C18" s="300" t="s">
        <v>155</v>
      </c>
      <c r="D18" s="300" t="s">
        <v>145</v>
      </c>
      <c r="E18" s="300" t="str">
        <f>+'Control Cuota Ind LTP XV-IV'!$C$11</f>
        <v>ISLADAMAS S.A. PESQ.</v>
      </c>
      <c r="F18" s="300" t="s">
        <v>151</v>
      </c>
      <c r="G18" s="310" t="s">
        <v>147</v>
      </c>
      <c r="H18" s="311">
        <f>+H16+H17</f>
        <v>2.298546</v>
      </c>
      <c r="I18" s="311">
        <f>+I16+I17</f>
        <v>-0.40410000000000001</v>
      </c>
      <c r="J18" s="311">
        <f>+H18+I18</f>
        <v>1.8944459999999999</v>
      </c>
      <c r="K18" s="311">
        <f>SUM(K16:K17)</f>
        <v>0</v>
      </c>
      <c r="L18" s="311">
        <f>+J18-K18</f>
        <v>1.8944459999999999</v>
      </c>
      <c r="M18" s="312">
        <f>+K18/J18</f>
        <v>0</v>
      </c>
      <c r="N18" s="208" t="s">
        <v>189</v>
      </c>
      <c r="O18" s="339">
        <f>+'Resumen anual'!$B$4</f>
        <v>43440</v>
      </c>
    </row>
    <row r="19" spans="1:15">
      <c r="A19" s="249" t="s">
        <v>153</v>
      </c>
      <c r="B19" s="246" t="s">
        <v>154</v>
      </c>
      <c r="C19" s="246" t="s">
        <v>117</v>
      </c>
      <c r="D19" s="246" t="s">
        <v>145</v>
      </c>
      <c r="E19" s="246" t="str">
        <f>+'Control Cuota Ind LTP XV-IV'!$C$11</f>
        <v>ISLADAMAS S.A. PESQ.</v>
      </c>
      <c r="F19" s="246" t="s">
        <v>151</v>
      </c>
      <c r="G19" s="246" t="s">
        <v>152</v>
      </c>
      <c r="H19" s="247">
        <f>+'Control Cuota Ind LTP XV-IV'!K11</f>
        <v>11.49273</v>
      </c>
      <c r="I19" s="247">
        <f>+'Control Cuota Ind LTP XV-IV'!L11</f>
        <v>-2.2450000000000001</v>
      </c>
      <c r="J19" s="247">
        <f>+'Control Cuota Ind LTP XV-IV'!M11</f>
        <v>9.2477300000000007</v>
      </c>
      <c r="K19" s="247">
        <f>+'Control Cuota Ind LTP XV-IV'!N11</f>
        <v>1.6850000000000001</v>
      </c>
      <c r="L19" s="247">
        <f>+'Control Cuota Ind LTP XV-IV'!O11</f>
        <v>7.5627300000000002</v>
      </c>
      <c r="M19" s="248">
        <f>+'Control Cuota Ind LTP XV-IV'!P11</f>
        <v>0.18220687671460994</v>
      </c>
      <c r="N19" s="208" t="s">
        <v>189</v>
      </c>
      <c r="O19" s="339">
        <f>+'Resumen anual'!$B$4</f>
        <v>43440</v>
      </c>
    </row>
    <row r="20" spans="1:15">
      <c r="A20" s="249" t="s">
        <v>153</v>
      </c>
      <c r="B20" s="246" t="s">
        <v>154</v>
      </c>
      <c r="C20" s="246" t="s">
        <v>117</v>
      </c>
      <c r="D20" s="246" t="s">
        <v>145</v>
      </c>
      <c r="E20" s="246" t="str">
        <f>+'Control Cuota Ind LTP XV-IV'!$C$11</f>
        <v>ISLADAMAS S.A. PESQ.</v>
      </c>
      <c r="F20" s="246" t="s">
        <v>146</v>
      </c>
      <c r="G20" s="246" t="s">
        <v>147</v>
      </c>
      <c r="H20" s="247">
        <f>+'Control Cuota Ind LTP XV-IV'!K12</f>
        <v>1.2769699999999999</v>
      </c>
      <c r="I20" s="247">
        <f>+'Control Cuota Ind LTP XV-IV'!L12</f>
        <v>0</v>
      </c>
      <c r="J20" s="247">
        <f>+'Control Cuota Ind LTP XV-IV'!M12</f>
        <v>8.8397000000000006</v>
      </c>
      <c r="K20" s="247">
        <f>+'Control Cuota Ind LTP XV-IV'!N12</f>
        <v>0</v>
      </c>
      <c r="L20" s="247">
        <f>+'Control Cuota Ind LTP XV-IV'!O12</f>
        <v>8.8397000000000006</v>
      </c>
      <c r="M20" s="248">
        <f>+'Control Cuota Ind LTP XV-IV'!P12</f>
        <v>0</v>
      </c>
      <c r="N20" s="208" t="s">
        <v>189</v>
      </c>
      <c r="O20" s="339">
        <f>+'Resumen anual'!$B$4</f>
        <v>43440</v>
      </c>
    </row>
    <row r="21" spans="1:15">
      <c r="A21" s="314" t="s">
        <v>153</v>
      </c>
      <c r="B21" s="300" t="s">
        <v>154</v>
      </c>
      <c r="C21" s="300" t="s">
        <v>117</v>
      </c>
      <c r="D21" s="300" t="s">
        <v>145</v>
      </c>
      <c r="E21" s="300" t="str">
        <f>+'Control Cuota Ind LTP XV-IV'!$C$11</f>
        <v>ISLADAMAS S.A. PESQ.</v>
      </c>
      <c r="F21" s="300" t="s">
        <v>151</v>
      </c>
      <c r="G21" s="310" t="s">
        <v>147</v>
      </c>
      <c r="H21" s="311">
        <f>+H19+H20</f>
        <v>12.7697</v>
      </c>
      <c r="I21" s="311">
        <f>+I19+I20</f>
        <v>-2.2450000000000001</v>
      </c>
      <c r="J21" s="311">
        <f>+H21+I21</f>
        <v>10.524699999999999</v>
      </c>
      <c r="K21" s="311">
        <f>SUM(K19:K20)</f>
        <v>1.6850000000000001</v>
      </c>
      <c r="L21" s="311">
        <f>+J21-K21</f>
        <v>8.8396999999999988</v>
      </c>
      <c r="M21" s="312">
        <f>+K21/J21</f>
        <v>0.16009957528480623</v>
      </c>
      <c r="N21" s="208" t="s">
        <v>189</v>
      </c>
      <c r="O21" s="339">
        <f>+'Resumen anual'!$B$4</f>
        <v>43440</v>
      </c>
    </row>
    <row r="22" spans="1:15">
      <c r="A22" s="239" t="s">
        <v>153</v>
      </c>
      <c r="B22" s="240" t="s">
        <v>154</v>
      </c>
      <c r="C22" s="240" t="s">
        <v>156</v>
      </c>
      <c r="D22" s="240" t="s">
        <v>145</v>
      </c>
      <c r="E22" s="240" t="str">
        <f>+'Control Cuota Ind LTP XV-IV'!$C$11</f>
        <v>ISLADAMAS S.A. PESQ.</v>
      </c>
      <c r="F22" s="240" t="s">
        <v>151</v>
      </c>
      <c r="G22" s="240" t="s">
        <v>147</v>
      </c>
      <c r="H22" s="241">
        <f>+'Control Cuota Ind LTP XV-IV'!W11</f>
        <v>15.068246</v>
      </c>
      <c r="I22" s="241">
        <f>+'Control Cuota Ind LTP XV-IV'!X11</f>
        <v>-2.6491000000000002</v>
      </c>
      <c r="J22" s="241">
        <f>+'Control Cuota Ind LTP XV-IV'!Y11</f>
        <v>12.419146</v>
      </c>
      <c r="K22" s="241">
        <f>+'Control Cuota Ind LTP XV-IV'!Z11</f>
        <v>1.6850000000000001</v>
      </c>
      <c r="L22" s="241">
        <f>+'Control Cuota Ind LTP XV-IV'!AA11</f>
        <v>10.734145999999999</v>
      </c>
      <c r="M22" s="245">
        <f>+'Control Cuota Ind LTP XV-IV'!AB11</f>
        <v>0.13567760617356461</v>
      </c>
      <c r="N22" s="208" t="s">
        <v>189</v>
      </c>
      <c r="O22" s="339">
        <f>+'Resumen anual'!$B$4</f>
        <v>43440</v>
      </c>
    </row>
    <row r="23" spans="1:15">
      <c r="A23" s="242" t="s">
        <v>153</v>
      </c>
      <c r="B23" s="208" t="s">
        <v>154</v>
      </c>
      <c r="C23" s="208" t="s">
        <v>155</v>
      </c>
      <c r="D23" s="208" t="s">
        <v>145</v>
      </c>
      <c r="E23" s="208" t="str">
        <f>+'Control Cuota Ind LTP XV-IV'!$C$13</f>
        <v>RUBIO Y MAUAD LTDA.</v>
      </c>
      <c r="F23" s="208" t="s">
        <v>151</v>
      </c>
      <c r="G23" s="208" t="s">
        <v>152</v>
      </c>
      <c r="H23" s="243">
        <f>+'Control Cuota Ind LTP XV-IV'!E13</f>
        <v>0.16255359999999999</v>
      </c>
      <c r="I23" s="243">
        <f>+'Control Cuota Ind LTP XV-IV'!F13</f>
        <v>0.40600000000000003</v>
      </c>
      <c r="J23" s="243">
        <f>+'Control Cuota Ind LTP XV-IV'!G13</f>
        <v>0.56855359999999999</v>
      </c>
      <c r="K23" s="243">
        <f>+'Control Cuota Ind LTP XV-IV'!H13</f>
        <v>0</v>
      </c>
      <c r="L23" s="243">
        <f>+'Control Cuota Ind LTP XV-IV'!I13</f>
        <v>0.56855359999999999</v>
      </c>
      <c r="M23" s="244">
        <f>+'Control Cuota Ind LTP XV-IV'!J13</f>
        <v>0</v>
      </c>
      <c r="N23" s="208" t="s">
        <v>189</v>
      </c>
      <c r="O23" s="339">
        <f>+'Resumen anual'!$B$4</f>
        <v>43440</v>
      </c>
    </row>
    <row r="24" spans="1:15">
      <c r="A24" s="242" t="s">
        <v>153</v>
      </c>
      <c r="B24" s="208" t="s">
        <v>154</v>
      </c>
      <c r="C24" s="208" t="s">
        <v>155</v>
      </c>
      <c r="D24" s="208" t="s">
        <v>145</v>
      </c>
      <c r="E24" s="208" t="str">
        <f>+'Control Cuota Ind LTP XV-IV'!$C$13</f>
        <v>RUBIO Y MAUAD LTDA.</v>
      </c>
      <c r="F24" s="208" t="s">
        <v>146</v>
      </c>
      <c r="G24" s="208" t="s">
        <v>147</v>
      </c>
      <c r="H24" s="243">
        <f>+'Control Cuota Ind LTP XV-IV'!E14</f>
        <v>2.0319199999999999E-2</v>
      </c>
      <c r="I24" s="243">
        <f>+'Control Cuota Ind LTP XV-IV'!F14</f>
        <v>0</v>
      </c>
      <c r="J24" s="243">
        <f>+'Control Cuota Ind LTP XV-IV'!G14</f>
        <v>0.58887279999999997</v>
      </c>
      <c r="K24" s="243">
        <f>+'Control Cuota Ind LTP XV-IV'!H14</f>
        <v>0</v>
      </c>
      <c r="L24" s="243">
        <f>+'Control Cuota Ind LTP XV-IV'!I14</f>
        <v>0.58887279999999997</v>
      </c>
      <c r="M24" s="244">
        <f>+'Control Cuota Ind LTP XV-IV'!J14</f>
        <v>0</v>
      </c>
      <c r="N24" s="208" t="s">
        <v>189</v>
      </c>
      <c r="O24" s="339">
        <f>+'Resumen anual'!$B$4</f>
        <v>43440</v>
      </c>
    </row>
    <row r="25" spans="1:15" s="300" customFormat="1">
      <c r="A25" s="314" t="s">
        <v>153</v>
      </c>
      <c r="B25" s="300" t="s">
        <v>154</v>
      </c>
      <c r="C25" s="300" t="s">
        <v>155</v>
      </c>
      <c r="D25" s="300" t="s">
        <v>145</v>
      </c>
      <c r="E25" s="300" t="str">
        <f>+'Control Cuota Ind LTP XV-IV'!$C$13</f>
        <v>RUBIO Y MAUAD LTDA.</v>
      </c>
      <c r="F25" s="315" t="s">
        <v>151</v>
      </c>
      <c r="G25" s="310" t="s">
        <v>147</v>
      </c>
      <c r="H25" s="311">
        <f>+H23+H24</f>
        <v>0.1828728</v>
      </c>
      <c r="I25" s="311">
        <f>+I23+I24</f>
        <v>0.40600000000000003</v>
      </c>
      <c r="J25" s="311">
        <f>+H25+I25</f>
        <v>0.58887280000000009</v>
      </c>
      <c r="K25" s="311">
        <f>SUM(K23:K24)</f>
        <v>0</v>
      </c>
      <c r="L25" s="311">
        <f>+J25-K25</f>
        <v>0.58887280000000009</v>
      </c>
      <c r="M25" s="312">
        <f>+K25/J25</f>
        <v>0</v>
      </c>
      <c r="N25" s="208" t="s">
        <v>189</v>
      </c>
      <c r="O25" s="339">
        <f>+'Resumen anual'!$B$4</f>
        <v>43440</v>
      </c>
    </row>
    <row r="26" spans="1:15">
      <c r="A26" s="249" t="s">
        <v>153</v>
      </c>
      <c r="B26" s="246" t="s">
        <v>154</v>
      </c>
      <c r="C26" s="246" t="s">
        <v>117</v>
      </c>
      <c r="D26" s="246" t="s">
        <v>145</v>
      </c>
      <c r="E26" s="246" t="str">
        <f>+'Control Cuota Ind LTP XV-IV'!$C$13</f>
        <v>RUBIO Y MAUAD LTDA.</v>
      </c>
      <c r="F26" s="246" t="s">
        <v>151</v>
      </c>
      <c r="G26" s="246" t="s">
        <v>152</v>
      </c>
      <c r="H26" s="247">
        <f>+'Control Cuota Ind LTP XV-IV'!K13</f>
        <v>0.91436399999999995</v>
      </c>
      <c r="I26" s="247">
        <f>+'Control Cuota Ind LTP XV-IV'!L13</f>
        <v>12.25</v>
      </c>
      <c r="J26" s="247">
        <f>+'Control Cuota Ind LTP XV-IV'!M13</f>
        <v>13.164363999999999</v>
      </c>
      <c r="K26" s="247">
        <f>+'Control Cuota Ind LTP XV-IV'!N13</f>
        <v>0</v>
      </c>
      <c r="L26" s="247">
        <f>+'Control Cuota Ind LTP XV-IV'!O13</f>
        <v>13.164363999999999</v>
      </c>
      <c r="M26" s="248">
        <f>+'Control Cuota Ind LTP XV-IV'!P13</f>
        <v>0</v>
      </c>
      <c r="N26" s="208" t="s">
        <v>189</v>
      </c>
      <c r="O26" s="339">
        <f>+'Resumen anual'!$B$4</f>
        <v>43440</v>
      </c>
    </row>
    <row r="27" spans="1:15">
      <c r="A27" s="249" t="s">
        <v>153</v>
      </c>
      <c r="B27" s="246" t="s">
        <v>154</v>
      </c>
      <c r="C27" s="246" t="s">
        <v>117</v>
      </c>
      <c r="D27" s="246" t="s">
        <v>145</v>
      </c>
      <c r="E27" s="246" t="str">
        <f>+'Control Cuota Ind LTP XV-IV'!$C$13</f>
        <v>RUBIO Y MAUAD LTDA.</v>
      </c>
      <c r="F27" s="246" t="s">
        <v>146</v>
      </c>
      <c r="G27" s="246" t="s">
        <v>147</v>
      </c>
      <c r="H27" s="247">
        <f>+'Control Cuota Ind LTP XV-IV'!K14</f>
        <v>0.10159599999999999</v>
      </c>
      <c r="I27" s="247">
        <f>+'Control Cuota Ind LTP XV-IV'!L14</f>
        <v>0</v>
      </c>
      <c r="J27" s="247">
        <f>+'Control Cuota Ind LTP XV-IV'!M14</f>
        <v>13.26596</v>
      </c>
      <c r="K27" s="247">
        <f>+'Control Cuota Ind LTP XV-IV'!N14</f>
        <v>26.983000000000001</v>
      </c>
      <c r="L27" s="247">
        <f>+'Control Cuota Ind LTP XV-IV'!O14</f>
        <v>-13.717040000000001</v>
      </c>
      <c r="M27" s="248">
        <f>+'Control Cuota Ind LTP XV-IV'!P14</f>
        <v>2.0340028162304122</v>
      </c>
      <c r="N27" s="208" t="s">
        <v>189</v>
      </c>
      <c r="O27" s="339">
        <f>+'Resumen anual'!$B$4</f>
        <v>43440</v>
      </c>
    </row>
    <row r="28" spans="1:15" s="300" customFormat="1">
      <c r="A28" s="314" t="s">
        <v>153</v>
      </c>
      <c r="B28" s="300" t="s">
        <v>154</v>
      </c>
      <c r="C28" s="300" t="s">
        <v>117</v>
      </c>
      <c r="D28" s="300" t="s">
        <v>145</v>
      </c>
      <c r="E28" s="300" t="str">
        <f>+'Control Cuota Ind LTP XV-IV'!$C$13</f>
        <v>RUBIO Y MAUAD LTDA.</v>
      </c>
      <c r="F28" s="315" t="s">
        <v>151</v>
      </c>
      <c r="G28" s="310" t="s">
        <v>147</v>
      </c>
      <c r="H28" s="311">
        <f>+H26+H27</f>
        <v>1.01596</v>
      </c>
      <c r="I28" s="311">
        <f>+I26+I27</f>
        <v>12.25</v>
      </c>
      <c r="J28" s="311">
        <f>+H28+I28</f>
        <v>13.26596</v>
      </c>
      <c r="K28" s="311">
        <f>SUM(K26:K27)</f>
        <v>26.983000000000001</v>
      </c>
      <c r="L28" s="311">
        <f>+J28-K28</f>
        <v>-13.717040000000001</v>
      </c>
      <c r="M28" s="312">
        <f>+K28/J28</f>
        <v>2.0340028162304122</v>
      </c>
      <c r="N28" s="208" t="s">
        <v>189</v>
      </c>
      <c r="O28" s="339">
        <f>+'Resumen anual'!$B$4</f>
        <v>43440</v>
      </c>
    </row>
    <row r="29" spans="1:15">
      <c r="A29" s="239" t="s">
        <v>153</v>
      </c>
      <c r="B29" s="240" t="s">
        <v>154</v>
      </c>
      <c r="C29" s="240" t="s">
        <v>156</v>
      </c>
      <c r="D29" s="240" t="s">
        <v>145</v>
      </c>
      <c r="E29" s="240" t="str">
        <f>+'Control Cuota Ind LTP XV-IV'!$C$13</f>
        <v>RUBIO Y MAUAD LTDA.</v>
      </c>
      <c r="F29" s="240" t="s">
        <v>151</v>
      </c>
      <c r="G29" s="240" t="s">
        <v>147</v>
      </c>
      <c r="H29" s="241">
        <f>+'Control Cuota Ind LTP XV-IV'!W13</f>
        <v>1.1988327999999999</v>
      </c>
      <c r="I29" s="241">
        <f>+'Control Cuota Ind LTP XV-IV'!X13</f>
        <v>12.656000000000001</v>
      </c>
      <c r="J29" s="241">
        <f>+'Control Cuota Ind LTP XV-IV'!Y13</f>
        <v>13.854832800000001</v>
      </c>
      <c r="K29" s="241">
        <f>+'Control Cuota Ind LTP XV-IV'!Z13</f>
        <v>26.983000000000001</v>
      </c>
      <c r="L29" s="241">
        <f>+'Control Cuota Ind LTP XV-IV'!AA13</f>
        <v>-13.1281672</v>
      </c>
      <c r="M29" s="245">
        <f>+'Control Cuota Ind LTP XV-IV'!AB13</f>
        <v>1.947551470992851</v>
      </c>
      <c r="N29" s="208" t="s">
        <v>189</v>
      </c>
      <c r="O29" s="339">
        <f>+'Resumen anual'!$B$4</f>
        <v>43440</v>
      </c>
    </row>
    <row r="30" spans="1:15">
      <c r="A30" s="242" t="s">
        <v>153</v>
      </c>
      <c r="B30" s="208" t="s">
        <v>154</v>
      </c>
      <c r="C30" s="208" t="s">
        <v>155</v>
      </c>
      <c r="D30" s="208" t="s">
        <v>145</v>
      </c>
      <c r="E30" s="208" t="str">
        <f>+'Control Cuota Ind LTP XV-IV'!$C$17</f>
        <v>QUINTERO S.A. PESQ.</v>
      </c>
      <c r="F30" s="208" t="s">
        <v>151</v>
      </c>
      <c r="G30" s="208" t="s">
        <v>152</v>
      </c>
      <c r="H30" s="243">
        <f>+'Control Cuota Ind LTP XV-IV'!E17</f>
        <v>1.7600000000000001E-2</v>
      </c>
      <c r="I30" s="243">
        <f>+'Control Cuota Ind LTP XV-IV'!F17</f>
        <v>0</v>
      </c>
      <c r="J30" s="243">
        <f>+'Control Cuota Ind LTP XV-IV'!G17</f>
        <v>1.7600000000000001E-2</v>
      </c>
      <c r="K30" s="243">
        <f>+'Control Cuota Ind LTP XV-IV'!H17</f>
        <v>0</v>
      </c>
      <c r="L30" s="243">
        <f>+'Control Cuota Ind LTP XV-IV'!I17</f>
        <v>1.7600000000000001E-2</v>
      </c>
      <c r="M30" s="244">
        <f>+'Control Cuota Ind LTP XV-IV'!J17</f>
        <v>0</v>
      </c>
      <c r="N30" s="208" t="s">
        <v>189</v>
      </c>
      <c r="O30" s="339">
        <f>+'Resumen anual'!$B$4</f>
        <v>43440</v>
      </c>
    </row>
    <row r="31" spans="1:15">
      <c r="A31" s="242" t="s">
        <v>153</v>
      </c>
      <c r="B31" s="208" t="s">
        <v>154</v>
      </c>
      <c r="C31" s="208" t="s">
        <v>155</v>
      </c>
      <c r="D31" s="208" t="s">
        <v>145</v>
      </c>
      <c r="E31" s="208" t="str">
        <f>+'Control Cuota Ind LTP XV-IV'!$C$17</f>
        <v>QUINTERO S.A. PESQ.</v>
      </c>
      <c r="F31" s="208" t="s">
        <v>146</v>
      </c>
      <c r="G31" s="208" t="s">
        <v>147</v>
      </c>
      <c r="H31" s="243">
        <f>+'Control Cuota Ind LTP XV-IV'!E18</f>
        <v>2.2000000000000001E-3</v>
      </c>
      <c r="I31" s="243">
        <f>+'Control Cuota Ind LTP XV-IV'!F18</f>
        <v>0</v>
      </c>
      <c r="J31" s="243">
        <f>+'Control Cuota Ind LTP XV-IV'!G18</f>
        <v>1.9800000000000002E-2</v>
      </c>
      <c r="K31" s="243">
        <f>+'Control Cuota Ind LTP XV-IV'!H18</f>
        <v>0</v>
      </c>
      <c r="L31" s="243">
        <f>+'Control Cuota Ind LTP XV-IV'!I18</f>
        <v>1.9800000000000002E-2</v>
      </c>
      <c r="M31" s="244">
        <f>+'Control Cuota Ind LTP XV-IV'!J18</f>
        <v>0</v>
      </c>
      <c r="N31" s="208" t="s">
        <v>189</v>
      </c>
      <c r="O31" s="339">
        <f>+'Resumen anual'!$B$4</f>
        <v>43440</v>
      </c>
    </row>
    <row r="32" spans="1:15" s="300" customFormat="1">
      <c r="A32" s="314" t="s">
        <v>153</v>
      </c>
      <c r="B32" s="300" t="s">
        <v>154</v>
      </c>
      <c r="C32" s="300" t="s">
        <v>155</v>
      </c>
      <c r="D32" s="300" t="s">
        <v>145</v>
      </c>
      <c r="E32" s="300" t="str">
        <f>+'Control Cuota Ind LTP XV-IV'!$C$17</f>
        <v>QUINTERO S.A. PESQ.</v>
      </c>
      <c r="F32" s="315" t="s">
        <v>151</v>
      </c>
      <c r="G32" s="310" t="s">
        <v>147</v>
      </c>
      <c r="H32" s="311">
        <f>+H30+H31</f>
        <v>1.9800000000000002E-2</v>
      </c>
      <c r="I32" s="311">
        <f>+I30+I31</f>
        <v>0</v>
      </c>
      <c r="J32" s="311">
        <f>+H32+I32</f>
        <v>1.9800000000000002E-2</v>
      </c>
      <c r="K32" s="311">
        <f>SUM(K30:K31)</f>
        <v>0</v>
      </c>
      <c r="L32" s="311">
        <f>+J32-K32</f>
        <v>1.9800000000000002E-2</v>
      </c>
      <c r="M32" s="312">
        <f>+K32/J32</f>
        <v>0</v>
      </c>
      <c r="N32" s="208" t="s">
        <v>189</v>
      </c>
      <c r="O32" s="339">
        <f>+'Resumen anual'!$B$4</f>
        <v>43440</v>
      </c>
    </row>
    <row r="33" spans="1:15">
      <c r="A33" s="249" t="s">
        <v>153</v>
      </c>
      <c r="B33" s="246" t="s">
        <v>154</v>
      </c>
      <c r="C33" s="246" t="s">
        <v>117</v>
      </c>
      <c r="D33" s="246" t="s">
        <v>145</v>
      </c>
      <c r="E33" s="246" t="str">
        <f>+'Control Cuota Ind LTP XV-IV'!$C$17</f>
        <v>QUINTERO S.A. PESQ.</v>
      </c>
      <c r="F33" s="246" t="s">
        <v>151</v>
      </c>
      <c r="G33" s="246" t="s">
        <v>152</v>
      </c>
      <c r="H33" s="247">
        <f>+'Control Cuota Ind LTP XV-IV'!K17</f>
        <v>9.9000000000000005E-2</v>
      </c>
      <c r="I33" s="247">
        <f>+'Control Cuota Ind LTP XV-IV'!L17</f>
        <v>0</v>
      </c>
      <c r="J33" s="247">
        <f>+'Control Cuota Ind LTP XV-IV'!M17</f>
        <v>9.9000000000000005E-2</v>
      </c>
      <c r="K33" s="247">
        <f>+'Control Cuota Ind LTP XV-IV'!N17</f>
        <v>0</v>
      </c>
      <c r="L33" s="247">
        <f>+'Control Cuota Ind LTP XV-IV'!O17</f>
        <v>9.9000000000000005E-2</v>
      </c>
      <c r="M33" s="248">
        <f>+'Control Cuota Ind LTP XV-IV'!P17</f>
        <v>0</v>
      </c>
      <c r="N33" s="208" t="s">
        <v>189</v>
      </c>
      <c r="O33" s="339">
        <f>+'Resumen anual'!$B$4</f>
        <v>43440</v>
      </c>
    </row>
    <row r="34" spans="1:15">
      <c r="A34" s="249" t="s">
        <v>153</v>
      </c>
      <c r="B34" s="246" t="s">
        <v>154</v>
      </c>
      <c r="C34" s="246" t="s">
        <v>117</v>
      </c>
      <c r="D34" s="246" t="s">
        <v>145</v>
      </c>
      <c r="E34" s="246" t="str">
        <f>+'Control Cuota Ind LTP XV-IV'!$C$17</f>
        <v>QUINTERO S.A. PESQ.</v>
      </c>
      <c r="F34" s="246" t="s">
        <v>146</v>
      </c>
      <c r="G34" s="246" t="s">
        <v>147</v>
      </c>
      <c r="H34" s="247">
        <f>+'Control Cuota Ind LTP XV-IV'!K18</f>
        <v>1.1000000000000001E-2</v>
      </c>
      <c r="I34" s="247">
        <f>+'Control Cuota Ind LTP XV-IV'!L18</f>
        <v>0</v>
      </c>
      <c r="J34" s="247">
        <f>+'Control Cuota Ind LTP XV-IV'!M18</f>
        <v>0.11</v>
      </c>
      <c r="K34" s="247">
        <f>+'Control Cuota Ind LTP XV-IV'!N18</f>
        <v>0</v>
      </c>
      <c r="L34" s="247">
        <f>+'Control Cuota Ind LTP XV-IV'!O18</f>
        <v>0.11</v>
      </c>
      <c r="M34" s="248">
        <f>+'Control Cuota Ind LTP XV-IV'!P18</f>
        <v>0</v>
      </c>
      <c r="N34" s="208" t="s">
        <v>189</v>
      </c>
      <c r="O34" s="339">
        <f>+'Resumen anual'!$B$4</f>
        <v>43440</v>
      </c>
    </row>
    <row r="35" spans="1:15" s="300" customFormat="1">
      <c r="A35" s="314" t="s">
        <v>153</v>
      </c>
      <c r="B35" s="300" t="s">
        <v>154</v>
      </c>
      <c r="C35" s="300" t="s">
        <v>117</v>
      </c>
      <c r="D35" s="300" t="s">
        <v>145</v>
      </c>
      <c r="E35" s="300" t="str">
        <f>+'Control Cuota Ind LTP XV-IV'!$C$17</f>
        <v>QUINTERO S.A. PESQ.</v>
      </c>
      <c r="F35" s="315" t="s">
        <v>151</v>
      </c>
      <c r="G35" s="310" t="s">
        <v>147</v>
      </c>
      <c r="H35" s="311">
        <f>+H33+H34</f>
        <v>0.11</v>
      </c>
      <c r="I35" s="311">
        <f>+I33+I34</f>
        <v>0</v>
      </c>
      <c r="J35" s="311">
        <f>+H35+I35</f>
        <v>0.11</v>
      </c>
      <c r="K35" s="311">
        <f>SUM(K33:K34)</f>
        <v>0</v>
      </c>
      <c r="L35" s="311">
        <f>+J35-K35</f>
        <v>0.11</v>
      </c>
      <c r="M35" s="312">
        <f>+K35/J35</f>
        <v>0</v>
      </c>
      <c r="N35" s="208" t="s">
        <v>189</v>
      </c>
      <c r="O35" s="339">
        <f>+'Resumen anual'!$B$4</f>
        <v>43440</v>
      </c>
    </row>
    <row r="36" spans="1:15">
      <c r="A36" s="239" t="s">
        <v>153</v>
      </c>
      <c r="B36" s="240" t="s">
        <v>154</v>
      </c>
      <c r="C36" s="240" t="s">
        <v>156</v>
      </c>
      <c r="D36" s="240" t="s">
        <v>145</v>
      </c>
      <c r="E36" s="240" t="str">
        <f>+'Control Cuota Ind LTP XV-IV'!$C$17</f>
        <v>QUINTERO S.A. PESQ.</v>
      </c>
      <c r="F36" s="240" t="s">
        <v>151</v>
      </c>
      <c r="G36" s="240" t="s">
        <v>147</v>
      </c>
      <c r="H36" s="241">
        <f>+'Control Cuota Ind LTP XV-IV'!W17</f>
        <v>0.1298</v>
      </c>
      <c r="I36" s="241">
        <f>+'Control Cuota Ind LTP XV-IV'!X17</f>
        <v>0</v>
      </c>
      <c r="J36" s="241">
        <f>+'Control Cuota Ind LTP XV-IV'!Y17</f>
        <v>0.1298</v>
      </c>
      <c r="K36" s="241">
        <f>+'Control Cuota Ind LTP XV-IV'!Z17</f>
        <v>0</v>
      </c>
      <c r="L36" s="241">
        <f>+'Control Cuota Ind LTP XV-IV'!AA17</f>
        <v>0.1298</v>
      </c>
      <c r="M36" s="245">
        <f>+'Control Cuota Ind LTP XV-IV'!AB17</f>
        <v>0</v>
      </c>
      <c r="N36" s="208" t="s">
        <v>189</v>
      </c>
      <c r="O36" s="339">
        <f>+'Resumen anual'!$B$4</f>
        <v>43440</v>
      </c>
    </row>
    <row r="37" spans="1:15">
      <c r="A37" s="242" t="s">
        <v>153</v>
      </c>
      <c r="B37" s="208" t="s">
        <v>154</v>
      </c>
      <c r="C37" s="208" t="s">
        <v>155</v>
      </c>
      <c r="D37" s="208" t="s">
        <v>145</v>
      </c>
      <c r="E37" s="208" t="str">
        <f>+'Control Cuota Ind LTP XV-IV'!$C$19</f>
        <v>ALIMENTOS ALSAN LTDA.</v>
      </c>
      <c r="F37" s="208" t="s">
        <v>151</v>
      </c>
      <c r="G37" s="208" t="s">
        <v>152</v>
      </c>
      <c r="H37" s="243">
        <f>+'Control Cuota Ind LTP XV-IV'!E19</f>
        <v>8.0000000000000004E-4</v>
      </c>
      <c r="I37" s="243">
        <f>+'Control Cuota Ind LTP XV-IV'!F19</f>
        <v>-1.9000000000000128E-3</v>
      </c>
      <c r="J37" s="243">
        <f>+'Control Cuota Ind LTP XV-IV'!G19</f>
        <v>-1.1000000000000129E-3</v>
      </c>
      <c r="K37" s="243">
        <f>+'Control Cuota Ind LTP XV-IV'!H19</f>
        <v>0</v>
      </c>
      <c r="L37" s="243">
        <f>+'Control Cuota Ind LTP XV-IV'!I19</f>
        <v>-1.1000000000000129E-3</v>
      </c>
      <c r="M37" s="244">
        <f>+'Control Cuota Ind LTP XV-IV'!J19</f>
        <v>0</v>
      </c>
      <c r="N37" s="208" t="s">
        <v>189</v>
      </c>
      <c r="O37" s="339">
        <f>+'Resumen anual'!$B$4</f>
        <v>43440</v>
      </c>
    </row>
    <row r="38" spans="1:15">
      <c r="A38" s="242" t="s">
        <v>153</v>
      </c>
      <c r="B38" s="208" t="s">
        <v>154</v>
      </c>
      <c r="C38" s="208" t="s">
        <v>155</v>
      </c>
      <c r="D38" s="208" t="s">
        <v>145</v>
      </c>
      <c r="E38" s="208" t="str">
        <f>+'Control Cuota Ind LTP XV-IV'!$C$19</f>
        <v>ALIMENTOS ALSAN LTDA.</v>
      </c>
      <c r="F38" s="208" t="s">
        <v>146</v>
      </c>
      <c r="G38" s="208" t="s">
        <v>147</v>
      </c>
      <c r="H38" s="243">
        <f>+'Control Cuota Ind LTP XV-IV'!E20</f>
        <v>1E-4</v>
      </c>
      <c r="I38" s="243">
        <f>+'Control Cuota Ind LTP XV-IV'!F20</f>
        <v>0</v>
      </c>
      <c r="J38" s="243">
        <f>+'Control Cuota Ind LTP XV-IV'!G20</f>
        <v>-1.0000000000000128E-3</v>
      </c>
      <c r="K38" s="243">
        <f>+'Control Cuota Ind LTP XV-IV'!H20</f>
        <v>0</v>
      </c>
      <c r="L38" s="243">
        <f>+'Control Cuota Ind LTP XV-IV'!I20</f>
        <v>-1.0000000000000128E-3</v>
      </c>
      <c r="M38" s="244">
        <f>+'Control Cuota Ind LTP XV-IV'!J20</f>
        <v>0</v>
      </c>
      <c r="N38" s="208" t="s">
        <v>189</v>
      </c>
      <c r="O38" s="339">
        <f>+'Resumen anual'!$B$4</f>
        <v>43440</v>
      </c>
    </row>
    <row r="39" spans="1:15" s="300" customFormat="1">
      <c r="A39" s="314" t="s">
        <v>153</v>
      </c>
      <c r="B39" s="300" t="s">
        <v>154</v>
      </c>
      <c r="C39" s="300" t="s">
        <v>155</v>
      </c>
      <c r="D39" s="300" t="s">
        <v>145</v>
      </c>
      <c r="E39" s="300" t="str">
        <f>+'Control Cuota Ind LTP XV-IV'!$C$19</f>
        <v>ALIMENTOS ALSAN LTDA.</v>
      </c>
      <c r="F39" s="315" t="s">
        <v>151</v>
      </c>
      <c r="G39" s="310" t="s">
        <v>147</v>
      </c>
      <c r="H39" s="311">
        <f>+H37+H38</f>
        <v>9.0000000000000008E-4</v>
      </c>
      <c r="I39" s="311">
        <f>+I37+I38</f>
        <v>-1.9000000000000128E-3</v>
      </c>
      <c r="J39" s="311">
        <f>+H39+I39</f>
        <v>-1.0000000000000126E-3</v>
      </c>
      <c r="K39" s="311">
        <f>SUM(K37:K38)</f>
        <v>0</v>
      </c>
      <c r="L39" s="311">
        <f>+J39-K39</f>
        <v>-1.0000000000000126E-3</v>
      </c>
      <c r="M39" s="312">
        <f>+K39/J39</f>
        <v>0</v>
      </c>
      <c r="N39" s="208" t="s">
        <v>189</v>
      </c>
      <c r="O39" s="339">
        <f>+'Resumen anual'!$B$4</f>
        <v>43440</v>
      </c>
    </row>
    <row r="40" spans="1:15">
      <c r="A40" s="249" t="s">
        <v>153</v>
      </c>
      <c r="B40" s="246" t="s">
        <v>154</v>
      </c>
      <c r="C40" s="246" t="s">
        <v>117</v>
      </c>
      <c r="D40" s="246" t="s">
        <v>145</v>
      </c>
      <c r="E40" s="246" t="str">
        <f>+'Control Cuota Ind LTP XV-IV'!$C$19</f>
        <v>ALIMENTOS ALSAN LTDA.</v>
      </c>
      <c r="F40" s="246" t="s">
        <v>151</v>
      </c>
      <c r="G40" s="246" t="s">
        <v>152</v>
      </c>
      <c r="H40" s="247">
        <f>+'Control Cuota Ind LTP XV-IV'!K19</f>
        <v>4.5000000000000005E-3</v>
      </c>
      <c r="I40" s="247">
        <f>+'Control Cuota Ind LTP XV-IV'!L19</f>
        <v>-4.9999999999998934E-3</v>
      </c>
      <c r="J40" s="247">
        <f>+'Control Cuota Ind LTP XV-IV'!M19</f>
        <v>-4.9999999999989289E-4</v>
      </c>
      <c r="K40" s="247">
        <f>+'Control Cuota Ind LTP XV-IV'!N19</f>
        <v>0</v>
      </c>
      <c r="L40" s="247">
        <f>+'Control Cuota Ind LTP XV-IV'!O19</f>
        <v>-4.9999999999989289E-4</v>
      </c>
      <c r="M40" s="248">
        <f>+'Control Cuota Ind LTP XV-IV'!P19</f>
        <v>0</v>
      </c>
      <c r="N40" s="208" t="s">
        <v>189</v>
      </c>
      <c r="O40" s="339">
        <f>+'Resumen anual'!$B$4</f>
        <v>43440</v>
      </c>
    </row>
    <row r="41" spans="1:15">
      <c r="A41" s="249" t="s">
        <v>153</v>
      </c>
      <c r="B41" s="246" t="s">
        <v>154</v>
      </c>
      <c r="C41" s="246" t="s">
        <v>117</v>
      </c>
      <c r="D41" s="246" t="s">
        <v>145</v>
      </c>
      <c r="E41" s="246" t="str">
        <f>+'Control Cuota Ind LTP XV-IV'!$C$19</f>
        <v>ALIMENTOS ALSAN LTDA.</v>
      </c>
      <c r="F41" s="246" t="s">
        <v>146</v>
      </c>
      <c r="G41" s="246" t="s">
        <v>147</v>
      </c>
      <c r="H41" s="247">
        <f>+'Control Cuota Ind LTP XV-IV'!K20</f>
        <v>5.0000000000000001E-4</v>
      </c>
      <c r="I41" s="247">
        <f>+'Control Cuota Ind LTP XV-IV'!L20</f>
        <v>0</v>
      </c>
      <c r="J41" s="247">
        <f>+'Control Cuota Ind LTP XV-IV'!M20</f>
        <v>1.0711917464156784E-16</v>
      </c>
      <c r="K41" s="247">
        <f>+'Control Cuota Ind LTP XV-IV'!N20</f>
        <v>0</v>
      </c>
      <c r="L41" s="247">
        <f>+'Control Cuota Ind LTP XV-IV'!O20</f>
        <v>1.0711917464156784E-16</v>
      </c>
      <c r="M41" s="248">
        <f>+'Control Cuota Ind LTP XV-IV'!P20</f>
        <v>0</v>
      </c>
      <c r="N41" s="208" t="s">
        <v>189</v>
      </c>
      <c r="O41" s="339">
        <f>+'Resumen anual'!$B$4</f>
        <v>43440</v>
      </c>
    </row>
    <row r="42" spans="1:15" s="300" customFormat="1">
      <c r="A42" s="314" t="s">
        <v>153</v>
      </c>
      <c r="B42" s="300" t="s">
        <v>154</v>
      </c>
      <c r="C42" s="300" t="s">
        <v>117</v>
      </c>
      <c r="D42" s="300" t="s">
        <v>145</v>
      </c>
      <c r="E42" s="300" t="str">
        <f>+'Control Cuota Ind LTP XV-IV'!$C$19</f>
        <v>ALIMENTOS ALSAN LTDA.</v>
      </c>
      <c r="F42" s="315" t="s">
        <v>151</v>
      </c>
      <c r="G42" s="310" t="s">
        <v>147</v>
      </c>
      <c r="H42" s="311">
        <f>+H40+H41</f>
        <v>5.000000000000001E-3</v>
      </c>
      <c r="I42" s="311">
        <f>+I40+I41</f>
        <v>-4.9999999999998934E-3</v>
      </c>
      <c r="J42" s="311">
        <f>+H42+I42</f>
        <v>1.0755285551056204E-16</v>
      </c>
      <c r="K42" s="311">
        <f>SUM(K40:K41)</f>
        <v>0</v>
      </c>
      <c r="L42" s="311">
        <f>+J42-K42</f>
        <v>1.0755285551056204E-16</v>
      </c>
      <c r="M42" s="312">
        <f>+K42/J42</f>
        <v>0</v>
      </c>
      <c r="N42" s="208" t="s">
        <v>189</v>
      </c>
      <c r="O42" s="339">
        <f>+'Resumen anual'!$B$4</f>
        <v>43440</v>
      </c>
    </row>
    <row r="43" spans="1:15">
      <c r="A43" s="239" t="s">
        <v>153</v>
      </c>
      <c r="B43" s="240" t="s">
        <v>154</v>
      </c>
      <c r="C43" s="240" t="s">
        <v>156</v>
      </c>
      <c r="D43" s="240" t="s">
        <v>145</v>
      </c>
      <c r="E43" s="240" t="str">
        <f>+'Control Cuota Ind LTP XV-IV'!$C$19</f>
        <v>ALIMENTOS ALSAN LTDA.</v>
      </c>
      <c r="F43" s="240" t="s">
        <v>151</v>
      </c>
      <c r="G43" s="240" t="s">
        <v>147</v>
      </c>
      <c r="H43" s="241">
        <f>+'Control Cuota Ind LTP XV-IV'!W19</f>
        <v>5.9000000000000007E-3</v>
      </c>
      <c r="I43" s="241">
        <f>+'Control Cuota Ind LTP XV-IV'!X19</f>
        <v>-6.8999999999999062E-3</v>
      </c>
      <c r="J43" s="241">
        <f>+'Control Cuota Ind LTP XV-IV'!Y19</f>
        <v>-9.9999999999990548E-4</v>
      </c>
      <c r="K43" s="241">
        <f>+'Control Cuota Ind LTP XV-IV'!Z19</f>
        <v>0</v>
      </c>
      <c r="L43" s="241">
        <f>+'Control Cuota Ind LTP XV-IV'!AA19</f>
        <v>-9.9999999999990548E-4</v>
      </c>
      <c r="M43" s="245">
        <f>+'Control Cuota Ind LTP XV-IV'!AB19</f>
        <v>0</v>
      </c>
      <c r="N43" s="208" t="s">
        <v>189</v>
      </c>
      <c r="O43" s="339">
        <f>+'Resumen anual'!$B$4</f>
        <v>43440</v>
      </c>
    </row>
    <row r="44" spans="1:15" s="302" customFormat="1">
      <c r="A44" s="301" t="s">
        <v>153</v>
      </c>
      <c r="B44" s="302" t="s">
        <v>154</v>
      </c>
      <c r="C44" s="302" t="s">
        <v>156</v>
      </c>
      <c r="D44" s="302" t="s">
        <v>157</v>
      </c>
      <c r="E44" s="308" t="s">
        <v>171</v>
      </c>
      <c r="F44" s="302" t="s">
        <v>151</v>
      </c>
      <c r="G44" s="302" t="s">
        <v>147</v>
      </c>
      <c r="H44" s="306">
        <f>+H8+H15+H22+H29+H36+H43</f>
        <v>58.999994099999995</v>
      </c>
      <c r="I44" s="306">
        <f>+I8+I15+I22+I29+I36+I43</f>
        <v>93.349000000000004</v>
      </c>
      <c r="J44" s="306">
        <f>+J8+J15+J22+J29+J36+J43</f>
        <v>152.3489941</v>
      </c>
      <c r="K44" s="306">
        <f>+K8+K15+K22+K29+K36+K43</f>
        <v>139.12500000000003</v>
      </c>
      <c r="L44" s="306">
        <f>+L8+L15+L22+L29+L36+L43</f>
        <v>13.223994099999986</v>
      </c>
      <c r="M44" s="307">
        <f>+'Control Cuota Ind LTP XV-IV'!AB23</f>
        <v>0.91319933434335709</v>
      </c>
      <c r="N44" s="208" t="s">
        <v>189</v>
      </c>
      <c r="O44" s="339">
        <f>+'Resumen anual'!$B$4</f>
        <v>43440</v>
      </c>
    </row>
    <row r="45" spans="1:15">
      <c r="A45" s="242" t="s">
        <v>153</v>
      </c>
      <c r="B45" s="208" t="s">
        <v>154</v>
      </c>
      <c r="C45" s="208" t="s">
        <v>148</v>
      </c>
      <c r="D45" s="208" t="s">
        <v>149</v>
      </c>
      <c r="E45" s="208" t="s">
        <v>149</v>
      </c>
      <c r="F45" s="208" t="s">
        <v>151</v>
      </c>
      <c r="G45" s="208" t="s">
        <v>152</v>
      </c>
      <c r="H45" s="243">
        <f>+'Control Cuota Artesanal XV-IV'!E7</f>
        <v>4</v>
      </c>
      <c r="I45" s="243">
        <f>+'Control Cuota Artesanal XV-IV'!F7</f>
        <v>0</v>
      </c>
      <c r="J45" s="243">
        <f>+'Control Cuota Artesanal XV-IV'!G7</f>
        <v>4</v>
      </c>
      <c r="K45" s="243">
        <f>+'Control Cuota Artesanal XV-IV'!H7</f>
        <v>0</v>
      </c>
      <c r="L45" s="243">
        <f>+'Control Cuota Artesanal XV-IV'!I7</f>
        <v>4</v>
      </c>
      <c r="M45" s="244">
        <f>+'Control Cuota Artesanal XV-IV'!J7</f>
        <v>0</v>
      </c>
      <c r="N45" s="208" t="s">
        <v>189</v>
      </c>
      <c r="O45" s="339">
        <f>+'Resumen anual'!$B$4</f>
        <v>43440</v>
      </c>
    </row>
    <row r="46" spans="1:15">
      <c r="A46" s="242" t="s">
        <v>153</v>
      </c>
      <c r="B46" s="208" t="s">
        <v>154</v>
      </c>
      <c r="C46" s="208" t="s">
        <v>148</v>
      </c>
      <c r="D46" s="208" t="s">
        <v>149</v>
      </c>
      <c r="E46" s="208" t="s">
        <v>149</v>
      </c>
      <c r="F46" s="208" t="s">
        <v>146</v>
      </c>
      <c r="G46" s="208" t="s">
        <v>147</v>
      </c>
      <c r="H46" s="243">
        <f>+'Control Cuota Artesanal XV-IV'!E8</f>
        <v>1</v>
      </c>
      <c r="I46" s="243">
        <f>+'Control Cuota Artesanal XV-IV'!F8</f>
        <v>0</v>
      </c>
      <c r="J46" s="243">
        <f>+'Control Cuota Artesanal XV-IV'!G8</f>
        <v>5</v>
      </c>
      <c r="K46" s="243">
        <f>+'Control Cuota Artesanal XV-IV'!H8</f>
        <v>0</v>
      </c>
      <c r="L46" s="243">
        <f>+'Control Cuota Artesanal XV-IV'!I8</f>
        <v>5</v>
      </c>
      <c r="M46" s="244">
        <f>+'Control Cuota Artesanal XV-IV'!J8</f>
        <v>0</v>
      </c>
      <c r="N46" s="208" t="s">
        <v>189</v>
      </c>
      <c r="O46" s="339">
        <f>+'Resumen anual'!$B$4</f>
        <v>43440</v>
      </c>
    </row>
    <row r="47" spans="1:15" s="300" customFormat="1">
      <c r="A47" s="314" t="s">
        <v>153</v>
      </c>
      <c r="B47" s="300" t="s">
        <v>154</v>
      </c>
      <c r="C47" s="300" t="s">
        <v>148</v>
      </c>
      <c r="D47" s="300" t="s">
        <v>149</v>
      </c>
      <c r="E47" s="300" t="s">
        <v>149</v>
      </c>
      <c r="F47" s="315" t="s">
        <v>151</v>
      </c>
      <c r="G47" s="310" t="s">
        <v>147</v>
      </c>
      <c r="H47" s="311">
        <f>+H45+H46</f>
        <v>5</v>
      </c>
      <c r="I47" s="311">
        <f>+I45+I46</f>
        <v>0</v>
      </c>
      <c r="J47" s="311">
        <f>+H47+I47</f>
        <v>5</v>
      </c>
      <c r="K47" s="311">
        <f>SUM(K45:K46)</f>
        <v>0</v>
      </c>
      <c r="L47" s="311">
        <f>+J47-K47</f>
        <v>5</v>
      </c>
      <c r="M47" s="312">
        <f>+K47/J47</f>
        <v>0</v>
      </c>
      <c r="N47" s="208" t="s">
        <v>189</v>
      </c>
      <c r="O47" s="339">
        <f>+'Resumen anual'!$B$4</f>
        <v>43440</v>
      </c>
    </row>
    <row r="48" spans="1:15">
      <c r="A48" s="249" t="s">
        <v>153</v>
      </c>
      <c r="B48" s="246" t="s">
        <v>154</v>
      </c>
      <c r="C48" s="246" t="s">
        <v>150</v>
      </c>
      <c r="D48" s="246" t="s">
        <v>149</v>
      </c>
      <c r="E48" s="246" t="s">
        <v>149</v>
      </c>
      <c r="F48" s="246" t="s">
        <v>151</v>
      </c>
      <c r="G48" s="246" t="s">
        <v>152</v>
      </c>
      <c r="H48" s="247">
        <f>+'Control Cuota Artesanal XV-IV'!E9</f>
        <v>27</v>
      </c>
      <c r="I48" s="247">
        <f>+'Control Cuota Artesanal XV-IV'!F9</f>
        <v>0</v>
      </c>
      <c r="J48" s="247">
        <f>+'Control Cuota Artesanal XV-IV'!G9</f>
        <v>27</v>
      </c>
      <c r="K48" s="247">
        <f>+'Control Cuota Artesanal XV-IV'!H9</f>
        <v>0</v>
      </c>
      <c r="L48" s="247">
        <f>+'Control Cuota Artesanal XV-IV'!I9</f>
        <v>27</v>
      </c>
      <c r="M48" s="248">
        <f>+'Control Cuota Artesanal XV-IV'!J9</f>
        <v>0</v>
      </c>
      <c r="N48" s="208" t="s">
        <v>189</v>
      </c>
      <c r="O48" s="339">
        <f>+'Resumen anual'!$B$4</f>
        <v>43440</v>
      </c>
    </row>
    <row r="49" spans="1:15">
      <c r="A49" s="249" t="s">
        <v>153</v>
      </c>
      <c r="B49" s="246" t="s">
        <v>154</v>
      </c>
      <c r="C49" s="246" t="s">
        <v>150</v>
      </c>
      <c r="D49" s="246" t="s">
        <v>149</v>
      </c>
      <c r="E49" s="246" t="s">
        <v>149</v>
      </c>
      <c r="F49" s="246" t="s">
        <v>146</v>
      </c>
      <c r="G49" s="246" t="s">
        <v>147</v>
      </c>
      <c r="H49" s="247">
        <f>+'Control Cuota Artesanal XV-IV'!E10</f>
        <v>3</v>
      </c>
      <c r="I49" s="247">
        <f>+'Control Cuota Artesanal XV-IV'!F10</f>
        <v>0</v>
      </c>
      <c r="J49" s="247">
        <f>+'Control Cuota Artesanal XV-IV'!G10</f>
        <v>30</v>
      </c>
      <c r="K49" s="247">
        <f>+'Control Cuota Artesanal XV-IV'!H10</f>
        <v>0</v>
      </c>
      <c r="L49" s="247">
        <f>+'Control Cuota Artesanal XV-IV'!I10</f>
        <v>30</v>
      </c>
      <c r="M49" s="248">
        <f>+'Control Cuota Artesanal XV-IV'!J10</f>
        <v>0</v>
      </c>
      <c r="N49" s="208" t="s">
        <v>189</v>
      </c>
      <c r="O49" s="339">
        <f>+'Resumen anual'!$B$4</f>
        <v>43440</v>
      </c>
    </row>
    <row r="50" spans="1:15" s="300" customFormat="1">
      <c r="A50" s="314" t="s">
        <v>153</v>
      </c>
      <c r="B50" s="300" t="s">
        <v>154</v>
      </c>
      <c r="C50" s="300" t="s">
        <v>150</v>
      </c>
      <c r="D50" s="300" t="s">
        <v>149</v>
      </c>
      <c r="E50" s="300" t="s">
        <v>149</v>
      </c>
      <c r="F50" s="315" t="s">
        <v>151</v>
      </c>
      <c r="G50" s="310" t="s">
        <v>147</v>
      </c>
      <c r="H50" s="311">
        <f>+H48+H49</f>
        <v>30</v>
      </c>
      <c r="I50" s="311">
        <f>+I48+I49</f>
        <v>0</v>
      </c>
      <c r="J50" s="311">
        <f>+H50+I50</f>
        <v>30</v>
      </c>
      <c r="K50" s="311">
        <f>SUM(K48:K49)</f>
        <v>0</v>
      </c>
      <c r="L50" s="311">
        <f>+J50-K50</f>
        <v>30</v>
      </c>
      <c r="M50" s="312">
        <f>+K50/J50</f>
        <v>0</v>
      </c>
      <c r="N50" s="208" t="s">
        <v>189</v>
      </c>
      <c r="O50" s="339">
        <f>+'Resumen anual'!$B$4</f>
        <v>43440</v>
      </c>
    </row>
    <row r="51" spans="1:15">
      <c r="A51" s="242" t="s">
        <v>153</v>
      </c>
      <c r="B51" s="208" t="s">
        <v>154</v>
      </c>
      <c r="C51" s="208" t="s">
        <v>117</v>
      </c>
      <c r="D51" s="208" t="s">
        <v>170</v>
      </c>
      <c r="E51" s="208" t="s">
        <v>166</v>
      </c>
      <c r="F51" s="208" t="s">
        <v>151</v>
      </c>
      <c r="G51" s="208" t="s">
        <v>152</v>
      </c>
      <c r="H51" s="243">
        <f>+'Control Cuota Artesanal XV-IV'!E11</f>
        <v>214.33</v>
      </c>
      <c r="I51" s="243">
        <f>+'Control Cuota Artesanal XV-IV'!F11</f>
        <v>-83.349000000000004</v>
      </c>
      <c r="J51" s="243">
        <f>+'Control Cuota Artesanal XV-IV'!G11</f>
        <v>130.98099999999999</v>
      </c>
      <c r="K51" s="243">
        <f>+'Control Cuota Artesanal XV-IV'!H11</f>
        <v>101.774</v>
      </c>
      <c r="L51" s="243">
        <f>+'Control Cuota Artesanal XV-IV'!I11</f>
        <v>29.206999999999994</v>
      </c>
      <c r="M51" s="244">
        <f>+'Control Cuota Artesanal XV-IV'!J11</f>
        <v>0.77701345996747628</v>
      </c>
      <c r="N51" s="208" t="s">
        <v>189</v>
      </c>
      <c r="O51" s="339">
        <f>+'Resumen anual'!$B$4</f>
        <v>43440</v>
      </c>
    </row>
    <row r="52" spans="1:15">
      <c r="A52" s="242" t="s">
        <v>153</v>
      </c>
      <c r="B52" s="208" t="s">
        <v>154</v>
      </c>
      <c r="C52" s="208" t="s">
        <v>117</v>
      </c>
      <c r="D52" s="208" t="s">
        <v>170</v>
      </c>
      <c r="E52" s="208" t="s">
        <v>166</v>
      </c>
      <c r="F52" s="208" t="s">
        <v>146</v>
      </c>
      <c r="G52" s="208" t="s">
        <v>147</v>
      </c>
      <c r="H52" s="243">
        <f>+'Control Cuota Artesanal XV-IV'!E12</f>
        <v>23.81</v>
      </c>
      <c r="I52" s="243">
        <f>+'Control Cuota Artesanal XV-IV'!F12</f>
        <v>0</v>
      </c>
      <c r="J52" s="243">
        <f>+'Control Cuota Artesanal XV-IV'!G12</f>
        <v>53.016999999999996</v>
      </c>
      <c r="K52" s="243">
        <f>+'Control Cuota Artesanal XV-IV'!H12</f>
        <v>46.127000000000002</v>
      </c>
      <c r="L52" s="243">
        <f>+'Control Cuota Artesanal XV-IV'!I12</f>
        <v>6.8899999999999935</v>
      </c>
      <c r="M52" s="244">
        <f>+'Control Cuota Artesanal XV-IV'!J12</f>
        <v>0.87004168474262988</v>
      </c>
      <c r="N52" s="208" t="s">
        <v>189</v>
      </c>
      <c r="O52" s="339">
        <f>+'Resumen anual'!$B$4</f>
        <v>43440</v>
      </c>
    </row>
    <row r="53" spans="1:15" s="300" customFormat="1">
      <c r="A53" s="314" t="s">
        <v>153</v>
      </c>
      <c r="B53" s="300" t="s">
        <v>154</v>
      </c>
      <c r="C53" s="300" t="s">
        <v>117</v>
      </c>
      <c r="D53" s="300" t="s">
        <v>170</v>
      </c>
      <c r="E53" s="300" t="s">
        <v>166</v>
      </c>
      <c r="F53" s="315" t="s">
        <v>151</v>
      </c>
      <c r="G53" s="310" t="s">
        <v>147</v>
      </c>
      <c r="H53" s="311">
        <f>+H51+H52</f>
        <v>238.14000000000001</v>
      </c>
      <c r="I53" s="311">
        <f>+I51+I52</f>
        <v>-83.349000000000004</v>
      </c>
      <c r="J53" s="311">
        <f>+H53+I53</f>
        <v>154.791</v>
      </c>
      <c r="K53" s="311">
        <f>SUM(K51:K52)</f>
        <v>147.90100000000001</v>
      </c>
      <c r="L53" s="311">
        <f>+J53-K53</f>
        <v>6.8899999999999864</v>
      </c>
      <c r="M53" s="312">
        <f>+K53/J53</f>
        <v>0.95548836818678096</v>
      </c>
      <c r="N53" s="208" t="s">
        <v>189</v>
      </c>
      <c r="O53" s="339">
        <f>+'Resumen anual'!$B$4</f>
        <v>43440</v>
      </c>
    </row>
    <row r="54" spans="1:15">
      <c r="A54" s="249" t="s">
        <v>153</v>
      </c>
      <c r="B54" s="246" t="s">
        <v>154</v>
      </c>
      <c r="C54" s="246" t="s">
        <v>117</v>
      </c>
      <c r="D54" s="246" t="s">
        <v>170</v>
      </c>
      <c r="E54" s="246" t="s">
        <v>167</v>
      </c>
      <c r="F54" s="246" t="s">
        <v>151</v>
      </c>
      <c r="G54" s="246" t="s">
        <v>152</v>
      </c>
      <c r="H54" s="247">
        <f>+'Control Cuota Artesanal XV-IV'!E13</f>
        <v>199.75</v>
      </c>
      <c r="I54" s="247">
        <f>+'Control Cuota Artesanal XV-IV'!F13</f>
        <v>0</v>
      </c>
      <c r="J54" s="247">
        <f>+'Control Cuota Artesanal XV-IV'!G13</f>
        <v>199.75</v>
      </c>
      <c r="K54" s="247">
        <f>+'Control Cuota Artesanal XV-IV'!H13</f>
        <v>129.75400000000002</v>
      </c>
      <c r="L54" s="247">
        <f>+'Control Cuota Artesanal XV-IV'!I13</f>
        <v>69.995999999999981</v>
      </c>
      <c r="M54" s="248">
        <f>+'Control Cuota Artesanal XV-IV'!J13</f>
        <v>0.64958197747183988</v>
      </c>
      <c r="N54" s="208" t="s">
        <v>189</v>
      </c>
      <c r="O54" s="339">
        <f>+'Resumen anual'!$B$4</f>
        <v>43440</v>
      </c>
    </row>
    <row r="55" spans="1:15">
      <c r="A55" s="249" t="s">
        <v>153</v>
      </c>
      <c r="B55" s="246" t="s">
        <v>154</v>
      </c>
      <c r="C55" s="246" t="s">
        <v>117</v>
      </c>
      <c r="D55" s="246" t="s">
        <v>170</v>
      </c>
      <c r="E55" s="246" t="s">
        <v>167</v>
      </c>
      <c r="F55" s="246" t="s">
        <v>146</v>
      </c>
      <c r="G55" s="246" t="s">
        <v>147</v>
      </c>
      <c r="H55" s="247">
        <f>+'Control Cuota Artesanal XV-IV'!E14</f>
        <v>22.19</v>
      </c>
      <c r="I55" s="247">
        <f>+'Control Cuota Artesanal XV-IV'!F14</f>
        <v>0</v>
      </c>
      <c r="J55" s="247">
        <f>+'Control Cuota Artesanal XV-IV'!G14</f>
        <v>92.185999999999979</v>
      </c>
      <c r="K55" s="247">
        <f>+'Control Cuota Artesanal XV-IV'!H14</f>
        <v>100.09699999999999</v>
      </c>
      <c r="L55" s="247">
        <f>+'Control Cuota Artesanal XV-IV'!I14</f>
        <v>-7.9110000000000156</v>
      </c>
      <c r="M55" s="248">
        <f>+'Control Cuota Artesanal XV-IV'!J14</f>
        <v>1.0858156336103097</v>
      </c>
      <c r="N55" s="208" t="s">
        <v>189</v>
      </c>
      <c r="O55" s="339">
        <f>+'Resumen anual'!$B$4</f>
        <v>43440</v>
      </c>
    </row>
    <row r="56" spans="1:15" s="300" customFormat="1">
      <c r="A56" s="314" t="s">
        <v>153</v>
      </c>
      <c r="B56" s="300" t="s">
        <v>154</v>
      </c>
      <c r="C56" s="300" t="s">
        <v>117</v>
      </c>
      <c r="D56" s="300" t="s">
        <v>170</v>
      </c>
      <c r="E56" s="300" t="s">
        <v>167</v>
      </c>
      <c r="F56" s="315" t="s">
        <v>151</v>
      </c>
      <c r="G56" s="310" t="s">
        <v>147</v>
      </c>
      <c r="H56" s="311">
        <f>+H54+H55</f>
        <v>221.94</v>
      </c>
      <c r="I56" s="311">
        <f>+I54+I55</f>
        <v>0</v>
      </c>
      <c r="J56" s="311">
        <f>+H56+I56</f>
        <v>221.94</v>
      </c>
      <c r="K56" s="311">
        <f>SUM(K54:K55)</f>
        <v>229.851</v>
      </c>
      <c r="L56" s="311">
        <f>+J56-K56</f>
        <v>-7.9110000000000014</v>
      </c>
      <c r="M56" s="312">
        <f>+K56/J56</f>
        <v>1.0356447688564476</v>
      </c>
      <c r="N56" s="208" t="s">
        <v>189</v>
      </c>
      <c r="O56" s="339">
        <f>+'Resumen anual'!$B$4</f>
        <v>43440</v>
      </c>
    </row>
    <row r="57" spans="1:15">
      <c r="A57" s="242" t="s">
        <v>153</v>
      </c>
      <c r="B57" s="208" t="s">
        <v>154</v>
      </c>
      <c r="C57" s="208" t="s">
        <v>117</v>
      </c>
      <c r="D57" s="208" t="s">
        <v>170</v>
      </c>
      <c r="E57" s="208" t="s">
        <v>168</v>
      </c>
      <c r="F57" s="208" t="s">
        <v>151</v>
      </c>
      <c r="G57" s="208" t="s">
        <v>152</v>
      </c>
      <c r="H57" s="243">
        <f>+'Control Cuota Artesanal XV-IV'!E15</f>
        <v>154.55000000000001</v>
      </c>
      <c r="I57" s="243">
        <f>+'Control Cuota Artesanal XV-IV'!F15</f>
        <v>-10</v>
      </c>
      <c r="J57" s="243">
        <f>+'Control Cuota Artesanal XV-IV'!G15</f>
        <v>144.55000000000001</v>
      </c>
      <c r="K57" s="243">
        <f>+'Control Cuota Artesanal XV-IV'!H15</f>
        <v>129.755</v>
      </c>
      <c r="L57" s="243">
        <f>+'Control Cuota Artesanal XV-IV'!I15</f>
        <v>14.795000000000016</v>
      </c>
      <c r="M57" s="244">
        <f>+'Control Cuota Artesanal XV-IV'!J15</f>
        <v>0.89764787270840529</v>
      </c>
      <c r="N57" s="208" t="s">
        <v>189</v>
      </c>
      <c r="O57" s="339">
        <f>+'Resumen anual'!$B$4</f>
        <v>43440</v>
      </c>
    </row>
    <row r="58" spans="1:15">
      <c r="A58" s="242" t="s">
        <v>153</v>
      </c>
      <c r="B58" s="208" t="s">
        <v>154</v>
      </c>
      <c r="C58" s="208" t="s">
        <v>117</v>
      </c>
      <c r="D58" s="208" t="s">
        <v>170</v>
      </c>
      <c r="E58" s="208" t="s">
        <v>168</v>
      </c>
      <c r="F58" s="208" t="s">
        <v>146</v>
      </c>
      <c r="G58" s="208" t="s">
        <v>147</v>
      </c>
      <c r="H58" s="243">
        <f>+'Control Cuota Artesanal XV-IV'!E16</f>
        <v>17.170000000000002</v>
      </c>
      <c r="I58" s="243">
        <f>+'Control Cuota Artesanal XV-IV'!F16</f>
        <v>0</v>
      </c>
      <c r="J58" s="243">
        <f>+'Control Cuota Artesanal XV-IV'!G16</f>
        <v>31.965000000000018</v>
      </c>
      <c r="K58" s="243">
        <f>+'Control Cuota Artesanal XV-IV'!H16</f>
        <v>0</v>
      </c>
      <c r="L58" s="243">
        <f>+'Control Cuota Artesanal XV-IV'!I16</f>
        <v>31.965000000000018</v>
      </c>
      <c r="M58" s="244">
        <f>+'Control Cuota Artesanal XV-IV'!J16</f>
        <v>0</v>
      </c>
      <c r="N58" s="208" t="s">
        <v>189</v>
      </c>
      <c r="O58" s="339">
        <f>+'Resumen anual'!$B$4</f>
        <v>43440</v>
      </c>
    </row>
    <row r="59" spans="1:15" s="300" customFormat="1">
      <c r="A59" s="314" t="s">
        <v>153</v>
      </c>
      <c r="B59" s="300" t="s">
        <v>154</v>
      </c>
      <c r="C59" s="300" t="s">
        <v>117</v>
      </c>
      <c r="D59" s="300" t="s">
        <v>170</v>
      </c>
      <c r="E59" s="300" t="s">
        <v>168</v>
      </c>
      <c r="F59" s="315" t="s">
        <v>151</v>
      </c>
      <c r="G59" s="310" t="s">
        <v>147</v>
      </c>
      <c r="H59" s="311">
        <f>+H57+H58</f>
        <v>171.72000000000003</v>
      </c>
      <c r="I59" s="311">
        <f>+I57+I58</f>
        <v>-10</v>
      </c>
      <c r="J59" s="311">
        <f>+H59+I59</f>
        <v>161.72000000000003</v>
      </c>
      <c r="K59" s="311">
        <f>SUM(K57:K58)</f>
        <v>129.755</v>
      </c>
      <c r="L59" s="311">
        <f>+J59-K59</f>
        <v>31.965000000000032</v>
      </c>
      <c r="M59" s="312">
        <f>+K59/J59</f>
        <v>0.80234355676477842</v>
      </c>
      <c r="N59" s="208" t="s">
        <v>189</v>
      </c>
      <c r="O59" s="339">
        <f>+'Resumen anual'!$B$4</f>
        <v>43440</v>
      </c>
    </row>
    <row r="60" spans="1:15">
      <c r="A60" s="249" t="s">
        <v>153</v>
      </c>
      <c r="B60" s="246" t="s">
        <v>154</v>
      </c>
      <c r="C60" s="246" t="s">
        <v>117</v>
      </c>
      <c r="D60" s="316" t="s">
        <v>170</v>
      </c>
      <c r="E60" s="246" t="s">
        <v>169</v>
      </c>
      <c r="F60" s="246" t="s">
        <v>151</v>
      </c>
      <c r="G60" s="246" t="s">
        <v>152</v>
      </c>
      <c r="H60" s="247">
        <f>+'Control Cuota Artesanal XV-IV'!E17</f>
        <v>145.80000000000001</v>
      </c>
      <c r="I60" s="247">
        <f>+'Control Cuota Artesanal XV-IV'!F17</f>
        <v>0</v>
      </c>
      <c r="J60" s="247">
        <f>+'Control Cuota Artesanal XV-IV'!G17</f>
        <v>145.80000000000001</v>
      </c>
      <c r="K60" s="247">
        <f>+'Control Cuota Artesanal XV-IV'!H17</f>
        <v>47.308</v>
      </c>
      <c r="L60" s="247">
        <f>+'Control Cuota Artesanal XV-IV'!I17</f>
        <v>98.492000000000019</v>
      </c>
      <c r="M60" s="248">
        <f>+'Control Cuota Artesanal XV-IV'!J17</f>
        <v>0.32447187928669408</v>
      </c>
      <c r="N60" s="208" t="s">
        <v>189</v>
      </c>
      <c r="O60" s="339">
        <f>+'Resumen anual'!$B$4</f>
        <v>43440</v>
      </c>
    </row>
    <row r="61" spans="1:15">
      <c r="A61" s="249" t="s">
        <v>153</v>
      </c>
      <c r="B61" s="246" t="s">
        <v>154</v>
      </c>
      <c r="C61" s="246" t="s">
        <v>117</v>
      </c>
      <c r="D61" s="316" t="s">
        <v>170</v>
      </c>
      <c r="E61" s="246" t="s">
        <v>169</v>
      </c>
      <c r="F61" s="246" t="s">
        <v>146</v>
      </c>
      <c r="G61" s="246" t="s">
        <v>147</v>
      </c>
      <c r="H61" s="247">
        <f>+'Control Cuota Artesanal XV-IV'!E18</f>
        <v>16.2</v>
      </c>
      <c r="I61" s="247">
        <f>+'Control Cuota Artesanal XV-IV'!F18</f>
        <v>0</v>
      </c>
      <c r="J61" s="247">
        <f>+'Control Cuota Artesanal XV-IV'!G18</f>
        <v>114.69200000000002</v>
      </c>
      <c r="K61" s="247">
        <f>+'Control Cuota Artesanal XV-IV'!H18</f>
        <v>27.552</v>
      </c>
      <c r="L61" s="247">
        <f>+'Control Cuota Artesanal XV-IV'!I18</f>
        <v>87.140000000000015</v>
      </c>
      <c r="M61" s="248">
        <f>+'Control Cuota Artesanal XV-IV'!J18</f>
        <v>0.24022599658215041</v>
      </c>
      <c r="N61" s="208" t="s">
        <v>189</v>
      </c>
      <c r="O61" s="339">
        <f>+'Resumen anual'!$B$4</f>
        <v>43440</v>
      </c>
    </row>
    <row r="62" spans="1:15" s="300" customFormat="1">
      <c r="A62" s="314" t="s">
        <v>153</v>
      </c>
      <c r="B62" s="300" t="s">
        <v>154</v>
      </c>
      <c r="C62" s="300" t="s">
        <v>117</v>
      </c>
      <c r="D62" s="300" t="s">
        <v>170</v>
      </c>
      <c r="E62" s="300" t="s">
        <v>169</v>
      </c>
      <c r="F62" s="315" t="s">
        <v>151</v>
      </c>
      <c r="G62" s="310" t="s">
        <v>147</v>
      </c>
      <c r="H62" s="311">
        <f>+H60+H61</f>
        <v>162</v>
      </c>
      <c r="I62" s="311">
        <f>+I60+I61</f>
        <v>0</v>
      </c>
      <c r="J62" s="311">
        <f>+H62+I62</f>
        <v>162</v>
      </c>
      <c r="K62" s="311">
        <f>SUM(K60:K61)</f>
        <v>74.86</v>
      </c>
      <c r="L62" s="311">
        <f>+J62-K62</f>
        <v>87.14</v>
      </c>
      <c r="M62" s="312">
        <f>+K62/J62</f>
        <v>0.46209876543209877</v>
      </c>
      <c r="N62" s="208" t="s">
        <v>189</v>
      </c>
      <c r="O62" s="339">
        <f>+'Resumen anual'!$B$4</f>
        <v>43440</v>
      </c>
    </row>
    <row r="63" spans="1:15">
      <c r="A63" s="242" t="s">
        <v>153</v>
      </c>
      <c r="B63" s="208" t="s">
        <v>154</v>
      </c>
      <c r="C63" s="208" t="s">
        <v>117</v>
      </c>
      <c r="D63" s="208" t="s">
        <v>170</v>
      </c>
      <c r="E63" s="208" t="s">
        <v>165</v>
      </c>
      <c r="F63" s="208" t="s">
        <v>151</v>
      </c>
      <c r="G63" s="208" t="s">
        <v>152</v>
      </c>
      <c r="H63" s="243">
        <f>+'Control Cuota Artesanal XV-IV'!E19</f>
        <v>14.58</v>
      </c>
      <c r="I63" s="243">
        <f>+'Control Cuota Artesanal XV-IV'!F19</f>
        <v>0</v>
      </c>
      <c r="J63" s="243">
        <f>+'Control Cuota Artesanal XV-IV'!G19</f>
        <v>14.58</v>
      </c>
      <c r="K63" s="243">
        <f>+'Control Cuota Artesanal XV-IV'!H19</f>
        <v>0</v>
      </c>
      <c r="L63" s="243">
        <f>+'Control Cuota Artesanal XV-IV'!I19</f>
        <v>14.58</v>
      </c>
      <c r="M63" s="244">
        <f>+'Control Cuota Artesanal XV-IV'!J19</f>
        <v>0</v>
      </c>
      <c r="N63" s="208" t="s">
        <v>189</v>
      </c>
      <c r="O63" s="339">
        <f>+'Resumen anual'!$B$4</f>
        <v>43440</v>
      </c>
    </row>
    <row r="64" spans="1:15">
      <c r="A64" s="242" t="s">
        <v>153</v>
      </c>
      <c r="B64" s="208" t="s">
        <v>154</v>
      </c>
      <c r="C64" s="208" t="s">
        <v>117</v>
      </c>
      <c r="D64" s="208" t="s">
        <v>170</v>
      </c>
      <c r="E64" s="208" t="s">
        <v>165</v>
      </c>
      <c r="F64" s="208" t="s">
        <v>146</v>
      </c>
      <c r="G64" s="208" t="s">
        <v>147</v>
      </c>
      <c r="H64" s="243">
        <f>+'Control Cuota Artesanal XV-IV'!E20</f>
        <v>1.62</v>
      </c>
      <c r="I64" s="243">
        <f>+'Control Cuota Artesanal XV-IV'!F20</f>
        <v>0</v>
      </c>
      <c r="J64" s="243">
        <f>+'Control Cuota Artesanal XV-IV'!G20</f>
        <v>16.2</v>
      </c>
      <c r="K64" s="243">
        <f>+'Control Cuota Artesanal XV-IV'!H20</f>
        <v>0</v>
      </c>
      <c r="L64" s="243">
        <f>+'Control Cuota Artesanal XV-IV'!I20</f>
        <v>16.2</v>
      </c>
      <c r="M64" s="244">
        <f>+'Control Cuota Artesanal XV-IV'!J20</f>
        <v>0</v>
      </c>
      <c r="N64" s="208" t="s">
        <v>189</v>
      </c>
      <c r="O64" s="339">
        <f>+'Resumen anual'!$B$4</f>
        <v>43440</v>
      </c>
    </row>
    <row r="65" spans="1:15" s="300" customFormat="1">
      <c r="A65" s="314" t="s">
        <v>153</v>
      </c>
      <c r="B65" s="300" t="s">
        <v>154</v>
      </c>
      <c r="C65" s="300" t="s">
        <v>117</v>
      </c>
      <c r="D65" s="300" t="s">
        <v>170</v>
      </c>
      <c r="E65" s="300" t="s">
        <v>165</v>
      </c>
      <c r="F65" s="315" t="s">
        <v>151</v>
      </c>
      <c r="G65" s="310" t="s">
        <v>147</v>
      </c>
      <c r="H65" s="311">
        <f>+H63+H64</f>
        <v>16.2</v>
      </c>
      <c r="I65" s="311">
        <f>+I63+I64</f>
        <v>0</v>
      </c>
      <c r="J65" s="311">
        <f>+H65+I65</f>
        <v>16.2</v>
      </c>
      <c r="K65" s="311">
        <f>SUM(K63:K64)</f>
        <v>0</v>
      </c>
      <c r="L65" s="311">
        <f>+J65-K65</f>
        <v>16.2</v>
      </c>
      <c r="M65" s="312">
        <f>+K65/J65</f>
        <v>0</v>
      </c>
      <c r="N65" s="208" t="s">
        <v>189</v>
      </c>
      <c r="O65" s="339">
        <f>+'Resumen anual'!$B$4</f>
        <v>43440</v>
      </c>
    </row>
    <row r="66" spans="1:15" s="302" customFormat="1">
      <c r="A66" s="301" t="s">
        <v>153</v>
      </c>
      <c r="B66" s="302" t="s">
        <v>154</v>
      </c>
      <c r="C66" s="302" t="s">
        <v>117</v>
      </c>
      <c r="D66" s="304" t="s">
        <v>173</v>
      </c>
      <c r="E66" s="305" t="s">
        <v>172</v>
      </c>
      <c r="F66" s="302" t="s">
        <v>151</v>
      </c>
      <c r="G66" s="302" t="s">
        <v>147</v>
      </c>
      <c r="H66" s="306">
        <f>+'Control Cuota Artesanal XV-IV'!E11+'Control Cuota Artesanal XV-IV'!E12+'Control Cuota Artesanal XV-IV'!E13+'Control Cuota Artesanal XV-IV'!E14+'Control Cuota Artesanal XV-IV'!E15+'Control Cuota Artesanal XV-IV'!E16+'Control Cuota Artesanal XV-IV'!E17+'Control Cuota Artesanal XV-IV'!E18+'Control Cuota Artesanal XV-IV'!E19+'Control Cuota Artesanal XV-IV'!E20</f>
        <v>810</v>
      </c>
      <c r="I66" s="306">
        <f>+'Control Cuota Artesanal XV-IV'!F11+'Control Cuota Artesanal XV-IV'!F12+'Control Cuota Artesanal XV-IV'!F13+'Control Cuota Artesanal XV-IV'!F14+'Control Cuota Artesanal XV-IV'!F15+'Control Cuota Artesanal XV-IV'!F16+'Control Cuota Artesanal XV-IV'!F17+'Control Cuota Artesanal XV-IV'!F18+'Control Cuota Artesanal XV-IV'!F19+'Control Cuota Artesanal XV-IV'!F20</f>
        <v>-93.349000000000004</v>
      </c>
      <c r="J66" s="306">
        <f>+H66+I66</f>
        <v>716.65099999999995</v>
      </c>
      <c r="K66" s="306">
        <f>+'Control Cuota Artesanal XV-IV'!H11+'Control Cuota Artesanal XV-IV'!H12+'Control Cuota Artesanal XV-IV'!H13+'Control Cuota Artesanal XV-IV'!H14+'Control Cuota Artesanal XV-IV'!H15+'Control Cuota Artesanal XV-IV'!H16+'Control Cuota Artesanal XV-IV'!H17+'Control Cuota Artesanal XV-IV'!H18+'Control Cuota Artesanal XV-IV'!H19+'Control Cuota Artesanal XV-IV'!H20</f>
        <v>582.36700000000008</v>
      </c>
      <c r="L66" s="319">
        <f>+J66-K66</f>
        <v>134.28399999999988</v>
      </c>
      <c r="M66" s="320">
        <f>+K66/J66</f>
        <v>0.81262288059320387</v>
      </c>
      <c r="N66" s="208" t="s">
        <v>189</v>
      </c>
      <c r="O66" s="339">
        <f>+'Resumen anual'!$B$4</f>
        <v>43440</v>
      </c>
    </row>
    <row r="67" spans="1:15">
      <c r="A67" s="298" t="s">
        <v>174</v>
      </c>
      <c r="B67" s="246" t="s">
        <v>154</v>
      </c>
      <c r="C67" s="246" t="s">
        <v>175</v>
      </c>
      <c r="D67" s="246" t="s">
        <v>176</v>
      </c>
      <c r="E67" s="246" t="str">
        <f>+'Control Cuota Licitada V-VIII'!$C$7</f>
        <v>CAMANCHACA PESCA SUR</v>
      </c>
      <c r="F67" s="246" t="s">
        <v>151</v>
      </c>
      <c r="G67" s="246" t="s">
        <v>152</v>
      </c>
      <c r="H67" s="247">
        <f>+'Control Cuota Licitada V-VIII'!F7</f>
        <v>649.51948709999988</v>
      </c>
      <c r="I67" s="247">
        <f>+'Control Cuota Licitada V-VIII'!G7</f>
        <v>-380.65647899999999</v>
      </c>
      <c r="J67" s="247">
        <f>+'Control Cuota Licitada V-VIII'!H7</f>
        <v>268.86300809999989</v>
      </c>
      <c r="K67" s="247">
        <f>+'Control Cuota Licitada V-VIII'!I7</f>
        <v>306.15800000000002</v>
      </c>
      <c r="L67" s="247">
        <f>+'Control Cuota Licitada V-VIII'!J7</f>
        <v>-37.294991900000127</v>
      </c>
      <c r="M67" s="248">
        <f>+'Control Cuota Licitada V-VIII'!K7</f>
        <v>1.138713734416483</v>
      </c>
      <c r="N67" s="208" t="s">
        <v>189</v>
      </c>
      <c r="O67" s="339">
        <f>+'Resumen anual'!$B$4</f>
        <v>43440</v>
      </c>
    </row>
    <row r="68" spans="1:15">
      <c r="A68" s="298" t="s">
        <v>174</v>
      </c>
      <c r="B68" s="246" t="s">
        <v>154</v>
      </c>
      <c r="C68" s="246" t="s">
        <v>175</v>
      </c>
      <c r="D68" s="246" t="s">
        <v>176</v>
      </c>
      <c r="E68" s="246" t="str">
        <f>+'Control Cuota Licitada V-VIII'!$C$7</f>
        <v>CAMANCHACA PESCA SUR</v>
      </c>
      <c r="F68" s="246" t="s">
        <v>146</v>
      </c>
      <c r="G68" s="246" t="s">
        <v>147</v>
      </c>
      <c r="H68" s="247">
        <f>+'Control Cuota Licitada V-VIII'!F8</f>
        <v>72.168831899999986</v>
      </c>
      <c r="I68" s="247">
        <f>+'Control Cuota Licitada V-VIII'!G8</f>
        <v>16.607262977262977</v>
      </c>
      <c r="J68" s="247">
        <f>+'Control Cuota Licitada V-VIII'!H8</f>
        <v>51.481102977262836</v>
      </c>
      <c r="K68" s="247">
        <f>+'Control Cuota Licitada V-VIII'!I8</f>
        <v>50.663999999999994</v>
      </c>
      <c r="L68" s="247">
        <f>+'Control Cuota Licitada V-VIII'!J8</f>
        <v>0.81710297726284153</v>
      </c>
      <c r="M68" s="248">
        <f>+'Control Cuota Licitada V-VIII'!K8</f>
        <v>0.98412809885554076</v>
      </c>
      <c r="N68" s="208" t="s">
        <v>189</v>
      </c>
      <c r="O68" s="339">
        <f>+'Resumen anual'!$B$4</f>
        <v>43440</v>
      </c>
    </row>
    <row r="69" spans="1:15" s="300" customFormat="1">
      <c r="A69" s="298" t="s">
        <v>174</v>
      </c>
      <c r="B69" s="246" t="s">
        <v>154</v>
      </c>
      <c r="C69" s="246" t="s">
        <v>175</v>
      </c>
      <c r="D69" s="246" t="s">
        <v>176</v>
      </c>
      <c r="E69" s="246" t="str">
        <f>+'Control Cuota Licitada V-VIII'!$C$7</f>
        <v>CAMANCHACA PESCA SUR</v>
      </c>
      <c r="F69" s="315" t="s">
        <v>151</v>
      </c>
      <c r="G69" s="310" t="s">
        <v>147</v>
      </c>
      <c r="H69" s="311">
        <f>+H67+H68</f>
        <v>721.68831899999986</v>
      </c>
      <c r="I69" s="311">
        <f>+I67+I68</f>
        <v>-364.04921602273703</v>
      </c>
      <c r="J69" s="311">
        <f>+H69+I69</f>
        <v>357.63910297726284</v>
      </c>
      <c r="K69" s="311">
        <f>SUM(K67:K68)</f>
        <v>356.822</v>
      </c>
      <c r="L69" s="311">
        <f>+J69-K69</f>
        <v>0.81710297726283443</v>
      </c>
      <c r="M69" s="312">
        <f>+K69/J69</f>
        <v>0.99771528624677608</v>
      </c>
      <c r="N69" s="208" t="s">
        <v>189</v>
      </c>
      <c r="O69" s="339">
        <f>+'Resumen anual'!$B$4</f>
        <v>43440</v>
      </c>
    </row>
    <row r="70" spans="1:15">
      <c r="A70" s="299" t="s">
        <v>174</v>
      </c>
      <c r="B70" s="300" t="s">
        <v>154</v>
      </c>
      <c r="C70" s="39" t="s">
        <v>177</v>
      </c>
      <c r="D70" s="300" t="s">
        <v>176</v>
      </c>
      <c r="E70" s="246" t="str">
        <f>+'Control Cuota Licitada V-VIII'!$C$7</f>
        <v>CAMANCHACA PESCA SUR</v>
      </c>
      <c r="F70" s="300" t="s">
        <v>151</v>
      </c>
      <c r="G70" s="300" t="s">
        <v>152</v>
      </c>
      <c r="H70" s="261">
        <f>+'Control Cuota Licitada V-VIII'!L7</f>
        <v>2103.3934097399997</v>
      </c>
      <c r="I70" s="261">
        <f>+'Control Cuota Licitada V-VIII'!M7</f>
        <v>-259.29721018319998</v>
      </c>
      <c r="J70" s="261">
        <f>+'Control Cuota Licitada V-VIII'!N7</f>
        <v>1844.0961995567998</v>
      </c>
      <c r="K70" s="261">
        <f>+'Control Cuota Licitada V-VIII'!O7</f>
        <v>1865.924</v>
      </c>
      <c r="L70" s="261">
        <f>+'Control Cuota Licitada V-VIII'!P7</f>
        <v>-21.827800443200204</v>
      </c>
      <c r="M70" s="222">
        <f>+'Control Cuota Licitada V-VIII'!Q7</f>
        <v>1.011836584473438</v>
      </c>
      <c r="N70" s="208" t="s">
        <v>189</v>
      </c>
      <c r="O70" s="339">
        <f>+'Resumen anual'!$B$4</f>
        <v>43440</v>
      </c>
    </row>
    <row r="71" spans="1:15">
      <c r="A71" s="299" t="s">
        <v>174</v>
      </c>
      <c r="B71" s="300" t="s">
        <v>154</v>
      </c>
      <c r="C71" s="39" t="s">
        <v>177</v>
      </c>
      <c r="D71" s="300" t="s">
        <v>176</v>
      </c>
      <c r="E71" s="246" t="str">
        <f>+'Control Cuota Licitada V-VIII'!$C$7</f>
        <v>CAMANCHACA PESCA SUR</v>
      </c>
      <c r="F71" s="300" t="s">
        <v>146</v>
      </c>
      <c r="G71" s="300" t="s">
        <v>147</v>
      </c>
      <c r="H71" s="261">
        <f>+'Control Cuota Licitada V-VIII'!L8</f>
        <v>233.56458323999996</v>
      </c>
      <c r="I71" s="261">
        <f>+'Control Cuota Licitada V-VIII'!M8</f>
        <v>71.587337022737017</v>
      </c>
      <c r="J71" s="261">
        <f>+'Control Cuota Licitada V-VIII'!N8</f>
        <v>283.3241198195368</v>
      </c>
      <c r="K71" s="261" t="e">
        <f>+'Control Cuota Licitada V-VIII'!#REF!</f>
        <v>#REF!</v>
      </c>
      <c r="L71" s="261">
        <f>+'Control Cuota Licitada V-VIII'!P8</f>
        <v>0.92511981953680333</v>
      </c>
      <c r="M71" s="222">
        <f>+'Control Cuota Licitada V-VIII'!Q8</f>
        <v>0.99673476504532665</v>
      </c>
      <c r="N71" s="208" t="s">
        <v>189</v>
      </c>
      <c r="O71" s="339">
        <f>+'Resumen anual'!$B$4</f>
        <v>43440</v>
      </c>
    </row>
    <row r="72" spans="1:15">
      <c r="A72" s="299" t="s">
        <v>174</v>
      </c>
      <c r="B72" s="300" t="s">
        <v>154</v>
      </c>
      <c r="C72" s="39" t="s">
        <v>177</v>
      </c>
      <c r="D72" s="300" t="s">
        <v>176</v>
      </c>
      <c r="E72" s="246" t="str">
        <f>+'Control Cuota Licitada V-VIII'!$C$7</f>
        <v>CAMANCHACA PESCA SUR</v>
      </c>
      <c r="F72" s="315" t="s">
        <v>151</v>
      </c>
      <c r="G72" s="310" t="s">
        <v>147</v>
      </c>
      <c r="H72" s="311">
        <f>+H70+H71</f>
        <v>2336.9579929799997</v>
      </c>
      <c r="I72" s="311">
        <f>+I70+I71</f>
        <v>-187.70987316046296</v>
      </c>
      <c r="J72" s="311">
        <f>+H72+I72</f>
        <v>2149.2481198195369</v>
      </c>
      <c r="K72" s="311" t="e">
        <f>SUM(K70:K71)</f>
        <v>#REF!</v>
      </c>
      <c r="L72" s="311" t="e">
        <f>+J72-K72</f>
        <v>#REF!</v>
      </c>
      <c r="M72" s="312" t="e">
        <f>+K72/J72</f>
        <v>#REF!</v>
      </c>
      <c r="N72" s="208" t="s">
        <v>189</v>
      </c>
      <c r="O72" s="339">
        <f>+'Resumen anual'!$B$4</f>
        <v>43440</v>
      </c>
    </row>
    <row r="73" spans="1:15">
      <c r="A73" s="376" t="s">
        <v>174</v>
      </c>
      <c r="B73" s="377" t="s">
        <v>154</v>
      </c>
      <c r="C73" s="377" t="s">
        <v>179</v>
      </c>
      <c r="D73" s="377" t="s">
        <v>176</v>
      </c>
      <c r="E73" s="377" t="str">
        <f>+'Control Cuota Licitada V-VIII'!$C$7</f>
        <v>CAMANCHACA PESCA SUR</v>
      </c>
      <c r="F73" s="377" t="s">
        <v>151</v>
      </c>
      <c r="G73" s="377" t="s">
        <v>147</v>
      </c>
      <c r="H73" s="378">
        <f>+'Control Cuota Licitada V-VIII'!X7</f>
        <v>3058.6463119799996</v>
      </c>
      <c r="I73" s="378">
        <f>+'Control Cuota Licitada V-VIII'!Y7</f>
        <v>-551.75908918319988</v>
      </c>
      <c r="J73" s="378">
        <f>+'Control Cuota Licitada V-VIII'!Z7</f>
        <v>2506.8872227967995</v>
      </c>
      <c r="K73" s="378">
        <f>+'Control Cuota Licitada V-VIII'!AA7</f>
        <v>2505.145</v>
      </c>
      <c r="L73" s="378">
        <f>+'Control Cuota Licitada V-VIII'!AB7</f>
        <v>1.7422227967995241</v>
      </c>
      <c r="M73" s="379">
        <f>+'Control Cuota Licitada V-VIII'!AC7</f>
        <v>0.99930502545908073</v>
      </c>
      <c r="N73" s="208" t="s">
        <v>189</v>
      </c>
      <c r="O73" s="339">
        <f>+'Resumen anual'!$B$4</f>
        <v>43440</v>
      </c>
    </row>
    <row r="74" spans="1:15">
      <c r="A74" s="298" t="s">
        <v>174</v>
      </c>
      <c r="B74" s="246" t="s">
        <v>154</v>
      </c>
      <c r="C74" s="246" t="s">
        <v>175</v>
      </c>
      <c r="D74" s="246" t="s">
        <v>176</v>
      </c>
      <c r="E74" s="246" t="str">
        <f>+'Control Cuota Licitada V-VIII'!$C$9</f>
        <v>PESCA FINA SPA</v>
      </c>
      <c r="F74" s="246" t="s">
        <v>151</v>
      </c>
      <c r="G74" s="246" t="s">
        <v>152</v>
      </c>
      <c r="H74" s="247">
        <f>+'Control Cuota Licitada V-VIII'!F9</f>
        <v>0</v>
      </c>
      <c r="I74" s="247">
        <f>+'Control Cuota Licitada V-VIII'!G9</f>
        <v>0</v>
      </c>
      <c r="J74" s="247">
        <f>+'Control Cuota Licitada V-VIII'!H9</f>
        <v>0</v>
      </c>
      <c r="K74" s="247">
        <f>+'Control Cuota Licitada V-VIII'!I9</f>
        <v>0</v>
      </c>
      <c r="L74" s="247">
        <f>+'Control Cuota Licitada V-VIII'!J9</f>
        <v>0</v>
      </c>
      <c r="M74" s="248">
        <v>0</v>
      </c>
      <c r="N74" s="208" t="s">
        <v>189</v>
      </c>
      <c r="O74" s="339">
        <f>+'Resumen anual'!$B$4</f>
        <v>43440</v>
      </c>
    </row>
    <row r="75" spans="1:15">
      <c r="A75" s="298" t="s">
        <v>174</v>
      </c>
      <c r="B75" s="246" t="s">
        <v>154</v>
      </c>
      <c r="C75" s="246" t="s">
        <v>175</v>
      </c>
      <c r="D75" s="246" t="s">
        <v>176</v>
      </c>
      <c r="E75" s="246" t="str">
        <f>+'Control Cuota Licitada V-VIII'!$C$9</f>
        <v>PESCA FINA SPA</v>
      </c>
      <c r="F75" s="246" t="s">
        <v>146</v>
      </c>
      <c r="G75" s="246" t="s">
        <v>147</v>
      </c>
      <c r="H75" s="247">
        <f>+'Control Cuota Licitada V-VIII'!F10</f>
        <v>0</v>
      </c>
      <c r="I75" s="247">
        <f>+'Control Cuota Licitada V-VIII'!G10</f>
        <v>0</v>
      </c>
      <c r="J75" s="247">
        <f>+'Control Cuota Licitada V-VIII'!H10</f>
        <v>0</v>
      </c>
      <c r="K75" s="247">
        <f>+'Control Cuota Licitada V-VIII'!I10</f>
        <v>0</v>
      </c>
      <c r="L75" s="247">
        <f>+'Control Cuota Licitada V-VIII'!J10</f>
        <v>0</v>
      </c>
      <c r="M75" s="248">
        <v>0</v>
      </c>
      <c r="N75" s="208" t="s">
        <v>189</v>
      </c>
      <c r="O75" s="339">
        <f>+'Resumen anual'!$B$4</f>
        <v>43440</v>
      </c>
    </row>
    <row r="76" spans="1:15">
      <c r="A76" s="298" t="s">
        <v>174</v>
      </c>
      <c r="B76" s="246" t="s">
        <v>154</v>
      </c>
      <c r="C76" s="246" t="s">
        <v>175</v>
      </c>
      <c r="D76" s="246" t="s">
        <v>176</v>
      </c>
      <c r="E76" s="246" t="str">
        <f>+'Control Cuota Licitada V-VIII'!$C$9</f>
        <v>PESCA FINA SPA</v>
      </c>
      <c r="F76" s="315" t="s">
        <v>151</v>
      </c>
      <c r="G76" s="310" t="s">
        <v>147</v>
      </c>
      <c r="H76" s="311">
        <f>+H74+H75</f>
        <v>0</v>
      </c>
      <c r="I76" s="311">
        <f>+I74+I75</f>
        <v>0</v>
      </c>
      <c r="J76" s="311">
        <f>+H76+I76</f>
        <v>0</v>
      </c>
      <c r="K76" s="311">
        <f>SUM(K74:K75)</f>
        <v>0</v>
      </c>
      <c r="L76" s="311">
        <f>+J76-K76</f>
        <v>0</v>
      </c>
      <c r="M76" s="248">
        <v>0</v>
      </c>
      <c r="N76" s="208" t="s">
        <v>189</v>
      </c>
      <c r="O76" s="339">
        <f>+'Resumen anual'!$B$4</f>
        <v>43440</v>
      </c>
    </row>
    <row r="77" spans="1:15">
      <c r="A77" s="299" t="s">
        <v>174</v>
      </c>
      <c r="B77" s="300" t="s">
        <v>154</v>
      </c>
      <c r="C77" s="39" t="s">
        <v>177</v>
      </c>
      <c r="D77" s="300" t="s">
        <v>176</v>
      </c>
      <c r="E77" s="246" t="str">
        <f>+'Control Cuota Licitada V-VIII'!$C$9</f>
        <v>PESCA FINA SPA</v>
      </c>
      <c r="F77" s="300" t="s">
        <v>151</v>
      </c>
      <c r="G77" s="300" t="s">
        <v>152</v>
      </c>
      <c r="H77" s="261">
        <f>+'Control Cuota Licitada V-VIII'!L9</f>
        <v>0</v>
      </c>
      <c r="I77" s="261">
        <f>+'Control Cuota Licitada V-VIII'!M9</f>
        <v>0</v>
      </c>
      <c r="J77" s="261">
        <f>+'Control Cuota Licitada V-VIII'!N9</f>
        <v>0</v>
      </c>
      <c r="K77" s="261">
        <f>+'Control Cuota Licitada V-VIII'!O9</f>
        <v>0</v>
      </c>
      <c r="L77" s="261">
        <f>+'Control Cuota Licitada V-VIII'!P9</f>
        <v>0</v>
      </c>
      <c r="M77" s="248">
        <v>0</v>
      </c>
      <c r="N77" s="208" t="s">
        <v>189</v>
      </c>
      <c r="O77" s="339">
        <f>+'Resumen anual'!$B$4</f>
        <v>43440</v>
      </c>
    </row>
    <row r="78" spans="1:15">
      <c r="A78" s="299" t="s">
        <v>174</v>
      </c>
      <c r="B78" s="300" t="s">
        <v>154</v>
      </c>
      <c r="C78" s="39" t="s">
        <v>177</v>
      </c>
      <c r="D78" s="300" t="s">
        <v>176</v>
      </c>
      <c r="E78" s="246" t="str">
        <f>+'Control Cuota Licitada V-VIII'!$C$9</f>
        <v>PESCA FINA SPA</v>
      </c>
      <c r="F78" s="300" t="s">
        <v>146</v>
      </c>
      <c r="G78" s="300" t="s">
        <v>147</v>
      </c>
      <c r="H78" s="261">
        <f>+'Control Cuota Licitada V-VIII'!L10</f>
        <v>0</v>
      </c>
      <c r="I78" s="261">
        <f>+'Control Cuota Licitada V-VIII'!M10</f>
        <v>0</v>
      </c>
      <c r="J78" s="261">
        <f>+'Control Cuota Licitada V-VIII'!N10</f>
        <v>0</v>
      </c>
      <c r="K78" s="261">
        <f>+'Control Cuota Licitada V-VIII'!O10</f>
        <v>0</v>
      </c>
      <c r="L78" s="261">
        <f>+'Control Cuota Licitada V-VIII'!P10</f>
        <v>0</v>
      </c>
      <c r="M78" s="248">
        <v>0</v>
      </c>
      <c r="N78" s="208" t="s">
        <v>189</v>
      </c>
      <c r="O78" s="339">
        <f>+'Resumen anual'!$B$4</f>
        <v>43440</v>
      </c>
    </row>
    <row r="79" spans="1:15">
      <c r="A79" s="299" t="s">
        <v>174</v>
      </c>
      <c r="B79" s="300" t="s">
        <v>154</v>
      </c>
      <c r="C79" s="39" t="s">
        <v>177</v>
      </c>
      <c r="D79" s="300" t="s">
        <v>176</v>
      </c>
      <c r="E79" s="246" t="str">
        <f>+'Control Cuota Licitada V-VIII'!$C$9</f>
        <v>PESCA FINA SPA</v>
      </c>
      <c r="F79" s="315" t="s">
        <v>151</v>
      </c>
      <c r="G79" s="310" t="s">
        <v>147</v>
      </c>
      <c r="H79" s="311">
        <f>+H77+H78</f>
        <v>0</v>
      </c>
      <c r="I79" s="311">
        <f>+I77+I78</f>
        <v>0</v>
      </c>
      <c r="J79" s="311">
        <f>+H79+I79</f>
        <v>0</v>
      </c>
      <c r="K79" s="311">
        <f>SUM(K77:K78)</f>
        <v>0</v>
      </c>
      <c r="L79" s="311">
        <f>+J79-K79</f>
        <v>0</v>
      </c>
      <c r="M79" s="248">
        <v>0</v>
      </c>
      <c r="N79" s="208" t="s">
        <v>189</v>
      </c>
      <c r="O79" s="339">
        <f>+'Resumen anual'!$B$4</f>
        <v>43440</v>
      </c>
    </row>
    <row r="80" spans="1:15">
      <c r="A80" s="376" t="s">
        <v>174</v>
      </c>
      <c r="B80" s="377" t="s">
        <v>154</v>
      </c>
      <c r="C80" s="377" t="s">
        <v>179</v>
      </c>
      <c r="D80" s="377" t="s">
        <v>176</v>
      </c>
      <c r="E80" s="377" t="str">
        <f>+'Control Cuota Licitada V-VIII'!$C$9</f>
        <v>PESCA FINA SPA</v>
      </c>
      <c r="F80" s="377" t="s">
        <v>151</v>
      </c>
      <c r="G80" s="377" t="s">
        <v>147</v>
      </c>
      <c r="H80" s="381">
        <f>+'Control Cuota Licitada V-VIII'!X9</f>
        <v>0</v>
      </c>
      <c r="I80" s="381">
        <f>+'Control Cuota Licitada V-VIII'!Y9</f>
        <v>0</v>
      </c>
      <c r="J80" s="381">
        <f>+'Control Cuota Licitada V-VIII'!Z9</f>
        <v>0</v>
      </c>
      <c r="K80" s="381">
        <f>+'Control Cuota Licitada V-VIII'!AA9</f>
        <v>0</v>
      </c>
      <c r="L80" s="381">
        <f>+'Control Cuota Licitada V-VIII'!AB9</f>
        <v>0</v>
      </c>
      <c r="M80" s="382">
        <v>0</v>
      </c>
      <c r="N80" s="208" t="s">
        <v>189</v>
      </c>
      <c r="O80" s="339">
        <f>+'Resumen anual'!$B$4</f>
        <v>43440</v>
      </c>
    </row>
    <row r="81" spans="1:15">
      <c r="A81" s="298" t="s">
        <v>174</v>
      </c>
      <c r="B81" s="246" t="s">
        <v>154</v>
      </c>
      <c r="C81" s="246" t="s">
        <v>175</v>
      </c>
      <c r="D81" s="246" t="s">
        <v>176</v>
      </c>
      <c r="E81" s="246" t="str">
        <f>+'Control Cuota Licitada V-VIII'!$C$11</f>
        <v>BRACPESCA</v>
      </c>
      <c r="F81" s="246" t="s">
        <v>151</v>
      </c>
      <c r="G81" s="246" t="s">
        <v>152</v>
      </c>
      <c r="H81" s="247">
        <f>+'Control Cuota Licitada V-VIII'!F11</f>
        <v>64.67224499999999</v>
      </c>
      <c r="I81" s="247">
        <f>+'Control Cuota Licitada V-VIII'!G11</f>
        <v>229.6035</v>
      </c>
      <c r="J81" s="247">
        <f>+'Control Cuota Licitada V-VIII'!H11</f>
        <v>294.27574499999997</v>
      </c>
      <c r="K81" s="247">
        <f>+'Control Cuota Licitada V-VIII'!I11</f>
        <v>294.23500000000001</v>
      </c>
      <c r="L81" s="247">
        <f>+'Control Cuota Licitada V-VIII'!J11</f>
        <v>4.0744999999958509E-2</v>
      </c>
      <c r="M81" s="248">
        <f>+'Control Cuota Licitada V-VIII'!K11</f>
        <v>0.99986154142605277</v>
      </c>
      <c r="N81" s="208" t="s">
        <v>189</v>
      </c>
      <c r="O81" s="339">
        <f>+'Resumen anual'!$B$4</f>
        <v>43440</v>
      </c>
    </row>
    <row r="82" spans="1:15">
      <c r="A82" s="298" t="s">
        <v>174</v>
      </c>
      <c r="B82" s="246" t="s">
        <v>154</v>
      </c>
      <c r="C82" s="246" t="s">
        <v>175</v>
      </c>
      <c r="D82" s="246" t="s">
        <v>176</v>
      </c>
      <c r="E82" s="246" t="str">
        <f>+'Control Cuota Licitada V-VIII'!$C$11</f>
        <v>BRACPESCA</v>
      </c>
      <c r="F82" s="246" t="s">
        <v>146</v>
      </c>
      <c r="G82" s="246" t="s">
        <v>147</v>
      </c>
      <c r="H82" s="247">
        <f>+'Control Cuota Licitada V-VIII'!F12</f>
        <v>7.1858049999999993</v>
      </c>
      <c r="I82" s="247">
        <f>+'Control Cuota Licitada V-VIII'!G12</f>
        <v>0</v>
      </c>
      <c r="J82" s="247">
        <f>+'Control Cuota Licitada V-VIII'!H12</f>
        <v>7.2265499999999578</v>
      </c>
      <c r="K82" s="247">
        <f>+'Control Cuota Licitada V-VIII'!I12</f>
        <v>6.26</v>
      </c>
      <c r="L82" s="247">
        <f>+'Control Cuota Licitada V-VIII'!J12</f>
        <v>0.96654999999995805</v>
      </c>
      <c r="M82" s="248">
        <f>+'Control Cuota Licitada V-VIII'!K12</f>
        <v>0.86625014702728642</v>
      </c>
      <c r="N82" s="208" t="s">
        <v>189</v>
      </c>
      <c r="O82" s="339">
        <f>+'Resumen anual'!$B$4</f>
        <v>43440</v>
      </c>
    </row>
    <row r="83" spans="1:15">
      <c r="A83" s="298" t="s">
        <v>174</v>
      </c>
      <c r="B83" s="246" t="s">
        <v>154</v>
      </c>
      <c r="C83" s="246" t="s">
        <v>175</v>
      </c>
      <c r="D83" s="246" t="s">
        <v>176</v>
      </c>
      <c r="E83" s="246" t="str">
        <f>+'Control Cuota Licitada V-VIII'!$C$11</f>
        <v>BRACPESCA</v>
      </c>
      <c r="F83" s="315" t="s">
        <v>151</v>
      </c>
      <c r="G83" s="310" t="s">
        <v>147</v>
      </c>
      <c r="H83" s="311">
        <f>+H81+H82</f>
        <v>71.858049999999992</v>
      </c>
      <c r="I83" s="311">
        <f>+I81+I82</f>
        <v>229.6035</v>
      </c>
      <c r="J83" s="311">
        <f>+H83+I83</f>
        <v>301.46154999999999</v>
      </c>
      <c r="K83" s="311">
        <f>SUM(K81:K82)</f>
        <v>300.495</v>
      </c>
      <c r="L83" s="311">
        <f>+J83-K83</f>
        <v>0.96654999999998381</v>
      </c>
      <c r="M83" s="312">
        <f>+K83/J83</f>
        <v>0.99679378680299369</v>
      </c>
      <c r="N83" s="208" t="s">
        <v>189</v>
      </c>
      <c r="O83" s="339">
        <f>+'Resumen anual'!$B$4</f>
        <v>43440</v>
      </c>
    </row>
    <row r="84" spans="1:15">
      <c r="A84" s="299" t="s">
        <v>174</v>
      </c>
      <c r="B84" s="300" t="s">
        <v>154</v>
      </c>
      <c r="C84" s="39" t="s">
        <v>177</v>
      </c>
      <c r="D84" s="300" t="s">
        <v>176</v>
      </c>
      <c r="E84" s="246" t="str">
        <f>+'Control Cuota Licitada V-VIII'!$C$11</f>
        <v>BRACPESCA</v>
      </c>
      <c r="F84" s="300" t="s">
        <v>151</v>
      </c>
      <c r="G84" s="300" t="s">
        <v>152</v>
      </c>
      <c r="H84" s="261">
        <f>+'Control Cuota Licitada V-VIII'!L11</f>
        <v>209.43355299999999</v>
      </c>
      <c r="I84" s="261">
        <f>+'Control Cuota Licitada V-VIII'!M13</f>
        <v>0</v>
      </c>
      <c r="J84" s="261">
        <f>+'Control Cuota Licitada V-VIII'!N13</f>
        <v>16.03</v>
      </c>
      <c r="K84" s="261">
        <f>+'Control Cuota Licitada V-VIII'!O13</f>
        <v>0</v>
      </c>
      <c r="L84" s="261">
        <f>+'Control Cuota Licitada V-VIII'!P13</f>
        <v>16.03</v>
      </c>
      <c r="M84" s="222">
        <f>+'Control Cuota Licitada V-VIII'!Q13</f>
        <v>0</v>
      </c>
      <c r="N84" s="208" t="s">
        <v>189</v>
      </c>
      <c r="O84" s="339">
        <f>+'Resumen anual'!$B$4</f>
        <v>43440</v>
      </c>
    </row>
    <row r="85" spans="1:15">
      <c r="A85" s="299" t="s">
        <v>174</v>
      </c>
      <c r="B85" s="300" t="s">
        <v>154</v>
      </c>
      <c r="C85" s="39" t="s">
        <v>177</v>
      </c>
      <c r="D85" s="300" t="s">
        <v>176</v>
      </c>
      <c r="E85" s="246" t="str">
        <f>+'Control Cuota Licitada V-VIII'!$C$11</f>
        <v>BRACPESCA</v>
      </c>
      <c r="F85" s="300" t="s">
        <v>146</v>
      </c>
      <c r="G85" s="300" t="s">
        <v>147</v>
      </c>
      <c r="H85" s="261">
        <f>+'Control Cuota Licitada V-VIII'!L12</f>
        <v>23.255877999999999</v>
      </c>
      <c r="I85" s="261">
        <f>+'Control Cuota Licitada V-VIII'!M14</f>
        <v>0</v>
      </c>
      <c r="J85" s="261">
        <f>+'Control Cuota Licitada V-VIII'!N14</f>
        <v>17.810000000000002</v>
      </c>
      <c r="K85" s="261">
        <f>+'Control Cuota Licitada V-VIII'!O14</f>
        <v>0</v>
      </c>
      <c r="L85" s="261">
        <f>+'Control Cuota Licitada V-VIII'!P14</f>
        <v>17.810000000000002</v>
      </c>
      <c r="M85" s="222">
        <f>+'Control Cuota Licitada V-VIII'!Q14</f>
        <v>0</v>
      </c>
      <c r="N85" s="208" t="s">
        <v>189</v>
      </c>
      <c r="O85" s="339">
        <f>+'Resumen anual'!$B$4</f>
        <v>43440</v>
      </c>
    </row>
    <row r="86" spans="1:15">
      <c r="A86" s="299" t="s">
        <v>174</v>
      </c>
      <c r="B86" s="300" t="s">
        <v>154</v>
      </c>
      <c r="C86" s="39" t="s">
        <v>177</v>
      </c>
      <c r="D86" s="300" t="s">
        <v>176</v>
      </c>
      <c r="E86" s="246" t="str">
        <f>+'Control Cuota Licitada V-VIII'!$C$11</f>
        <v>BRACPESCA</v>
      </c>
      <c r="F86" s="315" t="s">
        <v>151</v>
      </c>
      <c r="G86" s="310" t="s">
        <v>147</v>
      </c>
      <c r="H86" s="311">
        <f>+H84+H85</f>
        <v>232.68943099999998</v>
      </c>
      <c r="I86" s="311">
        <f>+I84+I85</f>
        <v>0</v>
      </c>
      <c r="J86" s="311">
        <f>+H86+I86</f>
        <v>232.68943099999998</v>
      </c>
      <c r="K86" s="311">
        <f>SUM(K84:K85)</f>
        <v>0</v>
      </c>
      <c r="L86" s="311">
        <f>+J86-K86</f>
        <v>232.68943099999998</v>
      </c>
      <c r="M86" s="312">
        <f>+K86/J86</f>
        <v>0</v>
      </c>
      <c r="N86" s="208" t="s">
        <v>189</v>
      </c>
      <c r="O86" s="339">
        <f>+'Resumen anual'!$B$4</f>
        <v>43440</v>
      </c>
    </row>
    <row r="87" spans="1:15">
      <c r="A87" s="376" t="s">
        <v>174</v>
      </c>
      <c r="B87" s="377" t="s">
        <v>154</v>
      </c>
      <c r="C87" s="377" t="s">
        <v>179</v>
      </c>
      <c r="D87" s="377" t="s">
        <v>176</v>
      </c>
      <c r="E87" s="377" t="str">
        <f>+'Control Cuota Licitada V-VIII'!$C$11</f>
        <v>BRACPESCA</v>
      </c>
      <c r="F87" s="377" t="s">
        <v>151</v>
      </c>
      <c r="G87" s="377" t="s">
        <v>147</v>
      </c>
      <c r="H87" s="378">
        <f>+'Control Cuota Licitada V-VIII'!X11</f>
        <v>304.547481</v>
      </c>
      <c r="I87" s="378">
        <f>+'Control Cuota Licitada V-VIII'!Y11</f>
        <v>-0.23629999679999969</v>
      </c>
      <c r="J87" s="378">
        <f>+'Control Cuota Licitada V-VIII'!Z11</f>
        <v>304.31118100319998</v>
      </c>
      <c r="K87" s="378">
        <f>+'Control Cuota Licitada V-VIII'!AA11</f>
        <v>300.495</v>
      </c>
      <c r="L87" s="378">
        <f>+'Control Cuota Licitada V-VIII'!AB11</f>
        <v>3.8161810031999721</v>
      </c>
      <c r="M87" s="379">
        <f>+'Control Cuota Licitada V-VIII'!AC11</f>
        <v>0.98745960963176094</v>
      </c>
      <c r="N87" s="208" t="s">
        <v>189</v>
      </c>
      <c r="O87" s="339">
        <f>+'Resumen anual'!$B$4</f>
        <v>43440</v>
      </c>
    </row>
    <row r="88" spans="1:15">
      <c r="A88" s="298" t="s">
        <v>174</v>
      </c>
      <c r="B88" s="246" t="s">
        <v>154</v>
      </c>
      <c r="C88" s="246" t="s">
        <v>175</v>
      </c>
      <c r="D88" s="246" t="s">
        <v>176</v>
      </c>
      <c r="E88" s="246" t="str">
        <f>+'Control Cuota Licitada V-VIII'!$C$13</f>
        <v>ALIMAR</v>
      </c>
      <c r="F88" s="246" t="s">
        <v>151</v>
      </c>
      <c r="G88" s="246" t="s">
        <v>152</v>
      </c>
      <c r="H88" s="247">
        <f>+'Control Cuota Licitada V-VIII'!F13</f>
        <v>4.95</v>
      </c>
      <c r="I88" s="247">
        <f>+'Control Cuota Licitada V-VIII'!G13</f>
        <v>0</v>
      </c>
      <c r="J88" s="247">
        <f>+'Control Cuota Licitada V-VIII'!H13</f>
        <v>4.95</v>
      </c>
      <c r="K88" s="247">
        <f>+'Control Cuota Licitada V-VIII'!I13</f>
        <v>0</v>
      </c>
      <c r="L88" s="247">
        <f>+'Control Cuota Licitada V-VIII'!J13</f>
        <v>4.95</v>
      </c>
      <c r="M88" s="248">
        <f>+'Control Cuota Licitada V-VIII'!K13</f>
        <v>0</v>
      </c>
      <c r="N88" s="208" t="s">
        <v>189</v>
      </c>
      <c r="O88" s="339">
        <f>+'Resumen anual'!$B$4</f>
        <v>43440</v>
      </c>
    </row>
    <row r="89" spans="1:15">
      <c r="A89" s="298" t="s">
        <v>174</v>
      </c>
      <c r="B89" s="246" t="s">
        <v>154</v>
      </c>
      <c r="C89" s="246" t="s">
        <v>175</v>
      </c>
      <c r="D89" s="246" t="s">
        <v>176</v>
      </c>
      <c r="E89" s="246" t="str">
        <f>+'Control Cuota Licitada V-VIII'!$C$13</f>
        <v>ALIMAR</v>
      </c>
      <c r="F89" s="246" t="s">
        <v>146</v>
      </c>
      <c r="G89" s="246" t="s">
        <v>147</v>
      </c>
      <c r="H89" s="247">
        <f>+'Control Cuota Licitada V-VIII'!F14</f>
        <v>0.55000000000000004</v>
      </c>
      <c r="I89" s="247">
        <f>+'Control Cuota Licitada V-VIII'!G14</f>
        <v>0</v>
      </c>
      <c r="J89" s="247">
        <f>+'Control Cuota Licitada V-VIII'!H14</f>
        <v>5.5</v>
      </c>
      <c r="K89" s="247">
        <f>+'Control Cuota Licitada V-VIII'!I14</f>
        <v>0</v>
      </c>
      <c r="L89" s="247">
        <f>+'Control Cuota Licitada V-VIII'!J14</f>
        <v>5.5</v>
      </c>
      <c r="M89" s="248">
        <f>+'Control Cuota Licitada V-VIII'!K14</f>
        <v>0</v>
      </c>
      <c r="N89" s="208" t="s">
        <v>189</v>
      </c>
      <c r="O89" s="339">
        <f>+'Resumen anual'!$B$4</f>
        <v>43440</v>
      </c>
    </row>
    <row r="90" spans="1:15">
      <c r="A90" s="298" t="s">
        <v>174</v>
      </c>
      <c r="B90" s="246" t="s">
        <v>154</v>
      </c>
      <c r="C90" s="246" t="s">
        <v>175</v>
      </c>
      <c r="D90" s="246" t="s">
        <v>176</v>
      </c>
      <c r="E90" s="246" t="str">
        <f>+'Control Cuota Licitada V-VIII'!$C$13</f>
        <v>ALIMAR</v>
      </c>
      <c r="F90" s="315" t="s">
        <v>151</v>
      </c>
      <c r="G90" s="310" t="s">
        <v>147</v>
      </c>
      <c r="H90" s="311">
        <f>+H88+H89</f>
        <v>5.5</v>
      </c>
      <c r="I90" s="311">
        <f>+I88+I89</f>
        <v>0</v>
      </c>
      <c r="J90" s="311">
        <f>+H90+I90</f>
        <v>5.5</v>
      </c>
      <c r="K90" s="311">
        <f>SUM(K88:K89)</f>
        <v>0</v>
      </c>
      <c r="L90" s="311">
        <f>+J90-K90</f>
        <v>5.5</v>
      </c>
      <c r="M90" s="312">
        <f>+K90/J90</f>
        <v>0</v>
      </c>
      <c r="N90" s="208" t="s">
        <v>189</v>
      </c>
      <c r="O90" s="339">
        <f>+'Resumen anual'!$B$4</f>
        <v>43440</v>
      </c>
    </row>
    <row r="91" spans="1:15">
      <c r="A91" s="299" t="s">
        <v>174</v>
      </c>
      <c r="B91" s="300" t="s">
        <v>154</v>
      </c>
      <c r="C91" s="39" t="s">
        <v>177</v>
      </c>
      <c r="D91" s="300" t="s">
        <v>176</v>
      </c>
      <c r="E91" s="246" t="str">
        <f>+'Control Cuota Licitada V-VIII'!$C$13</f>
        <v>ALIMAR</v>
      </c>
      <c r="F91" s="300" t="s">
        <v>151</v>
      </c>
      <c r="G91" s="300" t="s">
        <v>152</v>
      </c>
      <c r="H91" s="261">
        <f>+'Control Cuota Licitada V-VIII'!L13</f>
        <v>16.03</v>
      </c>
      <c r="I91" s="261">
        <f>+'Control Cuota Licitada V-VIII'!M13</f>
        <v>0</v>
      </c>
      <c r="J91" s="261">
        <f>+'Control Cuota Licitada V-VIII'!N13</f>
        <v>16.03</v>
      </c>
      <c r="K91" s="261">
        <f>+'Control Cuota Licitada V-VIII'!O13</f>
        <v>0</v>
      </c>
      <c r="L91" s="261">
        <f>+'Control Cuota Licitada V-VIII'!P13</f>
        <v>16.03</v>
      </c>
      <c r="M91" s="222">
        <f>+'Control Cuota Licitada V-VIII'!Q13</f>
        <v>0</v>
      </c>
      <c r="N91" s="208" t="s">
        <v>189</v>
      </c>
      <c r="O91" s="339">
        <f>+'Resumen anual'!$B$4</f>
        <v>43440</v>
      </c>
    </row>
    <row r="92" spans="1:15">
      <c r="A92" s="299" t="s">
        <v>174</v>
      </c>
      <c r="B92" s="300" t="s">
        <v>154</v>
      </c>
      <c r="C92" s="39" t="s">
        <v>177</v>
      </c>
      <c r="D92" s="300" t="s">
        <v>176</v>
      </c>
      <c r="E92" s="246" t="str">
        <f>+'Control Cuota Licitada V-VIII'!$C$13</f>
        <v>ALIMAR</v>
      </c>
      <c r="F92" s="300" t="s">
        <v>146</v>
      </c>
      <c r="G92" s="300" t="s">
        <v>147</v>
      </c>
      <c r="H92" s="261">
        <f>+'Control Cuota Licitada V-VIII'!L14</f>
        <v>1.78</v>
      </c>
      <c r="I92" s="261">
        <f>+'Control Cuota Licitada V-VIII'!M14</f>
        <v>0</v>
      </c>
      <c r="J92" s="261">
        <f>+'Control Cuota Licitada V-VIII'!N14</f>
        <v>17.810000000000002</v>
      </c>
      <c r="K92" s="261">
        <f>+'Control Cuota Licitada V-VIII'!O14</f>
        <v>0</v>
      </c>
      <c r="L92" s="261">
        <f>+'Control Cuota Licitada V-VIII'!P14</f>
        <v>17.810000000000002</v>
      </c>
      <c r="M92" s="222">
        <f>+'Control Cuota Licitada V-VIII'!Q14</f>
        <v>0</v>
      </c>
      <c r="N92" s="208" t="s">
        <v>189</v>
      </c>
      <c r="O92" s="339">
        <f>+'Resumen anual'!$B$4</f>
        <v>43440</v>
      </c>
    </row>
    <row r="93" spans="1:15">
      <c r="A93" s="299" t="s">
        <v>174</v>
      </c>
      <c r="B93" s="300" t="s">
        <v>154</v>
      </c>
      <c r="C93" s="39" t="s">
        <v>177</v>
      </c>
      <c r="D93" s="300" t="s">
        <v>176</v>
      </c>
      <c r="E93" s="246" t="str">
        <f>+'Control Cuota Licitada V-VIII'!$C$13</f>
        <v>ALIMAR</v>
      </c>
      <c r="F93" s="315" t="s">
        <v>151</v>
      </c>
      <c r="G93" s="310" t="s">
        <v>147</v>
      </c>
      <c r="H93" s="311">
        <f>+H91+H92</f>
        <v>17.810000000000002</v>
      </c>
      <c r="I93" s="311">
        <f>+I91+I92</f>
        <v>0</v>
      </c>
      <c r="J93" s="311">
        <f>+H93+I93</f>
        <v>17.810000000000002</v>
      </c>
      <c r="K93" s="311">
        <f>SUM(K91:K92)</f>
        <v>0</v>
      </c>
      <c r="L93" s="311">
        <f>+J93-K93</f>
        <v>17.810000000000002</v>
      </c>
      <c r="M93" s="312">
        <f>+K93/J93</f>
        <v>0</v>
      </c>
      <c r="N93" s="208" t="s">
        <v>189</v>
      </c>
      <c r="O93" s="339">
        <f>+'Resumen anual'!$B$4</f>
        <v>43440</v>
      </c>
    </row>
    <row r="94" spans="1:15" s="80" customFormat="1">
      <c r="A94" s="376" t="s">
        <v>174</v>
      </c>
      <c r="B94" s="377" t="s">
        <v>154</v>
      </c>
      <c r="C94" s="377" t="s">
        <v>179</v>
      </c>
      <c r="D94" s="377" t="s">
        <v>176</v>
      </c>
      <c r="E94" s="377" t="str">
        <f>+'Control Cuota Licitada V-VIII'!$C$13</f>
        <v>ALIMAR</v>
      </c>
      <c r="F94" s="377" t="s">
        <v>151</v>
      </c>
      <c r="G94" s="377" t="s">
        <v>147</v>
      </c>
      <c r="H94" s="378">
        <f>+'Control Cuota Licitada V-VIII'!X13</f>
        <v>23.310000000000002</v>
      </c>
      <c r="I94" s="378">
        <f>+'Control Cuota Licitada V-VIII'!Y13</f>
        <v>0</v>
      </c>
      <c r="J94" s="378">
        <f>+'Control Cuota Licitada V-VIII'!Z13</f>
        <v>23.310000000000002</v>
      </c>
      <c r="K94" s="378">
        <f>+'Control Cuota Licitada V-VIII'!AA13</f>
        <v>0</v>
      </c>
      <c r="L94" s="378">
        <f>+'Control Cuota Licitada V-VIII'!AB13</f>
        <v>23.310000000000002</v>
      </c>
      <c r="M94" s="379">
        <f>+'Control Cuota Licitada V-VIII'!AC13</f>
        <v>0</v>
      </c>
      <c r="N94" s="377" t="s">
        <v>189</v>
      </c>
      <c r="O94" s="380">
        <f>+'Resumen anual'!$B$4</f>
        <v>43440</v>
      </c>
    </row>
    <row r="95" spans="1:15">
      <c r="A95" s="298" t="s">
        <v>174</v>
      </c>
      <c r="B95" s="246" t="s">
        <v>154</v>
      </c>
      <c r="C95" s="246" t="s">
        <v>175</v>
      </c>
      <c r="D95" s="246" t="s">
        <v>176</v>
      </c>
      <c r="E95" s="246" t="str">
        <f>+'Control Cuota Licitada V-VIII'!$C$15</f>
        <v>ISLA DAMAS S.A.</v>
      </c>
      <c r="F95" s="246" t="s">
        <v>151</v>
      </c>
      <c r="G95" s="246" t="s">
        <v>152</v>
      </c>
      <c r="H95" s="247">
        <f>+'Control Cuota Licitada V-VIII'!F15</f>
        <v>54.776660400000004</v>
      </c>
      <c r="I95" s="247">
        <f>+'Control Cuota Licitada V-VIII'!G15</f>
        <v>112.53</v>
      </c>
      <c r="J95" s="247">
        <f>+'Control Cuota Licitada V-VIII'!H15</f>
        <v>167.3066604</v>
      </c>
      <c r="K95" s="247">
        <f>+'Control Cuota Licitada V-VIII'!I15</f>
        <v>156.81799999999998</v>
      </c>
      <c r="L95" s="247">
        <f>+'Control Cuota Licitada V-VIII'!J15</f>
        <v>10.488660400000015</v>
      </c>
      <c r="M95" s="248">
        <f>+'Control Cuota Licitada V-VIII'!K15</f>
        <v>0.93730876956766984</v>
      </c>
      <c r="N95" s="208" t="s">
        <v>189</v>
      </c>
      <c r="O95" s="339">
        <f>+'Resumen anual'!$B$4</f>
        <v>43440</v>
      </c>
    </row>
    <row r="96" spans="1:15">
      <c r="A96" s="298" t="s">
        <v>174</v>
      </c>
      <c r="B96" s="246" t="s">
        <v>154</v>
      </c>
      <c r="C96" s="246" t="s">
        <v>175</v>
      </c>
      <c r="D96" s="246" t="s">
        <v>176</v>
      </c>
      <c r="E96" s="246" t="str">
        <f>+'Control Cuota Licitada V-VIII'!$C$15</f>
        <v>ISLA DAMAS S.A.</v>
      </c>
      <c r="F96" s="246" t="s">
        <v>146</v>
      </c>
      <c r="G96" s="246" t="s">
        <v>147</v>
      </c>
      <c r="H96" s="247">
        <f>+'Control Cuota Licitada V-VIII'!F16</f>
        <v>6.0862956000000006</v>
      </c>
      <c r="I96" s="247">
        <f>+'Control Cuota Licitada V-VIII'!G16</f>
        <v>-3.63</v>
      </c>
      <c r="J96" s="247">
        <f>+'Control Cuota Licitada V-VIII'!H16</f>
        <v>12.944956000000015</v>
      </c>
      <c r="K96" s="247">
        <f>+'Control Cuota Licitada V-VIII'!I16</f>
        <v>12.773</v>
      </c>
      <c r="L96" s="247">
        <f>+'Control Cuota Licitada V-VIII'!J16</f>
        <v>0.17195600000001576</v>
      </c>
      <c r="M96" s="248">
        <f>+'Control Cuota Licitada V-VIII'!K16</f>
        <v>0.98671637045347893</v>
      </c>
      <c r="N96" s="208" t="s">
        <v>189</v>
      </c>
      <c r="O96" s="339">
        <f>+'Resumen anual'!$B$4</f>
        <v>43440</v>
      </c>
    </row>
    <row r="97" spans="1:15">
      <c r="A97" s="298" t="s">
        <v>174</v>
      </c>
      <c r="B97" s="246" t="s">
        <v>154</v>
      </c>
      <c r="C97" s="246" t="s">
        <v>175</v>
      </c>
      <c r="D97" s="246" t="s">
        <v>176</v>
      </c>
      <c r="E97" s="246" t="str">
        <f>+'Control Cuota Licitada V-VIII'!$C$15</f>
        <v>ISLA DAMAS S.A.</v>
      </c>
      <c r="F97" s="315" t="s">
        <v>151</v>
      </c>
      <c r="G97" s="310" t="s">
        <v>147</v>
      </c>
      <c r="H97" s="311">
        <f>+H95+H96</f>
        <v>60.862956000000004</v>
      </c>
      <c r="I97" s="311">
        <f>+I95+I96</f>
        <v>108.9</v>
      </c>
      <c r="J97" s="311">
        <f>+H97+I97</f>
        <v>169.762956</v>
      </c>
      <c r="K97" s="311">
        <f>SUM(K95:K96)</f>
        <v>169.59099999999998</v>
      </c>
      <c r="L97" s="311">
        <f>+J97-K97</f>
        <v>0.17195600000002287</v>
      </c>
      <c r="M97" s="312">
        <f>+K97/J97</f>
        <v>0.99898708172824213</v>
      </c>
      <c r="N97" s="208" t="s">
        <v>189</v>
      </c>
      <c r="O97" s="339">
        <f>+'Resumen anual'!$B$4</f>
        <v>43440</v>
      </c>
    </row>
    <row r="98" spans="1:15">
      <c r="A98" s="299" t="s">
        <v>174</v>
      </c>
      <c r="B98" s="300" t="s">
        <v>154</v>
      </c>
      <c r="C98" s="39" t="s">
        <v>177</v>
      </c>
      <c r="D98" s="300" t="s">
        <v>176</v>
      </c>
      <c r="E98" s="246" t="str">
        <f>+'Control Cuota Licitada V-VIII'!$C$15</f>
        <v>ISLA DAMAS S.A.</v>
      </c>
      <c r="F98" s="300" t="s">
        <v>151</v>
      </c>
      <c r="G98" s="300" t="s">
        <v>152</v>
      </c>
      <c r="H98" s="261">
        <f>+'Control Cuota Licitada V-VIII'!L15</f>
        <v>177.38785176000002</v>
      </c>
      <c r="I98" s="261">
        <f>+'Control Cuota Licitada V-VIII'!M15</f>
        <v>364.39260000000002</v>
      </c>
      <c r="J98" s="261">
        <f>+'Control Cuota Licitada V-VIII'!N15</f>
        <v>541.78045176000001</v>
      </c>
      <c r="K98" s="261">
        <f>+'Control Cuota Licitada V-VIII'!O15</f>
        <v>317.53000000000009</v>
      </c>
      <c r="L98" s="261">
        <f>+'Control Cuota Licitada V-VIII'!P15</f>
        <v>224.25045175999992</v>
      </c>
      <c r="M98" s="222">
        <f>+'Control Cuota Licitada V-VIII'!Q15</f>
        <v>0.58608611471397409</v>
      </c>
      <c r="N98" s="208" t="s">
        <v>189</v>
      </c>
      <c r="O98" s="339">
        <f>+'Resumen anual'!$B$4</f>
        <v>43440</v>
      </c>
    </row>
    <row r="99" spans="1:15">
      <c r="A99" s="299" t="s">
        <v>174</v>
      </c>
      <c r="B99" s="300" t="s">
        <v>154</v>
      </c>
      <c r="C99" s="39" t="s">
        <v>177</v>
      </c>
      <c r="D99" s="300" t="s">
        <v>176</v>
      </c>
      <c r="E99" s="246" t="str">
        <f>+'Control Cuota Licitada V-VIII'!$C$15</f>
        <v>ISLA DAMAS S.A.</v>
      </c>
      <c r="F99" s="300" t="s">
        <v>146</v>
      </c>
      <c r="G99" s="300" t="s">
        <v>147</v>
      </c>
      <c r="H99" s="261">
        <f>+'Control Cuota Licitada V-VIII'!L16</f>
        <v>19.69746576</v>
      </c>
      <c r="I99" s="261">
        <f>+'Control Cuota Licitada V-VIII'!M16</f>
        <v>-29.564599999999999</v>
      </c>
      <c r="J99" s="261">
        <f>+'Control Cuota Licitada V-VIII'!N16</f>
        <v>214.38331751999993</v>
      </c>
      <c r="K99" s="261">
        <f>+'Control Cuota Licitada V-VIII'!O16</f>
        <v>161.41900000000001</v>
      </c>
      <c r="L99" s="261">
        <f>+'Control Cuota Licitada V-VIII'!P16</f>
        <v>52.964317519999923</v>
      </c>
      <c r="M99" s="222">
        <f>+'Control Cuota Licitada V-VIII'!Q16</f>
        <v>0.75294571362783924</v>
      </c>
      <c r="N99" s="208" t="s">
        <v>189</v>
      </c>
      <c r="O99" s="339">
        <f>+'Resumen anual'!$B$4</f>
        <v>43440</v>
      </c>
    </row>
    <row r="100" spans="1:15">
      <c r="A100" s="299" t="s">
        <v>174</v>
      </c>
      <c r="B100" s="300" t="s">
        <v>154</v>
      </c>
      <c r="C100" s="39" t="s">
        <v>177</v>
      </c>
      <c r="D100" s="300" t="s">
        <v>176</v>
      </c>
      <c r="E100" s="246" t="str">
        <f>+'Control Cuota Licitada V-VIII'!$C$15</f>
        <v>ISLA DAMAS S.A.</v>
      </c>
      <c r="F100" s="315" t="s">
        <v>151</v>
      </c>
      <c r="G100" s="310" t="s">
        <v>147</v>
      </c>
      <c r="H100" s="311">
        <f>+H98+H99</f>
        <v>197.08531752000002</v>
      </c>
      <c r="I100" s="311">
        <f>+I98+I99</f>
        <v>334.82800000000003</v>
      </c>
      <c r="J100" s="311">
        <f>+H100+I100</f>
        <v>531.91331752000008</v>
      </c>
      <c r="K100" s="311">
        <f>SUM(K98:K99)</f>
        <v>478.94900000000007</v>
      </c>
      <c r="L100" s="311">
        <f>+J100-K100</f>
        <v>52.964317520000009</v>
      </c>
      <c r="M100" s="312">
        <f>+K100/J100</f>
        <v>0.90042678802075948</v>
      </c>
      <c r="N100" s="208" t="s">
        <v>189</v>
      </c>
      <c r="O100" s="339">
        <f>+'Resumen anual'!$B$4</f>
        <v>43440</v>
      </c>
    </row>
    <row r="101" spans="1:15">
      <c r="A101" s="376" t="s">
        <v>174</v>
      </c>
      <c r="B101" s="377" t="s">
        <v>154</v>
      </c>
      <c r="C101" s="377" t="s">
        <v>179</v>
      </c>
      <c r="D101" s="377" t="s">
        <v>176</v>
      </c>
      <c r="E101" s="377" t="str">
        <f>+'Control Cuota Licitada V-VIII'!$C$15</f>
        <v>ISLA DAMAS S.A.</v>
      </c>
      <c r="F101" s="377" t="s">
        <v>151</v>
      </c>
      <c r="G101" s="377" t="s">
        <v>147</v>
      </c>
      <c r="H101" s="378">
        <f>+'Control Cuota Licitada V-VIII'!X15</f>
        <v>257.94827352000004</v>
      </c>
      <c r="I101" s="378">
        <f>+'Control Cuota Licitada V-VIII'!Y15</f>
        <v>443.72800000000001</v>
      </c>
      <c r="J101" s="378">
        <f>+'Control Cuota Licitada V-VIII'!Z15</f>
        <v>701.67627352</v>
      </c>
      <c r="K101" s="378">
        <f>+'Control Cuota Licitada V-VIII'!AA15</f>
        <v>648.54000000000008</v>
      </c>
      <c r="L101" s="378">
        <f>+'Control Cuota Licitada V-VIII'!AB15</f>
        <v>53.136273519999918</v>
      </c>
      <c r="M101" s="379">
        <f>+'Control Cuota Licitada V-VIII'!AC15</f>
        <v>0.92427238097500619</v>
      </c>
      <c r="N101" s="377" t="s">
        <v>189</v>
      </c>
      <c r="O101" s="380">
        <f>+'Resumen anual'!$B$4</f>
        <v>43440</v>
      </c>
    </row>
    <row r="102" spans="1:15">
      <c r="A102" s="298" t="s">
        <v>174</v>
      </c>
      <c r="B102" s="246" t="s">
        <v>154</v>
      </c>
      <c r="C102" s="246" t="s">
        <v>175</v>
      </c>
      <c r="D102" s="246" t="s">
        <v>176</v>
      </c>
      <c r="E102" s="246" t="str">
        <f>+'Control Cuota Licitada V-VIII'!$C$17</f>
        <v>ANTARTIC SEAFOOD S.A.</v>
      </c>
      <c r="F102" s="246" t="s">
        <v>151</v>
      </c>
      <c r="G102" s="246" t="s">
        <v>152</v>
      </c>
      <c r="H102" s="247">
        <f>+'Control Cuota Licitada V-VIII'!F17</f>
        <v>51.104295</v>
      </c>
      <c r="I102" s="247">
        <f>+'Control Cuota Licitada V-VIII'!G17</f>
        <v>0</v>
      </c>
      <c r="J102" s="247">
        <f>+'Control Cuota Licitada V-VIII'!H17</f>
        <v>51.104295</v>
      </c>
      <c r="K102" s="247">
        <f>+'Control Cuota Licitada V-VIII'!I17</f>
        <v>42.692000000000007</v>
      </c>
      <c r="L102" s="247">
        <f>+'Control Cuota Licitada V-VIII'!J17</f>
        <v>8.4122949999999932</v>
      </c>
      <c r="M102" s="248">
        <f>+'Control Cuota Licitada V-VIII'!K17</f>
        <v>0.83538966734596387</v>
      </c>
      <c r="N102" s="208" t="s">
        <v>189</v>
      </c>
      <c r="O102" s="339">
        <f>+'Resumen anual'!$B$4</f>
        <v>43440</v>
      </c>
    </row>
    <row r="103" spans="1:15">
      <c r="A103" s="298" t="s">
        <v>174</v>
      </c>
      <c r="B103" s="246" t="s">
        <v>154</v>
      </c>
      <c r="C103" s="246" t="s">
        <v>175</v>
      </c>
      <c r="D103" s="246" t="s">
        <v>176</v>
      </c>
      <c r="E103" s="246" t="str">
        <f>+'Control Cuota Licitada V-VIII'!$C$17</f>
        <v>ANTARTIC SEAFOOD S.A.</v>
      </c>
      <c r="F103" s="246" t="s">
        <v>146</v>
      </c>
      <c r="G103" s="246" t="s">
        <v>147</v>
      </c>
      <c r="H103" s="247">
        <f>+'Control Cuota Licitada V-VIII'!F18</f>
        <v>5.6782550000000001</v>
      </c>
      <c r="I103" s="247">
        <f>+'Control Cuota Licitada V-VIII'!G18</f>
        <v>0</v>
      </c>
      <c r="J103" s="247">
        <f>+'Control Cuota Licitada V-VIII'!H18</f>
        <v>14.090549999999993</v>
      </c>
      <c r="K103" s="247">
        <f>+'Control Cuota Licitada V-VIII'!I18</f>
        <v>9.911999999999999</v>
      </c>
      <c r="L103" s="247">
        <f>+'Control Cuota Licitada V-VIII'!J18</f>
        <v>4.1785499999999942</v>
      </c>
      <c r="M103" s="248">
        <f>+'Control Cuota Licitada V-VIII'!K18</f>
        <v>0.70345018469825549</v>
      </c>
      <c r="N103" s="208" t="s">
        <v>189</v>
      </c>
      <c r="O103" s="339">
        <f>+'Resumen anual'!$B$4</f>
        <v>43440</v>
      </c>
    </row>
    <row r="104" spans="1:15">
      <c r="A104" s="298" t="s">
        <v>174</v>
      </c>
      <c r="B104" s="246" t="s">
        <v>154</v>
      </c>
      <c r="C104" s="246" t="s">
        <v>175</v>
      </c>
      <c r="D104" s="246" t="s">
        <v>176</v>
      </c>
      <c r="E104" s="246" t="str">
        <f>+'Control Cuota Licitada V-VIII'!$C$17</f>
        <v>ANTARTIC SEAFOOD S.A.</v>
      </c>
      <c r="F104" s="315" t="s">
        <v>151</v>
      </c>
      <c r="G104" s="310" t="s">
        <v>147</v>
      </c>
      <c r="H104" s="311">
        <f>+H102+H103</f>
        <v>56.782550000000001</v>
      </c>
      <c r="I104" s="311">
        <f>+I102+I103</f>
        <v>0</v>
      </c>
      <c r="J104" s="311">
        <f>+H104+I104</f>
        <v>56.782550000000001</v>
      </c>
      <c r="K104" s="311">
        <f>SUM(K102:K103)</f>
        <v>52.604000000000006</v>
      </c>
      <c r="L104" s="311">
        <f>+J104-K104</f>
        <v>4.1785499999999942</v>
      </c>
      <c r="M104" s="312">
        <f>+K104/J104</f>
        <v>0.9264113710990437</v>
      </c>
      <c r="N104" s="208" t="s">
        <v>189</v>
      </c>
      <c r="O104" s="339">
        <f>+'Resumen anual'!$B$4</f>
        <v>43440</v>
      </c>
    </row>
    <row r="105" spans="1:15">
      <c r="A105" s="299" t="s">
        <v>174</v>
      </c>
      <c r="B105" s="300" t="s">
        <v>154</v>
      </c>
      <c r="C105" s="39" t="s">
        <v>177</v>
      </c>
      <c r="D105" s="300" t="s">
        <v>176</v>
      </c>
      <c r="E105" s="246" t="str">
        <f>+'Control Cuota Licitada V-VIII'!$C$17</f>
        <v>ANTARTIC SEAFOOD S.A.</v>
      </c>
      <c r="F105" s="300" t="s">
        <v>151</v>
      </c>
      <c r="G105" s="300" t="s">
        <v>152</v>
      </c>
      <c r="H105" s="261">
        <f>+'Control Cuota Licitada V-VIII'!L17</f>
        <v>165.49532300000001</v>
      </c>
      <c r="I105" s="261">
        <f>+'Control Cuota Licitada V-VIII'!M17</f>
        <v>0</v>
      </c>
      <c r="J105" s="261">
        <f>+'Control Cuota Licitada V-VIII'!N17</f>
        <v>165.49532300000001</v>
      </c>
      <c r="K105" s="261">
        <f>+'Control Cuota Licitada V-VIII'!O17</f>
        <v>157.78999999999996</v>
      </c>
      <c r="L105" s="261">
        <f>+'Control Cuota Licitada V-VIII'!P17</f>
        <v>7.7053230000000497</v>
      </c>
      <c r="M105" s="222">
        <f>+'Control Cuota Licitada V-VIII'!Q17</f>
        <v>0.95344084134631379</v>
      </c>
      <c r="N105" s="208" t="s">
        <v>189</v>
      </c>
      <c r="O105" s="339">
        <f>+'Resumen anual'!$B$4</f>
        <v>43440</v>
      </c>
    </row>
    <row r="106" spans="1:15">
      <c r="A106" s="299" t="s">
        <v>174</v>
      </c>
      <c r="B106" s="300" t="s">
        <v>154</v>
      </c>
      <c r="C106" s="39" t="s">
        <v>177</v>
      </c>
      <c r="D106" s="300" t="s">
        <v>176</v>
      </c>
      <c r="E106" s="246" t="str">
        <f>+'Control Cuota Licitada V-VIII'!$C$17</f>
        <v>ANTARTIC SEAFOOD S.A.</v>
      </c>
      <c r="F106" s="300" t="s">
        <v>146</v>
      </c>
      <c r="G106" s="300" t="s">
        <v>147</v>
      </c>
      <c r="H106" s="261">
        <f>+'Control Cuota Licitada V-VIII'!L18</f>
        <v>18.376898000000001</v>
      </c>
      <c r="I106" s="261">
        <f>+'Control Cuota Licitada V-VIII'!M18</f>
        <v>0</v>
      </c>
      <c r="J106" s="261">
        <f>+'Control Cuota Licitada V-VIII'!N18</f>
        <v>26.08222100000005</v>
      </c>
      <c r="K106" s="261">
        <f>+'Control Cuota Licitada V-VIII'!O18</f>
        <v>21.085999999999999</v>
      </c>
      <c r="L106" s="261">
        <f>+'Control Cuota Licitada V-VIII'!P18</f>
        <v>4.9962210000000518</v>
      </c>
      <c r="M106" s="222">
        <f>+'Control Cuota Licitada V-VIII'!Q18</f>
        <v>0.80844342205366471</v>
      </c>
      <c r="N106" s="208" t="s">
        <v>189</v>
      </c>
      <c r="O106" s="339">
        <f>+'Resumen anual'!$B$4</f>
        <v>43440</v>
      </c>
    </row>
    <row r="107" spans="1:15">
      <c r="A107" s="299" t="s">
        <v>174</v>
      </c>
      <c r="B107" s="300" t="s">
        <v>154</v>
      </c>
      <c r="C107" s="39" t="s">
        <v>177</v>
      </c>
      <c r="D107" s="300" t="s">
        <v>176</v>
      </c>
      <c r="E107" s="246" t="str">
        <f>+'Control Cuota Licitada V-VIII'!$C$17</f>
        <v>ANTARTIC SEAFOOD S.A.</v>
      </c>
      <c r="F107" s="315" t="s">
        <v>151</v>
      </c>
      <c r="G107" s="310" t="s">
        <v>147</v>
      </c>
      <c r="H107" s="311">
        <f>+H105+H106</f>
        <v>183.87222100000002</v>
      </c>
      <c r="I107" s="311">
        <f>+I105+I106</f>
        <v>0</v>
      </c>
      <c r="J107" s="311">
        <f>+H107+I107</f>
        <v>183.87222100000002</v>
      </c>
      <c r="K107" s="311">
        <f>SUM(K105:K106)</f>
        <v>178.87599999999998</v>
      </c>
      <c r="L107" s="311">
        <f>+J107-K107</f>
        <v>4.9962210000000482</v>
      </c>
      <c r="M107" s="312">
        <f>+K107/J107</f>
        <v>0.97282775520506681</v>
      </c>
      <c r="N107" s="208" t="s">
        <v>189</v>
      </c>
      <c r="O107" s="339">
        <f>+'Resumen anual'!$B$4</f>
        <v>43440</v>
      </c>
    </row>
    <row r="108" spans="1:15">
      <c r="A108" s="376" t="s">
        <v>174</v>
      </c>
      <c r="B108" s="377" t="s">
        <v>154</v>
      </c>
      <c r="C108" s="377" t="s">
        <v>179</v>
      </c>
      <c r="D108" s="377" t="s">
        <v>176</v>
      </c>
      <c r="E108" s="377" t="str">
        <f>+'Control Cuota Licitada V-VIII'!$C$17</f>
        <v>ANTARTIC SEAFOOD S.A.</v>
      </c>
      <c r="F108" s="377" t="s">
        <v>151</v>
      </c>
      <c r="G108" s="377" t="s">
        <v>147</v>
      </c>
      <c r="H108" s="378">
        <f>+'Control Cuota Licitada V-VIII'!X17</f>
        <v>240.65477100000001</v>
      </c>
      <c r="I108" s="378">
        <f>+'Control Cuota Licitada V-VIII'!Y17</f>
        <v>0</v>
      </c>
      <c r="J108" s="378">
        <f>+'Control Cuota Licitada V-VIII'!Z17</f>
        <v>240.65477100000001</v>
      </c>
      <c r="K108" s="378">
        <f>+'Control Cuota Licitada V-VIII'!AA17</f>
        <v>231.47999999999996</v>
      </c>
      <c r="L108" s="378">
        <f>+'Control Cuota Licitada V-VIII'!AB17</f>
        <v>9.1747710000000495</v>
      </c>
      <c r="M108" s="379">
        <f>+'Control Cuota Licitada V-VIII'!AC17</f>
        <v>0.96187579842329385</v>
      </c>
      <c r="N108" s="377" t="s">
        <v>189</v>
      </c>
      <c r="O108" s="380">
        <f>+'Resumen anual'!$B$4</f>
        <v>43440</v>
      </c>
    </row>
    <row r="109" spans="1:15">
      <c r="A109" s="298" t="s">
        <v>174</v>
      </c>
      <c r="B109" s="246" t="s">
        <v>154</v>
      </c>
      <c r="C109" s="246" t="s">
        <v>175</v>
      </c>
      <c r="D109" s="246" t="s">
        <v>176</v>
      </c>
      <c r="E109" s="246" t="str">
        <f>+'Control Cuota Licitada V-VIII'!$C$19</f>
        <v>RUBIO Y MAUAD LTDA.</v>
      </c>
      <c r="F109" s="246" t="s">
        <v>151</v>
      </c>
      <c r="G109" s="246" t="s">
        <v>152</v>
      </c>
      <c r="H109" s="247">
        <f>+'Control Cuota Licitada V-VIII'!F19</f>
        <v>0</v>
      </c>
      <c r="I109" s="247">
        <f>+'Control Cuota Licitada V-VIII'!G19</f>
        <v>0</v>
      </c>
      <c r="J109" s="247">
        <f>+'Control Cuota Licitada V-VIII'!H19</f>
        <v>0</v>
      </c>
      <c r="K109" s="247">
        <f>+'Control Cuota Licitada V-VIII'!I19</f>
        <v>0</v>
      </c>
      <c r="L109" s="247">
        <f>+'Control Cuota Licitada V-VIII'!J19</f>
        <v>0</v>
      </c>
      <c r="M109" s="248">
        <f>+'Control Cuota Licitada V-VIII'!K19</f>
        <v>0</v>
      </c>
      <c r="N109" s="208" t="s">
        <v>189</v>
      </c>
      <c r="O109" s="339">
        <f>+'Resumen anual'!$B$4</f>
        <v>43440</v>
      </c>
    </row>
    <row r="110" spans="1:15">
      <c r="A110" s="298" t="s">
        <v>174</v>
      </c>
      <c r="B110" s="246" t="s">
        <v>154</v>
      </c>
      <c r="C110" s="246" t="s">
        <v>175</v>
      </c>
      <c r="D110" s="246" t="s">
        <v>176</v>
      </c>
      <c r="E110" s="246" t="str">
        <f>+'Control Cuota Licitada V-VIII'!$C$19</f>
        <v>RUBIO Y MAUAD LTDA.</v>
      </c>
      <c r="F110" s="246" t="s">
        <v>146</v>
      </c>
      <c r="G110" s="246" t="s">
        <v>147</v>
      </c>
      <c r="H110" s="247">
        <f>+'Control Cuota Licitada V-VIII'!F20</f>
        <v>0</v>
      </c>
      <c r="I110" s="247">
        <f>+'Control Cuota Licitada V-VIII'!G20</f>
        <v>0</v>
      </c>
      <c r="J110" s="247">
        <f>+'Control Cuota Licitada V-VIII'!H20</f>
        <v>0</v>
      </c>
      <c r="K110" s="247">
        <f>+'Control Cuota Licitada V-VIII'!I20</f>
        <v>0</v>
      </c>
      <c r="L110" s="247">
        <f>+'Control Cuota Licitada V-VIII'!J20</f>
        <v>0</v>
      </c>
      <c r="M110" s="248">
        <f>+'Control Cuota Licitada V-VIII'!K20</f>
        <v>0</v>
      </c>
      <c r="N110" s="208" t="s">
        <v>189</v>
      </c>
      <c r="O110" s="339">
        <f>+'Resumen anual'!$B$4</f>
        <v>43440</v>
      </c>
    </row>
    <row r="111" spans="1:15">
      <c r="A111" s="298" t="s">
        <v>174</v>
      </c>
      <c r="B111" s="246" t="s">
        <v>154</v>
      </c>
      <c r="C111" s="246" t="s">
        <v>175</v>
      </c>
      <c r="D111" s="246" t="s">
        <v>176</v>
      </c>
      <c r="E111" s="246" t="str">
        <f>+'Control Cuota Licitada V-VIII'!$C$19</f>
        <v>RUBIO Y MAUAD LTDA.</v>
      </c>
      <c r="F111" s="315" t="s">
        <v>151</v>
      </c>
      <c r="G111" s="310" t="s">
        <v>147</v>
      </c>
      <c r="H111" s="311">
        <f>+H109+H110</f>
        <v>0</v>
      </c>
      <c r="I111" s="311">
        <f>+I109+I110</f>
        <v>0</v>
      </c>
      <c r="J111" s="311">
        <f>+H111+I111</f>
        <v>0</v>
      </c>
      <c r="K111" s="311">
        <f>SUM(K109:K110)</f>
        <v>0</v>
      </c>
      <c r="L111" s="311">
        <f>+J111-K111</f>
        <v>0</v>
      </c>
      <c r="M111" s="312" t="e">
        <f>+K111/J111</f>
        <v>#DIV/0!</v>
      </c>
      <c r="N111" s="208" t="s">
        <v>189</v>
      </c>
      <c r="O111" s="339">
        <f>+'Resumen anual'!$B$4</f>
        <v>43440</v>
      </c>
    </row>
    <row r="112" spans="1:15">
      <c r="A112" s="299" t="s">
        <v>174</v>
      </c>
      <c r="B112" s="300" t="s">
        <v>154</v>
      </c>
      <c r="C112" s="39" t="s">
        <v>177</v>
      </c>
      <c r="D112" s="300" t="s">
        <v>176</v>
      </c>
      <c r="E112" s="246" t="str">
        <f>+'Control Cuota Licitada V-VIII'!$C$19</f>
        <v>RUBIO Y MAUAD LTDA.</v>
      </c>
      <c r="F112" s="300" t="s">
        <v>151</v>
      </c>
      <c r="G112" s="300" t="s">
        <v>152</v>
      </c>
      <c r="H112" s="261">
        <f>+'Control Cuota Licitada V-VIII'!L19</f>
        <v>0</v>
      </c>
      <c r="I112" s="261">
        <f>+'Control Cuota Licitada V-VIII'!M19</f>
        <v>0</v>
      </c>
      <c r="J112" s="261">
        <f>+'Control Cuota Licitada V-VIII'!N19</f>
        <v>0</v>
      </c>
      <c r="K112" s="261">
        <f>+'Control Cuota Licitada V-VIII'!O19</f>
        <v>0</v>
      </c>
      <c r="L112" s="261">
        <f>+'Control Cuota Licitada V-VIII'!P19</f>
        <v>0</v>
      </c>
      <c r="M112" s="222">
        <f>+'Control Cuota Licitada V-VIII'!Q19</f>
        <v>0</v>
      </c>
      <c r="N112" s="208" t="s">
        <v>189</v>
      </c>
      <c r="O112" s="339">
        <f>+'Resumen anual'!$B$4</f>
        <v>43440</v>
      </c>
    </row>
    <row r="113" spans="1:15">
      <c r="A113" s="299" t="s">
        <v>174</v>
      </c>
      <c r="B113" s="300" t="s">
        <v>154</v>
      </c>
      <c r="C113" s="39" t="s">
        <v>177</v>
      </c>
      <c r="D113" s="300" t="s">
        <v>176</v>
      </c>
      <c r="E113" s="246" t="str">
        <f>+'Control Cuota Licitada V-VIII'!$C$19</f>
        <v>RUBIO Y MAUAD LTDA.</v>
      </c>
      <c r="F113" s="300" t="s">
        <v>146</v>
      </c>
      <c r="G113" s="300" t="s">
        <v>147</v>
      </c>
      <c r="H113" s="261">
        <f>+'Control Cuota Licitada V-VIII'!L20</f>
        <v>0</v>
      </c>
      <c r="I113" s="261">
        <f>+'Control Cuota Licitada V-VIII'!M20</f>
        <v>0</v>
      </c>
      <c r="J113" s="261">
        <f>+'Control Cuota Licitada V-VIII'!N20</f>
        <v>0</v>
      </c>
      <c r="K113" s="261">
        <f>+'Control Cuota Licitada V-VIII'!O20</f>
        <v>0</v>
      </c>
      <c r="L113" s="261">
        <f>+'Control Cuota Licitada V-VIII'!P20</f>
        <v>0</v>
      </c>
      <c r="M113" s="222">
        <f>+'Control Cuota Licitada V-VIII'!Q20</f>
        <v>0</v>
      </c>
      <c r="N113" s="208" t="s">
        <v>189</v>
      </c>
      <c r="O113" s="339">
        <f>+'Resumen anual'!$B$4</f>
        <v>43440</v>
      </c>
    </row>
    <row r="114" spans="1:15">
      <c r="A114" s="299" t="s">
        <v>174</v>
      </c>
      <c r="B114" s="300" t="s">
        <v>154</v>
      </c>
      <c r="C114" s="39" t="s">
        <v>177</v>
      </c>
      <c r="D114" s="300" t="s">
        <v>176</v>
      </c>
      <c r="E114" s="246" t="str">
        <f>+'Control Cuota Licitada V-VIII'!$C$19</f>
        <v>RUBIO Y MAUAD LTDA.</v>
      </c>
      <c r="F114" s="315" t="s">
        <v>151</v>
      </c>
      <c r="G114" s="310" t="s">
        <v>147</v>
      </c>
      <c r="H114" s="311">
        <f>+H112+H113</f>
        <v>0</v>
      </c>
      <c r="I114" s="311">
        <f>+I112+I113</f>
        <v>0</v>
      </c>
      <c r="J114" s="311">
        <f>+H114+I114</f>
        <v>0</v>
      </c>
      <c r="K114" s="311">
        <f>SUM(K112:K113)</f>
        <v>0</v>
      </c>
      <c r="L114" s="311">
        <f>+J114-K114</f>
        <v>0</v>
      </c>
      <c r="M114" s="312" t="e">
        <f>+K114/J114</f>
        <v>#DIV/0!</v>
      </c>
      <c r="N114" s="208" t="s">
        <v>189</v>
      </c>
      <c r="O114" s="339">
        <f>+'Resumen anual'!$B$4</f>
        <v>43440</v>
      </c>
    </row>
    <row r="115" spans="1:15">
      <c r="A115" s="376" t="s">
        <v>174</v>
      </c>
      <c r="B115" s="377" t="s">
        <v>154</v>
      </c>
      <c r="C115" s="377" t="s">
        <v>179</v>
      </c>
      <c r="D115" s="377" t="s">
        <v>176</v>
      </c>
      <c r="E115" s="377" t="str">
        <f>+'Control Cuota Licitada V-VIII'!$C$19</f>
        <v>RUBIO Y MAUAD LTDA.</v>
      </c>
      <c r="F115" s="377" t="s">
        <v>151</v>
      </c>
      <c r="G115" s="377" t="s">
        <v>147</v>
      </c>
      <c r="H115" s="378">
        <f>+'Control Cuota Licitada V-VIII'!X19</f>
        <v>0</v>
      </c>
      <c r="I115" s="378">
        <f>+'Control Cuota Licitada V-VIII'!Y19</f>
        <v>0</v>
      </c>
      <c r="J115" s="378">
        <f>+'Control Cuota Licitada V-VIII'!Z19</f>
        <v>0</v>
      </c>
      <c r="K115" s="378">
        <f>+'Control Cuota Licitada V-VIII'!AA19</f>
        <v>0</v>
      </c>
      <c r="L115" s="378">
        <f>+'Control Cuota Licitada V-VIII'!AB19</f>
        <v>0</v>
      </c>
      <c r="M115" s="379">
        <f>+'Control Cuota Licitada V-VIII'!AC19</f>
        <v>0</v>
      </c>
      <c r="N115" s="377" t="s">
        <v>189</v>
      </c>
      <c r="O115" s="380">
        <f>+'Resumen anual'!$B$4</f>
        <v>43440</v>
      </c>
    </row>
    <row r="116" spans="1:15">
      <c r="A116" s="298" t="s">
        <v>174</v>
      </c>
      <c r="B116" s="246" t="s">
        <v>154</v>
      </c>
      <c r="C116" s="246" t="s">
        <v>175</v>
      </c>
      <c r="D116" s="246" t="s">
        <v>176</v>
      </c>
      <c r="E116" s="246" t="str">
        <f>+'Control Cuota Licitada V-VIII'!$C$21</f>
        <v>PESQ. QUINTERO S.A.</v>
      </c>
      <c r="F116" s="246" t="s">
        <v>151</v>
      </c>
      <c r="G116" s="246" t="s">
        <v>152</v>
      </c>
      <c r="H116" s="247">
        <f>+'Control Cuota Licitada V-VIII'!F21</f>
        <v>3.2428439999999998</v>
      </c>
      <c r="I116" s="247">
        <f>+'Control Cuota Licitada V-VIII'!G21</f>
        <v>0</v>
      </c>
      <c r="J116" s="247">
        <f>+'Control Cuota Licitada V-VIII'!H21</f>
        <v>3.2428439999999998</v>
      </c>
      <c r="K116" s="247">
        <f>+'Control Cuota Licitada V-VIII'!I21</f>
        <v>0</v>
      </c>
      <c r="L116" s="247">
        <f>+'Control Cuota Licitada V-VIII'!J21</f>
        <v>3.2428439999999998</v>
      </c>
      <c r="M116" s="248">
        <f>+'Control Cuota Licitada V-VIII'!K21</f>
        <v>0</v>
      </c>
      <c r="N116" s="208" t="s">
        <v>189</v>
      </c>
      <c r="O116" s="339">
        <f>+'Resumen anual'!$B$4</f>
        <v>43440</v>
      </c>
    </row>
    <row r="117" spans="1:15">
      <c r="A117" s="298" t="s">
        <v>174</v>
      </c>
      <c r="B117" s="246" t="s">
        <v>154</v>
      </c>
      <c r="C117" s="246" t="s">
        <v>175</v>
      </c>
      <c r="D117" s="246" t="s">
        <v>176</v>
      </c>
      <c r="E117" s="246" t="str">
        <f>+'Control Cuota Licitada V-VIII'!$C$21</f>
        <v>PESQ. QUINTERO S.A.</v>
      </c>
      <c r="F117" s="246" t="s">
        <v>146</v>
      </c>
      <c r="G117" s="246" t="s">
        <v>147</v>
      </c>
      <c r="H117" s="247">
        <f>+'Control Cuota Licitada V-VIII'!F22</f>
        <v>0.36031600000000003</v>
      </c>
      <c r="I117" s="247">
        <f>+'Control Cuota Licitada V-VIII'!G22</f>
        <v>0</v>
      </c>
      <c r="J117" s="247">
        <f>+'Control Cuota Licitada V-VIII'!H22</f>
        <v>3.6031599999999999</v>
      </c>
      <c r="K117" s="247">
        <f>+'Control Cuota Licitada V-VIII'!I22</f>
        <v>1.17</v>
      </c>
      <c r="L117" s="247">
        <f>+'Control Cuota Licitada V-VIII'!J22</f>
        <v>2.43316</v>
      </c>
      <c r="M117" s="248">
        <f>+'Control Cuota Licitada V-VIII'!K22</f>
        <v>0.32471497241310404</v>
      </c>
      <c r="N117" s="208" t="s">
        <v>189</v>
      </c>
      <c r="O117" s="339">
        <f>+'Resumen anual'!$B$4</f>
        <v>43440</v>
      </c>
    </row>
    <row r="118" spans="1:15">
      <c r="A118" s="298" t="s">
        <v>174</v>
      </c>
      <c r="B118" s="246" t="s">
        <v>154</v>
      </c>
      <c r="C118" s="246" t="s">
        <v>175</v>
      </c>
      <c r="D118" s="246" t="s">
        <v>176</v>
      </c>
      <c r="E118" s="246" t="str">
        <f>+'Control Cuota Licitada V-VIII'!$C$21</f>
        <v>PESQ. QUINTERO S.A.</v>
      </c>
      <c r="F118" s="315" t="s">
        <v>151</v>
      </c>
      <c r="G118" s="310" t="s">
        <v>147</v>
      </c>
      <c r="H118" s="311">
        <f>+H116+H117</f>
        <v>3.6031599999999999</v>
      </c>
      <c r="I118" s="311">
        <f>+I116+I117</f>
        <v>0</v>
      </c>
      <c r="J118" s="311">
        <f>+H118+I118</f>
        <v>3.6031599999999999</v>
      </c>
      <c r="K118" s="311">
        <f>SUM(K116:K117)</f>
        <v>1.17</v>
      </c>
      <c r="L118" s="311">
        <f>+J118-K118</f>
        <v>2.43316</v>
      </c>
      <c r="M118" s="312">
        <f>+K118/J118</f>
        <v>0.32471497241310404</v>
      </c>
      <c r="N118" s="208" t="s">
        <v>189</v>
      </c>
      <c r="O118" s="339">
        <f>+'Resumen anual'!$B$4</f>
        <v>43440</v>
      </c>
    </row>
    <row r="119" spans="1:15">
      <c r="A119" s="299" t="s">
        <v>174</v>
      </c>
      <c r="B119" s="300" t="s">
        <v>154</v>
      </c>
      <c r="C119" s="39" t="s">
        <v>177</v>
      </c>
      <c r="D119" s="300" t="s">
        <v>176</v>
      </c>
      <c r="E119" s="246" t="str">
        <f>+'Control Cuota Licitada V-VIII'!$C$21</f>
        <v>PESQ. QUINTERO S.A.</v>
      </c>
      <c r="F119" s="300" t="s">
        <v>151</v>
      </c>
      <c r="G119" s="300" t="s">
        <v>152</v>
      </c>
      <c r="H119" s="261">
        <f>+'Control Cuota Licitada V-VIII'!L21</f>
        <v>10.5015736</v>
      </c>
      <c r="I119" s="261">
        <f>+'Control Cuota Licitada V-VIII'!M21</f>
        <v>0</v>
      </c>
      <c r="J119" s="261">
        <f>+'Control Cuota Licitada V-VIII'!N21</f>
        <v>10.5015736</v>
      </c>
      <c r="K119" s="261">
        <f>+'Control Cuota Licitada V-VIII'!O21</f>
        <v>0</v>
      </c>
      <c r="L119" s="261">
        <f>+'Control Cuota Licitada V-VIII'!P21</f>
        <v>10.5015736</v>
      </c>
      <c r="M119" s="222">
        <f>+'Control Cuota Licitada V-VIII'!Q21</f>
        <v>0</v>
      </c>
      <c r="N119" s="208" t="s">
        <v>189</v>
      </c>
      <c r="O119" s="339">
        <f>+'Resumen anual'!$B$4</f>
        <v>43440</v>
      </c>
    </row>
    <row r="120" spans="1:15">
      <c r="A120" s="299" t="s">
        <v>174</v>
      </c>
      <c r="B120" s="300" t="s">
        <v>154</v>
      </c>
      <c r="C120" s="39" t="s">
        <v>177</v>
      </c>
      <c r="D120" s="300" t="s">
        <v>176</v>
      </c>
      <c r="E120" s="246" t="str">
        <f>+'Control Cuota Licitada V-VIII'!$C$21</f>
        <v>PESQ. QUINTERO S.A.</v>
      </c>
      <c r="F120" s="300" t="s">
        <v>146</v>
      </c>
      <c r="G120" s="300" t="s">
        <v>147</v>
      </c>
      <c r="H120" s="261">
        <f>+'Control Cuota Licitada V-VIII'!L22</f>
        <v>1.1661136000000001</v>
      </c>
      <c r="I120" s="261">
        <f>+'Control Cuota Licitada V-VIII'!M22</f>
        <v>0</v>
      </c>
      <c r="J120" s="261">
        <f>+'Control Cuota Licitada V-VIII'!N22</f>
        <v>11.6676872</v>
      </c>
      <c r="K120" s="261">
        <f>+'Control Cuota Licitada V-VIII'!O22</f>
        <v>4.157</v>
      </c>
      <c r="L120" s="261">
        <f>+'Control Cuota Licitada V-VIII'!P22</f>
        <v>7.5106871999999996</v>
      </c>
      <c r="M120" s="222">
        <f>+'Control Cuota Licitada V-VIII'!Q22</f>
        <v>0.35628312010284269</v>
      </c>
      <c r="N120" s="208" t="s">
        <v>189</v>
      </c>
      <c r="O120" s="339">
        <f>+'Resumen anual'!$B$4</f>
        <v>43440</v>
      </c>
    </row>
    <row r="121" spans="1:15">
      <c r="A121" s="299" t="s">
        <v>174</v>
      </c>
      <c r="B121" s="300" t="s">
        <v>154</v>
      </c>
      <c r="C121" s="39" t="s">
        <v>177</v>
      </c>
      <c r="D121" s="300" t="s">
        <v>176</v>
      </c>
      <c r="E121" s="246" t="str">
        <f>+'Control Cuota Licitada V-VIII'!$C$21</f>
        <v>PESQ. QUINTERO S.A.</v>
      </c>
      <c r="F121" s="315" t="s">
        <v>151</v>
      </c>
      <c r="G121" s="310" t="s">
        <v>147</v>
      </c>
      <c r="H121" s="311">
        <f>+H119+H120</f>
        <v>11.6676872</v>
      </c>
      <c r="I121" s="311">
        <f>+I119+I120</f>
        <v>0</v>
      </c>
      <c r="J121" s="311">
        <f>+H121+I121</f>
        <v>11.6676872</v>
      </c>
      <c r="K121" s="311">
        <f>SUM(K119:K120)</f>
        <v>4.157</v>
      </c>
      <c r="L121" s="311">
        <f>+J121-K121</f>
        <v>7.5106871999999996</v>
      </c>
      <c r="M121" s="312">
        <f>+K121/J121</f>
        <v>0.35628312010284269</v>
      </c>
      <c r="N121" s="208" t="s">
        <v>189</v>
      </c>
      <c r="O121" s="339">
        <f>+'Resumen anual'!$B$4</f>
        <v>43440</v>
      </c>
    </row>
    <row r="122" spans="1:15">
      <c r="A122" s="376" t="s">
        <v>174</v>
      </c>
      <c r="B122" s="377" t="s">
        <v>154</v>
      </c>
      <c r="C122" s="377" t="s">
        <v>179</v>
      </c>
      <c r="D122" s="377" t="s">
        <v>176</v>
      </c>
      <c r="E122" s="377" t="str">
        <f>+'Control Cuota Licitada V-VIII'!$C$21</f>
        <v>PESQ. QUINTERO S.A.</v>
      </c>
      <c r="F122" s="377" t="s">
        <v>151</v>
      </c>
      <c r="G122" s="377" t="s">
        <v>147</v>
      </c>
      <c r="H122" s="378">
        <f>+'Control Cuota Licitada V-VIII'!X21</f>
        <v>15.2708472</v>
      </c>
      <c r="I122" s="378">
        <f>+'Control Cuota Licitada V-VIII'!Y21</f>
        <v>0</v>
      </c>
      <c r="J122" s="378">
        <f>+'Control Cuota Licitada V-VIII'!Z21</f>
        <v>15.2708472</v>
      </c>
      <c r="K122" s="378">
        <f>+'Control Cuota Licitada V-VIII'!AA21</f>
        <v>5.327</v>
      </c>
      <c r="L122" s="378">
        <f>+'Control Cuota Licitada V-VIII'!AB21</f>
        <v>9.9438472000000004</v>
      </c>
      <c r="M122" s="379">
        <f>+'Control Cuota Licitada V-VIII'!AC21</f>
        <v>0.3488346082069369</v>
      </c>
      <c r="N122" s="377" t="s">
        <v>189</v>
      </c>
      <c r="O122" s="380">
        <f>+'Resumen anual'!$B$4</f>
        <v>43440</v>
      </c>
    </row>
    <row r="123" spans="1:15">
      <c r="A123" s="298" t="s">
        <v>174</v>
      </c>
      <c r="B123" s="246" t="s">
        <v>154</v>
      </c>
      <c r="C123" s="246" t="s">
        <v>175</v>
      </c>
      <c r="D123" s="246" t="s">
        <v>176</v>
      </c>
      <c r="E123" s="246" t="str">
        <f>+'Control Cuota Licitada V-VIII'!$C$23</f>
        <v>SOC. PESQ. ENFEMAR LTDA.</v>
      </c>
      <c r="F123" s="246" t="s">
        <v>151</v>
      </c>
      <c r="G123" s="246" t="s">
        <v>152</v>
      </c>
      <c r="H123" s="247">
        <f>+'Control Cuota Licitada V-VIII'!F23</f>
        <v>3.1610699999999999E-2</v>
      </c>
      <c r="I123" s="247">
        <f>+'Control Cuota Licitada V-VIII'!G23</f>
        <v>0</v>
      </c>
      <c r="J123" s="247">
        <f>+'Control Cuota Licitada V-VIII'!H23</f>
        <v>3.1610699999999999E-2</v>
      </c>
      <c r="K123" s="247">
        <f>+'Control Cuota Licitada V-VIII'!I23</f>
        <v>0</v>
      </c>
      <c r="L123" s="247">
        <f>+'Control Cuota Licitada V-VIII'!J23</f>
        <v>3.1610699999999999E-2</v>
      </c>
      <c r="M123" s="248">
        <f>+'Control Cuota Licitada V-VIII'!K23</f>
        <v>0</v>
      </c>
      <c r="N123" s="208" t="s">
        <v>189</v>
      </c>
      <c r="O123" s="339">
        <f>+'Resumen anual'!$B$4</f>
        <v>43440</v>
      </c>
    </row>
    <row r="124" spans="1:15">
      <c r="A124" s="298" t="s">
        <v>174</v>
      </c>
      <c r="B124" s="246" t="s">
        <v>154</v>
      </c>
      <c r="C124" s="246" t="s">
        <v>175</v>
      </c>
      <c r="D124" s="246" t="s">
        <v>176</v>
      </c>
      <c r="E124" s="246" t="str">
        <f>+'Control Cuota Licitada V-VIII'!$C$23</f>
        <v>SOC. PESQ. ENFEMAR LTDA.</v>
      </c>
      <c r="F124" s="246" t="s">
        <v>146</v>
      </c>
      <c r="G124" s="246" t="s">
        <v>147</v>
      </c>
      <c r="H124" s="247">
        <f>+'Control Cuota Licitada V-VIII'!F24</f>
        <v>3.5123000000000003E-3</v>
      </c>
      <c r="I124" s="247">
        <f>+'Control Cuota Licitada V-VIII'!G24</f>
        <v>0</v>
      </c>
      <c r="J124" s="247">
        <f>+'Control Cuota Licitada V-VIII'!H24</f>
        <v>3.5123000000000001E-2</v>
      </c>
      <c r="K124" s="247">
        <f>+'Control Cuota Licitada V-VIII'!I24</f>
        <v>0</v>
      </c>
      <c r="L124" s="247">
        <f>+'Control Cuota Licitada V-VIII'!J24</f>
        <v>3.5123000000000001E-2</v>
      </c>
      <c r="M124" s="248">
        <f>+'Control Cuota Licitada V-VIII'!K24</f>
        <v>0</v>
      </c>
      <c r="N124" s="208" t="s">
        <v>189</v>
      </c>
      <c r="O124" s="339">
        <f>+'Resumen anual'!$B$4</f>
        <v>43440</v>
      </c>
    </row>
    <row r="125" spans="1:15">
      <c r="A125" s="298" t="s">
        <v>174</v>
      </c>
      <c r="B125" s="246" t="s">
        <v>154</v>
      </c>
      <c r="C125" s="246" t="s">
        <v>175</v>
      </c>
      <c r="D125" s="246" t="s">
        <v>176</v>
      </c>
      <c r="E125" s="246" t="str">
        <f>+'Control Cuota Licitada V-VIII'!$C$23</f>
        <v>SOC. PESQ. ENFEMAR LTDA.</v>
      </c>
      <c r="F125" s="315" t="s">
        <v>151</v>
      </c>
      <c r="G125" s="310" t="s">
        <v>147</v>
      </c>
      <c r="H125" s="311">
        <f>+H123+H124</f>
        <v>3.5123000000000001E-2</v>
      </c>
      <c r="I125" s="311">
        <f>+I123+I124</f>
        <v>0</v>
      </c>
      <c r="J125" s="311">
        <f>+H125+I125</f>
        <v>3.5123000000000001E-2</v>
      </c>
      <c r="K125" s="311">
        <f>SUM(K123:K124)</f>
        <v>0</v>
      </c>
      <c r="L125" s="311">
        <f>+J125-K125</f>
        <v>3.5123000000000001E-2</v>
      </c>
      <c r="M125" s="312">
        <f>+K125/J125</f>
        <v>0</v>
      </c>
      <c r="N125" s="208" t="s">
        <v>189</v>
      </c>
      <c r="O125" s="339">
        <f>+'Resumen anual'!$B$4</f>
        <v>43440</v>
      </c>
    </row>
    <row r="126" spans="1:15">
      <c r="A126" s="299" t="s">
        <v>174</v>
      </c>
      <c r="B126" s="300" t="s">
        <v>154</v>
      </c>
      <c r="C126" s="39" t="s">
        <v>177</v>
      </c>
      <c r="D126" s="300" t="s">
        <v>176</v>
      </c>
      <c r="E126" s="246" t="str">
        <f>+'Control Cuota Licitada V-VIII'!$C$23</f>
        <v>SOC. PESQ. ENFEMAR LTDA.</v>
      </c>
      <c r="F126" s="300" t="s">
        <v>151</v>
      </c>
      <c r="G126" s="300" t="s">
        <v>152</v>
      </c>
      <c r="H126" s="261">
        <f>+'Control Cuota Licitada V-VIII'!L23</f>
        <v>0.10236758</v>
      </c>
      <c r="I126" s="261">
        <f>+'Control Cuota Licitada V-VIII'!M23</f>
        <v>0</v>
      </c>
      <c r="J126" s="261">
        <f>+'Control Cuota Licitada V-VIII'!N23</f>
        <v>0.10236758</v>
      </c>
      <c r="K126" s="261">
        <f>+'Control Cuota Licitada V-VIII'!O23</f>
        <v>0</v>
      </c>
      <c r="L126" s="261">
        <f>+'Control Cuota Licitada V-VIII'!P23</f>
        <v>0.10236758</v>
      </c>
      <c r="M126" s="222">
        <f>+'Control Cuota Licitada V-VIII'!Q23</f>
        <v>0</v>
      </c>
      <c r="N126" s="208" t="s">
        <v>189</v>
      </c>
      <c r="O126" s="339">
        <f>+'Resumen anual'!$B$4</f>
        <v>43440</v>
      </c>
    </row>
    <row r="127" spans="1:15">
      <c r="A127" s="299" t="s">
        <v>174</v>
      </c>
      <c r="B127" s="300" t="s">
        <v>154</v>
      </c>
      <c r="C127" s="39" t="s">
        <v>177</v>
      </c>
      <c r="D127" s="300" t="s">
        <v>176</v>
      </c>
      <c r="E127" s="246" t="str">
        <f>+'Control Cuota Licitada V-VIII'!$C$23</f>
        <v>SOC. PESQ. ENFEMAR LTDA.</v>
      </c>
      <c r="F127" s="300" t="s">
        <v>146</v>
      </c>
      <c r="G127" s="300" t="s">
        <v>147</v>
      </c>
      <c r="H127" s="261">
        <f>+'Control Cuota Licitada V-VIII'!L24</f>
        <v>1.136708E-2</v>
      </c>
      <c r="I127" s="261">
        <f>+'Control Cuota Licitada V-VIII'!M24</f>
        <v>0</v>
      </c>
      <c r="J127" s="261">
        <f>+'Control Cuota Licitada V-VIII'!N24</f>
        <v>0.11373466</v>
      </c>
      <c r="K127" s="261">
        <f>+'Control Cuota Licitada V-VIII'!O24</f>
        <v>0</v>
      </c>
      <c r="L127" s="261">
        <f>+'Control Cuota Licitada V-VIII'!P24</f>
        <v>0.11373466</v>
      </c>
      <c r="M127" s="222">
        <f>+'Control Cuota Licitada V-VIII'!Q24</f>
        <v>0</v>
      </c>
      <c r="N127" s="208" t="s">
        <v>189</v>
      </c>
      <c r="O127" s="339">
        <f>+'Resumen anual'!$B$4</f>
        <v>43440</v>
      </c>
    </row>
    <row r="128" spans="1:15">
      <c r="A128" s="299" t="s">
        <v>174</v>
      </c>
      <c r="B128" s="300" t="s">
        <v>154</v>
      </c>
      <c r="C128" s="39" t="s">
        <v>177</v>
      </c>
      <c r="D128" s="300" t="s">
        <v>176</v>
      </c>
      <c r="E128" s="246" t="str">
        <f>+'Control Cuota Licitada V-VIII'!$C$23</f>
        <v>SOC. PESQ. ENFEMAR LTDA.</v>
      </c>
      <c r="F128" s="315" t="s">
        <v>151</v>
      </c>
      <c r="G128" s="310" t="s">
        <v>147</v>
      </c>
      <c r="H128" s="311">
        <f>+H126+H127</f>
        <v>0.11373466</v>
      </c>
      <c r="I128" s="311">
        <f>+I126+I127</f>
        <v>0</v>
      </c>
      <c r="J128" s="311">
        <f>+H128+I128</f>
        <v>0.11373466</v>
      </c>
      <c r="K128" s="311">
        <f>SUM(K126:K127)</f>
        <v>0</v>
      </c>
      <c r="L128" s="311">
        <f>+J128-K128</f>
        <v>0.11373466</v>
      </c>
      <c r="M128" s="312">
        <f>+K128/J128</f>
        <v>0</v>
      </c>
      <c r="N128" s="208" t="s">
        <v>189</v>
      </c>
      <c r="O128" s="339">
        <f>+'Resumen anual'!$B$4</f>
        <v>43440</v>
      </c>
    </row>
    <row r="129" spans="1:15">
      <c r="A129" s="376" t="s">
        <v>174</v>
      </c>
      <c r="B129" s="377" t="s">
        <v>154</v>
      </c>
      <c r="C129" s="377" t="s">
        <v>179</v>
      </c>
      <c r="D129" s="377" t="s">
        <v>176</v>
      </c>
      <c r="E129" s="377" t="str">
        <f>+'Control Cuota Licitada V-VIII'!$C$23</f>
        <v>SOC. PESQ. ENFEMAR LTDA.</v>
      </c>
      <c r="F129" s="377" t="s">
        <v>151</v>
      </c>
      <c r="G129" s="377" t="s">
        <v>147</v>
      </c>
      <c r="H129" s="378">
        <f>+'Control Cuota Licitada V-VIII'!X23</f>
        <v>0.14885766</v>
      </c>
      <c r="I129" s="378">
        <f>+'Control Cuota Licitada V-VIII'!Y23</f>
        <v>0</v>
      </c>
      <c r="J129" s="378">
        <f>+'Control Cuota Licitada V-VIII'!Z23</f>
        <v>0.14885766</v>
      </c>
      <c r="K129" s="378">
        <f>+'Control Cuota Licitada V-VIII'!AA23</f>
        <v>0</v>
      </c>
      <c r="L129" s="378">
        <f>+'Control Cuota Licitada V-VIII'!AB23</f>
        <v>0.14885766</v>
      </c>
      <c r="M129" s="379">
        <f>+'Control Cuota Licitada V-VIII'!AC23</f>
        <v>0</v>
      </c>
      <c r="N129" s="377" t="s">
        <v>189</v>
      </c>
      <c r="O129" s="380">
        <f>+'Resumen anual'!$B$4</f>
        <v>43440</v>
      </c>
    </row>
    <row r="130" spans="1:15">
      <c r="A130" s="298" t="s">
        <v>174</v>
      </c>
      <c r="B130" s="246" t="s">
        <v>154</v>
      </c>
      <c r="C130" s="246" t="s">
        <v>175</v>
      </c>
      <c r="D130" s="246" t="s">
        <v>176</v>
      </c>
      <c r="E130" s="246" t="str">
        <f>+'Control Cuota Licitada V-VIII'!$C$25</f>
        <v xml:space="preserve">PESQ. ANTONIO CRUZ CORDOVA </v>
      </c>
      <c r="F130" s="246" t="s">
        <v>151</v>
      </c>
      <c r="G130" s="246" t="s">
        <v>152</v>
      </c>
      <c r="H130" s="247">
        <f>+'Control Cuota Licitada V-VIII'!F25</f>
        <v>8.1674999999999998E-2</v>
      </c>
      <c r="I130" s="247">
        <f>+'Control Cuota Licitada V-VIII'!G25</f>
        <v>0</v>
      </c>
      <c r="J130" s="247">
        <f>+'Control Cuota Licitada V-VIII'!H25</f>
        <v>8.1674999999999998E-2</v>
      </c>
      <c r="K130" s="247">
        <f>+'Control Cuota Licitada V-VIII'!I25</f>
        <v>0</v>
      </c>
      <c r="L130" s="247">
        <f>+'Control Cuota Licitada V-VIII'!J25</f>
        <v>8.1674999999999998E-2</v>
      </c>
      <c r="M130" s="248">
        <f>+'Control Cuota Licitada V-VIII'!K25</f>
        <v>0</v>
      </c>
      <c r="N130" s="208" t="s">
        <v>189</v>
      </c>
      <c r="O130" s="339">
        <f>+'Resumen anual'!$B$4</f>
        <v>43440</v>
      </c>
    </row>
    <row r="131" spans="1:15">
      <c r="A131" s="298" t="s">
        <v>174</v>
      </c>
      <c r="B131" s="246" t="s">
        <v>154</v>
      </c>
      <c r="C131" s="246" t="s">
        <v>175</v>
      </c>
      <c r="D131" s="246" t="s">
        <v>176</v>
      </c>
      <c r="E131" s="246" t="str">
        <f>+'Control Cuota Licitada V-VIII'!$C$25</f>
        <v xml:space="preserve">PESQ. ANTONIO CRUZ CORDOVA </v>
      </c>
      <c r="F131" s="246" t="s">
        <v>146</v>
      </c>
      <c r="G131" s="246" t="s">
        <v>147</v>
      </c>
      <c r="H131" s="247">
        <f>+'Control Cuota Licitada V-VIII'!F26</f>
        <v>9.0749999999999997E-3</v>
      </c>
      <c r="I131" s="247">
        <f>+'Control Cuota Licitada V-VIII'!G26</f>
        <v>0</v>
      </c>
      <c r="J131" s="247">
        <f>+'Control Cuota Licitada V-VIII'!H26</f>
        <v>9.0749999999999997E-2</v>
      </c>
      <c r="K131" s="247">
        <f>+'Control Cuota Licitada V-VIII'!I26</f>
        <v>0</v>
      </c>
      <c r="L131" s="247">
        <f>+'Control Cuota Licitada V-VIII'!J26</f>
        <v>9.0749999999999997E-2</v>
      </c>
      <c r="M131" s="248">
        <f>+'Control Cuota Licitada V-VIII'!K26</f>
        <v>0</v>
      </c>
      <c r="N131" s="208" t="s">
        <v>189</v>
      </c>
      <c r="O131" s="339">
        <f>+'Resumen anual'!$B$4</f>
        <v>43440</v>
      </c>
    </row>
    <row r="132" spans="1:15">
      <c r="A132" s="298" t="s">
        <v>174</v>
      </c>
      <c r="B132" s="246" t="s">
        <v>154</v>
      </c>
      <c r="C132" s="246" t="s">
        <v>175</v>
      </c>
      <c r="D132" s="246" t="s">
        <v>176</v>
      </c>
      <c r="E132" s="246" t="str">
        <f>+'Control Cuota Licitada V-VIII'!$C$25</f>
        <v xml:space="preserve">PESQ. ANTONIO CRUZ CORDOVA </v>
      </c>
      <c r="F132" s="315" t="s">
        <v>151</v>
      </c>
      <c r="G132" s="310" t="s">
        <v>147</v>
      </c>
      <c r="H132" s="311">
        <f>+H130+H131</f>
        <v>9.0749999999999997E-2</v>
      </c>
      <c r="I132" s="311">
        <f>+I130+I131</f>
        <v>0</v>
      </c>
      <c r="J132" s="311">
        <f>+H132+I132</f>
        <v>9.0749999999999997E-2</v>
      </c>
      <c r="K132" s="311">
        <f>SUM(K130:K131)</f>
        <v>0</v>
      </c>
      <c r="L132" s="311">
        <f>+J132-K132</f>
        <v>9.0749999999999997E-2</v>
      </c>
      <c r="M132" s="312">
        <f>+K132/J132</f>
        <v>0</v>
      </c>
      <c r="N132" s="208" t="s">
        <v>189</v>
      </c>
      <c r="O132" s="339">
        <f>+'Resumen anual'!$B$4</f>
        <v>43440</v>
      </c>
    </row>
    <row r="133" spans="1:15">
      <c r="A133" s="299" t="s">
        <v>174</v>
      </c>
      <c r="B133" s="300" t="s">
        <v>154</v>
      </c>
      <c r="C133" s="39" t="s">
        <v>177</v>
      </c>
      <c r="D133" s="300" t="s">
        <v>176</v>
      </c>
      <c r="E133" s="246" t="str">
        <f>+'Control Cuota Licitada V-VIII'!$C$25</f>
        <v xml:space="preserve">PESQ. ANTONIO CRUZ CORDOVA </v>
      </c>
      <c r="F133" s="300" t="s">
        <v>151</v>
      </c>
      <c r="G133" s="300" t="s">
        <v>152</v>
      </c>
      <c r="H133" s="261">
        <f>+'Control Cuota Licitada V-VIII'!L25</f>
        <v>0.26449499999999998</v>
      </c>
      <c r="I133" s="261">
        <f>+'Control Cuota Licitada V-VIII'!M25</f>
        <v>0</v>
      </c>
      <c r="J133" s="261">
        <f>+'Control Cuota Licitada V-VIII'!N25</f>
        <v>0.26449499999999998</v>
      </c>
      <c r="K133" s="261">
        <f>+'Control Cuota Licitada V-VIII'!O25</f>
        <v>0</v>
      </c>
      <c r="L133" s="261">
        <f>+'Control Cuota Licitada V-VIII'!P25</f>
        <v>0.26449499999999998</v>
      </c>
      <c r="M133" s="222">
        <f>+'Control Cuota Licitada V-VIII'!Q25</f>
        <v>0</v>
      </c>
      <c r="N133" s="208" t="s">
        <v>189</v>
      </c>
      <c r="O133" s="339">
        <f>+'Resumen anual'!$B$4</f>
        <v>43440</v>
      </c>
    </row>
    <row r="134" spans="1:15">
      <c r="A134" s="299" t="s">
        <v>174</v>
      </c>
      <c r="B134" s="300" t="s">
        <v>154</v>
      </c>
      <c r="C134" s="39" t="s">
        <v>177</v>
      </c>
      <c r="D134" s="300" t="s">
        <v>176</v>
      </c>
      <c r="E134" s="246" t="str">
        <f>+'Control Cuota Licitada V-VIII'!$C$25</f>
        <v xml:space="preserve">PESQ. ANTONIO CRUZ CORDOVA </v>
      </c>
      <c r="F134" s="300" t="s">
        <v>146</v>
      </c>
      <c r="G134" s="300" t="s">
        <v>147</v>
      </c>
      <c r="H134" s="261">
        <f>+'Control Cuota Licitada V-VIII'!L26</f>
        <v>2.937E-2</v>
      </c>
      <c r="I134" s="261">
        <f>+'Control Cuota Licitada V-VIII'!M26</f>
        <v>0</v>
      </c>
      <c r="J134" s="261">
        <f>+'Control Cuota Licitada V-VIII'!N26</f>
        <v>0.29386499999999999</v>
      </c>
      <c r="K134" s="261">
        <f>+'Control Cuota Licitada V-VIII'!O26</f>
        <v>0</v>
      </c>
      <c r="L134" s="261">
        <f>+'Control Cuota Licitada V-VIII'!P26</f>
        <v>0.29386499999999999</v>
      </c>
      <c r="M134" s="222">
        <f>+'Control Cuota Licitada V-VIII'!Q26</f>
        <v>0</v>
      </c>
      <c r="N134" s="208" t="s">
        <v>189</v>
      </c>
      <c r="O134" s="339">
        <f>+'Resumen anual'!$B$4</f>
        <v>43440</v>
      </c>
    </row>
    <row r="135" spans="1:15">
      <c r="A135" s="299" t="s">
        <v>174</v>
      </c>
      <c r="B135" s="300" t="s">
        <v>154</v>
      </c>
      <c r="C135" s="39" t="s">
        <v>177</v>
      </c>
      <c r="D135" s="300" t="s">
        <v>176</v>
      </c>
      <c r="E135" s="246" t="str">
        <f>+'Control Cuota Licitada V-VIII'!$C$25</f>
        <v xml:space="preserve">PESQ. ANTONIO CRUZ CORDOVA </v>
      </c>
      <c r="F135" s="315" t="s">
        <v>151</v>
      </c>
      <c r="G135" s="310" t="s">
        <v>147</v>
      </c>
      <c r="H135" s="311">
        <f>+H133+H134</f>
        <v>0.29386499999999999</v>
      </c>
      <c r="I135" s="311">
        <f>+I133+I134</f>
        <v>0</v>
      </c>
      <c r="J135" s="311">
        <f>+H135+I135</f>
        <v>0.29386499999999999</v>
      </c>
      <c r="K135" s="311">
        <f>SUM(K133:K134)</f>
        <v>0</v>
      </c>
      <c r="L135" s="311">
        <f>+J135-K135</f>
        <v>0.29386499999999999</v>
      </c>
      <c r="M135" s="312">
        <f>+K135/J135</f>
        <v>0</v>
      </c>
      <c r="N135" s="208" t="s">
        <v>189</v>
      </c>
      <c r="O135" s="339">
        <f>+'Resumen anual'!$B$4</f>
        <v>43440</v>
      </c>
    </row>
    <row r="136" spans="1:15">
      <c r="A136" s="376" t="s">
        <v>174</v>
      </c>
      <c r="B136" s="377" t="s">
        <v>154</v>
      </c>
      <c r="C136" s="377" t="s">
        <v>179</v>
      </c>
      <c r="D136" s="377" t="s">
        <v>176</v>
      </c>
      <c r="E136" s="377" t="str">
        <f>+'Control Cuota Licitada V-VIII'!$C$25</f>
        <v xml:space="preserve">PESQ. ANTONIO CRUZ CORDOVA </v>
      </c>
      <c r="F136" s="377" t="s">
        <v>151</v>
      </c>
      <c r="G136" s="377" t="s">
        <v>147</v>
      </c>
      <c r="H136" s="378">
        <f>+'Control Cuota Licitada V-VIII'!X25</f>
        <v>0.38461499999999998</v>
      </c>
      <c r="I136" s="378">
        <f>+'Control Cuota Licitada V-VIII'!Y25</f>
        <v>0</v>
      </c>
      <c r="J136" s="378">
        <f>+'Control Cuota Licitada V-VIII'!Z25</f>
        <v>0.38461499999999998</v>
      </c>
      <c r="K136" s="378">
        <f>+'Control Cuota Licitada V-VIII'!AA25</f>
        <v>0</v>
      </c>
      <c r="L136" s="378">
        <f>+'Control Cuota Licitada V-VIII'!AB25</f>
        <v>0.38461499999999998</v>
      </c>
      <c r="M136" s="379">
        <f>+'Control Cuota Licitada V-VIII'!AC25</f>
        <v>0</v>
      </c>
      <c r="N136" s="377" t="s">
        <v>189</v>
      </c>
      <c r="O136" s="380">
        <f>+'Resumen anual'!$B$4</f>
        <v>43440</v>
      </c>
    </row>
    <row r="137" spans="1:15">
      <c r="A137" s="298" t="s">
        <v>174</v>
      </c>
      <c r="B137" s="246" t="s">
        <v>154</v>
      </c>
      <c r="C137" s="246" t="s">
        <v>175</v>
      </c>
      <c r="D137" s="246" t="s">
        <v>176</v>
      </c>
      <c r="E137" s="246" t="str">
        <f>+'Control Cuota Licitada V-VIII'!$C$27</f>
        <v>PACIFICBLU SpA</v>
      </c>
      <c r="F137" s="246" t="s">
        <v>151</v>
      </c>
      <c r="G137" s="246" t="s">
        <v>152</v>
      </c>
      <c r="H137" s="247">
        <f>+'Control Cuota Licitada V-VIII'!F27</f>
        <v>156.16742229000002</v>
      </c>
      <c r="I137" s="247">
        <f>+'Control Cuota Licitada V-VIII'!G27</f>
        <v>-169.41618099999999</v>
      </c>
      <c r="J137" s="247">
        <f>+'Control Cuota Licitada V-VIII'!H27</f>
        <v>-13.248758709999976</v>
      </c>
      <c r="K137" s="247">
        <f>+'Control Cuota Licitada V-VIII'!I27</f>
        <v>0</v>
      </c>
      <c r="L137" s="247">
        <f>+'Control Cuota Licitada V-VIII'!J27</f>
        <v>-13.248758709999976</v>
      </c>
      <c r="M137" s="248">
        <f>+'Control Cuota Licitada V-VIII'!K27</f>
        <v>0</v>
      </c>
      <c r="N137" s="208" t="s">
        <v>189</v>
      </c>
      <c r="O137" s="339">
        <f>+'Resumen anual'!$B$4</f>
        <v>43440</v>
      </c>
    </row>
    <row r="138" spans="1:15">
      <c r="A138" s="298" t="s">
        <v>174</v>
      </c>
      <c r="B138" s="246" t="s">
        <v>154</v>
      </c>
      <c r="C138" s="246" t="s">
        <v>175</v>
      </c>
      <c r="D138" s="246" t="s">
        <v>176</v>
      </c>
      <c r="E138" s="246" t="str">
        <f>+'Control Cuota Licitada V-VIII'!$C$27</f>
        <v>PACIFICBLU SpA</v>
      </c>
      <c r="F138" s="246" t="s">
        <v>146</v>
      </c>
      <c r="G138" s="246" t="s">
        <v>147</v>
      </c>
      <c r="H138" s="247">
        <f>+'Control Cuota Licitada V-VIII'!F28</f>
        <v>17.351935810000001</v>
      </c>
      <c r="I138" s="247">
        <f>+'Control Cuota Licitada V-VIII'!G28</f>
        <v>0</v>
      </c>
      <c r="J138" s="247">
        <f>+'Control Cuota Licitada V-VIII'!H28</f>
        <v>4.1031771000000248</v>
      </c>
      <c r="K138" s="247">
        <f>+'Control Cuota Licitada V-VIII'!I28</f>
        <v>0</v>
      </c>
      <c r="L138" s="247">
        <f>+'Control Cuota Licitada V-VIII'!J28</f>
        <v>4.1031771000000248</v>
      </c>
      <c r="M138" s="248">
        <f>+'Control Cuota Licitada V-VIII'!K28</f>
        <v>0</v>
      </c>
      <c r="N138" s="208" t="s">
        <v>189</v>
      </c>
      <c r="O138" s="339">
        <f>+'Resumen anual'!$B$4</f>
        <v>43440</v>
      </c>
    </row>
    <row r="139" spans="1:15">
      <c r="A139" s="298" t="s">
        <v>174</v>
      </c>
      <c r="B139" s="246" t="s">
        <v>154</v>
      </c>
      <c r="C139" s="246" t="s">
        <v>175</v>
      </c>
      <c r="D139" s="246" t="s">
        <v>176</v>
      </c>
      <c r="E139" s="246" t="str">
        <f>+'Control Cuota Licitada V-VIII'!$C$27</f>
        <v>PACIFICBLU SpA</v>
      </c>
      <c r="F139" s="315" t="s">
        <v>151</v>
      </c>
      <c r="G139" s="310" t="s">
        <v>147</v>
      </c>
      <c r="H139" s="311">
        <f>+H137+H138</f>
        <v>173.51935810000003</v>
      </c>
      <c r="I139" s="311">
        <f>+I137+I138</f>
        <v>-169.41618099999999</v>
      </c>
      <c r="J139" s="311">
        <f>+H139+I139</f>
        <v>4.103177100000039</v>
      </c>
      <c r="K139" s="311">
        <f>SUM(K137:K138)</f>
        <v>0</v>
      </c>
      <c r="L139" s="311">
        <f>+J139-K139</f>
        <v>4.103177100000039</v>
      </c>
      <c r="M139" s="312">
        <f>+K139/J139</f>
        <v>0</v>
      </c>
      <c r="N139" s="208" t="s">
        <v>189</v>
      </c>
      <c r="O139" s="339">
        <f>+'Resumen anual'!$B$4</f>
        <v>43440</v>
      </c>
    </row>
    <row r="140" spans="1:15">
      <c r="A140" s="299" t="s">
        <v>174</v>
      </c>
      <c r="B140" s="300" t="s">
        <v>154</v>
      </c>
      <c r="C140" s="39" t="s">
        <v>177</v>
      </c>
      <c r="D140" s="300" t="s">
        <v>176</v>
      </c>
      <c r="E140" s="246" t="str">
        <f>+'Control Cuota Licitada V-VIII'!$C$27</f>
        <v>PACIFICBLU SpA</v>
      </c>
      <c r="F140" s="300" t="s">
        <v>151</v>
      </c>
      <c r="G140" s="300" t="s">
        <v>152</v>
      </c>
      <c r="H140" s="261">
        <f>+'Control Cuota Licitada V-VIII'!L27</f>
        <v>505.73005642600003</v>
      </c>
      <c r="I140" s="261">
        <f>+'Control Cuota Licitada V-VIII'!M27</f>
        <v>-548.60039701999995</v>
      </c>
      <c r="J140" s="261">
        <f>+'Control Cuota Licitada V-VIII'!N27</f>
        <v>-42.870340593999913</v>
      </c>
      <c r="K140" s="261">
        <f>+'Control Cuota Licitada V-VIII'!O27</f>
        <v>0</v>
      </c>
      <c r="L140" s="261">
        <f>+'Control Cuota Licitada V-VIII'!P27</f>
        <v>-42.870340593999913</v>
      </c>
      <c r="M140" s="222">
        <f>+'Control Cuota Licitada V-VIII'!Q27</f>
        <v>0</v>
      </c>
      <c r="N140" s="208" t="s">
        <v>189</v>
      </c>
      <c r="O140" s="339">
        <f>+'Resumen anual'!$B$4</f>
        <v>43440</v>
      </c>
    </row>
    <row r="141" spans="1:15">
      <c r="A141" s="299" t="s">
        <v>174</v>
      </c>
      <c r="B141" s="300" t="s">
        <v>154</v>
      </c>
      <c r="C141" s="39" t="s">
        <v>177</v>
      </c>
      <c r="D141" s="300" t="s">
        <v>176</v>
      </c>
      <c r="E141" s="246" t="str">
        <f>+'Control Cuota Licitada V-VIII'!$C$27</f>
        <v>PACIFICBLU SpA</v>
      </c>
      <c r="F141" s="300" t="s">
        <v>146</v>
      </c>
      <c r="G141" s="300" t="s">
        <v>147</v>
      </c>
      <c r="H141" s="261">
        <f>+'Control Cuota Licitada V-VIII'!L28</f>
        <v>56.157174076000004</v>
      </c>
      <c r="I141" s="261">
        <f>+'Control Cuota Licitada V-VIII'!M28</f>
        <v>0</v>
      </c>
      <c r="J141" s="261">
        <f>+'Control Cuota Licitada V-VIII'!N28</f>
        <v>13.286833482000091</v>
      </c>
      <c r="K141" s="261">
        <f>+'Control Cuota Licitada V-VIII'!O28</f>
        <v>0</v>
      </c>
      <c r="L141" s="261">
        <f>+'Control Cuota Licitada V-VIII'!P28</f>
        <v>13.286833482000091</v>
      </c>
      <c r="M141" s="222">
        <f>+'Control Cuota Licitada V-VIII'!Q28</f>
        <v>0</v>
      </c>
      <c r="N141" s="208" t="s">
        <v>189</v>
      </c>
      <c r="O141" s="339">
        <f>+'Resumen anual'!$B$4</f>
        <v>43440</v>
      </c>
    </row>
    <row r="142" spans="1:15">
      <c r="A142" s="299" t="s">
        <v>174</v>
      </c>
      <c r="B142" s="300" t="s">
        <v>154</v>
      </c>
      <c r="C142" s="39" t="s">
        <v>177</v>
      </c>
      <c r="D142" s="300" t="s">
        <v>176</v>
      </c>
      <c r="E142" s="246" t="str">
        <f>+'Control Cuota Licitada V-VIII'!$C$27</f>
        <v>PACIFICBLU SpA</v>
      </c>
      <c r="F142" s="315" t="s">
        <v>151</v>
      </c>
      <c r="G142" s="310" t="s">
        <v>147</v>
      </c>
      <c r="H142" s="311">
        <f>+H140+H141</f>
        <v>561.88723050200008</v>
      </c>
      <c r="I142" s="311">
        <f>+I140+I141</f>
        <v>-548.60039701999995</v>
      </c>
      <c r="J142" s="311">
        <f>+H142+I142</f>
        <v>13.286833482000134</v>
      </c>
      <c r="K142" s="311">
        <f>SUM(K140:K141)</f>
        <v>0</v>
      </c>
      <c r="L142" s="311">
        <f>+J142-K142</f>
        <v>13.286833482000134</v>
      </c>
      <c r="M142" s="312">
        <f>+K142/J142</f>
        <v>0</v>
      </c>
      <c r="N142" s="208" t="s">
        <v>189</v>
      </c>
      <c r="O142" s="339">
        <f>+'Resumen anual'!$B$4</f>
        <v>43440</v>
      </c>
    </row>
    <row r="143" spans="1:15">
      <c r="A143" s="376" t="s">
        <v>174</v>
      </c>
      <c r="B143" s="377" t="s">
        <v>154</v>
      </c>
      <c r="C143" s="377" t="s">
        <v>179</v>
      </c>
      <c r="D143" s="377" t="s">
        <v>176</v>
      </c>
      <c r="E143" s="377" t="str">
        <f>+'Control Cuota Licitada V-VIII'!$C$27</f>
        <v>PACIFICBLU SpA</v>
      </c>
      <c r="F143" s="377" t="s">
        <v>151</v>
      </c>
      <c r="G143" s="377" t="s">
        <v>147</v>
      </c>
      <c r="H143" s="378">
        <f>+'Control Cuota Licitada V-VIII'!X27</f>
        <v>735.40658860200006</v>
      </c>
      <c r="I143" s="378">
        <f>+'Control Cuota Licitada V-VIII'!Y27</f>
        <v>-718.01657802</v>
      </c>
      <c r="J143" s="378">
        <f>+'Control Cuota Licitada V-VIII'!Z27</f>
        <v>17.390010582000059</v>
      </c>
      <c r="K143" s="378">
        <f>+'Control Cuota Licitada V-VIII'!AA27</f>
        <v>0</v>
      </c>
      <c r="L143" s="378">
        <f>+'Control Cuota Licitada V-VIII'!AB27</f>
        <v>17.390010582000059</v>
      </c>
      <c r="M143" s="379">
        <f>+'Control Cuota Licitada V-VIII'!AC27</f>
        <v>0</v>
      </c>
      <c r="N143" s="377" t="s">
        <v>189</v>
      </c>
      <c r="O143" s="380">
        <f>+'Resumen anual'!$B$4</f>
        <v>43440</v>
      </c>
    </row>
    <row r="144" spans="1:15">
      <c r="A144" s="298" t="s">
        <v>174</v>
      </c>
      <c r="B144" s="246" t="s">
        <v>154</v>
      </c>
      <c r="C144" s="246" t="s">
        <v>175</v>
      </c>
      <c r="D144" s="246" t="s">
        <v>176</v>
      </c>
      <c r="E144" s="246" t="str">
        <f>+'Control Cuota Licitada V-VIII'!$C$29</f>
        <v xml:space="preserve">ANTONIO DA VENEZIA RETAMALES </v>
      </c>
      <c r="F144" s="246" t="s">
        <v>151</v>
      </c>
      <c r="G144" s="246" t="s">
        <v>152</v>
      </c>
      <c r="H144" s="247">
        <f>+'Control Cuota Licitada V-VIII'!F29</f>
        <v>8.9496000000000003E-3</v>
      </c>
      <c r="I144" s="247">
        <f>+'Control Cuota Licitada V-VIII'!G29</f>
        <v>0</v>
      </c>
      <c r="J144" s="247">
        <f>+'Control Cuota Licitada V-VIII'!H29</f>
        <v>8.9496000000000003E-3</v>
      </c>
      <c r="K144" s="247">
        <f>+'Control Cuota Licitada V-VIII'!I29</f>
        <v>0</v>
      </c>
      <c r="L144" s="247">
        <f>+'Control Cuota Licitada V-VIII'!J29</f>
        <v>8.9496000000000003E-3</v>
      </c>
      <c r="M144" s="248">
        <f>+'Control Cuota Licitada V-VIII'!K29</f>
        <v>0</v>
      </c>
      <c r="N144" s="208" t="s">
        <v>189</v>
      </c>
      <c r="O144" s="339">
        <f>+'Resumen anual'!$B$4</f>
        <v>43440</v>
      </c>
    </row>
    <row r="145" spans="1:15">
      <c r="A145" s="298" t="s">
        <v>174</v>
      </c>
      <c r="B145" s="246" t="s">
        <v>154</v>
      </c>
      <c r="C145" s="246" t="s">
        <v>175</v>
      </c>
      <c r="D145" s="246" t="s">
        <v>176</v>
      </c>
      <c r="E145" s="246" t="str">
        <f>+'Control Cuota Licitada V-VIII'!$C$29</f>
        <v xml:space="preserve">ANTONIO DA VENEZIA RETAMALES </v>
      </c>
      <c r="F145" s="246" t="s">
        <v>146</v>
      </c>
      <c r="G145" s="246" t="s">
        <v>147</v>
      </c>
      <c r="H145" s="247">
        <f>+'Control Cuota Licitada V-VIII'!F30</f>
        <v>9.9439999999999988E-4</v>
      </c>
      <c r="I145" s="247">
        <f>+'Control Cuota Licitada V-VIII'!G30</f>
        <v>0</v>
      </c>
      <c r="J145" s="247">
        <f>+'Control Cuota Licitada V-VIII'!H30</f>
        <v>9.9439999999999997E-3</v>
      </c>
      <c r="K145" s="247">
        <f>+'Control Cuota Licitada V-VIII'!I30</f>
        <v>0</v>
      </c>
      <c r="L145" s="247">
        <f>+'Control Cuota Licitada V-VIII'!J30</f>
        <v>9.9439999999999997E-3</v>
      </c>
      <c r="M145" s="248">
        <f>+'Control Cuota Licitada V-VIII'!K30</f>
        <v>0</v>
      </c>
      <c r="N145" s="208" t="s">
        <v>189</v>
      </c>
      <c r="O145" s="339">
        <f>+'Resumen anual'!$B$4</f>
        <v>43440</v>
      </c>
    </row>
    <row r="146" spans="1:15">
      <c r="A146" s="298" t="s">
        <v>174</v>
      </c>
      <c r="B146" s="246" t="s">
        <v>154</v>
      </c>
      <c r="C146" s="246" t="s">
        <v>175</v>
      </c>
      <c r="D146" s="246" t="s">
        <v>176</v>
      </c>
      <c r="E146" s="246" t="str">
        <f>+'Control Cuota Licitada V-VIII'!$C$29</f>
        <v xml:space="preserve">ANTONIO DA VENEZIA RETAMALES </v>
      </c>
      <c r="F146" s="315" t="s">
        <v>151</v>
      </c>
      <c r="G146" s="310" t="s">
        <v>147</v>
      </c>
      <c r="H146" s="311">
        <f>+H144+H145</f>
        <v>9.9439999999999997E-3</v>
      </c>
      <c r="I146" s="311">
        <f>+I144+I145</f>
        <v>0</v>
      </c>
      <c r="J146" s="311">
        <f>+H146+I146</f>
        <v>9.9439999999999997E-3</v>
      </c>
      <c r="K146" s="311">
        <f>SUM(K144:K145)</f>
        <v>0</v>
      </c>
      <c r="L146" s="311">
        <f>+J146-K146</f>
        <v>9.9439999999999997E-3</v>
      </c>
      <c r="M146" s="312">
        <f>+K146/J146</f>
        <v>0</v>
      </c>
      <c r="N146" s="208" t="s">
        <v>189</v>
      </c>
      <c r="O146" s="339">
        <f>+'Resumen anual'!$B$4</f>
        <v>43440</v>
      </c>
    </row>
    <row r="147" spans="1:15">
      <c r="A147" s="299" t="s">
        <v>174</v>
      </c>
      <c r="B147" s="300" t="s">
        <v>154</v>
      </c>
      <c r="C147" s="39" t="s">
        <v>177</v>
      </c>
      <c r="D147" s="300" t="s">
        <v>176</v>
      </c>
      <c r="E147" s="246" t="str">
        <f>+'Control Cuota Licitada V-VIII'!$C$29</f>
        <v xml:space="preserve">ANTONIO DA VENEZIA RETAMALES </v>
      </c>
      <c r="F147" s="300" t="s">
        <v>151</v>
      </c>
      <c r="G147" s="300" t="s">
        <v>152</v>
      </c>
      <c r="H147" s="261">
        <f>+'Control Cuota Licitada V-VIII'!L29</f>
        <v>2.8982239999999999E-2</v>
      </c>
      <c r="I147" s="261">
        <f>+'Control Cuota Licitada V-VIII'!M29</f>
        <v>0</v>
      </c>
      <c r="J147" s="261">
        <f>+'Control Cuota Licitada V-VIII'!N29</f>
        <v>2.8982239999999999E-2</v>
      </c>
      <c r="K147" s="261">
        <f>+'Control Cuota Licitada V-VIII'!O29</f>
        <v>0</v>
      </c>
      <c r="L147" s="261">
        <f>+'Control Cuota Licitada V-VIII'!P29</f>
        <v>2.8982239999999999E-2</v>
      </c>
      <c r="M147" s="222">
        <f>+'Control Cuota Licitada V-VIII'!Q29</f>
        <v>0</v>
      </c>
      <c r="N147" s="208" t="s">
        <v>189</v>
      </c>
      <c r="O147" s="339">
        <f>+'Resumen anual'!$B$4</f>
        <v>43440</v>
      </c>
    </row>
    <row r="148" spans="1:15">
      <c r="A148" s="299" t="s">
        <v>174</v>
      </c>
      <c r="B148" s="300" t="s">
        <v>154</v>
      </c>
      <c r="C148" s="39" t="s">
        <v>177</v>
      </c>
      <c r="D148" s="300" t="s">
        <v>176</v>
      </c>
      <c r="E148" s="246" t="str">
        <f>+'Control Cuota Licitada V-VIII'!$C$29</f>
        <v xml:space="preserve">ANTONIO DA VENEZIA RETAMALES </v>
      </c>
      <c r="F148" s="300" t="s">
        <v>146</v>
      </c>
      <c r="G148" s="300" t="s">
        <v>147</v>
      </c>
      <c r="H148" s="261">
        <f>+'Control Cuota Licitada V-VIII'!L30</f>
        <v>3.2182399999999998E-3</v>
      </c>
      <c r="I148" s="261">
        <f>+'Control Cuota Licitada V-VIII'!M30</f>
        <v>0</v>
      </c>
      <c r="J148" s="261">
        <f>+'Control Cuota Licitada V-VIII'!N30</f>
        <v>3.2200479999999997E-2</v>
      </c>
      <c r="K148" s="261">
        <f>+'Control Cuota Licitada V-VIII'!O30</f>
        <v>0</v>
      </c>
      <c r="L148" s="261">
        <f>+'Control Cuota Licitada V-VIII'!P30</f>
        <v>3.2200479999999997E-2</v>
      </c>
      <c r="M148" s="222">
        <f>+'Control Cuota Licitada V-VIII'!Q30</f>
        <v>0</v>
      </c>
      <c r="N148" s="208" t="s">
        <v>189</v>
      </c>
      <c r="O148" s="339">
        <f>+'Resumen anual'!$B$4</f>
        <v>43440</v>
      </c>
    </row>
    <row r="149" spans="1:15">
      <c r="A149" s="299" t="s">
        <v>174</v>
      </c>
      <c r="B149" s="300" t="s">
        <v>154</v>
      </c>
      <c r="C149" s="39" t="s">
        <v>177</v>
      </c>
      <c r="D149" s="300" t="s">
        <v>176</v>
      </c>
      <c r="E149" s="246" t="str">
        <f>+'Control Cuota Licitada V-VIII'!$C$29</f>
        <v xml:space="preserve">ANTONIO DA VENEZIA RETAMALES </v>
      </c>
      <c r="F149" s="315" t="s">
        <v>151</v>
      </c>
      <c r="G149" s="310" t="s">
        <v>147</v>
      </c>
      <c r="H149" s="311">
        <f>+H147+H148</f>
        <v>3.2200479999999997E-2</v>
      </c>
      <c r="I149" s="311">
        <f>+I147+I148</f>
        <v>0</v>
      </c>
      <c r="J149" s="311">
        <f>+H149+I149</f>
        <v>3.2200479999999997E-2</v>
      </c>
      <c r="K149" s="311">
        <f>SUM(K147:K148)</f>
        <v>0</v>
      </c>
      <c r="L149" s="311">
        <f>+J149-K149</f>
        <v>3.2200479999999997E-2</v>
      </c>
      <c r="M149" s="312">
        <f>+K149/J149</f>
        <v>0</v>
      </c>
      <c r="N149" s="208" t="s">
        <v>189</v>
      </c>
      <c r="O149" s="339">
        <f>+'Resumen anual'!$B$4</f>
        <v>43440</v>
      </c>
    </row>
    <row r="150" spans="1:15">
      <c r="A150" s="376" t="s">
        <v>174</v>
      </c>
      <c r="B150" s="377" t="s">
        <v>154</v>
      </c>
      <c r="C150" s="377" t="s">
        <v>179</v>
      </c>
      <c r="D150" s="377" t="s">
        <v>176</v>
      </c>
      <c r="E150" s="377" t="str">
        <f>+'Control Cuota Licitada V-VIII'!$C$29</f>
        <v xml:space="preserve">ANTONIO DA VENEZIA RETAMALES </v>
      </c>
      <c r="F150" s="377" t="s">
        <v>151</v>
      </c>
      <c r="G150" s="377" t="s">
        <v>147</v>
      </c>
      <c r="H150" s="378">
        <f>+'Control Cuota Licitada V-VIII'!X29</f>
        <v>4.2144479999999998E-2</v>
      </c>
      <c r="I150" s="378">
        <f>+'Control Cuota Licitada V-VIII'!Y29</f>
        <v>0</v>
      </c>
      <c r="J150" s="378">
        <f>+'Control Cuota Licitada V-VIII'!Z29</f>
        <v>4.2144479999999998E-2</v>
      </c>
      <c r="K150" s="378">
        <f>+'Control Cuota Licitada V-VIII'!AA29</f>
        <v>0</v>
      </c>
      <c r="L150" s="378">
        <f>+'Control Cuota Licitada V-VIII'!AB29</f>
        <v>4.2144479999999998E-2</v>
      </c>
      <c r="M150" s="379">
        <f>+'Control Cuota Licitada V-VIII'!AC29</f>
        <v>0</v>
      </c>
      <c r="N150" s="377" t="s">
        <v>189</v>
      </c>
      <c r="O150" s="380">
        <f>+'Resumen anual'!$B$4</f>
        <v>43440</v>
      </c>
    </row>
    <row r="151" spans="1:15">
      <c r="A151" s="298" t="s">
        <v>174</v>
      </c>
      <c r="B151" s="246" t="s">
        <v>154</v>
      </c>
      <c r="C151" s="246" t="s">
        <v>175</v>
      </c>
      <c r="D151" s="246" t="s">
        <v>176</v>
      </c>
      <c r="E151" s="246" t="str">
        <f>+'Control Cuota Licitada V-VIII'!$C$31</f>
        <v>SOC. PESQ. LANDES S.A.</v>
      </c>
      <c r="F151" s="246" t="s">
        <v>151</v>
      </c>
      <c r="G151" s="246" t="s">
        <v>152</v>
      </c>
      <c r="H151" s="247">
        <f>+'Control Cuota Licitada V-VIII'!F31</f>
        <v>0.495</v>
      </c>
      <c r="I151" s="247">
        <f>+'Control Cuota Licitada V-VIII'!G31</f>
        <v>0</v>
      </c>
      <c r="J151" s="247">
        <f>+'Control Cuota Licitada V-VIII'!H31</f>
        <v>0.495</v>
      </c>
      <c r="K151" s="247">
        <f>+'Control Cuota Licitada V-VIII'!I31</f>
        <v>0</v>
      </c>
      <c r="L151" s="247">
        <f>+'Control Cuota Licitada V-VIII'!J31</f>
        <v>0.495</v>
      </c>
      <c r="M151" s="248">
        <f>+'Control Cuota Licitada V-VIII'!K31</f>
        <v>0</v>
      </c>
      <c r="N151" s="208" t="s">
        <v>189</v>
      </c>
      <c r="O151" s="339">
        <f>+'Resumen anual'!$B$4</f>
        <v>43440</v>
      </c>
    </row>
    <row r="152" spans="1:15">
      <c r="A152" s="298" t="s">
        <v>174</v>
      </c>
      <c r="B152" s="246" t="s">
        <v>154</v>
      </c>
      <c r="C152" s="246" t="s">
        <v>175</v>
      </c>
      <c r="D152" s="246" t="s">
        <v>176</v>
      </c>
      <c r="E152" s="246" t="str">
        <f>+'Control Cuota Licitada V-VIII'!$C$31</f>
        <v>SOC. PESQ. LANDES S.A.</v>
      </c>
      <c r="F152" s="246" t="s">
        <v>146</v>
      </c>
      <c r="G152" s="246" t="s">
        <v>147</v>
      </c>
      <c r="H152" s="247">
        <f>+'Control Cuota Licitada V-VIII'!F32</f>
        <v>5.5E-2</v>
      </c>
      <c r="I152" s="247">
        <f>+'Control Cuota Licitada V-VIII'!G32</f>
        <v>0</v>
      </c>
      <c r="J152" s="247">
        <f>+'Control Cuota Licitada V-VIII'!H32</f>
        <v>0.55000000000000004</v>
      </c>
      <c r="K152" s="247">
        <f>+'Control Cuota Licitada V-VIII'!I32</f>
        <v>0</v>
      </c>
      <c r="L152" s="247">
        <f>+'Control Cuota Licitada V-VIII'!J32</f>
        <v>0.55000000000000004</v>
      </c>
      <c r="M152" s="248">
        <f>+'Control Cuota Licitada V-VIII'!K32</f>
        <v>0</v>
      </c>
      <c r="N152" s="208" t="s">
        <v>189</v>
      </c>
      <c r="O152" s="339">
        <f>+'Resumen anual'!$B$4</f>
        <v>43440</v>
      </c>
    </row>
    <row r="153" spans="1:15">
      <c r="A153" s="298" t="s">
        <v>174</v>
      </c>
      <c r="B153" s="246" t="s">
        <v>154</v>
      </c>
      <c r="C153" s="246" t="s">
        <v>175</v>
      </c>
      <c r="D153" s="246" t="s">
        <v>176</v>
      </c>
      <c r="E153" s="246" t="str">
        <f>+'Control Cuota Licitada V-VIII'!$C$31</f>
        <v>SOC. PESQ. LANDES S.A.</v>
      </c>
      <c r="F153" s="315" t="s">
        <v>151</v>
      </c>
      <c r="G153" s="310" t="s">
        <v>147</v>
      </c>
      <c r="H153" s="311">
        <f>+H151+H152</f>
        <v>0.55000000000000004</v>
      </c>
      <c r="I153" s="311">
        <f>+I151+I152</f>
        <v>0</v>
      </c>
      <c r="J153" s="311">
        <f>+H153+I153</f>
        <v>0.55000000000000004</v>
      </c>
      <c r="K153" s="311">
        <f>SUM(K151:K152)</f>
        <v>0</v>
      </c>
      <c r="L153" s="311">
        <f>+J153-K153</f>
        <v>0.55000000000000004</v>
      </c>
      <c r="M153" s="312">
        <f>+K153/J153</f>
        <v>0</v>
      </c>
      <c r="N153" s="208" t="s">
        <v>189</v>
      </c>
      <c r="O153" s="339">
        <f>+'Resumen anual'!$B$4</f>
        <v>43440</v>
      </c>
    </row>
    <row r="154" spans="1:15">
      <c r="A154" s="299" t="s">
        <v>174</v>
      </c>
      <c r="B154" s="300" t="s">
        <v>154</v>
      </c>
      <c r="C154" s="39" t="s">
        <v>177</v>
      </c>
      <c r="D154" s="300" t="s">
        <v>176</v>
      </c>
      <c r="E154" s="246" t="str">
        <f>+'Control Cuota Licitada V-VIII'!$C$31</f>
        <v>SOC. PESQ. LANDES S.A.</v>
      </c>
      <c r="F154" s="300" t="s">
        <v>151</v>
      </c>
      <c r="G154" s="300" t="s">
        <v>152</v>
      </c>
      <c r="H154" s="261">
        <f>+'Control Cuota Licitada V-VIII'!L31</f>
        <v>1.603</v>
      </c>
      <c r="I154" s="261">
        <f>+'Control Cuota Licitada V-VIII'!M31</f>
        <v>0</v>
      </c>
      <c r="J154" s="261">
        <f>+'Control Cuota Licitada V-VIII'!N31</f>
        <v>1.603</v>
      </c>
      <c r="K154" s="261">
        <f>+'Control Cuota Licitada V-VIII'!O31</f>
        <v>0</v>
      </c>
      <c r="L154" s="261">
        <f>+'Control Cuota Licitada V-VIII'!P31</f>
        <v>1.603</v>
      </c>
      <c r="M154" s="222">
        <f>+'Control Cuota Licitada V-VIII'!Q31</f>
        <v>0</v>
      </c>
      <c r="N154" s="208" t="s">
        <v>189</v>
      </c>
      <c r="O154" s="339">
        <f>+'Resumen anual'!$B$4</f>
        <v>43440</v>
      </c>
    </row>
    <row r="155" spans="1:15">
      <c r="A155" s="299" t="s">
        <v>174</v>
      </c>
      <c r="B155" s="300" t="s">
        <v>154</v>
      </c>
      <c r="C155" s="39" t="s">
        <v>177</v>
      </c>
      <c r="D155" s="300" t="s">
        <v>176</v>
      </c>
      <c r="E155" s="246" t="str">
        <f>+'Control Cuota Licitada V-VIII'!$C$31</f>
        <v>SOC. PESQ. LANDES S.A.</v>
      </c>
      <c r="F155" s="300" t="s">
        <v>146</v>
      </c>
      <c r="G155" s="300" t="s">
        <v>147</v>
      </c>
      <c r="H155" s="261">
        <f>+'Control Cuota Licitada V-VIII'!L32</f>
        <v>0.17799999999999999</v>
      </c>
      <c r="I155" s="261">
        <f>+'Control Cuota Licitada V-VIII'!M32</f>
        <v>0</v>
      </c>
      <c r="J155" s="261">
        <f>+'Control Cuota Licitada V-VIII'!N32</f>
        <v>1.7809999999999999</v>
      </c>
      <c r="K155" s="261">
        <f>+'Control Cuota Licitada V-VIII'!O32</f>
        <v>0</v>
      </c>
      <c r="L155" s="261">
        <f>+'Control Cuota Licitada V-VIII'!P32</f>
        <v>1.7809999999999999</v>
      </c>
      <c r="M155" s="222">
        <f>+'Control Cuota Licitada V-VIII'!Q32</f>
        <v>0</v>
      </c>
      <c r="N155" s="208" t="s">
        <v>189</v>
      </c>
      <c r="O155" s="339">
        <f>+'Resumen anual'!$B$4</f>
        <v>43440</v>
      </c>
    </row>
    <row r="156" spans="1:15">
      <c r="A156" s="299" t="s">
        <v>174</v>
      </c>
      <c r="B156" s="300" t="s">
        <v>154</v>
      </c>
      <c r="C156" s="39" t="s">
        <v>177</v>
      </c>
      <c r="D156" s="300" t="s">
        <v>176</v>
      </c>
      <c r="E156" s="246" t="str">
        <f>+'Control Cuota Licitada V-VIII'!$C$31</f>
        <v>SOC. PESQ. LANDES S.A.</v>
      </c>
      <c r="F156" s="315" t="s">
        <v>151</v>
      </c>
      <c r="G156" s="310" t="s">
        <v>147</v>
      </c>
      <c r="H156" s="311">
        <f>+H154+H155</f>
        <v>1.7809999999999999</v>
      </c>
      <c r="I156" s="311">
        <f>+I154+I155</f>
        <v>0</v>
      </c>
      <c r="J156" s="311">
        <f>+H156+I156</f>
        <v>1.7809999999999999</v>
      </c>
      <c r="K156" s="311">
        <f>SUM(K154:K155)</f>
        <v>0</v>
      </c>
      <c r="L156" s="311">
        <f>+J156-K156</f>
        <v>1.7809999999999999</v>
      </c>
      <c r="M156" s="312">
        <f>+K156/J156</f>
        <v>0</v>
      </c>
      <c r="N156" s="208" t="s">
        <v>189</v>
      </c>
      <c r="O156" s="339">
        <f>+'Resumen anual'!$B$4</f>
        <v>43440</v>
      </c>
    </row>
    <row r="157" spans="1:15">
      <c r="A157" s="376" t="s">
        <v>174</v>
      </c>
      <c r="B157" s="377" t="s">
        <v>154</v>
      </c>
      <c r="C157" s="377" t="s">
        <v>179</v>
      </c>
      <c r="D157" s="377" t="s">
        <v>176</v>
      </c>
      <c r="E157" s="377" t="str">
        <f>+'Control Cuota Licitada V-VIII'!$C$31</f>
        <v>SOC. PESQ. LANDES S.A.</v>
      </c>
      <c r="F157" s="377" t="s">
        <v>151</v>
      </c>
      <c r="G157" s="377" t="s">
        <v>147</v>
      </c>
      <c r="H157" s="378">
        <f>+'Control Cuota Licitada V-VIII'!X31</f>
        <v>2.331</v>
      </c>
      <c r="I157" s="378">
        <f>+'Control Cuota Licitada V-VIII'!Y31</f>
        <v>0</v>
      </c>
      <c r="J157" s="378">
        <f>+'Control Cuota Licitada V-VIII'!Z31</f>
        <v>2.331</v>
      </c>
      <c r="K157" s="378">
        <f>+'Control Cuota Licitada V-VIII'!AA31</f>
        <v>0</v>
      </c>
      <c r="L157" s="378">
        <f>+'Control Cuota Licitada V-VIII'!AB31</f>
        <v>2.331</v>
      </c>
      <c r="M157" s="379">
        <f>+'Control Cuota Licitada V-VIII'!AC31</f>
        <v>0</v>
      </c>
      <c r="N157" s="377" t="s">
        <v>189</v>
      </c>
      <c r="O157" s="380">
        <f>+'Resumen anual'!$B$4</f>
        <v>43440</v>
      </c>
    </row>
    <row r="158" spans="1:15">
      <c r="A158" s="298" t="s">
        <v>174</v>
      </c>
      <c r="B158" s="246" t="s">
        <v>154</v>
      </c>
      <c r="C158" s="246" t="s">
        <v>175</v>
      </c>
      <c r="D158" s="246" t="s">
        <v>176</v>
      </c>
      <c r="E158" s="246" t="str">
        <f>+'Control Cuota Licitada V-VIII'!$C$33</f>
        <v>JORGE COFRE REYES</v>
      </c>
      <c r="F158" s="246" t="s">
        <v>151</v>
      </c>
      <c r="G158" s="246" t="s">
        <v>152</v>
      </c>
      <c r="H158" s="247">
        <f>+'Control Cuota Licitada V-VIII'!F33</f>
        <v>0</v>
      </c>
      <c r="I158" s="247">
        <f>+'Control Cuota Licitada V-VIII'!G33</f>
        <v>112.75</v>
      </c>
      <c r="J158" s="247">
        <f>+'Control Cuota Licitada V-VIII'!H33</f>
        <v>112.75</v>
      </c>
      <c r="K158" s="247">
        <f>+'Control Cuota Licitada V-VIII'!I33</f>
        <v>101.297</v>
      </c>
      <c r="L158" s="247">
        <f>+'Control Cuota Licitada V-VIII'!J33</f>
        <v>11.453000000000003</v>
      </c>
      <c r="M158" s="248">
        <f>+'Control Cuota Licitada V-VIII'!K33</f>
        <v>0.8984212860310421</v>
      </c>
      <c r="N158" s="208" t="s">
        <v>189</v>
      </c>
      <c r="O158" s="339">
        <f>+'Resumen anual'!$B$4</f>
        <v>43440</v>
      </c>
    </row>
    <row r="159" spans="1:15">
      <c r="A159" s="298" t="s">
        <v>174</v>
      </c>
      <c r="B159" s="246" t="s">
        <v>154</v>
      </c>
      <c r="C159" s="246" t="s">
        <v>175</v>
      </c>
      <c r="D159" s="246" t="s">
        <v>176</v>
      </c>
      <c r="E159" s="246" t="str">
        <f>+'Control Cuota Licitada V-VIII'!$C$33</f>
        <v>JORGE COFRE REYES</v>
      </c>
      <c r="F159" s="246" t="s">
        <v>146</v>
      </c>
      <c r="G159" s="246" t="s">
        <v>147</v>
      </c>
      <c r="H159" s="247">
        <f>+'Control Cuota Licitada V-VIII'!F34</f>
        <v>0</v>
      </c>
      <c r="I159" s="247">
        <f>+'Control Cuota Licitada V-VIII'!G34</f>
        <v>0</v>
      </c>
      <c r="J159" s="247">
        <f>+'Control Cuota Licitada V-VIII'!H34</f>
        <v>11.453000000000003</v>
      </c>
      <c r="K159" s="247">
        <f>+'Control Cuota Licitada V-VIII'!I34</f>
        <v>10.581</v>
      </c>
      <c r="L159" s="247">
        <f>+'Control Cuota Licitada V-VIII'!J34</f>
        <v>0.87200000000000344</v>
      </c>
      <c r="M159" s="248">
        <f>+'Control Cuota Licitada V-VIII'!K34</f>
        <v>0.92386274338601215</v>
      </c>
      <c r="N159" s="208" t="s">
        <v>189</v>
      </c>
      <c r="O159" s="339">
        <f>+'Resumen anual'!$B$4</f>
        <v>43440</v>
      </c>
    </row>
    <row r="160" spans="1:15">
      <c r="A160" s="298" t="s">
        <v>174</v>
      </c>
      <c r="B160" s="246" t="s">
        <v>154</v>
      </c>
      <c r="C160" s="246" t="s">
        <v>175</v>
      </c>
      <c r="D160" s="246" t="s">
        <v>176</v>
      </c>
      <c r="E160" s="246" t="str">
        <f>+'Control Cuota Licitada V-VIII'!$C$33</f>
        <v>JORGE COFRE REYES</v>
      </c>
      <c r="F160" s="315" t="s">
        <v>151</v>
      </c>
      <c r="G160" s="310" t="s">
        <v>147</v>
      </c>
      <c r="H160" s="311">
        <f>+H158+H159</f>
        <v>0</v>
      </c>
      <c r="I160" s="311">
        <f>+I158+I159</f>
        <v>112.75</v>
      </c>
      <c r="J160" s="311">
        <f>+H160+I160</f>
        <v>112.75</v>
      </c>
      <c r="K160" s="311">
        <f>SUM(K158:K159)</f>
        <v>111.878</v>
      </c>
      <c r="L160" s="311">
        <f>+J160-K160</f>
        <v>0.87199999999999989</v>
      </c>
      <c r="M160" s="312">
        <f>+K160/J160</f>
        <v>0.99226607538802658</v>
      </c>
      <c r="N160" s="208" t="s">
        <v>189</v>
      </c>
      <c r="O160" s="339">
        <f>+'Resumen anual'!$B$4</f>
        <v>43440</v>
      </c>
    </row>
    <row r="161" spans="1:15">
      <c r="A161" s="299" t="s">
        <v>174</v>
      </c>
      <c r="B161" s="300" t="s">
        <v>154</v>
      </c>
      <c r="C161" s="39" t="s">
        <v>177</v>
      </c>
      <c r="D161" s="300" t="s">
        <v>176</v>
      </c>
      <c r="E161" s="246" t="str">
        <f>+'Control Cuota Licitada V-VIII'!$C$33</f>
        <v>JORGE COFRE REYES</v>
      </c>
      <c r="F161" s="300" t="s">
        <v>151</v>
      </c>
      <c r="G161" s="300" t="s">
        <v>152</v>
      </c>
      <c r="H161" s="261">
        <f>+'Control Cuota Licitada V-VIII'!L33</f>
        <v>0</v>
      </c>
      <c r="I161" s="261">
        <f>+'Control Cuota Licitada V-VIII'!M33</f>
        <v>365.10499999999996</v>
      </c>
      <c r="J161" s="261">
        <f>+'Control Cuota Licitada V-VIII'!N33</f>
        <v>365.10499999999996</v>
      </c>
      <c r="K161" s="261">
        <f>+'Control Cuota Licitada V-VIII'!O33</f>
        <v>327.77699999999999</v>
      </c>
      <c r="L161" s="261">
        <f>+'Control Cuota Licitada V-VIII'!P33</f>
        <v>37.327999999999975</v>
      </c>
      <c r="M161" s="222">
        <f>+'Control Cuota Licitada V-VIII'!Q33</f>
        <v>0.89776091809205572</v>
      </c>
      <c r="N161" s="208" t="s">
        <v>189</v>
      </c>
      <c r="O161" s="339">
        <f>+'Resumen anual'!$B$4</f>
        <v>43440</v>
      </c>
    </row>
    <row r="162" spans="1:15">
      <c r="A162" s="299" t="s">
        <v>174</v>
      </c>
      <c r="B162" s="300" t="s">
        <v>154</v>
      </c>
      <c r="C162" s="39" t="s">
        <v>177</v>
      </c>
      <c r="D162" s="300" t="s">
        <v>176</v>
      </c>
      <c r="E162" s="246" t="str">
        <f>+'Control Cuota Licitada V-VIII'!$C$33</f>
        <v>JORGE COFRE REYES</v>
      </c>
      <c r="F162" s="300" t="s">
        <v>146</v>
      </c>
      <c r="G162" s="300" t="s">
        <v>147</v>
      </c>
      <c r="H162" s="261">
        <f>+'Control Cuota Licitada V-VIII'!L34</f>
        <v>0</v>
      </c>
      <c r="I162" s="261">
        <f>+'Control Cuota Licitada V-VIII'!M34</f>
        <v>0</v>
      </c>
      <c r="J162" s="261">
        <f>+'Control Cuota Licitada V-VIII'!N34</f>
        <v>37.327999999999975</v>
      </c>
      <c r="K162" s="261">
        <f>+'Control Cuota Licitada V-VIII'!O34</f>
        <v>34.99</v>
      </c>
      <c r="L162" s="261">
        <f>+'Control Cuota Licitada V-VIII'!P34</f>
        <v>2.3379999999999725</v>
      </c>
      <c r="M162" s="222">
        <f>+'Control Cuota Licitada V-VIII'!Q34</f>
        <v>0.93736605229318548</v>
      </c>
      <c r="N162" s="208" t="s">
        <v>189</v>
      </c>
      <c r="O162" s="339">
        <f>+'Resumen anual'!$B$4</f>
        <v>43440</v>
      </c>
    </row>
    <row r="163" spans="1:15">
      <c r="A163" s="299" t="s">
        <v>174</v>
      </c>
      <c r="B163" s="300" t="s">
        <v>154</v>
      </c>
      <c r="C163" s="39" t="s">
        <v>177</v>
      </c>
      <c r="D163" s="300" t="s">
        <v>176</v>
      </c>
      <c r="E163" s="246" t="str">
        <f>+'Control Cuota Licitada V-VIII'!$C$33</f>
        <v>JORGE COFRE REYES</v>
      </c>
      <c r="F163" s="315" t="s">
        <v>151</v>
      </c>
      <c r="G163" s="310" t="s">
        <v>147</v>
      </c>
      <c r="H163" s="311">
        <f>+H161+H162</f>
        <v>0</v>
      </c>
      <c r="I163" s="311">
        <f>+I161+I162</f>
        <v>365.10499999999996</v>
      </c>
      <c r="J163" s="311">
        <f>+H163+I163</f>
        <v>365.10499999999996</v>
      </c>
      <c r="K163" s="311">
        <f>SUM(K161:K162)</f>
        <v>362.767</v>
      </c>
      <c r="L163" s="311">
        <f>+J163-K163</f>
        <v>2.3379999999999654</v>
      </c>
      <c r="M163" s="312">
        <f>+K163/J163</f>
        <v>0.99359636269018514</v>
      </c>
      <c r="N163" s="208" t="s">
        <v>189</v>
      </c>
      <c r="O163" s="339">
        <f>+'Resumen anual'!$B$4</f>
        <v>43440</v>
      </c>
    </row>
    <row r="164" spans="1:15">
      <c r="A164" s="376" t="s">
        <v>174</v>
      </c>
      <c r="B164" s="377" t="s">
        <v>154</v>
      </c>
      <c r="C164" s="377" t="s">
        <v>179</v>
      </c>
      <c r="D164" s="377" t="s">
        <v>176</v>
      </c>
      <c r="E164" s="377" t="str">
        <f>+'Control Cuota Licitada V-VIII'!$C$33</f>
        <v>JORGE COFRE REYES</v>
      </c>
      <c r="F164" s="377" t="s">
        <v>151</v>
      </c>
      <c r="G164" s="377" t="s">
        <v>147</v>
      </c>
      <c r="H164" s="378">
        <f>+'Control Cuota Licitada V-VIII'!X33</f>
        <v>0</v>
      </c>
      <c r="I164" s="378">
        <f>+'Control Cuota Licitada V-VIII'!Y33</f>
        <v>477.85499999999996</v>
      </c>
      <c r="J164" s="378">
        <f>+'Control Cuota Licitada V-VIII'!Z33</f>
        <v>477.85499999999996</v>
      </c>
      <c r="K164" s="378">
        <f>+'Control Cuota Licitada V-VIII'!AA33</f>
        <v>474.64499999999998</v>
      </c>
      <c r="L164" s="378">
        <f>+'Control Cuota Licitada V-VIII'!AB33</f>
        <v>3.2099999999999795</v>
      </c>
      <c r="M164" s="379">
        <f>+'Control Cuota Licitada V-VIII'!AC33</f>
        <v>0.99328248108735917</v>
      </c>
      <c r="N164" s="377" t="s">
        <v>189</v>
      </c>
      <c r="O164" s="380">
        <f>+'Resumen anual'!$B$4</f>
        <v>43440</v>
      </c>
    </row>
    <row r="165" spans="1:15">
      <c r="A165" s="298" t="s">
        <v>174</v>
      </c>
      <c r="B165" s="246" t="s">
        <v>154</v>
      </c>
      <c r="C165" s="246" t="s">
        <v>175</v>
      </c>
      <c r="D165" s="246" t="s">
        <v>176</v>
      </c>
      <c r="E165" s="246" t="str">
        <f>+'Control Cuota Licitada V-VIII'!$C$35</f>
        <v>CRISTIAN MARDONES PANTOJA</v>
      </c>
      <c r="F165" s="246" t="s">
        <v>151</v>
      </c>
      <c r="G165" s="246" t="s">
        <v>152</v>
      </c>
      <c r="H165" s="247">
        <f>+'Control Cuota Licitada V-VIII'!F35</f>
        <v>0</v>
      </c>
      <c r="I165" s="247">
        <f>+'Control Cuota Licitada V-VIII'!G35</f>
        <v>0</v>
      </c>
      <c r="J165" s="247">
        <f>+'Control Cuota Licitada V-VIII'!H35</f>
        <v>0</v>
      </c>
      <c r="K165" s="247">
        <f>+'Control Cuota Licitada V-VIII'!I35</f>
        <v>0</v>
      </c>
      <c r="L165" s="247">
        <f>+'Control Cuota Licitada V-VIII'!J35</f>
        <v>0</v>
      </c>
      <c r="M165" s="248">
        <f>+'Control Cuota Licitada V-VIII'!K35</f>
        <v>0</v>
      </c>
      <c r="N165" s="208" t="s">
        <v>189</v>
      </c>
      <c r="O165" s="339">
        <f>+'Resumen anual'!$B$4</f>
        <v>43440</v>
      </c>
    </row>
    <row r="166" spans="1:15">
      <c r="A166" s="298" t="s">
        <v>174</v>
      </c>
      <c r="B166" s="246" t="s">
        <v>154</v>
      </c>
      <c r="C166" s="246" t="s">
        <v>175</v>
      </c>
      <c r="D166" s="246" t="s">
        <v>176</v>
      </c>
      <c r="E166" s="246" t="str">
        <f>+'Control Cuota Licitada V-VIII'!$C$35</f>
        <v>CRISTIAN MARDONES PANTOJA</v>
      </c>
      <c r="F166" s="246" t="s">
        <v>146</v>
      </c>
      <c r="G166" s="246" t="s">
        <v>147</v>
      </c>
      <c r="H166" s="247">
        <f>+'Control Cuota Licitada V-VIII'!F36</f>
        <v>0</v>
      </c>
      <c r="I166" s="247">
        <f>+'Control Cuota Licitada V-VIII'!G36</f>
        <v>0</v>
      </c>
      <c r="J166" s="247">
        <f>+'Control Cuota Licitada V-VIII'!H36</f>
        <v>0</v>
      </c>
      <c r="K166" s="247">
        <f>+'Control Cuota Licitada V-VIII'!I36</f>
        <v>0</v>
      </c>
      <c r="L166" s="247">
        <f>+'Control Cuota Licitada V-VIII'!J36</f>
        <v>0</v>
      </c>
      <c r="M166" s="248">
        <f>+'Control Cuota Licitada V-VIII'!K36</f>
        <v>0</v>
      </c>
      <c r="N166" s="208" t="s">
        <v>189</v>
      </c>
      <c r="O166" s="339">
        <f>+'Resumen anual'!$B$4</f>
        <v>43440</v>
      </c>
    </row>
    <row r="167" spans="1:15" s="300" customFormat="1">
      <c r="A167" s="298" t="s">
        <v>174</v>
      </c>
      <c r="B167" s="246" t="s">
        <v>154</v>
      </c>
      <c r="C167" s="246" t="s">
        <v>175</v>
      </c>
      <c r="D167" s="246" t="s">
        <v>176</v>
      </c>
      <c r="E167" s="246" t="str">
        <f>+'Control Cuota Licitada V-VIII'!$C$35</f>
        <v>CRISTIAN MARDONES PANTOJA</v>
      </c>
      <c r="F167" s="315" t="s">
        <v>151</v>
      </c>
      <c r="G167" s="310" t="s">
        <v>147</v>
      </c>
      <c r="H167" s="311">
        <f>+H165+H166</f>
        <v>0</v>
      </c>
      <c r="I167" s="311">
        <f>+I165+I166</f>
        <v>0</v>
      </c>
      <c r="J167" s="311">
        <f>+H167+I167</f>
        <v>0</v>
      </c>
      <c r="K167" s="311">
        <f>SUM(K165:K166)</f>
        <v>0</v>
      </c>
      <c r="L167" s="311">
        <f>+J167-K167</f>
        <v>0</v>
      </c>
      <c r="M167" s="312" t="e">
        <f>+K167/J167</f>
        <v>#DIV/0!</v>
      </c>
      <c r="N167" s="208" t="s">
        <v>189</v>
      </c>
      <c r="O167" s="339">
        <f>+'Resumen anual'!$B$4</f>
        <v>43440</v>
      </c>
    </row>
    <row r="168" spans="1:15">
      <c r="A168" s="299" t="s">
        <v>174</v>
      </c>
      <c r="B168" s="300" t="s">
        <v>154</v>
      </c>
      <c r="C168" s="39" t="s">
        <v>177</v>
      </c>
      <c r="D168" s="300" t="s">
        <v>176</v>
      </c>
      <c r="E168" s="246" t="str">
        <f>+'Control Cuota Licitada V-VIII'!$C$35</f>
        <v>CRISTIAN MARDONES PANTOJA</v>
      </c>
      <c r="F168" s="300" t="s">
        <v>151</v>
      </c>
      <c r="G168" s="300" t="s">
        <v>152</v>
      </c>
      <c r="H168" s="261">
        <f>+'Control Cuota Licitada V-VIII'!L35</f>
        <v>0</v>
      </c>
      <c r="I168" s="261">
        <f>+'Control Cuota Licitada V-VIII'!M35</f>
        <v>0</v>
      </c>
      <c r="J168" s="261">
        <f>+'Control Cuota Licitada V-VIII'!N35</f>
        <v>0</v>
      </c>
      <c r="K168" s="261">
        <f>+'Control Cuota Licitada V-VIII'!O35</f>
        <v>0</v>
      </c>
      <c r="L168" s="261">
        <f>+'Control Cuota Licitada V-VIII'!P35</f>
        <v>0</v>
      </c>
      <c r="M168" s="222">
        <f>+'Control Cuota Licitada V-VIII'!Q35</f>
        <v>0</v>
      </c>
      <c r="N168" s="208" t="s">
        <v>189</v>
      </c>
      <c r="O168" s="339">
        <f>+'Resumen anual'!$B$4</f>
        <v>43440</v>
      </c>
    </row>
    <row r="169" spans="1:15">
      <c r="A169" s="299" t="s">
        <v>174</v>
      </c>
      <c r="B169" s="300" t="s">
        <v>154</v>
      </c>
      <c r="C169" s="39" t="s">
        <v>177</v>
      </c>
      <c r="D169" s="300" t="s">
        <v>176</v>
      </c>
      <c r="E169" s="246" t="str">
        <f>+'Control Cuota Licitada V-VIII'!$C$35</f>
        <v>CRISTIAN MARDONES PANTOJA</v>
      </c>
      <c r="F169" s="300" t="s">
        <v>146</v>
      </c>
      <c r="G169" s="300" t="s">
        <v>147</v>
      </c>
      <c r="H169" s="261">
        <f>+'Control Cuota Licitada V-VIII'!L36</f>
        <v>0</v>
      </c>
      <c r="I169" s="261">
        <f>+'Control Cuota Licitada V-VIII'!M36</f>
        <v>0</v>
      </c>
      <c r="J169" s="261">
        <f>+'Control Cuota Licitada V-VIII'!N36</f>
        <v>0</v>
      </c>
      <c r="K169" s="261">
        <f>+'Control Cuota Licitada V-VIII'!O36</f>
        <v>0</v>
      </c>
      <c r="L169" s="261">
        <f>+'Control Cuota Licitada V-VIII'!P36</f>
        <v>0</v>
      </c>
      <c r="M169" s="222">
        <f>+'Control Cuota Licitada V-VIII'!Q36</f>
        <v>0</v>
      </c>
      <c r="N169" s="208" t="s">
        <v>189</v>
      </c>
      <c r="O169" s="339">
        <f>+'Resumen anual'!$B$4</f>
        <v>43440</v>
      </c>
    </row>
    <row r="170" spans="1:15">
      <c r="A170" s="299" t="s">
        <v>174</v>
      </c>
      <c r="B170" s="300" t="s">
        <v>154</v>
      </c>
      <c r="C170" s="39" t="s">
        <v>177</v>
      </c>
      <c r="D170" s="300" t="s">
        <v>176</v>
      </c>
      <c r="E170" s="246" t="str">
        <f>+'Control Cuota Licitada V-VIII'!$C$35</f>
        <v>CRISTIAN MARDONES PANTOJA</v>
      </c>
      <c r="F170" s="315" t="s">
        <v>151</v>
      </c>
      <c r="G170" s="310" t="s">
        <v>147</v>
      </c>
      <c r="H170" s="311">
        <f>+H168+H169</f>
        <v>0</v>
      </c>
      <c r="I170" s="311">
        <f>+I168+I169</f>
        <v>0</v>
      </c>
      <c r="J170" s="311">
        <f>+H170+I170</f>
        <v>0</v>
      </c>
      <c r="K170" s="311">
        <f>SUM(K168:K169)</f>
        <v>0</v>
      </c>
      <c r="L170" s="311">
        <f>+J170-K170</f>
        <v>0</v>
      </c>
      <c r="M170" s="312" t="e">
        <f>+K170/J170</f>
        <v>#DIV/0!</v>
      </c>
      <c r="N170" s="208" t="s">
        <v>189</v>
      </c>
      <c r="O170" s="339">
        <f>+'Resumen anual'!$B$4</f>
        <v>43440</v>
      </c>
    </row>
    <row r="171" spans="1:15">
      <c r="A171" s="376" t="s">
        <v>174</v>
      </c>
      <c r="B171" s="377" t="s">
        <v>154</v>
      </c>
      <c r="C171" s="377" t="s">
        <v>179</v>
      </c>
      <c r="D171" s="377" t="s">
        <v>176</v>
      </c>
      <c r="E171" s="377" t="str">
        <f>+'Control Cuota Licitada V-VIII'!$C$35</f>
        <v>CRISTIAN MARDONES PANTOJA</v>
      </c>
      <c r="F171" s="377" t="s">
        <v>151</v>
      </c>
      <c r="G171" s="377" t="s">
        <v>147</v>
      </c>
      <c r="H171" s="378">
        <f>+'Control Cuota Licitada V-VIII'!X35</f>
        <v>0</v>
      </c>
      <c r="I171" s="378">
        <f>+'Control Cuota Licitada V-VIII'!Y35</f>
        <v>0</v>
      </c>
      <c r="J171" s="378">
        <f>+'Control Cuota Licitada V-VIII'!Z35</f>
        <v>0</v>
      </c>
      <c r="K171" s="378">
        <f>+'Control Cuota Licitada V-VIII'!AA35</f>
        <v>0</v>
      </c>
      <c r="L171" s="378">
        <f>+'Control Cuota Licitada V-VIII'!AB35</f>
        <v>0</v>
      </c>
      <c r="M171" s="379">
        <f>+'Control Cuota Licitada V-VIII'!AC35</f>
        <v>0</v>
      </c>
      <c r="N171" s="377" t="s">
        <v>189</v>
      </c>
      <c r="O171" s="380">
        <f>+'Resumen anual'!$B$4</f>
        <v>43440</v>
      </c>
    </row>
    <row r="172" spans="1:15">
      <c r="A172" s="298" t="s">
        <v>174</v>
      </c>
      <c r="B172" s="246" t="s">
        <v>154</v>
      </c>
      <c r="C172" s="246" t="s">
        <v>175</v>
      </c>
      <c r="D172" s="246" t="s">
        <v>176</v>
      </c>
      <c r="E172" s="246" t="str">
        <f>+'Control Cuota Licitada V-VIII'!$C$37</f>
        <v>PESQUERA CMK LTDA.</v>
      </c>
      <c r="F172" s="246" t="s">
        <v>151</v>
      </c>
      <c r="G172" s="246" t="s">
        <v>152</v>
      </c>
      <c r="H172" s="247">
        <f>+'Control Cuota Licitada V-VIII'!F37</f>
        <v>0</v>
      </c>
      <c r="I172" s="247">
        <f>+'Control Cuota Licitada V-VIII'!G37</f>
        <v>95.189160000000015</v>
      </c>
      <c r="J172" s="247">
        <f>+'Control Cuota Licitada V-VIII'!H37</f>
        <v>95.189160000000015</v>
      </c>
      <c r="K172" s="247">
        <f>+'Control Cuota Licitada V-VIII'!I37</f>
        <v>59.856999999999999</v>
      </c>
      <c r="L172" s="247">
        <f>+'Control Cuota Licitada V-VIII'!J37</f>
        <v>35.332160000000016</v>
      </c>
      <c r="M172" s="248">
        <f>+'Control Cuota Licitada V-VIII'!K37</f>
        <v>0.62882160111508489</v>
      </c>
      <c r="N172" s="208" t="s">
        <v>189</v>
      </c>
      <c r="O172" s="339">
        <f>+'Resumen anual'!$B$4</f>
        <v>43440</v>
      </c>
    </row>
    <row r="173" spans="1:15">
      <c r="A173" s="298" t="s">
        <v>174</v>
      </c>
      <c r="B173" s="246" t="s">
        <v>154</v>
      </c>
      <c r="C173" s="246" t="s">
        <v>175</v>
      </c>
      <c r="D173" s="246" t="s">
        <v>176</v>
      </c>
      <c r="E173" s="246" t="str">
        <f>+'Control Cuota Licitada V-VIII'!$C$37</f>
        <v>PESQUERA CMK LTDA.</v>
      </c>
      <c r="F173" s="246" t="s">
        <v>146</v>
      </c>
      <c r="G173" s="246" t="s">
        <v>147</v>
      </c>
      <c r="H173" s="247">
        <f>+'Control Cuota Licitada V-VIII'!F38</f>
        <v>0</v>
      </c>
      <c r="I173" s="247">
        <f>+'Control Cuota Licitada V-VIII'!G38</f>
        <v>-12.97726297726298</v>
      </c>
      <c r="J173" s="247">
        <f>+'Control Cuota Licitada V-VIII'!H38</f>
        <v>22.354897022737035</v>
      </c>
      <c r="K173" s="247">
        <f>+'Control Cuota Licitada V-VIII'!I38</f>
        <v>21.34</v>
      </c>
      <c r="L173" s="247">
        <f>+'Control Cuota Licitada V-VIII'!J38</f>
        <v>1.0148970227370349</v>
      </c>
      <c r="M173" s="248">
        <f>+'Control Cuota Licitada V-VIII'!K38</f>
        <v>0.95460068450752478</v>
      </c>
      <c r="N173" s="208" t="s">
        <v>189</v>
      </c>
      <c r="O173" s="339">
        <f>+'Resumen anual'!$B$4</f>
        <v>43440</v>
      </c>
    </row>
    <row r="174" spans="1:15" s="300" customFormat="1">
      <c r="A174" s="298" t="s">
        <v>174</v>
      </c>
      <c r="B174" s="246" t="s">
        <v>154</v>
      </c>
      <c r="C174" s="246" t="s">
        <v>175</v>
      </c>
      <c r="D174" s="246" t="s">
        <v>176</v>
      </c>
      <c r="E174" s="246" t="str">
        <f>+'Control Cuota Licitada V-VIII'!$C$37</f>
        <v>PESQUERA CMK LTDA.</v>
      </c>
      <c r="F174" s="315" t="s">
        <v>151</v>
      </c>
      <c r="G174" s="310" t="s">
        <v>147</v>
      </c>
      <c r="H174" s="311">
        <f>+H172+H173</f>
        <v>0</v>
      </c>
      <c r="I174" s="311">
        <f>+I172+I173</f>
        <v>82.211897022737034</v>
      </c>
      <c r="J174" s="311">
        <f>+H174+I174</f>
        <v>82.211897022737034</v>
      </c>
      <c r="K174" s="311">
        <f>SUM(K172:K173)</f>
        <v>81.197000000000003</v>
      </c>
      <c r="L174" s="311">
        <f>+J174-K174</f>
        <v>1.0148970227370313</v>
      </c>
      <c r="M174" s="312">
        <f>+K174/J174</f>
        <v>0.98765510760010389</v>
      </c>
      <c r="N174" s="208" t="s">
        <v>189</v>
      </c>
      <c r="O174" s="339">
        <f>+'Resumen anual'!$B$4</f>
        <v>43440</v>
      </c>
    </row>
    <row r="175" spans="1:15">
      <c r="A175" s="299" t="s">
        <v>174</v>
      </c>
      <c r="B175" s="300" t="s">
        <v>154</v>
      </c>
      <c r="C175" s="39" t="s">
        <v>177</v>
      </c>
      <c r="D175" s="300" t="s">
        <v>176</v>
      </c>
      <c r="E175" s="246" t="str">
        <f>+'Control Cuota Licitada V-VIII'!$C$37</f>
        <v>PESQUERA CMK LTDA.</v>
      </c>
      <c r="F175" s="300" t="s">
        <v>151</v>
      </c>
      <c r="G175" s="300" t="s">
        <v>152</v>
      </c>
      <c r="H175" s="261">
        <f>+'Control Cuota Licitada V-VIII'!L37</f>
        <v>0</v>
      </c>
      <c r="I175" s="261">
        <f>+'Control Cuota Licitada V-VIII'!M37</f>
        <v>308.23980720000003</v>
      </c>
      <c r="J175" s="261">
        <f>+'Control Cuota Licitada V-VIII'!N37</f>
        <v>308.23980720000003</v>
      </c>
      <c r="K175" s="261">
        <f>+'Control Cuota Licitada V-VIII'!O37</f>
        <v>200.99899999999997</v>
      </c>
      <c r="L175" s="261">
        <f>+'Control Cuota Licitada V-VIII'!P37</f>
        <v>107.24080720000006</v>
      </c>
      <c r="M175" s="222">
        <f>+'Control Cuota Licitada V-VIII'!Q37</f>
        <v>0.65208644472575428</v>
      </c>
      <c r="N175" s="208" t="s">
        <v>189</v>
      </c>
      <c r="O175" s="339">
        <f>+'Resumen anual'!$B$4</f>
        <v>43440</v>
      </c>
    </row>
    <row r="176" spans="1:15">
      <c r="A176" s="299" t="s">
        <v>174</v>
      </c>
      <c r="B176" s="300" t="s">
        <v>154</v>
      </c>
      <c r="C176" s="39" t="s">
        <v>177</v>
      </c>
      <c r="D176" s="300" t="s">
        <v>176</v>
      </c>
      <c r="E176" s="246" t="str">
        <f>+'Control Cuota Licitada V-VIII'!$C$37</f>
        <v>PESQUERA CMK LTDA.</v>
      </c>
      <c r="F176" s="300" t="s">
        <v>146</v>
      </c>
      <c r="G176" s="300" t="s">
        <v>147</v>
      </c>
      <c r="H176" s="261">
        <f>+'Control Cuota Licitada V-VIII'!L38</f>
        <v>0</v>
      </c>
      <c r="I176" s="261">
        <f>+'Control Cuota Licitada V-VIII'!M38</f>
        <v>-42.022737022737033</v>
      </c>
      <c r="J176" s="261">
        <f>+'Control Cuota Licitada V-VIII'!N38</f>
        <v>65.21807017726303</v>
      </c>
      <c r="K176" s="261">
        <f>+'Control Cuota Licitada V-VIII'!O38</f>
        <v>56.197000000000003</v>
      </c>
      <c r="L176" s="261">
        <f>+'Control Cuota Licitada V-VIII'!P38</f>
        <v>9.0210701772630273</v>
      </c>
      <c r="M176" s="222">
        <f>+'Control Cuota Licitada V-VIII'!Q38</f>
        <v>0.86167836379175722</v>
      </c>
      <c r="N176" s="208" t="s">
        <v>189</v>
      </c>
      <c r="O176" s="339">
        <f>+'Resumen anual'!$B$4</f>
        <v>43440</v>
      </c>
    </row>
    <row r="177" spans="1:15">
      <c r="A177" s="299" t="s">
        <v>174</v>
      </c>
      <c r="B177" s="300" t="s">
        <v>154</v>
      </c>
      <c r="C177" s="39" t="s">
        <v>177</v>
      </c>
      <c r="D177" s="300" t="s">
        <v>176</v>
      </c>
      <c r="E177" s="246" t="str">
        <f>+'Control Cuota Licitada V-VIII'!$C$37</f>
        <v>PESQUERA CMK LTDA.</v>
      </c>
      <c r="F177" s="315" t="s">
        <v>151</v>
      </c>
      <c r="G177" s="310" t="s">
        <v>147</v>
      </c>
      <c r="H177" s="311">
        <f>+H175+H176</f>
        <v>0</v>
      </c>
      <c r="I177" s="311">
        <f>+I175+I176</f>
        <v>266.217070177263</v>
      </c>
      <c r="J177" s="311">
        <f>+H177+I177</f>
        <v>266.217070177263</v>
      </c>
      <c r="K177" s="311">
        <f>SUM(K175:K176)</f>
        <v>257.19599999999997</v>
      </c>
      <c r="L177" s="311">
        <f>+J177-K177</f>
        <v>9.0210701772630273</v>
      </c>
      <c r="M177" s="312">
        <f>+K177/J177</f>
        <v>0.96611385524130267</v>
      </c>
      <c r="N177" s="208" t="s">
        <v>189</v>
      </c>
      <c r="O177" s="339">
        <f>+'Resumen anual'!$B$4</f>
        <v>43440</v>
      </c>
    </row>
    <row r="178" spans="1:15">
      <c r="A178" s="376" t="s">
        <v>174</v>
      </c>
      <c r="B178" s="377" t="s">
        <v>154</v>
      </c>
      <c r="C178" s="377" t="s">
        <v>179</v>
      </c>
      <c r="D178" s="377" t="s">
        <v>176</v>
      </c>
      <c r="E178" s="377" t="str">
        <f>+'Control Cuota Licitada V-VIII'!$C$37</f>
        <v>PESQUERA CMK LTDA.</v>
      </c>
      <c r="F178" s="377" t="s">
        <v>151</v>
      </c>
      <c r="G178" s="377" t="s">
        <v>147</v>
      </c>
      <c r="H178" s="378">
        <f>+'Control Cuota Licitada V-VIII'!X37</f>
        <v>0</v>
      </c>
      <c r="I178" s="378">
        <f>+'Control Cuota Licitada V-VIII'!Y37</f>
        <v>348.42896720000005</v>
      </c>
      <c r="J178" s="378">
        <f>+'Control Cuota Licitada V-VIII'!Z37</f>
        <v>348.42896720000005</v>
      </c>
      <c r="K178" s="378">
        <f>+'Control Cuota Licitada V-VIII'!AA37</f>
        <v>338.39300000000003</v>
      </c>
      <c r="L178" s="378">
        <f>+'Control Cuota Licitada V-VIII'!AB37</f>
        <v>10.035967200000016</v>
      </c>
      <c r="M178" s="379">
        <f>+'Control Cuota Licitada V-VIII'!AC37</f>
        <v>0.97119651881802549</v>
      </c>
      <c r="N178" s="377" t="s">
        <v>189</v>
      </c>
      <c r="O178" s="380">
        <f>+'Resumen anual'!$B$4</f>
        <v>43440</v>
      </c>
    </row>
    <row r="179" spans="1:15" s="303" customFormat="1">
      <c r="A179" s="301" t="s">
        <v>174</v>
      </c>
      <c r="B179" s="302" t="s">
        <v>154</v>
      </c>
      <c r="C179" s="302" t="s">
        <v>179</v>
      </c>
      <c r="D179" s="302" t="s">
        <v>178</v>
      </c>
      <c r="E179" s="302" t="str">
        <f>+'Control Cuota Licitada V-VIII'!$C$39</f>
        <v>TOTAL ASIGNATARIOS PEP</v>
      </c>
      <c r="F179" s="302" t="s">
        <v>151</v>
      </c>
      <c r="G179" s="302" t="s">
        <v>147</v>
      </c>
      <c r="H179" s="309">
        <f>+'Control Cuota Licitada V-VIII'!X39</f>
        <v>4638.6908904419997</v>
      </c>
      <c r="I179" s="434">
        <f>+'Control Cuota Licitada V-VIII'!Y39</f>
        <v>0</v>
      </c>
      <c r="J179" s="309">
        <f>+'Control Cuota Licitada V-VIII'!Z39</f>
        <v>4638.6908904419997</v>
      </c>
      <c r="K179" s="309">
        <f>+'Control Cuota Licitada V-VIII'!AA39</f>
        <v>4504.0249999999996</v>
      </c>
      <c r="L179" s="309">
        <f>+'Control Cuota Licitada V-VIII'!AB39</f>
        <v>134.66589044199952</v>
      </c>
      <c r="M179" s="307">
        <f>+'Control Cuota Licitada V-VIII'!AC39</f>
        <v>0.97096898809975063</v>
      </c>
      <c r="N179" s="208" t="s">
        <v>189</v>
      </c>
      <c r="O179" s="339">
        <f>+'Resumen anual'!$B$4</f>
        <v>43440</v>
      </c>
    </row>
  </sheetData>
  <pageMargins left="0.7" right="0.7" top="0.75" bottom="0.75" header="0.3" footer="0.3"/>
  <ignoredErrors>
    <ignoredError sqref="M6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Resumen Cuota Global</vt:lpstr>
      <vt:lpstr>Resumen anual</vt:lpstr>
      <vt:lpstr>Resumen periodo</vt:lpstr>
      <vt:lpstr>Control Cuota Artesanal XV-IV</vt:lpstr>
      <vt:lpstr>Control Cuota Ind LTP XV-IV</vt:lpstr>
      <vt:lpstr>Control Cuota Licitada V-VIII</vt:lpstr>
      <vt:lpstr>P.Investigacion-Fauna Acomp</vt:lpstr>
      <vt:lpstr>Transa_LtpPep_Langocolorado</vt:lpstr>
      <vt:lpstr>PagWebLangcolorado</vt:lpstr>
      <vt:lpstr>Hoja1</vt:lpstr>
      <vt:lpstr>'Resumen anual'!Área_de_impresión</vt:lpstr>
    </vt:vector>
  </TitlesOfParts>
  <Company>Sernapesca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mmendoza</dc:creator>
  <cp:lastModifiedBy>rgarcia</cp:lastModifiedBy>
  <dcterms:created xsi:type="dcterms:W3CDTF">2017-08-21T13:03:00Z</dcterms:created>
  <dcterms:modified xsi:type="dcterms:W3CDTF">2018-12-06T21:46:14Z</dcterms:modified>
</cp:coreProperties>
</file>