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eseo\Proceso_de_Control_de_Cuotas\5_PUBLICADOS\2020 Archivos web\46_Semana_23 dic_al_31 dic_2020\"/>
    </mc:Choice>
  </mc:AlternateContent>
  <bookViews>
    <workbookView xWindow="0" yWindow="0" windowWidth="19200" windowHeight="11295" tabRatio="809"/>
  </bookViews>
  <sheets>
    <sheet name="Resumen anual Merluza de cola" sheetId="4" r:id="rId1"/>
    <sheet name="Resumen periodo Merluza de cola" sheetId="5" r:id="rId2"/>
    <sheet name="Merluza cola Industrial" sheetId="1" r:id="rId3"/>
    <sheet name="Publicacion Web" sheetId="6" r:id="rId4"/>
    <sheet name="Coeficientes" sheetId="8" state="hidden" r:id="rId5"/>
  </sheets>
  <definedNames>
    <definedName name="_xlnm._FilterDatabase" localSheetId="3" hidden="1">'Publicacion Web'!$A$1:$O$79</definedName>
  </definedNames>
  <calcPr calcId="191029"/>
</workbook>
</file>

<file path=xl/calcChain.xml><?xml version="1.0" encoding="utf-8"?>
<calcChain xmlns="http://schemas.openxmlformats.org/spreadsheetml/2006/main">
  <c r="W12" i="1" l="1"/>
  <c r="V12" i="1"/>
  <c r="F58" i="1"/>
  <c r="I50" i="1"/>
  <c r="K50" i="1"/>
  <c r="L50" i="1"/>
  <c r="M50" i="1"/>
  <c r="N50" i="1"/>
  <c r="I51" i="1"/>
  <c r="I52" i="1"/>
  <c r="K52" i="1"/>
  <c r="L52" i="1"/>
  <c r="M52" i="1" s="1"/>
  <c r="N52" i="1"/>
  <c r="I53" i="1"/>
  <c r="I54" i="1"/>
  <c r="K54" i="1"/>
  <c r="L54" i="1"/>
  <c r="N54" i="1"/>
  <c r="I55" i="1"/>
  <c r="F15" i="1"/>
  <c r="M54" i="1" l="1"/>
  <c r="O54" i="1"/>
  <c r="O52" i="1"/>
  <c r="O50" i="1"/>
  <c r="F19" i="1"/>
  <c r="F66" i="1"/>
  <c r="F72" i="1"/>
  <c r="F37" i="1"/>
  <c r="H60" i="1" l="1"/>
  <c r="F64" i="1" l="1"/>
  <c r="F43" i="1"/>
  <c r="F68" i="1" l="1"/>
  <c r="F21" i="1" l="1"/>
  <c r="F23" i="1" l="1"/>
  <c r="F11" i="1"/>
  <c r="H58" i="1" l="1"/>
  <c r="H75" i="1" l="1"/>
  <c r="D13" i="8" l="1"/>
  <c r="H73" i="1" l="1"/>
  <c r="I48" i="1" l="1"/>
  <c r="K48" i="1"/>
  <c r="L48" i="1"/>
  <c r="N48" i="1"/>
  <c r="I49" i="1"/>
  <c r="M48" i="1" l="1"/>
  <c r="O48" i="1" s="1"/>
  <c r="H74" i="1"/>
  <c r="H59" i="1"/>
  <c r="K46" i="1" l="1"/>
  <c r="L46" i="1"/>
  <c r="N46" i="1"/>
  <c r="I46" i="1"/>
  <c r="I47" i="1"/>
  <c r="M46" i="1" l="1"/>
  <c r="O46" i="1" s="1"/>
  <c r="E62" i="1"/>
  <c r="E61" i="1"/>
  <c r="E15" i="1"/>
  <c r="E14" i="1"/>
  <c r="E38" i="1"/>
  <c r="E37" i="1"/>
  <c r="E36" i="1"/>
  <c r="E34" i="1"/>
  <c r="E33" i="1"/>
  <c r="E32" i="1"/>
  <c r="E29" i="1"/>
  <c r="E26" i="1"/>
  <c r="E25" i="1"/>
  <c r="E24" i="1"/>
  <c r="E22" i="1"/>
  <c r="E21" i="1"/>
  <c r="E19" i="1"/>
  <c r="E18" i="1"/>
  <c r="E17" i="1"/>
  <c r="E16" i="1"/>
  <c r="E11" i="1"/>
  <c r="E10" i="1"/>
  <c r="E45" i="1"/>
  <c r="E44" i="1"/>
  <c r="E58" i="1" l="1"/>
  <c r="N65" i="1"/>
  <c r="G65" i="1"/>
  <c r="I65" i="1" s="1"/>
  <c r="G66" i="1" s="1"/>
  <c r="I66" i="1" s="1"/>
  <c r="H54" i="6" l="1"/>
  <c r="I54" i="6"/>
  <c r="K54" i="6"/>
  <c r="I53" i="6"/>
  <c r="K53" i="6"/>
  <c r="H53" i="6"/>
  <c r="E54" i="6"/>
  <c r="E55" i="6"/>
  <c r="E53" i="6"/>
  <c r="N44" i="1"/>
  <c r="L44" i="1"/>
  <c r="I55" i="6" s="1"/>
  <c r="K44" i="1"/>
  <c r="G45" i="1"/>
  <c r="J54" i="6" s="1"/>
  <c r="G44" i="1"/>
  <c r="J44" i="1" s="1"/>
  <c r="M53" i="6" s="1"/>
  <c r="C57" i="8"/>
  <c r="C48" i="8"/>
  <c r="E47" i="8"/>
  <c r="D47" i="8"/>
  <c r="E46" i="8"/>
  <c r="D46" i="8"/>
  <c r="F46" i="8" s="1"/>
  <c r="E45" i="8"/>
  <c r="D45" i="8"/>
  <c r="E44" i="8"/>
  <c r="D44" i="8"/>
  <c r="E43" i="8"/>
  <c r="D43" i="8"/>
  <c r="E42" i="8"/>
  <c r="D42" i="8"/>
  <c r="C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4" i="8"/>
  <c r="D14" i="8"/>
  <c r="E13" i="8"/>
  <c r="C7" i="8"/>
  <c r="D5" i="8"/>
  <c r="D3" i="8"/>
  <c r="F43" i="8" l="1"/>
  <c r="K55" i="6"/>
  <c r="F45" i="8"/>
  <c r="I13" i="8"/>
  <c r="F17" i="8"/>
  <c r="F19" i="8"/>
  <c r="F21" i="8"/>
  <c r="F23" i="8"/>
  <c r="F25" i="8"/>
  <c r="F27" i="8"/>
  <c r="F33" i="8"/>
  <c r="F35" i="8"/>
  <c r="F16" i="8"/>
  <c r="F24" i="8"/>
  <c r="F42" i="8"/>
  <c r="I44" i="1"/>
  <c r="L53" i="6" s="1"/>
  <c r="M44" i="1"/>
  <c r="O44" i="1" s="1"/>
  <c r="L55" i="6" s="1"/>
  <c r="J53" i="6"/>
  <c r="F15" i="8"/>
  <c r="F31" i="8"/>
  <c r="F13" i="8"/>
  <c r="F22" i="8"/>
  <c r="F28" i="8"/>
  <c r="F32" i="8"/>
  <c r="J55" i="6"/>
  <c r="J45" i="1"/>
  <c r="M54" i="6" s="1"/>
  <c r="F26" i="8"/>
  <c r="F44" i="8"/>
  <c r="F14" i="8"/>
  <c r="F30" i="8"/>
  <c r="I45" i="1"/>
  <c r="L54" i="6" s="1"/>
  <c r="H55" i="6"/>
  <c r="E36" i="8"/>
  <c r="F18" i="8"/>
  <c r="F20" i="8"/>
  <c r="F29" i="8"/>
  <c r="F34" i="8"/>
  <c r="E48" i="8"/>
  <c r="F47" i="8"/>
  <c r="D48" i="8"/>
  <c r="J13" i="8"/>
  <c r="D36" i="8"/>
  <c r="P44" i="1" l="1"/>
  <c r="M55" i="6" s="1"/>
  <c r="K13" i="8"/>
  <c r="F48" i="8"/>
  <c r="F36" i="8"/>
  <c r="E76" i="6"/>
  <c r="E77" i="6"/>
  <c r="E75" i="6"/>
  <c r="E73" i="6"/>
  <c r="E74" i="6"/>
  <c r="E72" i="6"/>
  <c r="E70" i="6"/>
  <c r="E71" i="6"/>
  <c r="E69" i="6"/>
  <c r="E67" i="6"/>
  <c r="E68" i="6"/>
  <c r="E66" i="6"/>
  <c r="E64" i="6"/>
  <c r="E65" i="6"/>
  <c r="E63" i="6"/>
  <c r="E61" i="6"/>
  <c r="E62" i="6"/>
  <c r="E60" i="6"/>
  <c r="I56" i="6"/>
  <c r="K56" i="6"/>
  <c r="I57" i="6"/>
  <c r="K57" i="6"/>
  <c r="H57" i="6"/>
  <c r="H56" i="6"/>
  <c r="E57" i="6"/>
  <c r="E58" i="6"/>
  <c r="E56" i="6"/>
  <c r="E51" i="6"/>
  <c r="E52" i="6"/>
  <c r="E50" i="6"/>
  <c r="E48" i="6"/>
  <c r="E49" i="6"/>
  <c r="E47" i="6"/>
  <c r="E45" i="6"/>
  <c r="E46" i="6"/>
  <c r="E44" i="6"/>
  <c r="E41" i="6"/>
  <c r="E42" i="6"/>
  <c r="E43" i="6"/>
  <c r="E39" i="6"/>
  <c r="E40" i="6"/>
  <c r="E38" i="6"/>
  <c r="E36" i="6"/>
  <c r="E37" i="6"/>
  <c r="E35" i="6"/>
  <c r="E33" i="6"/>
  <c r="E34" i="6"/>
  <c r="E32" i="6"/>
  <c r="E30" i="6"/>
  <c r="E31" i="6"/>
  <c r="E29" i="6"/>
  <c r="E27" i="6"/>
  <c r="E28" i="6"/>
  <c r="E26" i="6"/>
  <c r="E24" i="6"/>
  <c r="E25" i="6"/>
  <c r="E23" i="6"/>
  <c r="E20" i="6"/>
  <c r="E21" i="6"/>
  <c r="E22" i="6"/>
  <c r="E17" i="6"/>
  <c r="E18" i="6"/>
  <c r="E19" i="6"/>
  <c r="E15" i="6"/>
  <c r="E16" i="6"/>
  <c r="E14" i="6"/>
  <c r="E12" i="6"/>
  <c r="E13" i="6"/>
  <c r="E11" i="6"/>
  <c r="E9" i="6"/>
  <c r="E10" i="6"/>
  <c r="E8" i="6"/>
  <c r="E6" i="6"/>
  <c r="E7" i="6"/>
  <c r="E5" i="6"/>
  <c r="E3" i="6"/>
  <c r="E4" i="6"/>
  <c r="E2" i="6"/>
  <c r="K76" i="6"/>
  <c r="G24" i="1" l="1"/>
  <c r="N56" i="1"/>
  <c r="L56" i="1"/>
  <c r="I58" i="6" s="1"/>
  <c r="K56" i="1"/>
  <c r="H58" i="6" s="1"/>
  <c r="K58" i="6" l="1"/>
  <c r="M56" i="1"/>
  <c r="P56" i="1" s="1"/>
  <c r="O56" i="1" l="1"/>
  <c r="L58" i="6" s="1"/>
  <c r="J58" i="6"/>
  <c r="M58" i="6"/>
  <c r="Y12" i="1"/>
  <c r="H10" i="5" s="1"/>
  <c r="Y11" i="1"/>
  <c r="H9" i="5" s="1"/>
  <c r="V63" i="1"/>
  <c r="E11" i="5" s="1"/>
  <c r="V64" i="1"/>
  <c r="E12" i="5" s="1"/>
  <c r="G57" i="1"/>
  <c r="G56" i="1"/>
  <c r="J56" i="6" s="1"/>
  <c r="G42" i="1"/>
  <c r="J50" i="6" s="1"/>
  <c r="F10" i="5"/>
  <c r="W11" i="1"/>
  <c r="F9" i="5" s="1"/>
  <c r="E10" i="5"/>
  <c r="G11" i="4"/>
  <c r="F73" i="1"/>
  <c r="I21" i="6"/>
  <c r="I67" i="6"/>
  <c r="I64" i="6"/>
  <c r="I3" i="6"/>
  <c r="K79" i="6"/>
  <c r="I79" i="6"/>
  <c r="H79" i="6"/>
  <c r="I76" i="6"/>
  <c r="H76" i="6"/>
  <c r="K75" i="6"/>
  <c r="I75" i="6"/>
  <c r="H75" i="6"/>
  <c r="K73" i="6"/>
  <c r="I73" i="6"/>
  <c r="H73" i="6"/>
  <c r="K72" i="6"/>
  <c r="I72" i="6"/>
  <c r="H72" i="6"/>
  <c r="K70" i="6"/>
  <c r="I70" i="6"/>
  <c r="H70" i="6"/>
  <c r="K69" i="6"/>
  <c r="I69" i="6"/>
  <c r="H69" i="6"/>
  <c r="K67" i="6"/>
  <c r="H67" i="6"/>
  <c r="K66" i="6"/>
  <c r="I66" i="6"/>
  <c r="H66" i="6"/>
  <c r="M64" i="6"/>
  <c r="K64" i="6"/>
  <c r="H64" i="6"/>
  <c r="M63" i="6"/>
  <c r="K63" i="6"/>
  <c r="I63" i="6"/>
  <c r="H63" i="6"/>
  <c r="M62" i="6"/>
  <c r="M61" i="6"/>
  <c r="K61" i="6"/>
  <c r="I61" i="6"/>
  <c r="H61" i="6"/>
  <c r="M60" i="6"/>
  <c r="K60" i="6"/>
  <c r="I60" i="6"/>
  <c r="H60" i="6"/>
  <c r="K51" i="6"/>
  <c r="I51" i="6"/>
  <c r="H51" i="6"/>
  <c r="K50" i="6"/>
  <c r="I50" i="6"/>
  <c r="H50" i="6"/>
  <c r="K48" i="6"/>
  <c r="I48" i="6"/>
  <c r="H48" i="6"/>
  <c r="K47" i="6"/>
  <c r="I47" i="6"/>
  <c r="H47" i="6"/>
  <c r="K45" i="6"/>
  <c r="I45" i="6"/>
  <c r="H45" i="6"/>
  <c r="K44" i="6"/>
  <c r="I44" i="6"/>
  <c r="H44" i="6"/>
  <c r="K42" i="6"/>
  <c r="I42" i="6"/>
  <c r="H42" i="6"/>
  <c r="K41" i="6"/>
  <c r="I41" i="6"/>
  <c r="H41" i="6"/>
  <c r="K39" i="6"/>
  <c r="I39" i="6"/>
  <c r="H39" i="6"/>
  <c r="K38" i="6"/>
  <c r="I38" i="6"/>
  <c r="H38" i="6"/>
  <c r="K36" i="6"/>
  <c r="I36" i="6"/>
  <c r="H36" i="6"/>
  <c r="K35" i="6"/>
  <c r="I35" i="6"/>
  <c r="H35" i="6"/>
  <c r="M33" i="6"/>
  <c r="K33" i="6"/>
  <c r="I33" i="6"/>
  <c r="H33" i="6"/>
  <c r="M32" i="6"/>
  <c r="K32" i="6"/>
  <c r="I32" i="6"/>
  <c r="H32" i="6"/>
  <c r="K30" i="6"/>
  <c r="I30" i="6"/>
  <c r="H30" i="6"/>
  <c r="K29" i="6"/>
  <c r="I29" i="6"/>
  <c r="H29" i="6"/>
  <c r="K27" i="6"/>
  <c r="I27" i="6"/>
  <c r="H27" i="6"/>
  <c r="K26" i="6"/>
  <c r="I26" i="6"/>
  <c r="H26" i="6"/>
  <c r="K24" i="6"/>
  <c r="I24" i="6"/>
  <c r="H24" i="6"/>
  <c r="K23" i="6"/>
  <c r="I23" i="6"/>
  <c r="H23" i="6"/>
  <c r="M21" i="6"/>
  <c r="K21" i="6"/>
  <c r="H21" i="6"/>
  <c r="K20" i="6"/>
  <c r="I20" i="6"/>
  <c r="H20" i="6"/>
  <c r="K18" i="6"/>
  <c r="I18" i="6"/>
  <c r="H18" i="6"/>
  <c r="K17" i="6"/>
  <c r="I17" i="6"/>
  <c r="H17" i="6"/>
  <c r="K15" i="6"/>
  <c r="I15" i="6"/>
  <c r="H15" i="6"/>
  <c r="K14" i="6"/>
  <c r="I14" i="6"/>
  <c r="H14" i="6"/>
  <c r="K12" i="6"/>
  <c r="I12" i="6"/>
  <c r="H12" i="6"/>
  <c r="K11" i="6"/>
  <c r="I11" i="6"/>
  <c r="H11" i="6"/>
  <c r="K9" i="6"/>
  <c r="I9" i="6"/>
  <c r="H9" i="6"/>
  <c r="K8" i="6"/>
  <c r="I8" i="6"/>
  <c r="K6" i="6"/>
  <c r="I6" i="6"/>
  <c r="H6" i="6"/>
  <c r="K5" i="6"/>
  <c r="I5" i="6"/>
  <c r="H5" i="6"/>
  <c r="K3" i="6"/>
  <c r="H3" i="6"/>
  <c r="K2" i="6"/>
  <c r="I2" i="6"/>
  <c r="H2" i="6"/>
  <c r="J79" i="1"/>
  <c r="E73" i="1"/>
  <c r="E79" i="1" s="1"/>
  <c r="N71" i="1"/>
  <c r="K77" i="6" s="1"/>
  <c r="L71" i="1"/>
  <c r="I77" i="6" s="1"/>
  <c r="K71" i="1"/>
  <c r="H77" i="6" s="1"/>
  <c r="G71" i="1"/>
  <c r="J75" i="6" s="1"/>
  <c r="N69" i="1"/>
  <c r="K74" i="6" s="1"/>
  <c r="L69" i="1"/>
  <c r="I74" i="6" s="1"/>
  <c r="K69" i="1"/>
  <c r="H74" i="6" s="1"/>
  <c r="G69" i="1"/>
  <c r="J72" i="6" s="1"/>
  <c r="N67" i="1"/>
  <c r="L67" i="1"/>
  <c r="I71" i="6" s="1"/>
  <c r="K67" i="1"/>
  <c r="H71" i="6" s="1"/>
  <c r="G67" i="1"/>
  <c r="J69" i="6" s="1"/>
  <c r="K68" i="6"/>
  <c r="L65" i="1"/>
  <c r="K65" i="1"/>
  <c r="H68" i="6" s="1"/>
  <c r="Y64" i="1"/>
  <c r="H12" i="5" s="1"/>
  <c r="Y63" i="1"/>
  <c r="H11" i="5" s="1"/>
  <c r="W63" i="1"/>
  <c r="N63" i="1"/>
  <c r="K65" i="6" s="1"/>
  <c r="L63" i="1"/>
  <c r="I65" i="6" s="1"/>
  <c r="K63" i="1"/>
  <c r="H65" i="6" s="1"/>
  <c r="G63" i="1"/>
  <c r="J63" i="1" s="1"/>
  <c r="M66" i="6" s="1"/>
  <c r="N61" i="1"/>
  <c r="K62" i="6" s="1"/>
  <c r="L61" i="1"/>
  <c r="I62" i="6" s="1"/>
  <c r="K61" i="1"/>
  <c r="G61" i="1"/>
  <c r="N42" i="1"/>
  <c r="K52" i="6" s="1"/>
  <c r="L42" i="1"/>
  <c r="I52" i="6" s="1"/>
  <c r="K42" i="1"/>
  <c r="H52" i="6" s="1"/>
  <c r="N40" i="1"/>
  <c r="K49" i="6" s="1"/>
  <c r="L40" i="1"/>
  <c r="I49" i="6" s="1"/>
  <c r="K40" i="1"/>
  <c r="H49" i="6" s="1"/>
  <c r="G40" i="1"/>
  <c r="J47" i="6" s="1"/>
  <c r="N38" i="1"/>
  <c r="L38" i="1"/>
  <c r="I46" i="6" s="1"/>
  <c r="K38" i="1"/>
  <c r="H46" i="6" s="1"/>
  <c r="G38" i="1"/>
  <c r="J44" i="6" s="1"/>
  <c r="N36" i="1"/>
  <c r="L36" i="1"/>
  <c r="I43" i="6" s="1"/>
  <c r="K36" i="1"/>
  <c r="H43" i="6" s="1"/>
  <c r="G36" i="1"/>
  <c r="J36" i="1" s="1"/>
  <c r="M41" i="6" s="1"/>
  <c r="N34" i="1"/>
  <c r="L34" i="1"/>
  <c r="I40" i="6" s="1"/>
  <c r="K34" i="1"/>
  <c r="H40" i="6" s="1"/>
  <c r="G34" i="1"/>
  <c r="J34" i="1" s="1"/>
  <c r="M38" i="6" s="1"/>
  <c r="N32" i="1"/>
  <c r="L32" i="1"/>
  <c r="I37" i="6" s="1"/>
  <c r="K32" i="1"/>
  <c r="H37" i="6" s="1"/>
  <c r="G32" i="1"/>
  <c r="J35" i="6" s="1"/>
  <c r="N30" i="1"/>
  <c r="L30" i="1"/>
  <c r="I34" i="6" s="1"/>
  <c r="K30" i="1"/>
  <c r="G30" i="1"/>
  <c r="J32" i="6" s="1"/>
  <c r="N28" i="1"/>
  <c r="L28" i="1"/>
  <c r="I31" i="6" s="1"/>
  <c r="K28" i="1"/>
  <c r="H31" i="6" s="1"/>
  <c r="G28" i="1"/>
  <c r="J29" i="6" s="1"/>
  <c r="N26" i="1"/>
  <c r="L26" i="1"/>
  <c r="I28" i="6" s="1"/>
  <c r="K26" i="1"/>
  <c r="H28" i="6" s="1"/>
  <c r="G26" i="1"/>
  <c r="J26" i="6" s="1"/>
  <c r="N24" i="1"/>
  <c r="L24" i="1"/>
  <c r="I25" i="6" s="1"/>
  <c r="K24" i="1"/>
  <c r="H25" i="6" s="1"/>
  <c r="J23" i="6"/>
  <c r="N22" i="1"/>
  <c r="L22" i="1"/>
  <c r="I22" i="6" s="1"/>
  <c r="K22" i="1"/>
  <c r="H22" i="6" s="1"/>
  <c r="G22" i="1"/>
  <c r="J20" i="6" s="1"/>
  <c r="N20" i="1"/>
  <c r="L20" i="1"/>
  <c r="I19" i="6" s="1"/>
  <c r="K20" i="1"/>
  <c r="H19" i="6" s="1"/>
  <c r="G20" i="1"/>
  <c r="J17" i="6" s="1"/>
  <c r="N18" i="1"/>
  <c r="L18" i="1"/>
  <c r="K18" i="1"/>
  <c r="H16" i="6" s="1"/>
  <c r="G18" i="1"/>
  <c r="I18" i="1" s="1"/>
  <c r="G19" i="1" s="1"/>
  <c r="N16" i="1"/>
  <c r="L16" i="1"/>
  <c r="I13" i="6" s="1"/>
  <c r="K16" i="1"/>
  <c r="H13" i="6" s="1"/>
  <c r="G16" i="1"/>
  <c r="I16" i="1" s="1"/>
  <c r="G17" i="1" s="1"/>
  <c r="N14" i="1"/>
  <c r="L14" i="1"/>
  <c r="I10" i="6" s="1"/>
  <c r="N12" i="1"/>
  <c r="L12" i="1"/>
  <c r="I7" i="6" s="1"/>
  <c r="K12" i="1"/>
  <c r="H7" i="6" s="1"/>
  <c r="G12" i="1"/>
  <c r="J12" i="1" s="1"/>
  <c r="M5" i="6" s="1"/>
  <c r="N10" i="1"/>
  <c r="K10" i="1"/>
  <c r="G10" i="1"/>
  <c r="J10" i="1" s="1"/>
  <c r="M2" i="6" s="1"/>
  <c r="G14" i="5"/>
  <c r="J14" i="5" s="1"/>
  <c r="I11" i="4" s="1"/>
  <c r="G13" i="5"/>
  <c r="J13" i="5" s="1"/>
  <c r="M79" i="6" s="1"/>
  <c r="B5" i="5"/>
  <c r="B5" i="1" s="1"/>
  <c r="E11" i="4"/>
  <c r="D11" i="4"/>
  <c r="G10" i="4"/>
  <c r="E10" i="4"/>
  <c r="D10" i="4"/>
  <c r="W64" i="1"/>
  <c r="F12" i="5" s="1"/>
  <c r="L10" i="1"/>
  <c r="K7" i="6" l="1"/>
  <c r="K10" i="6"/>
  <c r="K13" i="6"/>
  <c r="K19" i="6"/>
  <c r="K22" i="6"/>
  <c r="K25" i="6"/>
  <c r="K28" i="6"/>
  <c r="K31" i="6"/>
  <c r="K34" i="6"/>
  <c r="K37" i="6"/>
  <c r="K40" i="6"/>
  <c r="K43" i="6"/>
  <c r="K16" i="6"/>
  <c r="K46" i="6"/>
  <c r="J18" i="1"/>
  <c r="M14" i="6" s="1"/>
  <c r="I34" i="1"/>
  <c r="G35" i="1" s="1"/>
  <c r="I35" i="1" s="1"/>
  <c r="L39" i="6" s="1"/>
  <c r="J41" i="6"/>
  <c r="M32" i="1"/>
  <c r="J37" i="6" s="1"/>
  <c r="L58" i="1"/>
  <c r="J22" i="1"/>
  <c r="M20" i="6" s="1"/>
  <c r="M24" i="1"/>
  <c r="J25" i="6" s="1"/>
  <c r="M28" i="1"/>
  <c r="J31" i="6" s="1"/>
  <c r="H4" i="6"/>
  <c r="V11" i="1"/>
  <c r="K4" i="6"/>
  <c r="N58" i="1"/>
  <c r="I16" i="6"/>
  <c r="M18" i="1"/>
  <c r="P18" i="1" s="1"/>
  <c r="I68" i="6"/>
  <c r="M65" i="1"/>
  <c r="O65" i="1" s="1"/>
  <c r="I57" i="1"/>
  <c r="L57" i="6" s="1"/>
  <c r="J57" i="6"/>
  <c r="M69" i="1"/>
  <c r="I32" i="1"/>
  <c r="L35" i="6" s="1"/>
  <c r="I38" i="1"/>
  <c r="G39" i="1" s="1"/>
  <c r="J45" i="6" s="1"/>
  <c r="K14" i="1"/>
  <c r="K58" i="1" s="1"/>
  <c r="M26" i="1"/>
  <c r="J28" i="6" s="1"/>
  <c r="M34" i="1"/>
  <c r="O34" i="1" s="1"/>
  <c r="L40" i="6" s="1"/>
  <c r="M38" i="1"/>
  <c r="O38" i="1" s="1"/>
  <c r="L46" i="6" s="1"/>
  <c r="O55" i="6"/>
  <c r="O53" i="6"/>
  <c r="O54" i="6"/>
  <c r="L73" i="1"/>
  <c r="J20" i="1"/>
  <c r="M17" i="6" s="1"/>
  <c r="M20" i="1"/>
  <c r="J19" i="6" s="1"/>
  <c r="O8" i="6"/>
  <c r="O56" i="6"/>
  <c r="O57" i="6"/>
  <c r="O58" i="6"/>
  <c r="N73" i="1"/>
  <c r="K71" i="6"/>
  <c r="AD63" i="1"/>
  <c r="I78" i="6" s="1"/>
  <c r="F11" i="5"/>
  <c r="E9" i="4" s="1"/>
  <c r="M42" i="1"/>
  <c r="J52" i="6" s="1"/>
  <c r="AF63" i="1"/>
  <c r="K78" i="6" s="1"/>
  <c r="H10" i="6"/>
  <c r="I69" i="1"/>
  <c r="X63" i="1"/>
  <c r="AA63" i="1" s="1"/>
  <c r="J56" i="1"/>
  <c r="M56" i="6" s="1"/>
  <c r="I56" i="1"/>
  <c r="L56" i="6" s="1"/>
  <c r="J69" i="1"/>
  <c r="J16" i="1"/>
  <c r="M11" i="6" s="1"/>
  <c r="J38" i="6"/>
  <c r="I36" i="1"/>
  <c r="G37" i="1" s="1"/>
  <c r="J37" i="1" s="1"/>
  <c r="M42" i="6" s="1"/>
  <c r="K73" i="1"/>
  <c r="G14" i="1"/>
  <c r="J14" i="1" s="1"/>
  <c r="M8" i="6" s="1"/>
  <c r="H8" i="6"/>
  <c r="I40" i="1"/>
  <c r="L47" i="6" s="1"/>
  <c r="J14" i="6"/>
  <c r="I20" i="1"/>
  <c r="J38" i="1"/>
  <c r="M44" i="6" s="1"/>
  <c r="J57" i="1"/>
  <c r="M57" i="6" s="1"/>
  <c r="G9" i="4"/>
  <c r="J2" i="6"/>
  <c r="I10" i="1"/>
  <c r="E8" i="4"/>
  <c r="H15" i="5"/>
  <c r="T63" i="1"/>
  <c r="F11" i="4"/>
  <c r="I14" i="5"/>
  <c r="H11" i="4" s="1"/>
  <c r="F10" i="4"/>
  <c r="I13" i="5"/>
  <c r="J79" i="6"/>
  <c r="AD11" i="1"/>
  <c r="I59" i="6" s="1"/>
  <c r="AF11" i="1"/>
  <c r="K59" i="6" s="1"/>
  <c r="I10" i="4"/>
  <c r="M71" i="1"/>
  <c r="O71" i="1" s="1"/>
  <c r="L77" i="6" s="1"/>
  <c r="L14" i="6"/>
  <c r="I4" i="6"/>
  <c r="D9" i="4"/>
  <c r="M30" i="1"/>
  <c r="J34" i="6" s="1"/>
  <c r="M40" i="1"/>
  <c r="M10" i="1"/>
  <c r="J11" i="6"/>
  <c r="O30" i="1"/>
  <c r="L34" i="6" s="1"/>
  <c r="H34" i="6"/>
  <c r="M22" i="1"/>
  <c r="O22" i="1" s="1"/>
  <c r="L22" i="6" s="1"/>
  <c r="I12" i="1"/>
  <c r="L5" i="6" s="1"/>
  <c r="J5" i="6"/>
  <c r="L11" i="6"/>
  <c r="I19" i="1"/>
  <c r="L15" i="6" s="1"/>
  <c r="J15" i="6"/>
  <c r="J19" i="1"/>
  <c r="M15" i="6" s="1"/>
  <c r="I30" i="1"/>
  <c r="G31" i="1" s="1"/>
  <c r="M12" i="1"/>
  <c r="P12" i="1" s="1"/>
  <c r="J40" i="1"/>
  <c r="M47" i="6" s="1"/>
  <c r="M16" i="1"/>
  <c r="P16" i="1" s="1"/>
  <c r="I22" i="1"/>
  <c r="G23" i="1" s="1"/>
  <c r="J24" i="1"/>
  <c r="M23" i="6" s="1"/>
  <c r="I24" i="1"/>
  <c r="G25" i="1" s="1"/>
  <c r="J26" i="1"/>
  <c r="M26" i="6" s="1"/>
  <c r="I26" i="1"/>
  <c r="G27" i="1" s="1"/>
  <c r="J28" i="1"/>
  <c r="M29" i="6" s="1"/>
  <c r="J32" i="1"/>
  <c r="M35" i="6" s="1"/>
  <c r="M36" i="1"/>
  <c r="P36" i="1" s="1"/>
  <c r="J42" i="1"/>
  <c r="M50" i="6" s="1"/>
  <c r="I28" i="1"/>
  <c r="G29" i="1" s="1"/>
  <c r="I42" i="1"/>
  <c r="J71" i="1"/>
  <c r="M77" i="6" s="1"/>
  <c r="I71" i="1"/>
  <c r="J67" i="1"/>
  <c r="M72" i="6" s="1"/>
  <c r="I67" i="1"/>
  <c r="L66" i="6"/>
  <c r="J65" i="1"/>
  <c r="M69" i="6" s="1"/>
  <c r="J66" i="6"/>
  <c r="M67" i="1"/>
  <c r="O67" i="1" s="1"/>
  <c r="L71" i="6" s="1"/>
  <c r="AC63" i="1"/>
  <c r="H78" i="6" s="1"/>
  <c r="I63" i="1"/>
  <c r="M63" i="1"/>
  <c r="J63" i="6"/>
  <c r="I61" i="1"/>
  <c r="J60" i="6"/>
  <c r="H62" i="6"/>
  <c r="M61" i="1"/>
  <c r="G73" i="1"/>
  <c r="O79" i="6"/>
  <c r="G8" i="4"/>
  <c r="O77" i="6"/>
  <c r="O73" i="6"/>
  <c r="O69" i="6"/>
  <c r="O65" i="6"/>
  <c r="O61" i="6"/>
  <c r="O51" i="6"/>
  <c r="O47" i="6"/>
  <c r="O43" i="6"/>
  <c r="O38" i="6"/>
  <c r="O33" i="6"/>
  <c r="O29" i="6"/>
  <c r="O25" i="6"/>
  <c r="O21" i="6"/>
  <c r="O17" i="6"/>
  <c r="O13" i="6"/>
  <c r="O9" i="6"/>
  <c r="O5" i="6"/>
  <c r="O78" i="6"/>
  <c r="O74" i="6"/>
  <c r="O70" i="6"/>
  <c r="O66" i="6"/>
  <c r="O62" i="6"/>
  <c r="O52" i="6"/>
  <c r="O48" i="6"/>
  <c r="O44" i="6"/>
  <c r="O39" i="6"/>
  <c r="O35" i="6"/>
  <c r="O34" i="6"/>
  <c r="O30" i="6"/>
  <c r="O26" i="6"/>
  <c r="O22" i="6"/>
  <c r="O18" i="6"/>
  <c r="O14" i="6"/>
  <c r="O10" i="6"/>
  <c r="O6" i="6"/>
  <c r="O2" i="6"/>
  <c r="O75" i="6"/>
  <c r="O71" i="6"/>
  <c r="O67" i="6"/>
  <c r="O63" i="6"/>
  <c r="O59" i="6"/>
  <c r="O49" i="6"/>
  <c r="O45" i="6"/>
  <c r="O41" i="6"/>
  <c r="O40" i="6"/>
  <c r="O36" i="6"/>
  <c r="O31" i="6"/>
  <c r="O27" i="6"/>
  <c r="O23" i="6"/>
  <c r="O19" i="6"/>
  <c r="O15" i="6"/>
  <c r="O11" i="6"/>
  <c r="O7" i="6"/>
  <c r="O3" i="6"/>
  <c r="O76" i="6"/>
  <c r="O72" i="6"/>
  <c r="O68" i="6"/>
  <c r="O64" i="6"/>
  <c r="O60" i="6"/>
  <c r="O50" i="6"/>
  <c r="O46" i="6"/>
  <c r="O42" i="6"/>
  <c r="O37" i="6"/>
  <c r="O32" i="6"/>
  <c r="O28" i="6"/>
  <c r="O24" i="6"/>
  <c r="O20" i="6"/>
  <c r="O16" i="6"/>
  <c r="O12" i="6"/>
  <c r="O4" i="6"/>
  <c r="T11" i="1" l="1"/>
  <c r="E59" i="1"/>
  <c r="P38" i="1"/>
  <c r="M46" i="6" s="1"/>
  <c r="P34" i="1"/>
  <c r="M40" i="6" s="1"/>
  <c r="P32" i="1"/>
  <c r="M37" i="6" s="1"/>
  <c r="P30" i="1"/>
  <c r="M34" i="6" s="1"/>
  <c r="P28" i="1"/>
  <c r="M31" i="6" s="1"/>
  <c r="P26" i="1"/>
  <c r="M28" i="6" s="1"/>
  <c r="P24" i="1"/>
  <c r="M25" i="6" s="1"/>
  <c r="P22" i="1"/>
  <c r="M22" i="6" s="1"/>
  <c r="P20" i="1"/>
  <c r="M19" i="6" s="1"/>
  <c r="J49" i="6"/>
  <c r="M49" i="6"/>
  <c r="O32" i="1"/>
  <c r="L37" i="6" s="1"/>
  <c r="L38" i="6"/>
  <c r="J39" i="6"/>
  <c r="J35" i="1"/>
  <c r="M39" i="6" s="1"/>
  <c r="M14" i="1"/>
  <c r="AC11" i="1"/>
  <c r="AE11" i="1" s="1"/>
  <c r="E9" i="5"/>
  <c r="E15" i="5" s="1"/>
  <c r="O24" i="1"/>
  <c r="L25" i="6" s="1"/>
  <c r="O28" i="1"/>
  <c r="L31" i="6" s="1"/>
  <c r="O20" i="1"/>
  <c r="L19" i="6" s="1"/>
  <c r="L44" i="6"/>
  <c r="F15" i="5"/>
  <c r="J46" i="6"/>
  <c r="I14" i="1"/>
  <c r="G15" i="1" s="1"/>
  <c r="O10" i="1"/>
  <c r="L4" i="6" s="1"/>
  <c r="J68" i="6"/>
  <c r="L68" i="6"/>
  <c r="P65" i="1"/>
  <c r="M68" i="6" s="1"/>
  <c r="J8" i="6"/>
  <c r="X11" i="1"/>
  <c r="G9" i="5" s="1"/>
  <c r="I9" i="5" s="1"/>
  <c r="O26" i="1"/>
  <c r="L28" i="6" s="1"/>
  <c r="J40" i="6"/>
  <c r="P71" i="1"/>
  <c r="J77" i="6"/>
  <c r="G33" i="1"/>
  <c r="I33" i="1" s="1"/>
  <c r="L36" i="6" s="1"/>
  <c r="O69" i="1"/>
  <c r="L74" i="6" s="1"/>
  <c r="J74" i="6"/>
  <c r="G11" i="5"/>
  <c r="I11" i="5" s="1"/>
  <c r="P69" i="1"/>
  <c r="I39" i="1"/>
  <c r="L45" i="6" s="1"/>
  <c r="G41" i="1"/>
  <c r="Z63" i="1"/>
  <c r="E12" i="4"/>
  <c r="O42" i="1"/>
  <c r="L52" i="6" s="1"/>
  <c r="M52" i="6"/>
  <c r="P10" i="1"/>
  <c r="M4" i="6" s="1"/>
  <c r="J4" i="6"/>
  <c r="L41" i="6"/>
  <c r="G21" i="1"/>
  <c r="L17" i="6"/>
  <c r="M75" i="6"/>
  <c r="M74" i="6"/>
  <c r="J22" i="6"/>
  <c r="G70" i="1"/>
  <c r="L72" i="6"/>
  <c r="G11" i="1"/>
  <c r="I11" i="1" s="1"/>
  <c r="L3" i="6" s="1"/>
  <c r="L2" i="6"/>
  <c r="J39" i="1"/>
  <c r="M45" i="6" s="1"/>
  <c r="G12" i="4"/>
  <c r="L79" i="6"/>
  <c r="H10" i="4"/>
  <c r="I37" i="1"/>
  <c r="L42" i="6" s="1"/>
  <c r="J42" i="6"/>
  <c r="O40" i="1"/>
  <c r="L49" i="6" s="1"/>
  <c r="G13" i="1"/>
  <c r="J13" i="1" s="1"/>
  <c r="M6" i="6" s="1"/>
  <c r="L50" i="6"/>
  <c r="G43" i="1"/>
  <c r="J16" i="6"/>
  <c r="O18" i="1"/>
  <c r="L16" i="6" s="1"/>
  <c r="M16" i="6"/>
  <c r="O12" i="1"/>
  <c r="L7" i="6" s="1"/>
  <c r="J7" i="6"/>
  <c r="M7" i="6"/>
  <c r="J12" i="6"/>
  <c r="I17" i="1"/>
  <c r="L12" i="6" s="1"/>
  <c r="J17" i="1"/>
  <c r="M12" i="6" s="1"/>
  <c r="L29" i="6"/>
  <c r="O36" i="1"/>
  <c r="L43" i="6" s="1"/>
  <c r="J43" i="6"/>
  <c r="M43" i="6"/>
  <c r="L26" i="6"/>
  <c r="L23" i="6"/>
  <c r="L20" i="6"/>
  <c r="J13" i="6"/>
  <c r="O16" i="1"/>
  <c r="L13" i="6" s="1"/>
  <c r="M13" i="6"/>
  <c r="L32" i="6"/>
  <c r="L75" i="6"/>
  <c r="G72" i="1"/>
  <c r="AE63" i="1"/>
  <c r="AH63" i="1" s="1"/>
  <c r="M78" i="6" s="1"/>
  <c r="L69" i="6"/>
  <c r="G68" i="1"/>
  <c r="J66" i="1"/>
  <c r="M70" i="6" s="1"/>
  <c r="J67" i="6"/>
  <c r="L67" i="6"/>
  <c r="P67" i="1"/>
  <c r="M71" i="6" s="1"/>
  <c r="J71" i="6"/>
  <c r="L63" i="6"/>
  <c r="G64" i="1"/>
  <c r="I64" i="1" s="1"/>
  <c r="O63" i="1"/>
  <c r="L65" i="6" s="1"/>
  <c r="J65" i="6"/>
  <c r="P63" i="1"/>
  <c r="M65" i="6" s="1"/>
  <c r="J73" i="1"/>
  <c r="I73" i="1"/>
  <c r="O61" i="1"/>
  <c r="M73" i="1"/>
  <c r="P73" i="1" s="1"/>
  <c r="J62" i="6"/>
  <c r="L60" i="6"/>
  <c r="G62" i="1"/>
  <c r="J10" i="6" l="1"/>
  <c r="P14" i="1"/>
  <c r="M10" i="6" s="1"/>
  <c r="J36" i="6"/>
  <c r="L8" i="6"/>
  <c r="O14" i="1"/>
  <c r="L10" i="6" s="1"/>
  <c r="M58" i="1"/>
  <c r="P58" i="1" s="1"/>
  <c r="D8" i="4"/>
  <c r="H59" i="6"/>
  <c r="J3" i="6"/>
  <c r="J78" i="6"/>
  <c r="J11" i="5"/>
  <c r="J11" i="1"/>
  <c r="M3" i="6" s="1"/>
  <c r="Z11" i="1"/>
  <c r="AA11" i="1"/>
  <c r="J33" i="1"/>
  <c r="M36" i="6" s="1"/>
  <c r="J48" i="6"/>
  <c r="I41" i="1"/>
  <c r="L48" i="6" s="1"/>
  <c r="M48" i="6"/>
  <c r="J18" i="6"/>
  <c r="J21" i="1"/>
  <c r="M18" i="6" s="1"/>
  <c r="I21" i="1"/>
  <c r="L18" i="6" s="1"/>
  <c r="G58" i="1"/>
  <c r="J58" i="1" s="1"/>
  <c r="J73" i="6"/>
  <c r="J70" i="1"/>
  <c r="M76" i="6" s="1"/>
  <c r="I70" i="1"/>
  <c r="L73" i="6" s="1"/>
  <c r="AH11" i="1"/>
  <c r="M59" i="6" s="1"/>
  <c r="X64" i="1"/>
  <c r="G12" i="5" s="1"/>
  <c r="X12" i="1"/>
  <c r="G10" i="5" s="1"/>
  <c r="I13" i="1"/>
  <c r="L6" i="6" s="1"/>
  <c r="J6" i="6"/>
  <c r="I23" i="1"/>
  <c r="L21" i="6" s="1"/>
  <c r="J21" i="6"/>
  <c r="I27" i="1"/>
  <c r="L27" i="6" s="1"/>
  <c r="J27" i="1"/>
  <c r="M27" i="6" s="1"/>
  <c r="J27" i="6"/>
  <c r="J30" i="6"/>
  <c r="I29" i="1"/>
  <c r="L30" i="6" s="1"/>
  <c r="J29" i="1"/>
  <c r="M30" i="6" s="1"/>
  <c r="M51" i="6"/>
  <c r="I43" i="1"/>
  <c r="L51" i="6" s="1"/>
  <c r="J51" i="6"/>
  <c r="I31" i="1"/>
  <c r="L33" i="6" s="1"/>
  <c r="J33" i="6"/>
  <c r="J9" i="5"/>
  <c r="J24" i="6"/>
  <c r="I25" i="1"/>
  <c r="L24" i="6" s="1"/>
  <c r="J25" i="1"/>
  <c r="M24" i="6" s="1"/>
  <c r="I15" i="1"/>
  <c r="L9" i="6" s="1"/>
  <c r="J15" i="1"/>
  <c r="M9" i="6" s="1"/>
  <c r="J9" i="6"/>
  <c r="F9" i="4"/>
  <c r="J76" i="6"/>
  <c r="J72" i="1"/>
  <c r="I72" i="1"/>
  <c r="L76" i="6" s="1"/>
  <c r="AG63" i="1"/>
  <c r="L78" i="6" s="1"/>
  <c r="I68" i="1"/>
  <c r="L70" i="6" s="1"/>
  <c r="J70" i="6"/>
  <c r="J68" i="1"/>
  <c r="M73" i="6" s="1"/>
  <c r="J64" i="1"/>
  <c r="M67" i="6" s="1"/>
  <c r="L64" i="6"/>
  <c r="J64" i="6"/>
  <c r="I62" i="1"/>
  <c r="L61" i="6" s="1"/>
  <c r="J61" i="6"/>
  <c r="L62" i="6"/>
  <c r="O73" i="1"/>
  <c r="D12" i="4" l="1"/>
  <c r="O58" i="1"/>
  <c r="F8" i="4"/>
  <c r="F12" i="4" s="1"/>
  <c r="I12" i="4" s="1"/>
  <c r="J59" i="6"/>
  <c r="AG11" i="1"/>
  <c r="L59" i="6" s="1"/>
  <c r="G15" i="5"/>
  <c r="J15" i="5" s="1"/>
  <c r="I58" i="1"/>
  <c r="Z12" i="1"/>
  <c r="AA12" i="1"/>
  <c r="H9" i="4"/>
  <c r="I9" i="4"/>
  <c r="AA64" i="1"/>
  <c r="Z64" i="1"/>
  <c r="H12" i="4" l="1"/>
  <c r="I8" i="4"/>
  <c r="H8" i="4"/>
  <c r="I15" i="5"/>
  <c r="I10" i="5"/>
  <c r="J10" i="5"/>
  <c r="I12" i="5"/>
  <c r="J12" i="5"/>
</calcChain>
</file>

<file path=xl/comments1.xml><?xml version="1.0" encoding="utf-8"?>
<comments xmlns="http://schemas.openxmlformats.org/spreadsheetml/2006/main">
  <authors>
    <author>gezul</author>
    <author>geraldine zuleta</author>
    <author>ZULETA ESPINOZA, GERALDINE</author>
  </authors>
  <commentList>
    <comment ref="F11" authorId="0" shapeId="0">
      <text>
        <r>
          <rPr>
            <b/>
            <sz val="9"/>
            <color indexed="81"/>
            <rFont val="Tahoma"/>
            <family val="2"/>
          </rPr>
          <t>gezul:</t>
        </r>
        <r>
          <rPr>
            <sz val="9"/>
            <color indexed="81"/>
            <rFont val="Tahoma"/>
            <family val="2"/>
          </rPr>
          <t xml:space="preserve">
Res N°1646, C-V de coeficiente de participación de 0,0354852 desde Landes S.A.
Res N°1645, C-V de coeficiente de participación de 0,0067676 desde Landes S.A</t>
        </r>
      </text>
    </comment>
    <comment ref="F15" authorId="1" shapeId="0">
      <text>
        <r>
          <rPr>
            <b/>
            <sz val="9"/>
            <color indexed="81"/>
            <rFont val="Tahoma"/>
            <family val="2"/>
          </rPr>
          <t>geraldine zuleta:</t>
        </r>
        <r>
          <rPr>
            <sz val="9"/>
            <color indexed="81"/>
            <rFont val="Tahoma"/>
            <family val="2"/>
          </rPr>
          <t xml:space="preserve">
Res N° 2196-2020, deja sin efecto res N°1751-216 coeficiente de participación 0,002517
Res N° 2197-2020, deja sin efecto res N° 1752-2020 coeficiente de partición 0,0331916
Res N°2198-2020, deja sin efecto res N° 1753-2020 coeficiente de participacón 0,0053096</t>
        </r>
      </text>
    </comment>
    <comment ref="F19" authorId="0" shapeId="0">
      <text>
        <r>
          <rPr>
            <b/>
            <sz val="9"/>
            <color indexed="81"/>
            <rFont val="Tahoma"/>
            <family val="2"/>
          </rPr>
          <t>gezul:</t>
        </r>
        <r>
          <rPr>
            <sz val="9"/>
            <color indexed="81"/>
            <rFont val="Tahoma"/>
            <family val="2"/>
          </rPr>
          <t xml:space="preserve">
Certificado N° 45-20, traspaso de 200 ton a UP XI-XII
Certificado N° 46-20 traspaso de 950 ton a UP XI-XII
Res N° 1951 C-V desde DERIS S.A.
Certificado N° 58, traspaso de 35,148 toneladas.
Certificado N° 62 traspaso desde Grimar S.A. XI-XII
Certificado N° 72 Traspaso a UP XI-XII</t>
        </r>
      </text>
    </comment>
    <comment ref="F21" authorId="0" shapeId="0">
      <text>
        <r>
          <rPr>
            <b/>
            <sz val="9"/>
            <color indexed="81"/>
            <rFont val="Tahoma"/>
            <family val="2"/>
          </rPr>
          <t>gezul:</t>
        </r>
        <r>
          <rPr>
            <sz val="9"/>
            <color indexed="81"/>
            <rFont val="Tahoma"/>
            <family val="2"/>
          </rPr>
          <t xml:space="preserve">
Res 1437 cede 0,1290443 en favor de emdepes S.A.
Res 1439 cede 0,0006635 en favor de emdepes S.A.
Res 1440 cede 0,0094627 en favor de emdepes S.A.
Res 1441 cede 0,0071403 en favor de emdepes S.A.
Res 1442 cede 0,00 en favor de emdepes S.A.</t>
        </r>
      </text>
    </comment>
    <comment ref="F23" authorId="0" shapeId="0">
      <text>
        <r>
          <rPr>
            <b/>
            <sz val="9"/>
            <color indexed="81"/>
            <rFont val="Tahoma"/>
            <family val="2"/>
          </rPr>
          <t>gezul:</t>
        </r>
        <r>
          <rPr>
            <sz val="9"/>
            <color indexed="81"/>
            <rFont val="Tahoma"/>
            <family val="2"/>
          </rPr>
          <t xml:space="preserve">
Res N°1646, C-V de coeficiente de participación de 0,0354852 en favor de Pacificblu SpA
Res N°1645, C-V de coeficiente de participación de 0,0067676 en favor de Pacificblu SpA</t>
        </r>
      </text>
    </comment>
    <comment ref="F25" authorId="2" shapeId="0">
      <text>
        <r>
          <rPr>
            <b/>
            <sz val="9"/>
            <color indexed="81"/>
            <rFont val="Tahoma"/>
            <family val="2"/>
          </rPr>
          <t>ZULETA ESPINOZA, GERALDINE:</t>
        </r>
        <r>
          <rPr>
            <sz val="9"/>
            <color indexed="81"/>
            <rFont val="Tahoma"/>
            <family val="2"/>
          </rPr>
          <t xml:space="preserve">
Res N° 2319 C-V de 313,1420134 ton en favor de Emdepes S.A. </t>
        </r>
      </text>
    </comment>
    <comment ref="F33" authorId="0" shapeId="0">
      <text>
        <r>
          <rPr>
            <b/>
            <sz val="9"/>
            <color indexed="81"/>
            <rFont val="Tahoma"/>
            <family val="2"/>
          </rPr>
          <t>gezul:</t>
        </r>
        <r>
          <rPr>
            <sz val="9"/>
            <color indexed="81"/>
            <rFont val="Tahoma"/>
            <family val="2"/>
          </rPr>
          <t xml:space="preserve">
res N° 1577 cede 0,1220 en favor de Emdepes S.A.</t>
        </r>
      </text>
    </comment>
    <comment ref="F35" authorId="0" shapeId="0">
      <text>
        <r>
          <rPr>
            <b/>
            <sz val="9"/>
            <color indexed="81"/>
            <rFont val="Tahoma"/>
            <family val="2"/>
          </rPr>
          <t>gezul:</t>
        </r>
        <r>
          <rPr>
            <sz val="9"/>
            <color indexed="81"/>
            <rFont val="Tahoma"/>
            <family val="2"/>
          </rPr>
          <t xml:space="preserve">
Res N° 1951 C-V en favor de PESQ GRIMAR S.A.</t>
        </r>
      </text>
    </comment>
    <comment ref="F37" authorId="0" shapeId="0">
      <text>
        <r>
          <rPr>
            <b/>
            <sz val="9"/>
            <color indexed="81"/>
            <rFont val="Tahoma"/>
            <family val="2"/>
          </rPr>
          <t>gezul:</t>
        </r>
        <r>
          <rPr>
            <sz val="9"/>
            <color indexed="81"/>
            <rFont val="Tahoma"/>
            <family val="2"/>
          </rPr>
          <t xml:space="preserve">
Certificado N° 44 traspaso de 200 ton a la UP XI-XII
Certificado N° 47 traspaso de 900 ton a la UP XI-XII
Certificado N° 57 traspaso de 400 ton desde la UP XI-XII
Certificado N° 69 traspaso de 300 ton desde la unidad de pesqueria XI-XII</t>
        </r>
      </text>
    </comment>
    <comment ref="F40" authorId="0" shapeId="0">
      <text>
        <r>
          <rPr>
            <b/>
            <sz val="9"/>
            <color indexed="81"/>
            <rFont val="Tahoma"/>
            <family val="2"/>
          </rPr>
          <t>gezul:</t>
        </r>
        <r>
          <rPr>
            <sz val="9"/>
            <color indexed="81"/>
            <rFont val="Tahoma"/>
            <family val="2"/>
          </rPr>
          <t xml:space="preserve">
Res N°136-16 modificada por Res N° 137-16, traspaso desde la unidad de pesqueria V-X a unidad de pesqueria XI-XII, hasta el año 2031</t>
        </r>
      </text>
    </comment>
    <comment ref="F42" authorId="0" shapeId="0">
      <text>
        <r>
          <rPr>
            <b/>
            <sz val="9"/>
            <color indexed="81"/>
            <rFont val="Tahoma"/>
            <family val="2"/>
          </rPr>
          <t>gezul:</t>
        </r>
        <r>
          <rPr>
            <sz val="9"/>
            <color indexed="81"/>
            <rFont val="Tahoma"/>
            <family val="2"/>
          </rPr>
          <t xml:space="preserve">
certificado n° 23 traspaso de 902,672 ton, a pesqueria XI-XII</t>
        </r>
      </text>
    </comment>
    <comment ref="F43" authorId="0" shapeId="0">
      <text>
        <r>
          <rPr>
            <b/>
            <sz val="9"/>
            <color indexed="81"/>
            <rFont val="Tahoma"/>
            <family val="2"/>
          </rPr>
          <t>gezul:</t>
        </r>
        <r>
          <rPr>
            <sz val="9"/>
            <color indexed="81"/>
            <rFont val="Tahoma"/>
            <family val="2"/>
          </rPr>
          <t xml:space="preserve">
Res 1437 cede 0,1290443 desde Isla Quihua S.A.
Res 1439 cede 0,0006635 desde Isla Quihua S.A
Res 1440 cede 0,0094627 desde Isla Quihua S.A.
Res 1441 cede 0,0071403 desde Isla Quihua S.A.
Res 1421 cede 0,0071403 desde Isla Quihua S.A. 
Res 1577 cede 0,1220 desde Isla Orizon S.A. 
Cerificado 41 traspado a Emdepes S.A. XI-XII
Certificado N° 52 traspaso a ENDEPES S.A. XI-XII
Res N° 2319 C-V de 313,1420134 ton desde Lota Protein S.A.
Certificado N° 63 traspaso  a Emdepes S.A. XI-XII</t>
        </r>
      </text>
    </comment>
    <comment ref="F51" authorId="1" shapeId="0">
      <text>
        <r>
          <rPr>
            <b/>
            <sz val="9"/>
            <color indexed="81"/>
            <rFont val="Tahoma"/>
            <family val="2"/>
          </rPr>
          <t>geraldine zuleta:</t>
        </r>
        <r>
          <rPr>
            <sz val="9"/>
            <color indexed="81"/>
            <rFont val="Tahoma"/>
            <family val="2"/>
          </rPr>
          <t xml:space="preserve">
Res N° 2196-2020, deja sin efecto res N°1751-216 coeficiente de participación 0,002517
</t>
        </r>
      </text>
    </comment>
    <comment ref="F53" authorId="1" shapeId="0">
      <text>
        <r>
          <rPr>
            <b/>
            <sz val="9"/>
            <color indexed="81"/>
            <rFont val="Tahoma"/>
            <family val="2"/>
          </rPr>
          <t>geraldine zuleta:</t>
        </r>
        <r>
          <rPr>
            <sz val="9"/>
            <color indexed="81"/>
            <rFont val="Tahoma"/>
            <family val="2"/>
          </rPr>
          <t xml:space="preserve">
Res N° 2197-2020, deja sin efecto res N° 1752-2020 coeficiente de partición 0,0331916
</t>
        </r>
      </text>
    </comment>
    <comment ref="F55" authorId="1" shapeId="0">
      <text>
        <r>
          <rPr>
            <b/>
            <sz val="9"/>
            <color indexed="81"/>
            <rFont val="Tahoma"/>
            <family val="2"/>
          </rPr>
          <t>geraldine zuleta:</t>
        </r>
        <r>
          <rPr>
            <sz val="9"/>
            <color indexed="81"/>
            <rFont val="Tahoma"/>
            <family val="2"/>
          </rPr>
          <t xml:space="preserve">
Res N°2198-2020, deja sin efecto res N° 1753-2020 coeficiente de participacón 0,0053096</t>
        </r>
      </text>
    </comment>
    <comment ref="F63" authorId="0" shapeId="0">
      <text>
        <r>
          <rPr>
            <b/>
            <sz val="9"/>
            <color indexed="81"/>
            <rFont val="Tahoma"/>
            <family val="2"/>
          </rPr>
          <t>gezul:</t>
        </r>
        <r>
          <rPr>
            <sz val="9"/>
            <color indexed="81"/>
            <rFont val="Tahoma"/>
            <family val="2"/>
          </rPr>
          <t xml:space="preserve">
certificado N° 23  traspaso de 902,672 desde ENDEPES V-X</t>
        </r>
      </text>
    </comment>
    <comment ref="F64" authorId="0" shapeId="0">
      <text>
        <r>
          <rPr>
            <b/>
            <sz val="9"/>
            <color indexed="81"/>
            <rFont val="Tahoma"/>
            <family val="2"/>
          </rPr>
          <t>gezul:</t>
        </r>
        <r>
          <rPr>
            <sz val="9"/>
            <color indexed="81"/>
            <rFont val="Tahoma"/>
            <family val="2"/>
          </rPr>
          <t xml:space="preserve">
certificado 41 traspaso desde Emdepes S.A. V-X
Certificado N° 52 traspado desde Emdepes S.A. V-X
Certificado N° 63  traspado desde Emdepes S.A. V-X</t>
        </r>
      </text>
    </comment>
    <comment ref="F66" authorId="0" shapeId="0">
      <text>
        <r>
          <rPr>
            <b/>
            <sz val="9"/>
            <color indexed="81"/>
            <rFont val="Tahoma"/>
            <family val="2"/>
          </rPr>
          <t>gezul:</t>
        </r>
        <r>
          <rPr>
            <sz val="9"/>
            <color indexed="81"/>
            <rFont val="Tahoma"/>
            <family val="2"/>
          </rPr>
          <t xml:space="preserve">
Certificado N° 45-20 traspaso de 200 ton  desde la UP V-X
Certificado N° 46-20 traspaso de 950 toneladas desde UP V-X
Res N° 1708, C-V de un coeficiente de participación de 0,121100 desde Deris S.A.
Certificado N° 58, traspaso de 35,148 toneladas.
Res N° 2004 C-V en desde de DERIS S.A.
Certificado N° 62 traspaso a Grimar S.A. V-X
Certificado N° 72 Traspaso desde UP XI-XII</t>
        </r>
      </text>
    </comment>
    <comment ref="F68" authorId="0" shapeId="0">
      <text>
        <r>
          <rPr>
            <b/>
            <sz val="9"/>
            <color indexed="81"/>
            <rFont val="Tahoma"/>
            <family val="2"/>
          </rPr>
          <t>gezul:</t>
        </r>
        <r>
          <rPr>
            <sz val="9"/>
            <color indexed="81"/>
            <rFont val="Tahoma"/>
            <family val="2"/>
          </rPr>
          <t xml:space="preserve">
Res N° 1708, C-V de un coeficiente de participación de 0,121100 en favor de Pesq Grimar S.A.
Res N° 1710 cede 0,99414532 en favor de pesca cisne S.A.
Res N° 1937 C-V en favor de PESQ SUR AUSTRAL S.A.
Res N° 1938 C-V en favor de PESQ SUR AUSTRAL S.A.
Res N° 2004 C-V en favor de PESQ GRIMAR S.A.
</t>
        </r>
      </text>
    </comment>
    <comment ref="F69" authorId="0" shapeId="0">
      <text>
        <r>
          <rPr>
            <b/>
            <sz val="9"/>
            <color indexed="81"/>
            <rFont val="Tahoma"/>
            <family val="2"/>
          </rPr>
          <t>gezul:</t>
        </r>
        <r>
          <rPr>
            <sz val="9"/>
            <color indexed="81"/>
            <rFont val="Tahoma"/>
            <family val="2"/>
          </rPr>
          <t xml:space="preserve">
Res N°136-16 modificada por Res N° 137-16, traspaso desde la unidad de pesqueria V-X a unidad de pesqueria XI-XII, hasta el año 2031</t>
        </r>
      </text>
    </comment>
    <comment ref="F70" authorId="0" shapeId="0">
      <text>
        <r>
          <rPr>
            <b/>
            <sz val="9"/>
            <color indexed="81"/>
            <rFont val="Tahoma"/>
            <family val="2"/>
          </rPr>
          <t>gezul:</t>
        </r>
        <r>
          <rPr>
            <sz val="9"/>
            <color indexed="81"/>
            <rFont val="Tahoma"/>
            <family val="2"/>
          </rPr>
          <t xml:space="preserve">
Res N° 1710, Incremento de 0,99414532 desde deris S.A.
</t>
        </r>
      </text>
    </comment>
    <comment ref="F72" authorId="0" shapeId="0">
      <text>
        <r>
          <rPr>
            <b/>
            <sz val="9"/>
            <color indexed="81"/>
            <rFont val="Tahoma"/>
            <family val="2"/>
          </rPr>
          <t>gezul:</t>
        </r>
        <r>
          <rPr>
            <sz val="9"/>
            <color indexed="81"/>
            <rFont val="Tahoma"/>
            <family val="2"/>
          </rPr>
          <t xml:space="preserve">
Certificado N° 44 traspaso de 200 ton desde UP V-X
Certificado N° 47 traspaso de 900 ton desde UP V-X
Certificado N° 57 traspaso de 400 ton a la UP V-X
Res N° 1937 
Res N°1938
Certificado N° 69 traspaso de 300 ton a UP V-X
</t>
        </r>
      </text>
    </comment>
  </commentList>
</comments>
</file>

<file path=xl/sharedStrings.xml><?xml version="1.0" encoding="utf-8"?>
<sst xmlns="http://schemas.openxmlformats.org/spreadsheetml/2006/main" count="817" uniqueCount="150">
  <si>
    <t>CUOTA (TONELADAS)</t>
  </si>
  <si>
    <t>OPERACIÓN</t>
  </si>
  <si>
    <t xml:space="preserve">RESUMEN ANUAL </t>
  </si>
  <si>
    <t xml:space="preserve">Unidad de pesquería </t>
  </si>
  <si>
    <t>Titular de cuota LTP</t>
  </si>
  <si>
    <t>Periodo</t>
  </si>
  <si>
    <t>Traspaso, Cesión, Arriendo, etc.)</t>
  </si>
  <si>
    <t>Cuota Efectiva</t>
  </si>
  <si>
    <t>Captura (t)</t>
  </si>
  <si>
    <t>Saldo (t)</t>
  </si>
  <si>
    <t>% consumido</t>
  </si>
  <si>
    <t>Cuota asignada (t)</t>
  </si>
  <si>
    <t>Cuota Período</t>
  </si>
  <si>
    <t>Ene-Mar</t>
  </si>
  <si>
    <t>Unidad de Pesquería</t>
  </si>
  <si>
    <t>Zona</t>
  </si>
  <si>
    <t>Cuota Global (t)</t>
  </si>
  <si>
    <t>Fecha cierre</t>
  </si>
  <si>
    <t>Abr-Dic</t>
  </si>
  <si>
    <t>Período</t>
  </si>
  <si>
    <t xml:space="preserve">Cesiones </t>
  </si>
  <si>
    <t>efectiva</t>
  </si>
  <si>
    <t xml:space="preserve">Merluza de Cola </t>
  </si>
  <si>
    <t>V-X</t>
  </si>
  <si>
    <t>Enero - Marzo</t>
  </si>
  <si>
    <t>Abril -Diciembre</t>
  </si>
  <si>
    <t>ORIZON</t>
  </si>
  <si>
    <t>CAMANCHACA PESCA SUR S.A.</t>
  </si>
  <si>
    <t>PESCA CISNE S.A.</t>
  </si>
  <si>
    <t xml:space="preserve">Merluza de Cola  XI-XII Región </t>
  </si>
  <si>
    <t>XI-XII</t>
  </si>
  <si>
    <t>Cuota Asignada por R. Ex. N° 4507-17</t>
  </si>
  <si>
    <t>Sector</t>
  </si>
  <si>
    <t>Región</t>
  </si>
  <si>
    <t>Cuota asignada</t>
  </si>
  <si>
    <t>Movimientos</t>
  </si>
  <si>
    <t>Captura</t>
  </si>
  <si>
    <t>Saldo</t>
  </si>
  <si>
    <t xml:space="preserve">V-X Región </t>
  </si>
  <si>
    <t xml:space="preserve">XI-XII Región </t>
  </si>
  <si>
    <t>Industrial</t>
  </si>
  <si>
    <t>Períodos</t>
  </si>
  <si>
    <t>% Consumo</t>
  </si>
  <si>
    <t>unidad</t>
  </si>
  <si>
    <t>recurso</t>
  </si>
  <si>
    <t>zona</t>
  </si>
  <si>
    <t>tipo_asignatario</t>
  </si>
  <si>
    <t>organizacion_titular_area</t>
  </si>
  <si>
    <t>periodo_inicio</t>
  </si>
  <si>
    <t>periodo_final</t>
  </si>
  <si>
    <t>cuota</t>
  </si>
  <si>
    <t>cesiones_descuentos</t>
  </si>
  <si>
    <t>cuota_efectiva</t>
  </si>
  <si>
    <t>desembarque</t>
  </si>
  <si>
    <t>saldo</t>
  </si>
  <si>
    <t>consumo_porcentaje</t>
  </si>
  <si>
    <t>cierre</t>
  </si>
  <si>
    <t>preliminar</t>
  </si>
  <si>
    <t>TITULAR LTP</t>
  </si>
  <si>
    <t xml:space="preserve">MERLUZA DE COLA V-X </t>
  </si>
  <si>
    <t>MERLUZA DE COLA</t>
  </si>
  <si>
    <t>ENERO</t>
  </si>
  <si>
    <t>MARZO</t>
  </si>
  <si>
    <t xml:space="preserve">ABRIL </t>
  </si>
  <si>
    <t>DICIEMBRE</t>
  </si>
  <si>
    <t>PESQUERA LITORAL SpA</t>
  </si>
  <si>
    <t>TOTAL LTP</t>
  </si>
  <si>
    <t>TOTAL ASIGNATARIOS LTP</t>
  </si>
  <si>
    <t>MERLUZA DE COLA XI-XII</t>
  </si>
  <si>
    <t>Artesanal</t>
  </si>
  <si>
    <t>X-XII Región</t>
  </si>
  <si>
    <t>Ene-Dic</t>
  </si>
  <si>
    <t>Fauna acompañante</t>
  </si>
  <si>
    <t>MERLUZA DE COLA X-XII</t>
  </si>
  <si>
    <t>X-XII</t>
  </si>
  <si>
    <t xml:space="preserve">MACROZONA </t>
  </si>
  <si>
    <t>ARTESANAL X-XII</t>
  </si>
  <si>
    <t xml:space="preserve"> -</t>
  </si>
  <si>
    <t>COEFICIENTE</t>
  </si>
  <si>
    <t>COMERCIAL Y CONSERVERA SAN LORENZO Ltda.</t>
  </si>
  <si>
    <t>Artesanal - Aguas interiores</t>
  </si>
  <si>
    <t>PACIFICBLU SpA.</t>
  </si>
  <si>
    <t xml:space="preserve">PACIFICBLU SpA </t>
  </si>
  <si>
    <t xml:space="preserve">BLUMAR S.A.                    </t>
  </si>
  <si>
    <t>PERIODO</t>
  </si>
  <si>
    <t>TONELADAS</t>
  </si>
  <si>
    <t>Ene-Mar V-X</t>
  </si>
  <si>
    <t>Abr-Dic V-X</t>
  </si>
  <si>
    <t>Ene-Mar XI-XII</t>
  </si>
  <si>
    <t>Abr-Dic XI-XII</t>
  </si>
  <si>
    <t>Merluza de cola V a X LTP A</t>
  </si>
  <si>
    <t xml:space="preserve">TITULAR LTP </t>
  </si>
  <si>
    <t>ENE-MAR</t>
  </si>
  <si>
    <t>ABR-DIC</t>
  </si>
  <si>
    <t>TOTAL CUOTA</t>
  </si>
  <si>
    <t>PACIFICBLU SpA</t>
  </si>
  <si>
    <t>LITORAL SpA</t>
  </si>
  <si>
    <t>BLUMAR S.A</t>
  </si>
  <si>
    <t>FOODCORP CHILE S.A</t>
  </si>
  <si>
    <t>GRIMAR S.A</t>
  </si>
  <si>
    <t>ISLA QUIHUA S.A</t>
  </si>
  <si>
    <t>LANDES S.A</t>
  </si>
  <si>
    <t>LOTA PROTEIN S.A</t>
  </si>
  <si>
    <t>ANTONIO CRUZ CORDOVA NAKOUZI</t>
  </si>
  <si>
    <t>DA VENEZIA RETAMALES ANTONIO</t>
  </si>
  <si>
    <t>ENFEMAR LTDA</t>
  </si>
  <si>
    <t>EMDEPES S.A</t>
  </si>
  <si>
    <t>ORIZON S.A</t>
  </si>
  <si>
    <t>DERIS S.A</t>
  </si>
  <si>
    <t>SUR AUSTRAL S.A</t>
  </si>
  <si>
    <t>CAMANCHACA PESCA SUR S.A</t>
  </si>
  <si>
    <t>PESCA CISNE S.A</t>
  </si>
  <si>
    <t>COMERCIAL Y CONCERVERA SAN LAZARO LTDA</t>
  </si>
  <si>
    <t>Merluza de cola XI a XII LTP A</t>
  </si>
  <si>
    <t>PACIFLICBLU SpA</t>
  </si>
  <si>
    <t>Merluza de cola artesanal (Aguas Interiores, Los Lagos a Magallanes)</t>
  </si>
  <si>
    <t>REGIÓN</t>
  </si>
  <si>
    <t>ENE-DIC</t>
  </si>
  <si>
    <t>FAUNA ACOMPAÑANTE</t>
  </si>
  <si>
    <t>Merluza de Cola V - X</t>
  </si>
  <si>
    <t>Información preliminar</t>
  </si>
  <si>
    <t>Total</t>
  </si>
  <si>
    <t xml:space="preserve">FOODCORP CHILE S.A.        </t>
  </si>
  <si>
    <t xml:space="preserve">ISLA QUIHUA S.A.     </t>
  </si>
  <si>
    <t xml:space="preserve">GRIMAR S.A.           </t>
  </si>
  <si>
    <t xml:space="preserve">LANDES S.A. </t>
  </si>
  <si>
    <t xml:space="preserve">LOTA PROTEIN S.A.            </t>
  </si>
  <si>
    <t xml:space="preserve">ANTONIO CRUZ CORDOVA NAKOUZI                             </t>
  </si>
  <si>
    <t xml:space="preserve">ANTONIO DA VENEZIA RETAMALES </t>
  </si>
  <si>
    <t xml:space="preserve">ENFERMAR LTDA. </t>
  </si>
  <si>
    <t>DERIS S.A.</t>
  </si>
  <si>
    <t xml:space="preserve">SUR AUSTRAL S.A. </t>
  </si>
  <si>
    <t xml:space="preserve">EMDEPES S.A.                      </t>
  </si>
  <si>
    <t xml:space="preserve">EMDEPES S.A.                     </t>
  </si>
  <si>
    <t xml:space="preserve">GRIMAR S.A. </t>
  </si>
  <si>
    <t xml:space="preserve">DERIS S.A.                  </t>
  </si>
  <si>
    <t xml:space="preserve">PESCA CISNE S.A.             </t>
  </si>
  <si>
    <t>Asignada</t>
  </si>
  <si>
    <t>ALIMENTOS MARINOS</t>
  </si>
  <si>
    <t>ALIMENTOS MARINOS S.A</t>
  </si>
  <si>
    <t>año</t>
  </si>
  <si>
    <t>mensaje</t>
  </si>
  <si>
    <t>ANTARTIC SEAFOOD SA</t>
  </si>
  <si>
    <t>PESQUERA QUINTERO S.A.</t>
  </si>
  <si>
    <t>RESUMEN  ANUAL CONSUMO DE CUOTA MERLUZA DE COLA 2020</t>
  </si>
  <si>
    <t>RESUMEN  POR PERIODO DEL CONSUMO DE CUOTA MERLUZA DE COLA 2020</t>
  </si>
  <si>
    <t>CONTROL DE CUOTA MERLUZA DE COLA LTP POR TITULAR 2020</t>
  </si>
  <si>
    <t>INVERSIONES REDINA SpA</t>
  </si>
  <si>
    <t>BENTO INVESIONES SpA</t>
  </si>
  <si>
    <t>MG INVERSIONES SpA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</si>
</sst>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quot;$&quot;\ * #,##0.00_-;_-&quot;$&quot;\ * &quot;-&quot;??_-;_-@_-"/>
    <numFmt numFmtId="43" formatCode="_-* #,##0.00_-;\-* #,##0.00_-;_-* &quot;-&quot;??_-;_-@_-"/>
    <numFmt numFmtId="164" formatCode="[$-F800]dddd\,\ mmmm\ dd\,\ yyyy"/>
    <numFmt numFmtId="165" formatCode="0.00_ ;[Red]\-0.00\ "/>
    <numFmt numFmtId="166" formatCode="0.000"/>
    <numFmt numFmtId="167" formatCode="#,##0_ ;[Red]\-#,##0\ "/>
    <numFmt numFmtId="168" formatCode="0.0000"/>
    <numFmt numFmtId="169" formatCode="0.0"/>
    <numFmt numFmtId="170" formatCode="yyyy/mm/dd"/>
    <numFmt numFmtId="171" formatCode="#,##0.000"/>
    <numFmt numFmtId="172" formatCode="_-* #,##0.00\ _p_t_a_-;\-* #,##0.00\ _p_t_a_-;_-* \-??\ _p_t_a_-;_-@_-"/>
    <numFmt numFmtId="173" formatCode="0.000%"/>
    <numFmt numFmtId="174" formatCode="0.000_ ;[Red]\-0.000\ "/>
  </numFmts>
  <fonts count="60">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1"/>
      <name val="Calibri"/>
      <family val="2"/>
    </font>
    <font>
      <b/>
      <sz val="11"/>
      <color indexed="8"/>
      <name val="Calibri"/>
      <family val="2"/>
    </font>
    <font>
      <b/>
      <sz val="11"/>
      <name val="Calibri"/>
      <family val="2"/>
      <scheme val="minor"/>
    </font>
    <font>
      <b/>
      <sz val="18"/>
      <color theme="1"/>
      <name val="Calibri"/>
      <family val="2"/>
      <scheme val="minor"/>
    </font>
    <font>
      <b/>
      <sz val="10"/>
      <name val="Calibri"/>
      <family val="2"/>
    </font>
    <font>
      <b/>
      <sz val="12"/>
      <name val="Calibri"/>
      <family val="2"/>
      <scheme val="minor"/>
    </font>
    <font>
      <sz val="11"/>
      <name val="Calibri"/>
      <family val="2"/>
      <scheme val="minor"/>
    </font>
    <font>
      <sz val="11"/>
      <color indexed="8"/>
      <name val="Calibri"/>
      <family val="2"/>
    </font>
    <font>
      <b/>
      <sz val="16"/>
      <color theme="1"/>
      <name val="Calibri"/>
      <family val="2"/>
      <scheme val="minor"/>
    </font>
    <font>
      <sz val="11"/>
      <color rgb="FFFF0000"/>
      <name val="Calibri"/>
      <family val="2"/>
      <scheme val="minor"/>
    </font>
    <font>
      <b/>
      <sz val="12"/>
      <color theme="1"/>
      <name val="Calibri"/>
      <family val="2"/>
      <scheme val="minor"/>
    </font>
    <font>
      <b/>
      <sz val="16"/>
      <name val="Calibri"/>
      <family val="2"/>
      <scheme val="minor"/>
    </font>
    <font>
      <b/>
      <sz val="11"/>
      <color rgb="FF000000"/>
      <name val="Calibri"/>
      <family val="2"/>
    </font>
    <font>
      <b/>
      <sz val="11"/>
      <color rgb="FFFF0000"/>
      <name val="Calibri"/>
      <family val="2"/>
    </font>
    <font>
      <sz val="11"/>
      <color rgb="FF000000"/>
      <name val="Calibri"/>
      <family val="2"/>
    </font>
    <font>
      <sz val="10"/>
      <color indexed="8"/>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theme="1"/>
      <name val="gobCL"/>
      <family val="2"/>
    </font>
    <font>
      <u/>
      <sz val="6.25"/>
      <color theme="10"/>
      <name val="Calibri"/>
      <family val="2"/>
    </font>
    <font>
      <u/>
      <sz val="11"/>
      <color theme="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7"/>
      <color theme="10"/>
      <name val="Arial"/>
      <family val="2"/>
    </font>
    <font>
      <sz val="10"/>
      <color theme="1"/>
      <name val="gobCL"/>
      <family val="2"/>
    </font>
    <font>
      <sz val="10"/>
      <name val="Verdana"/>
      <family val="2"/>
    </font>
    <font>
      <sz val="9"/>
      <name val="Verdana"/>
      <family val="2"/>
    </font>
    <font>
      <b/>
      <sz val="9"/>
      <name val="Verdana"/>
      <family val="2"/>
    </font>
    <font>
      <sz val="9"/>
      <color indexed="81"/>
      <name val="Tahoma"/>
      <family val="2"/>
    </font>
    <font>
      <b/>
      <sz val="9"/>
      <color indexed="81"/>
      <name val="Tahoma"/>
      <family val="2"/>
    </font>
  </fonts>
  <fills count="68">
    <fill>
      <patternFill patternType="none"/>
    </fill>
    <fill>
      <patternFill patternType="gray125"/>
    </fill>
    <fill>
      <patternFill patternType="solid">
        <fgColor rgb="FFC6EFCE"/>
      </patternFill>
    </fill>
    <fill>
      <patternFill patternType="solid">
        <fgColor rgb="FFEFEFFF"/>
        <bgColor indexed="64"/>
      </patternFill>
    </fill>
    <fill>
      <patternFill patternType="solid">
        <fgColor theme="6" tint="0.79998168889431442"/>
        <bgColor indexed="64"/>
      </patternFill>
    </fill>
    <fill>
      <patternFill patternType="solid">
        <fgColor theme="0"/>
        <bgColor indexed="64"/>
      </patternFill>
    </fill>
    <fill>
      <patternFill patternType="solid">
        <fgColor rgb="FFFBFBFF"/>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gradientFill degree="270">
        <stop position="0">
          <color theme="0"/>
        </stop>
        <stop position="1">
          <color theme="6" tint="0.40000610370189521"/>
        </stop>
      </gradientFill>
    </fill>
    <fill>
      <patternFill patternType="solid">
        <fgColor theme="6" tint="0.39997558519241921"/>
        <bgColor indexed="64"/>
      </patternFill>
    </fill>
    <fill>
      <patternFill patternType="solid">
        <fgColor rgb="FFB4CFA1"/>
        <bgColor indexed="64"/>
      </patternFill>
    </fill>
    <fill>
      <patternFill patternType="solid">
        <fgColor rgb="FFDBF67A"/>
        <bgColor indexed="64"/>
      </patternFill>
    </fill>
    <fill>
      <gradientFill degree="90">
        <stop position="0">
          <color theme="0"/>
        </stop>
        <stop position="0.5">
          <color theme="6" tint="0.40000610370189521"/>
        </stop>
        <stop position="1">
          <color theme="0"/>
        </stop>
      </gradientFill>
    </fill>
    <fill>
      <gradientFill degree="90">
        <stop position="0">
          <color rgb="FFDBF67A"/>
        </stop>
        <stop position="1">
          <color rgb="FFB4CFA1"/>
        </stop>
      </gradientFill>
    </fill>
    <fill>
      <patternFill patternType="solid">
        <fgColor theme="7" tint="0.79998168889431442"/>
        <bgColor indexed="64"/>
      </patternFill>
    </fill>
    <fill>
      <patternFill patternType="solid">
        <fgColor rgb="FFE3EA86"/>
        <bgColor indexed="64"/>
      </patternFill>
    </fill>
    <fill>
      <patternFill patternType="solid">
        <fgColor rgb="FFFFFF00"/>
        <bgColor indexed="64"/>
      </patternFill>
    </fill>
  </fills>
  <borders count="7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auto="1"/>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22"/>
      </left>
      <right style="thin">
        <color indexed="2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42113">
    <xf numFmtId="0" fontId="0" fillId="0" borderId="0"/>
    <xf numFmtId="9" fontId="1" fillId="0" borderId="0" applyFont="0" applyFill="0" applyBorder="0" applyAlignment="0" applyProtection="0"/>
    <xf numFmtId="0" fontId="2" fillId="2" borderId="0" applyNumberFormat="0" applyBorder="0" applyAlignment="0" applyProtection="0"/>
    <xf numFmtId="0" fontId="4" fillId="0" borderId="0"/>
    <xf numFmtId="0" fontId="4" fillId="0" borderId="0"/>
    <xf numFmtId="0" fontId="4" fillId="0" borderId="0"/>
    <xf numFmtId="9" fontId="12" fillId="0" borderId="0" applyFont="0" applyFill="0" applyBorder="0" applyAlignment="0" applyProtection="0"/>
    <xf numFmtId="0" fontId="20" fillId="0" borderId="0"/>
    <xf numFmtId="0" fontId="19" fillId="0" borderId="0"/>
    <xf numFmtId="0" fontId="22" fillId="0" borderId="0" applyNumberFormat="0" applyFill="0" applyBorder="0" applyAlignment="0" applyProtection="0"/>
    <xf numFmtId="0" fontId="23" fillId="0" borderId="48" applyNumberFormat="0" applyFill="0" applyAlignment="0" applyProtection="0"/>
    <xf numFmtId="0" fontId="24" fillId="0" borderId="49" applyNumberFormat="0" applyFill="0" applyAlignment="0" applyProtection="0"/>
    <xf numFmtId="0" fontId="25" fillId="0" borderId="50"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51" applyNumberFormat="0" applyAlignment="0" applyProtection="0"/>
    <xf numFmtId="0" fontId="29" fillId="10" borderId="52" applyNumberFormat="0" applyAlignment="0" applyProtection="0"/>
    <xf numFmtId="0" fontId="30" fillId="10" borderId="51" applyNumberFormat="0" applyAlignment="0" applyProtection="0"/>
    <xf numFmtId="0" fontId="31" fillId="0" borderId="53" applyNumberFormat="0" applyFill="0" applyAlignment="0" applyProtection="0"/>
    <xf numFmtId="0" fontId="32" fillId="11" borderId="54" applyNumberFormat="0" applyAlignment="0" applyProtection="0"/>
    <xf numFmtId="0" fontId="14" fillId="0" borderId="0" applyNumberFormat="0" applyFill="0" applyBorder="0" applyAlignment="0" applyProtection="0"/>
    <xf numFmtId="0" fontId="1" fillId="12" borderId="55" applyNumberFormat="0" applyFont="0" applyAlignment="0" applyProtection="0"/>
    <xf numFmtId="0" fontId="33" fillId="0" borderId="0" applyNumberFormat="0" applyFill="0" applyBorder="0" applyAlignment="0" applyProtection="0"/>
    <xf numFmtId="0" fontId="3" fillId="0" borderId="56"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1" fillId="0" borderId="0"/>
    <xf numFmtId="0" fontId="4" fillId="0" borderId="0"/>
    <xf numFmtId="0" fontId="21" fillId="0" borderId="0"/>
    <xf numFmtId="9" fontId="12" fillId="0" borderId="0" applyFont="0" applyFill="0" applyBorder="0" applyAlignment="0" applyProtection="0"/>
    <xf numFmtId="9" fontId="1" fillId="0" borderId="0" applyFont="0" applyFill="0" applyBorder="0" applyAlignment="0" applyProtection="0"/>
    <xf numFmtId="0" fontId="19" fillId="0" borderId="0"/>
    <xf numFmtId="9" fontId="12"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12" fillId="0" borderId="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53" fillId="0" borderId="0" applyNumberFormat="0" applyFill="0" applyBorder="0" applyAlignment="0" applyProtection="0">
      <alignment vertical="top"/>
      <protection locked="0"/>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4" fillId="0" borderId="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1" fillId="0" borderId="0"/>
    <xf numFmtId="0" fontId="4" fillId="0" borderId="0"/>
    <xf numFmtId="0" fontId="1" fillId="0" borderId="0"/>
    <xf numFmtId="0" fontId="37" fillId="0" borderId="0" applyNumberFormat="0" applyFill="0" applyBorder="0" applyAlignment="0" applyProtection="0">
      <alignment vertical="top"/>
      <protection locked="0"/>
    </xf>
    <xf numFmtId="9" fontId="54" fillId="0" borderId="0" applyFont="0" applyFill="0" applyBorder="0" applyAlignment="0" applyProtection="0"/>
    <xf numFmtId="9" fontId="55" fillId="0" borderId="0" applyFont="0" applyFill="0" applyBorder="0" applyAlignment="0" applyProtection="0"/>
    <xf numFmtId="0" fontId="1" fillId="0" borderId="0"/>
  </cellStyleXfs>
  <cellXfs count="236">
    <xf numFmtId="0" fontId="0" fillId="0" borderId="0" xfId="0"/>
    <xf numFmtId="0" fontId="0" fillId="3" borderId="0" xfId="0" applyFill="1" applyAlignment="1">
      <alignment horizontal="center" vertical="center"/>
    </xf>
    <xf numFmtId="0" fontId="0" fillId="0" borderId="0" xfId="0" applyAlignment="1">
      <alignment horizontal="center" vertical="center"/>
    </xf>
    <xf numFmtId="10" fontId="0" fillId="0" borderId="19" xfId="1" applyNumberFormat="1" applyFont="1" applyBorder="1" applyAlignment="1">
      <alignment horizontal="center" vertical="center"/>
    </xf>
    <xf numFmtId="0" fontId="11" fillId="5" borderId="22" xfId="0" applyFont="1" applyFill="1" applyBorder="1" applyAlignment="1">
      <alignment horizontal="center"/>
    </xf>
    <xf numFmtId="3" fontId="11" fillId="5" borderId="22" xfId="0" applyNumberFormat="1" applyFont="1" applyFill="1" applyBorder="1" applyAlignment="1">
      <alignment horizontal="center"/>
    </xf>
    <xf numFmtId="167" fontId="11" fillId="5" borderId="22" xfId="0" applyNumberFormat="1" applyFont="1" applyFill="1" applyBorder="1" applyAlignment="1">
      <alignment horizontal="center"/>
    </xf>
    <xf numFmtId="10" fontId="11" fillId="5" borderId="22" xfId="6" applyNumberFormat="1" applyFont="1" applyFill="1" applyBorder="1" applyAlignment="1">
      <alignment horizontal="center"/>
    </xf>
    <xf numFmtId="0" fontId="11" fillId="5" borderId="28" xfId="0" applyFont="1" applyFill="1" applyBorder="1" applyAlignment="1">
      <alignment horizontal="center"/>
    </xf>
    <xf numFmtId="3" fontId="11" fillId="5" borderId="28" xfId="0" applyNumberFormat="1" applyFont="1" applyFill="1" applyBorder="1" applyAlignment="1">
      <alignment horizontal="center"/>
    </xf>
    <xf numFmtId="10" fontId="11" fillId="5" borderId="28" xfId="6" applyNumberFormat="1" applyFont="1" applyFill="1" applyBorder="1" applyAlignment="1">
      <alignment horizontal="center"/>
    </xf>
    <xf numFmtId="0" fontId="11" fillId="5" borderId="29" xfId="0" applyFont="1" applyFill="1" applyBorder="1" applyAlignment="1">
      <alignment horizontal="center"/>
    </xf>
    <xf numFmtId="10" fontId="0" fillId="0" borderId="19" xfId="1" applyNumberFormat="1" applyFont="1" applyFill="1" applyBorder="1" applyAlignment="1">
      <alignment horizontal="center" vertical="center"/>
    </xf>
    <xf numFmtId="10" fontId="0" fillId="0" borderId="11" xfId="1" applyNumberFormat="1" applyFont="1" applyBorder="1" applyAlignment="1">
      <alignment horizontal="center" vertical="center"/>
    </xf>
    <xf numFmtId="0" fontId="0" fillId="0" borderId="0" xfId="0" applyFill="1"/>
    <xf numFmtId="0" fontId="0" fillId="0" borderId="0" xfId="0" applyFill="1" applyAlignment="1">
      <alignment horizontal="center" vertical="center"/>
    </xf>
    <xf numFmtId="0" fontId="3" fillId="0" borderId="0" xfId="0" applyFon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65" fontId="0" fillId="0" borderId="0" xfId="0" applyNumberFormat="1" applyFill="1" applyBorder="1" applyAlignment="1">
      <alignment horizontal="center" vertical="center"/>
    </xf>
    <xf numFmtId="10" fontId="0" fillId="0" borderId="0" xfId="1" applyNumberFormat="1" applyFont="1" applyFill="1" applyBorder="1" applyAlignment="1">
      <alignment horizontal="center" vertical="center"/>
    </xf>
    <xf numFmtId="0" fontId="0" fillId="0" borderId="0" xfId="0" applyFill="1" applyAlignment="1">
      <alignment horizontal="center" vertical="center" wrapText="1"/>
    </xf>
    <xf numFmtId="165" fontId="0" fillId="0" borderId="0" xfId="0" applyNumberFormat="1" applyFill="1" applyAlignment="1">
      <alignment horizontal="center" vertical="center"/>
    </xf>
    <xf numFmtId="10" fontId="0" fillId="0" borderId="0" xfId="1" applyNumberFormat="1" applyFont="1" applyFill="1" applyAlignment="1">
      <alignment horizontal="center" vertical="center"/>
    </xf>
    <xf numFmtId="0" fontId="0" fillId="0" borderId="0" xfId="0" applyFill="1" applyBorder="1" applyAlignment="1">
      <alignment vertical="center"/>
    </xf>
    <xf numFmtId="0" fontId="0" fillId="0" borderId="0" xfId="0" applyFill="1" applyBorder="1"/>
    <xf numFmtId="167" fontId="11" fillId="5" borderId="28" xfId="0" applyNumberFormat="1" applyFont="1" applyFill="1" applyBorder="1" applyAlignment="1">
      <alignment horizontal="center"/>
    </xf>
    <xf numFmtId="10" fontId="0" fillId="0" borderId="28" xfId="1" applyNumberFormat="1" applyFont="1" applyFill="1" applyBorder="1" applyAlignment="1">
      <alignment horizontal="center" vertical="center"/>
    </xf>
    <xf numFmtId="0" fontId="8" fillId="0" borderId="0" xfId="0" applyFont="1" applyFill="1" applyBorder="1" applyAlignment="1">
      <alignment horizontal="center" vertical="center" textRotation="90"/>
    </xf>
    <xf numFmtId="168" fontId="0" fillId="0" borderId="0" xfId="0" applyNumberFormat="1" applyFill="1" applyAlignment="1">
      <alignment horizontal="center" vertical="center"/>
    </xf>
    <xf numFmtId="10" fontId="0" fillId="0" borderId="0" xfId="0" applyNumberFormat="1" applyFill="1" applyAlignment="1">
      <alignment horizontal="center" vertical="center"/>
    </xf>
    <xf numFmtId="0" fontId="0" fillId="0" borderId="0" xfId="0" applyFont="1" applyFill="1" applyAlignment="1"/>
    <xf numFmtId="0" fontId="19" fillId="0" borderId="0" xfId="0" applyFont="1" applyFill="1" applyAlignment="1"/>
    <xf numFmtId="0" fontId="0" fillId="0" borderId="0" xfId="0" applyFont="1" applyBorder="1" applyAlignment="1">
      <alignment vertical="center"/>
    </xf>
    <xf numFmtId="0" fontId="0" fillId="0" borderId="0" xfId="0" applyFill="1" applyAlignment="1"/>
    <xf numFmtId="166" fontId="19" fillId="0" borderId="0" xfId="0" applyNumberFormat="1" applyFont="1" applyFill="1" applyAlignment="1">
      <alignment horizontal="right"/>
    </xf>
    <xf numFmtId="0" fontId="21" fillId="0" borderId="42" xfId="7" applyFont="1" applyFill="1" applyBorder="1" applyAlignment="1"/>
    <xf numFmtId="170" fontId="11" fillId="0" borderId="0" xfId="0" applyNumberFormat="1" applyFont="1" applyFill="1" applyAlignment="1"/>
    <xf numFmtId="0" fontId="21" fillId="0" borderId="47" xfId="7" applyFont="1" applyFill="1" applyBorder="1" applyAlignment="1"/>
    <xf numFmtId="0" fontId="0" fillId="0" borderId="0" xfId="0" applyBorder="1" applyAlignment="1">
      <alignment horizontal="left" vertical="center" wrapText="1"/>
    </xf>
    <xf numFmtId="0" fontId="0" fillId="0" borderId="0" xfId="0" applyFill="1" applyAlignment="1">
      <alignment horizontal="center"/>
    </xf>
    <xf numFmtId="0" fontId="14" fillId="0" borderId="0" xfId="0" applyFont="1" applyFill="1" applyAlignment="1">
      <alignment horizontal="center" vertical="center"/>
    </xf>
    <xf numFmtId="0" fontId="14" fillId="0" borderId="0" xfId="0" applyFont="1" applyAlignment="1">
      <alignment horizontal="center" vertical="center"/>
    </xf>
    <xf numFmtId="166" fontId="0" fillId="0" borderId="0" xfId="0" applyNumberFormat="1" applyFill="1" applyBorder="1" applyAlignment="1">
      <alignment horizontal="center" vertical="center"/>
    </xf>
    <xf numFmtId="0" fontId="15" fillId="60" borderId="9" xfId="0" applyFont="1" applyFill="1" applyBorder="1" applyAlignment="1">
      <alignment horizontal="center" vertical="center" wrapText="1"/>
    </xf>
    <xf numFmtId="0" fontId="15" fillId="60" borderId="32" xfId="0" applyFont="1" applyFill="1" applyBorder="1" applyAlignment="1">
      <alignment horizontal="center" vertical="center" wrapText="1"/>
    </xf>
    <xf numFmtId="169" fontId="15" fillId="60" borderId="5" xfId="0" applyNumberFormat="1" applyFont="1" applyFill="1" applyBorder="1" applyAlignment="1">
      <alignment horizontal="center" vertical="center" wrapText="1"/>
    </xf>
    <xf numFmtId="166" fontId="15" fillId="60" borderId="5" xfId="0" applyNumberFormat="1" applyFont="1" applyFill="1" applyBorder="1" applyAlignment="1">
      <alignment horizontal="center" vertical="center" wrapText="1"/>
    </xf>
    <xf numFmtId="0" fontId="15" fillId="60" borderId="5" xfId="0" applyFont="1" applyFill="1" applyBorder="1" applyAlignment="1">
      <alignment horizontal="center" vertical="center" wrapText="1"/>
    </xf>
    <xf numFmtId="0" fontId="15" fillId="60" borderId="33" xfId="0" applyFont="1" applyFill="1" applyBorder="1" applyAlignment="1">
      <alignment horizontal="center" vertical="center" wrapText="1"/>
    </xf>
    <xf numFmtId="0" fontId="3" fillId="62" borderId="11" xfId="0" applyFont="1" applyFill="1" applyBorder="1" applyAlignment="1">
      <alignment horizontal="center"/>
    </xf>
    <xf numFmtId="0" fontId="3" fillId="62" borderId="28" xfId="0" applyFont="1" applyFill="1" applyBorder="1" applyAlignment="1">
      <alignment horizontal="center"/>
    </xf>
    <xf numFmtId="0" fontId="3" fillId="4" borderId="11" xfId="0" applyFont="1" applyFill="1" applyBorder="1"/>
    <xf numFmtId="0" fontId="3" fillId="4" borderId="22" xfId="0" applyFont="1" applyFill="1" applyBorder="1"/>
    <xf numFmtId="0" fontId="3" fillId="4" borderId="18" xfId="0" applyFont="1" applyFill="1" applyBorder="1"/>
    <xf numFmtId="0" fontId="3" fillId="4" borderId="25" xfId="0" applyFont="1" applyFill="1" applyBorder="1"/>
    <xf numFmtId="0" fontId="3" fillId="4" borderId="28" xfId="0" applyFont="1" applyFill="1" applyBorder="1"/>
    <xf numFmtId="0" fontId="5" fillId="61" borderId="9" xfId="3" applyFont="1" applyFill="1" applyBorder="1" applyAlignment="1">
      <alignment horizontal="center" vertical="center" wrapText="1"/>
    </xf>
    <xf numFmtId="10" fontId="5" fillId="61" borderId="9" xfId="1" applyNumberFormat="1" applyFont="1" applyFill="1" applyBorder="1" applyAlignment="1">
      <alignment horizontal="center" vertical="center" wrapText="1"/>
    </xf>
    <xf numFmtId="0" fontId="11" fillId="0" borderId="23" xfId="0" applyFont="1" applyFill="1" applyBorder="1" applyAlignment="1">
      <alignment horizontal="center"/>
    </xf>
    <xf numFmtId="0" fontId="7" fillId="60" borderId="22" xfId="0" applyFont="1" applyFill="1" applyBorder="1" applyAlignment="1">
      <alignment horizontal="center"/>
    </xf>
    <xf numFmtId="0" fontId="0" fillId="0" borderId="0" xfId="0"/>
    <xf numFmtId="0" fontId="0" fillId="0" borderId="22" xfId="0" applyBorder="1"/>
    <xf numFmtId="0" fontId="3" fillId="65" borderId="22" xfId="0" applyFont="1" applyFill="1" applyBorder="1" applyAlignment="1">
      <alignment horizontal="center" vertical="center"/>
    </xf>
    <xf numFmtId="169" fontId="57" fillId="5" borderId="29" xfId="0" applyNumberFormat="1" applyFont="1" applyFill="1" applyBorder="1" applyAlignment="1">
      <alignment horizontal="center"/>
    </xf>
    <xf numFmtId="0" fontId="56" fillId="5" borderId="27" xfId="0" applyFont="1" applyFill="1" applyBorder="1" applyAlignment="1">
      <alignment horizontal="center"/>
    </xf>
    <xf numFmtId="0" fontId="56" fillId="5" borderId="17" xfId="0" applyFont="1" applyFill="1" applyBorder="1" applyAlignment="1">
      <alignment horizontal="center"/>
    </xf>
    <xf numFmtId="169" fontId="57" fillId="5" borderId="37" xfId="0" applyNumberFormat="1" applyFont="1" applyFill="1" applyBorder="1" applyAlignment="1">
      <alignment horizontal="center"/>
    </xf>
    <xf numFmtId="169" fontId="3" fillId="65" borderId="9" xfId="0" applyNumberFormat="1" applyFont="1" applyFill="1" applyBorder="1"/>
    <xf numFmtId="0" fontId="57" fillId="65" borderId="33" xfId="0" applyFont="1" applyFill="1" applyBorder="1" applyAlignment="1">
      <alignment horizontal="center" vertical="center" wrapText="1"/>
    </xf>
    <xf numFmtId="166" fontId="0" fillId="0" borderId="22" xfId="0" applyNumberFormat="1" applyBorder="1"/>
    <xf numFmtId="1" fontId="3" fillId="65" borderId="22" xfId="0" applyNumberFormat="1" applyFont="1" applyFill="1" applyBorder="1"/>
    <xf numFmtId="0" fontId="3" fillId="65" borderId="22" xfId="0" applyFont="1" applyFill="1" applyBorder="1" applyAlignment="1">
      <alignment horizontal="center"/>
    </xf>
    <xf numFmtId="0" fontId="57" fillId="65" borderId="4" xfId="0" applyFont="1" applyFill="1" applyBorder="1" applyAlignment="1">
      <alignment horizontal="center" vertical="center" wrapText="1"/>
    </xf>
    <xf numFmtId="1" fontId="3" fillId="65" borderId="22" xfId="0" applyNumberFormat="1" applyFont="1" applyFill="1" applyBorder="1" applyAlignment="1">
      <alignment horizontal="center"/>
    </xf>
    <xf numFmtId="0" fontId="3" fillId="65" borderId="22" xfId="0" applyFont="1" applyFill="1" applyBorder="1"/>
    <xf numFmtId="0" fontId="17" fillId="0" borderId="22" xfId="0" applyFont="1" applyFill="1" applyBorder="1" applyAlignment="1">
      <alignment horizontal="center" vertical="center"/>
    </xf>
    <xf numFmtId="0" fontId="18" fillId="0" borderId="22" xfId="0" applyFont="1" applyFill="1" applyBorder="1" applyAlignment="1">
      <alignment horizontal="center" vertical="center"/>
    </xf>
    <xf numFmtId="0" fontId="7" fillId="0" borderId="22" xfId="0" applyFont="1" applyFill="1" applyBorder="1" applyAlignment="1">
      <alignment horizontal="center" vertical="center"/>
    </xf>
    <xf numFmtId="0" fontId="0" fillId="0" borderId="0" xfId="0" applyFont="1" applyFill="1" applyAlignment="1">
      <alignment horizontal="center" vertical="center"/>
    </xf>
    <xf numFmtId="0" fontId="5" fillId="61" borderId="13" xfId="4" applyFont="1" applyFill="1" applyBorder="1" applyAlignment="1">
      <alignment horizontal="center" vertical="center" wrapText="1"/>
    </xf>
    <xf numFmtId="0" fontId="5" fillId="61" borderId="13" xfId="0" applyFont="1" applyFill="1" applyBorder="1" applyAlignment="1">
      <alignment horizontal="center" vertical="center" wrapText="1"/>
    </xf>
    <xf numFmtId="0" fontId="6" fillId="61" borderId="13" xfId="0" applyFont="1" applyFill="1" applyBorder="1" applyAlignment="1">
      <alignment horizontal="center" vertical="center" wrapText="1"/>
    </xf>
    <xf numFmtId="0" fontId="5" fillId="61" borderId="13" xfId="5" applyFont="1" applyFill="1" applyBorder="1" applyAlignment="1">
      <alignment horizontal="center" vertical="center" wrapText="1"/>
    </xf>
    <xf numFmtId="0" fontId="0" fillId="0" borderId="22" xfId="0" applyBorder="1" applyAlignment="1">
      <alignment horizontal="center" vertical="center"/>
    </xf>
    <xf numFmtId="0" fontId="0" fillId="0" borderId="22" xfId="0" applyFill="1" applyBorder="1" applyAlignment="1">
      <alignment horizontal="center" vertical="center"/>
    </xf>
    <xf numFmtId="0" fontId="0" fillId="66" borderId="22" xfId="0" applyFill="1" applyBorder="1" applyAlignment="1">
      <alignment horizontal="center" vertical="center"/>
    </xf>
    <xf numFmtId="166" fontId="0" fillId="0" borderId="22" xfId="0" applyNumberFormat="1" applyFill="1" applyBorder="1" applyAlignment="1">
      <alignment horizontal="center" vertical="center"/>
    </xf>
    <xf numFmtId="1" fontId="0" fillId="0" borderId="22" xfId="0" applyNumberFormat="1" applyFill="1" applyBorder="1" applyAlignment="1">
      <alignment horizontal="center" vertical="center"/>
    </xf>
    <xf numFmtId="10" fontId="0" fillId="0" borderId="22" xfId="1" applyNumberFormat="1" applyFont="1" applyFill="1" applyBorder="1" applyAlignment="1">
      <alignment horizontal="center" vertical="center"/>
    </xf>
    <xf numFmtId="10" fontId="0" fillId="0" borderId="18" xfId="1" applyNumberFormat="1" applyFont="1" applyFill="1" applyBorder="1" applyAlignment="1">
      <alignment horizontal="center" vertical="center"/>
    </xf>
    <xf numFmtId="2" fontId="0" fillId="0" borderId="22" xfId="0" applyNumberFormat="1"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28" xfId="0" applyFill="1" applyBorder="1" applyAlignment="1">
      <alignment horizontal="center" vertical="center"/>
    </xf>
    <xf numFmtId="0" fontId="0" fillId="66" borderId="28" xfId="0" applyFill="1" applyBorder="1" applyAlignment="1">
      <alignment horizontal="center" vertical="center"/>
    </xf>
    <xf numFmtId="166" fontId="0" fillId="0" borderId="28" xfId="0" applyNumberFormat="1" applyFill="1" applyBorder="1" applyAlignment="1">
      <alignment horizontal="center" vertical="center"/>
    </xf>
    <xf numFmtId="0" fontId="0" fillId="66" borderId="11" xfId="0" applyFill="1" applyBorder="1" applyAlignment="1">
      <alignment horizontal="center" vertical="center"/>
    </xf>
    <xf numFmtId="0" fontId="11" fillId="0" borderId="11" xfId="0" applyFont="1" applyFill="1" applyBorder="1" applyAlignment="1">
      <alignment horizontal="center" vertical="center"/>
    </xf>
    <xf numFmtId="0" fontId="11" fillId="0" borderId="22" xfId="0" applyFont="1" applyFill="1" applyBorder="1" applyAlignment="1">
      <alignment horizontal="center" vertical="center"/>
    </xf>
    <xf numFmtId="0" fontId="3" fillId="62" borderId="25" xfId="0" applyFont="1" applyFill="1" applyBorder="1" applyAlignment="1">
      <alignment horizontal="center"/>
    </xf>
    <xf numFmtId="4" fontId="3" fillId="60" borderId="22" xfId="0" applyNumberFormat="1" applyFont="1" applyFill="1" applyBorder="1" applyAlignment="1">
      <alignment horizontal="center"/>
    </xf>
    <xf numFmtId="173" fontId="3" fillId="60" borderId="22" xfId="1" applyNumberFormat="1" applyFont="1" applyFill="1" applyBorder="1" applyAlignment="1">
      <alignment horizontal="center"/>
    </xf>
    <xf numFmtId="4" fontId="3" fillId="0" borderId="11" xfId="0" applyNumberFormat="1" applyFont="1" applyFill="1" applyBorder="1" applyAlignment="1">
      <alignment horizontal="center"/>
    </xf>
    <xf numFmtId="4" fontId="0" fillId="0" borderId="11" xfId="0" applyNumberFormat="1" applyFont="1" applyFill="1" applyBorder="1" applyAlignment="1">
      <alignment horizontal="center"/>
    </xf>
    <xf numFmtId="10" fontId="1" fillId="0" borderId="12" xfId="1" applyNumberFormat="1" applyFont="1" applyFill="1" applyBorder="1" applyAlignment="1">
      <alignment horizontal="center"/>
    </xf>
    <xf numFmtId="4" fontId="3" fillId="0" borderId="28" xfId="0" applyNumberFormat="1" applyFont="1" applyFill="1" applyBorder="1" applyAlignment="1">
      <alignment horizontal="center"/>
    </xf>
    <xf numFmtId="4" fontId="0" fillId="0" borderId="28" xfId="0" applyNumberFormat="1" applyFont="1" applyFill="1" applyBorder="1" applyAlignment="1">
      <alignment horizontal="center"/>
    </xf>
    <xf numFmtId="10" fontId="1" fillId="0" borderId="40" xfId="1" applyNumberFormat="1" applyFont="1" applyFill="1" applyBorder="1" applyAlignment="1">
      <alignment horizontal="center"/>
    </xf>
    <xf numFmtId="4" fontId="3" fillId="0" borderId="36" xfId="0" applyNumberFormat="1" applyFont="1" applyFill="1" applyBorder="1" applyAlignment="1">
      <alignment horizontal="center"/>
    </xf>
    <xf numFmtId="4" fontId="0" fillId="0" borderId="36" xfId="0" applyNumberFormat="1" applyFont="1" applyFill="1" applyBorder="1" applyAlignment="1">
      <alignment horizontal="center"/>
    </xf>
    <xf numFmtId="4" fontId="3" fillId="0" borderId="19" xfId="0" applyNumberFormat="1" applyFont="1" applyFill="1" applyBorder="1" applyAlignment="1">
      <alignment horizontal="center"/>
    </xf>
    <xf numFmtId="4" fontId="0" fillId="0" borderId="19" xfId="0" applyNumberFormat="1" applyFont="1" applyFill="1" applyBorder="1" applyAlignment="1">
      <alignment horizontal="center"/>
    </xf>
    <xf numFmtId="4" fontId="0" fillId="0" borderId="25" xfId="0" applyNumberFormat="1" applyFont="1" applyFill="1" applyBorder="1" applyAlignment="1">
      <alignment horizontal="center"/>
    </xf>
    <xf numFmtId="10" fontId="1" fillId="0" borderId="43" xfId="1" applyNumberFormat="1" applyFont="1" applyFill="1" applyBorder="1" applyAlignment="1">
      <alignment horizontal="center"/>
    </xf>
    <xf numFmtId="4" fontId="0" fillId="0" borderId="34" xfId="0" applyNumberFormat="1" applyFont="1" applyFill="1" applyBorder="1" applyAlignment="1">
      <alignment horizontal="center"/>
    </xf>
    <xf numFmtId="4" fontId="0" fillId="0" borderId="22" xfId="0" applyNumberFormat="1" applyFont="1" applyFill="1" applyBorder="1" applyAlignment="1">
      <alignment horizontal="center"/>
    </xf>
    <xf numFmtId="10" fontId="1" fillId="0" borderId="23" xfId="1" applyNumberFormat="1" applyFont="1" applyFill="1" applyBorder="1" applyAlignment="1">
      <alignment horizontal="center"/>
    </xf>
    <xf numFmtId="4" fontId="0" fillId="0" borderId="35" xfId="0" applyNumberFormat="1" applyFont="1" applyFill="1" applyBorder="1" applyAlignment="1">
      <alignment horizontal="center"/>
    </xf>
    <xf numFmtId="4" fontId="0" fillId="0" borderId="18" xfId="0" applyNumberFormat="1" applyFont="1" applyFill="1" applyBorder="1" applyAlignment="1">
      <alignment horizontal="center"/>
    </xf>
    <xf numFmtId="10" fontId="1" fillId="0" borderId="37" xfId="1" applyNumberFormat="1" applyFont="1" applyFill="1" applyBorder="1" applyAlignment="1">
      <alignment horizontal="center"/>
    </xf>
    <xf numFmtId="10" fontId="1" fillId="0" borderId="46" xfId="1" applyNumberFormat="1" applyFont="1" applyFill="1" applyBorder="1" applyAlignment="1">
      <alignment horizontal="center"/>
    </xf>
    <xf numFmtId="4" fontId="0" fillId="0" borderId="39" xfId="0" applyNumberFormat="1" applyFont="1" applyFill="1" applyBorder="1" applyAlignment="1">
      <alignment horizontal="center"/>
    </xf>
    <xf numFmtId="10" fontId="1" fillId="0" borderId="29" xfId="1" applyNumberFormat="1" applyFont="1" applyFill="1" applyBorder="1" applyAlignment="1">
      <alignment horizontal="center"/>
    </xf>
    <xf numFmtId="2" fontId="3" fillId="60" borderId="22" xfId="1" applyNumberFormat="1" applyFont="1" applyFill="1" applyBorder="1" applyAlignment="1">
      <alignment horizontal="center"/>
    </xf>
    <xf numFmtId="171" fontId="3" fillId="60" borderId="22" xfId="0" applyNumberFormat="1" applyFont="1" applyFill="1" applyBorder="1" applyAlignment="1">
      <alignment horizontal="center"/>
    </xf>
    <xf numFmtId="0" fontId="5" fillId="61" borderId="13" xfId="2" applyFont="1" applyFill="1" applyBorder="1" applyAlignment="1">
      <alignment horizontal="center" vertical="center" wrapText="1"/>
    </xf>
    <xf numFmtId="10" fontId="0" fillId="0" borderId="22" xfId="1" applyNumberFormat="1" applyFont="1" applyFill="1" applyBorder="1" applyAlignment="1">
      <alignment horizontal="center" vertical="center"/>
    </xf>
    <xf numFmtId="166" fontId="0" fillId="0" borderId="22" xfId="0" applyNumberFormat="1" applyFill="1" applyBorder="1" applyAlignment="1">
      <alignment horizontal="center" vertical="center"/>
    </xf>
    <xf numFmtId="166" fontId="3" fillId="65" borderId="22" xfId="0" applyNumberFormat="1" applyFont="1" applyFill="1" applyBorder="1" applyAlignment="1">
      <alignment horizontal="center"/>
    </xf>
    <xf numFmtId="166" fontId="0" fillId="0" borderId="0" xfId="0" applyNumberFormat="1"/>
    <xf numFmtId="0" fontId="0" fillId="0" borderId="22" xfId="0" applyFill="1" applyBorder="1"/>
    <xf numFmtId="0" fontId="0" fillId="0" borderId="22" xfId="0" applyBorder="1" applyAlignment="1">
      <alignment horizontal="center" vertical="center"/>
    </xf>
    <xf numFmtId="0" fontId="0" fillId="0" borderId="22" xfId="0" applyFill="1" applyBorder="1" applyAlignment="1">
      <alignment horizontal="center" vertical="center"/>
    </xf>
    <xf numFmtId="166" fontId="0" fillId="0" borderId="22" xfId="0" applyNumberFormat="1" applyFill="1" applyBorder="1" applyAlignment="1">
      <alignment horizontal="center" vertical="center"/>
    </xf>
    <xf numFmtId="0" fontId="0" fillId="5" borderId="22" xfId="0" applyFill="1" applyBorder="1" applyAlignment="1">
      <alignment horizontal="center" vertical="center"/>
    </xf>
    <xf numFmtId="165" fontId="5" fillId="61" borderId="13" xfId="5" applyNumberFormat="1" applyFont="1" applyFill="1" applyBorder="1" applyAlignment="1">
      <alignment horizontal="center" vertical="center" wrapText="1"/>
    </xf>
    <xf numFmtId="166" fontId="0" fillId="0" borderId="22" xfId="0" applyNumberFormat="1" applyFill="1" applyBorder="1" applyAlignment="1">
      <alignment horizontal="center" vertical="center"/>
    </xf>
    <xf numFmtId="171" fontId="0" fillId="0" borderId="11" xfId="0" applyNumberFormat="1" applyFont="1" applyFill="1" applyBorder="1" applyAlignment="1">
      <alignment horizontal="center"/>
    </xf>
    <xf numFmtId="171" fontId="0" fillId="0" borderId="28" xfId="0" applyNumberFormat="1" applyFont="1" applyFill="1" applyBorder="1" applyAlignment="1">
      <alignment horizontal="center"/>
    </xf>
    <xf numFmtId="171" fontId="0" fillId="0" borderId="0" xfId="0" applyNumberFormat="1"/>
    <xf numFmtId="171" fontId="0" fillId="0" borderId="38" xfId="0" applyNumberFormat="1" applyFont="1" applyFill="1" applyBorder="1" applyAlignment="1">
      <alignment horizontal="center"/>
    </xf>
    <xf numFmtId="171" fontId="0" fillId="0" borderId="25" xfId="0" applyNumberFormat="1" applyFont="1" applyFill="1" applyBorder="1" applyAlignment="1">
      <alignment horizontal="center"/>
    </xf>
    <xf numFmtId="171" fontId="0" fillId="0" borderId="36" xfId="0" applyNumberFormat="1" applyFont="1" applyFill="1" applyBorder="1" applyAlignment="1">
      <alignment horizontal="center"/>
    </xf>
    <xf numFmtId="171" fontId="0" fillId="0" borderId="19" xfId="0" applyNumberFormat="1" applyFont="1" applyFill="1" applyBorder="1" applyAlignment="1">
      <alignment horizontal="center"/>
    </xf>
    <xf numFmtId="174" fontId="0" fillId="0" borderId="0" xfId="0" applyNumberFormat="1" applyFill="1" applyBorder="1" applyAlignment="1">
      <alignment horizontal="center" vertical="center"/>
    </xf>
    <xf numFmtId="166" fontId="0" fillId="0" borderId="22" xfId="0" applyNumberFormat="1" applyFill="1" applyBorder="1" applyAlignment="1">
      <alignment horizontal="center" vertical="center"/>
    </xf>
    <xf numFmtId="3" fontId="3" fillId="60" borderId="22" xfId="0" applyNumberFormat="1" applyFont="1" applyFill="1" applyBorder="1" applyAlignment="1">
      <alignment horizontal="center"/>
    </xf>
    <xf numFmtId="166" fontId="0" fillId="0" borderId="22" xfId="0" applyNumberFormat="1" applyFill="1" applyBorder="1" applyAlignment="1">
      <alignment horizontal="center" vertical="center"/>
    </xf>
    <xf numFmtId="166" fontId="11" fillId="0" borderId="28" xfId="0" applyNumberFormat="1" applyFont="1" applyFill="1" applyBorder="1" applyAlignment="1">
      <alignment horizontal="center" vertical="center"/>
    </xf>
    <xf numFmtId="166" fontId="0" fillId="0" borderId="22" xfId="0" applyNumberFormat="1" applyFill="1" applyBorder="1" applyAlignment="1">
      <alignment horizontal="center" vertical="center"/>
    </xf>
    <xf numFmtId="173" fontId="19" fillId="0" borderId="0" xfId="1" applyNumberFormat="1" applyFont="1" applyFill="1" applyAlignment="1">
      <alignment horizontal="right"/>
    </xf>
    <xf numFmtId="166" fontId="0" fillId="0" borderId="0" xfId="0" applyNumberFormat="1" applyFill="1" applyAlignment="1">
      <alignment horizontal="center" vertical="center"/>
    </xf>
    <xf numFmtId="166" fontId="0" fillId="0" borderId="22" xfId="0" applyNumberFormat="1" applyFill="1" applyBorder="1" applyAlignment="1">
      <alignment horizontal="center" vertical="center"/>
    </xf>
    <xf numFmtId="166" fontId="0" fillId="0" borderId="22" xfId="0" applyNumberFormat="1" applyFill="1" applyBorder="1" applyAlignment="1">
      <alignment horizontal="center" vertical="center"/>
    </xf>
    <xf numFmtId="4" fontId="0" fillId="0" borderId="0" xfId="0" applyNumberFormat="1"/>
    <xf numFmtId="0" fontId="0" fillId="5" borderId="22" xfId="0" applyFont="1" applyFill="1" applyBorder="1" applyAlignment="1">
      <alignment horizontal="center" vertical="center"/>
    </xf>
    <xf numFmtId="166" fontId="0" fillId="5" borderId="22" xfId="0" applyNumberFormat="1" applyFont="1" applyFill="1" applyBorder="1" applyAlignment="1">
      <alignment horizontal="center" vertical="center"/>
    </xf>
    <xf numFmtId="166" fontId="0" fillId="0" borderId="22" xfId="0" applyNumberFormat="1" applyFill="1" applyBorder="1" applyAlignment="1">
      <alignment horizontal="center" vertical="center"/>
    </xf>
    <xf numFmtId="0" fontId="3" fillId="62" borderId="68" xfId="0" applyFont="1" applyFill="1" applyBorder="1" applyAlignment="1">
      <alignment horizontal="right"/>
    </xf>
    <xf numFmtId="0" fontId="3" fillId="62" borderId="34" xfId="0" applyFont="1" applyFill="1" applyBorder="1" applyAlignment="1">
      <alignment horizontal="right"/>
    </xf>
    <xf numFmtId="0" fontId="15" fillId="59" borderId="0" xfId="0" applyFont="1" applyFill="1" applyBorder="1" applyAlignment="1">
      <alignment horizontal="center" vertical="center"/>
    </xf>
    <xf numFmtId="164" fontId="3" fillId="0" borderId="0" xfId="0" applyNumberFormat="1" applyFont="1" applyFill="1" applyAlignment="1">
      <alignment horizontal="center" vertical="center"/>
    </xf>
    <xf numFmtId="0" fontId="3" fillId="62" borderId="14" xfId="0" applyFont="1" applyFill="1" applyBorder="1" applyAlignment="1">
      <alignment horizontal="center" vertical="center"/>
    </xf>
    <xf numFmtId="0" fontId="3" fillId="62" borderId="31" xfId="0" applyFont="1" applyFill="1" applyBorder="1" applyAlignment="1">
      <alignment horizontal="center" vertical="center"/>
    </xf>
    <xf numFmtId="0" fontId="3" fillId="62" borderId="14" xfId="0" applyFont="1" applyFill="1" applyBorder="1" applyAlignment="1">
      <alignment horizontal="center" vertical="center" wrapText="1"/>
    </xf>
    <xf numFmtId="0" fontId="3" fillId="62" borderId="30" xfId="0" applyFont="1" applyFill="1" applyBorder="1" applyAlignment="1">
      <alignment horizontal="center" vertical="center" wrapText="1"/>
    </xf>
    <xf numFmtId="0" fontId="3" fillId="6" borderId="3" xfId="0" applyFont="1" applyFill="1" applyBorder="1" applyAlignment="1">
      <alignment horizontal="center" vertical="center"/>
    </xf>
    <xf numFmtId="0" fontId="15" fillId="63" borderId="0" xfId="0" applyFont="1" applyFill="1" applyBorder="1" applyAlignment="1">
      <alignment horizontal="center" vertical="center"/>
    </xf>
    <xf numFmtId="0" fontId="3" fillId="62" borderId="69" xfId="0" applyFont="1" applyFill="1" applyBorder="1" applyAlignment="1">
      <alignment horizontal="right"/>
    </xf>
    <xf numFmtId="0" fontId="3" fillId="62" borderId="70" xfId="0" applyFont="1" applyFill="1" applyBorder="1" applyAlignment="1">
      <alignment horizontal="right"/>
    </xf>
    <xf numFmtId="0" fontId="3" fillId="62" borderId="36" xfId="0" applyFont="1" applyFill="1" applyBorder="1" applyAlignment="1">
      <alignment horizontal="right"/>
    </xf>
    <xf numFmtId="0" fontId="3" fillId="62" borderId="15" xfId="0" applyFont="1" applyFill="1" applyBorder="1" applyAlignment="1">
      <alignment horizontal="center" vertical="center"/>
    </xf>
    <xf numFmtId="0" fontId="3" fillId="62" borderId="38" xfId="0" applyFont="1" applyFill="1" applyBorder="1" applyAlignment="1">
      <alignment horizontal="center" vertical="center"/>
    </xf>
    <xf numFmtId="0" fontId="3" fillId="62" borderId="30" xfId="0" applyFont="1" applyFill="1" applyBorder="1" applyAlignment="1">
      <alignment horizontal="center" vertical="center"/>
    </xf>
    <xf numFmtId="0" fontId="0" fillId="62" borderId="24" xfId="0" applyFill="1" applyBorder="1" applyAlignment="1">
      <alignment horizontal="left" vertical="center" wrapText="1"/>
    </xf>
    <xf numFmtId="0" fontId="0" fillId="62" borderId="17" xfId="0" applyFill="1" applyBorder="1" applyAlignment="1">
      <alignment horizontal="left" vertical="center" wrapText="1"/>
    </xf>
    <xf numFmtId="166" fontId="0" fillId="0" borderId="22" xfId="0" applyNumberFormat="1" applyFill="1" applyBorder="1" applyAlignment="1">
      <alignment horizontal="center" vertical="center"/>
    </xf>
    <xf numFmtId="0" fontId="0" fillId="0" borderId="22" xfId="0" applyFill="1" applyBorder="1" applyAlignment="1">
      <alignment horizontal="center" vertical="center"/>
    </xf>
    <xf numFmtId="174" fontId="0" fillId="0" borderId="22" xfId="0" applyNumberFormat="1" applyFill="1" applyBorder="1" applyAlignment="1">
      <alignment horizontal="center" vertical="center"/>
    </xf>
    <xf numFmtId="173" fontId="0" fillId="0" borderId="22" xfId="1" applyNumberFormat="1" applyFont="1" applyFill="1" applyBorder="1" applyAlignment="1">
      <alignment horizontal="center" vertical="center"/>
    </xf>
    <xf numFmtId="0" fontId="7" fillId="60" borderId="11" xfId="3" applyFont="1" applyFill="1" applyBorder="1" applyAlignment="1">
      <alignment horizontal="center" vertical="center" wrapText="1"/>
    </xf>
    <xf numFmtId="0" fontId="7" fillId="60" borderId="22" xfId="3" applyFont="1" applyFill="1" applyBorder="1" applyAlignment="1">
      <alignment horizontal="center" vertical="center" wrapText="1"/>
    </xf>
    <xf numFmtId="171" fontId="3" fillId="0" borderId="14" xfId="0" applyNumberFormat="1" applyFont="1" applyBorder="1" applyAlignment="1">
      <alignment horizontal="center" vertical="center"/>
    </xf>
    <xf numFmtId="171" fontId="3" fillId="0" borderId="31" xfId="0" applyNumberFormat="1" applyFont="1" applyBorder="1" applyAlignment="1">
      <alignment horizontal="center" vertical="center"/>
    </xf>
    <xf numFmtId="171" fontId="3" fillId="0" borderId="44" xfId="0" applyNumberFormat="1" applyFont="1" applyBorder="1" applyAlignment="1">
      <alignment horizontal="center" vertical="center"/>
    </xf>
    <xf numFmtId="171" fontId="3" fillId="0" borderId="40" xfId="0" applyNumberFormat="1" applyFont="1" applyBorder="1" applyAlignment="1">
      <alignment horizontal="center" vertical="center"/>
    </xf>
    <xf numFmtId="9" fontId="3" fillId="0" borderId="44" xfId="1" applyFont="1" applyBorder="1" applyAlignment="1">
      <alignment horizontal="center" vertical="center"/>
    </xf>
    <xf numFmtId="9" fontId="3" fillId="0" borderId="40" xfId="1" applyFont="1" applyBorder="1" applyAlignment="1">
      <alignment horizontal="center" vertical="center"/>
    </xf>
    <xf numFmtId="0" fontId="7" fillId="60" borderId="11" xfId="0" applyFont="1" applyFill="1" applyBorder="1" applyAlignment="1">
      <alignment horizontal="center" vertical="center"/>
    </xf>
    <xf numFmtId="0" fontId="7" fillId="60" borderId="25" xfId="0" applyFont="1" applyFill="1" applyBorder="1" applyAlignment="1">
      <alignment horizontal="center" vertical="center"/>
    </xf>
    <xf numFmtId="0" fontId="7" fillId="60" borderId="12" xfId="3" applyFont="1" applyFill="1" applyBorder="1" applyAlignment="1">
      <alignment horizontal="center" vertical="center" wrapText="1"/>
    </xf>
    <xf numFmtId="0" fontId="7" fillId="60" borderId="23" xfId="3" applyFont="1" applyFill="1" applyBorder="1" applyAlignment="1">
      <alignment horizontal="center" vertical="center" wrapText="1"/>
    </xf>
    <xf numFmtId="0" fontId="7" fillId="60" borderId="10" xfId="3" applyFont="1" applyFill="1" applyBorder="1" applyAlignment="1">
      <alignment horizontal="center" vertical="center" wrapText="1"/>
    </xf>
    <xf numFmtId="0" fontId="7" fillId="60" borderId="21" xfId="3" applyFont="1" applyFill="1" applyBorder="1" applyAlignment="1">
      <alignment horizontal="center" vertical="center" wrapText="1"/>
    </xf>
    <xf numFmtId="3" fontId="7" fillId="60" borderId="11" xfId="0" applyNumberFormat="1" applyFont="1" applyFill="1" applyBorder="1" applyAlignment="1">
      <alignment horizontal="center" vertical="center"/>
    </xf>
    <xf numFmtId="0" fontId="10" fillId="60" borderId="20" xfId="0" applyFont="1" applyFill="1" applyBorder="1" applyAlignment="1">
      <alignment horizontal="center" vertical="center" wrapText="1"/>
    </xf>
    <xf numFmtId="0" fontId="10" fillId="60" borderId="26" xfId="0" applyFont="1" applyFill="1" applyBorder="1" applyAlignment="1">
      <alignment horizontal="center" vertical="center" wrapText="1"/>
    </xf>
    <xf numFmtId="173" fontId="0" fillId="0" borderId="22" xfId="1" applyNumberFormat="1" applyFont="1" applyBorder="1" applyAlignment="1">
      <alignment horizontal="center" vertical="center"/>
    </xf>
    <xf numFmtId="0" fontId="11" fillId="5" borderId="21"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7" fillId="60" borderId="25" xfId="3" applyFont="1" applyFill="1" applyBorder="1" applyAlignment="1">
      <alignment horizontal="center" vertical="center" wrapText="1"/>
    </xf>
    <xf numFmtId="0" fontId="7" fillId="60" borderId="43" xfId="3" applyFont="1" applyFill="1" applyBorder="1" applyAlignment="1">
      <alignment horizontal="center" vertical="center" wrapText="1"/>
    </xf>
    <xf numFmtId="174" fontId="0" fillId="0" borderId="22" xfId="0" applyNumberFormat="1" applyBorder="1" applyAlignment="1">
      <alignment horizontal="center" vertical="center"/>
    </xf>
    <xf numFmtId="0" fontId="9" fillId="60" borderId="16" xfId="3" applyFont="1" applyFill="1" applyBorder="1" applyAlignment="1">
      <alignment horizontal="center" vertical="center" wrapText="1"/>
    </xf>
    <xf numFmtId="0" fontId="9" fillId="60" borderId="20" xfId="3" applyFont="1" applyFill="1" applyBorder="1" applyAlignment="1">
      <alignment horizontal="center" vertical="center" wrapText="1"/>
    </xf>
    <xf numFmtId="3" fontId="11" fillId="5" borderId="22" xfId="0" applyNumberFormat="1" applyFont="1" applyFill="1" applyBorder="1" applyAlignment="1">
      <alignment horizontal="center" vertical="center"/>
    </xf>
    <xf numFmtId="3" fontId="11" fillId="5" borderId="28" xfId="0" applyNumberFormat="1" applyFont="1" applyFill="1" applyBorder="1" applyAlignment="1">
      <alignment horizontal="center" vertical="center"/>
    </xf>
    <xf numFmtId="166" fontId="0" fillId="0" borderId="22" xfId="0" applyNumberFormat="1" applyBorder="1" applyAlignment="1">
      <alignment horizontal="center" vertical="center"/>
    </xf>
    <xf numFmtId="0" fontId="0" fillId="67" borderId="45" xfId="0" applyFill="1" applyBorder="1" applyAlignment="1">
      <alignment horizontal="left" vertical="center" wrapText="1"/>
    </xf>
    <xf numFmtId="0" fontId="0" fillId="67" borderId="65" xfId="0" applyFill="1" applyBorder="1" applyAlignment="1">
      <alignment horizontal="left" vertical="center" wrapText="1"/>
    </xf>
    <xf numFmtId="2" fontId="16" fillId="64" borderId="0" xfId="0" applyNumberFormat="1" applyFont="1" applyFill="1" applyBorder="1" applyAlignment="1">
      <alignment horizontal="center" vertical="center"/>
    </xf>
    <xf numFmtId="0" fontId="0" fillId="62" borderId="31" xfId="0" applyFill="1" applyBorder="1" applyAlignment="1">
      <alignment horizontal="left" vertical="center" wrapText="1"/>
    </xf>
    <xf numFmtId="0" fontId="13" fillId="61" borderId="1" xfId="0" applyFont="1" applyFill="1" applyBorder="1" applyAlignment="1">
      <alignment horizontal="center" vertical="center" textRotation="90" wrapText="1"/>
    </xf>
    <xf numFmtId="0" fontId="13" fillId="61" borderId="41" xfId="0" applyFont="1" applyFill="1" applyBorder="1" applyAlignment="1">
      <alignment horizontal="center" vertical="center" textRotation="90" wrapText="1"/>
    </xf>
    <xf numFmtId="0" fontId="13" fillId="61" borderId="2" xfId="0" applyFont="1" applyFill="1" applyBorder="1" applyAlignment="1">
      <alignment horizontal="center" vertical="center" textRotation="90" wrapText="1"/>
    </xf>
    <xf numFmtId="0" fontId="8" fillId="61" borderId="13" xfId="0" applyFont="1" applyFill="1" applyBorder="1" applyAlignment="1">
      <alignment horizontal="center" vertical="center" textRotation="90"/>
    </xf>
    <xf numFmtId="0" fontId="8" fillId="61" borderId="66" xfId="0" applyFont="1" applyFill="1" applyBorder="1" applyAlignment="1">
      <alignment horizontal="center" vertical="center" textRotation="90"/>
    </xf>
    <xf numFmtId="0" fontId="8" fillId="61" borderId="67" xfId="0" applyFont="1" applyFill="1" applyBorder="1" applyAlignment="1">
      <alignment horizontal="center" vertical="center" textRotation="90"/>
    </xf>
    <xf numFmtId="0" fontId="0" fillId="62" borderId="30" xfId="0" applyFill="1" applyBorder="1" applyAlignment="1">
      <alignment horizontal="left" vertical="center" wrapText="1"/>
    </xf>
    <xf numFmtId="0" fontId="0" fillId="62" borderId="45" xfId="0" applyFill="1" applyBorder="1" applyAlignment="1">
      <alignment horizontal="left" vertical="center" wrapText="1"/>
    </xf>
    <xf numFmtId="0" fontId="0" fillId="62" borderId="65" xfId="0" applyFill="1" applyBorder="1" applyAlignment="1">
      <alignment horizontal="left" vertical="center" wrapText="1"/>
    </xf>
    <xf numFmtId="0" fontId="0" fillId="67" borderId="24" xfId="0" applyFill="1" applyBorder="1" applyAlignment="1">
      <alignment horizontal="left" vertical="center" wrapText="1"/>
    </xf>
    <xf numFmtId="0" fontId="0" fillId="67" borderId="17" xfId="0" applyFill="1" applyBorder="1" applyAlignment="1">
      <alignment horizontal="left" vertical="center" wrapText="1"/>
    </xf>
    <xf numFmtId="0" fontId="0" fillId="62" borderId="14" xfId="0" applyFill="1" applyBorder="1" applyAlignment="1">
      <alignment horizontal="left" vertical="center" wrapText="1"/>
    </xf>
    <xf numFmtId="0" fontId="0" fillId="62" borderId="2" xfId="0" applyFill="1" applyBorder="1" applyAlignment="1">
      <alignment horizontal="left" vertical="center" wrapText="1"/>
    </xf>
    <xf numFmtId="0" fontId="0" fillId="62" borderId="41" xfId="0" applyFill="1" applyBorder="1" applyAlignment="1">
      <alignment horizontal="left" vertical="center" wrapText="1"/>
    </xf>
    <xf numFmtId="164" fontId="16" fillId="0" borderId="0" xfId="0" applyNumberFormat="1" applyFont="1" applyFill="1" applyBorder="1" applyAlignment="1">
      <alignment horizontal="center" vertical="center"/>
    </xf>
    <xf numFmtId="0" fontId="3" fillId="62" borderId="4" xfId="0" applyFont="1" applyFill="1" applyBorder="1" applyAlignment="1">
      <alignment horizontal="center" vertical="center"/>
    </xf>
    <xf numFmtId="0" fontId="3" fillId="62" borderId="5" xfId="0" applyFont="1" applyFill="1" applyBorder="1" applyAlignment="1">
      <alignment horizontal="center" vertical="center"/>
    </xf>
    <xf numFmtId="0" fontId="0" fillId="62" borderId="6" xfId="0" applyFill="1" applyBorder="1" applyAlignment="1">
      <alignment horizontal="center" vertical="center"/>
    </xf>
    <xf numFmtId="0" fontId="0" fillId="62" borderId="7" xfId="0" applyFill="1" applyBorder="1" applyAlignment="1">
      <alignment horizontal="center" vertical="center"/>
    </xf>
    <xf numFmtId="0" fontId="0" fillId="62" borderId="8" xfId="0" applyFill="1" applyBorder="1" applyAlignment="1">
      <alignment horizontal="center" vertical="center"/>
    </xf>
    <xf numFmtId="0" fontId="3" fillId="0" borderId="0" xfId="0" applyFont="1" applyAlignment="1">
      <alignment horizontal="center"/>
    </xf>
    <xf numFmtId="169" fontId="3" fillId="0" borderId="13" xfId="0" applyNumberFormat="1" applyFont="1" applyBorder="1" applyAlignment="1">
      <alignment horizontal="center" vertical="center"/>
    </xf>
    <xf numFmtId="0" fontId="3" fillId="0" borderId="67" xfId="0" applyFont="1" applyBorder="1" applyAlignment="1">
      <alignment horizontal="center" vertical="center"/>
    </xf>
  </cellXfs>
  <cellStyles count="42113">
    <cellStyle name="20% - Énfasis1" xfId="26" builtinId="30" customBuiltin="1"/>
    <cellStyle name="20% - Énfasis1 2" xfId="948"/>
    <cellStyle name="20% - Énfasis1 2 2" xfId="949"/>
    <cellStyle name="20% - Énfasis1 2 3" xfId="950"/>
    <cellStyle name="20% - Énfasis1 2 4" xfId="1185"/>
    <cellStyle name="20% - Énfasis1 3" xfId="951"/>
    <cellStyle name="20% - Énfasis1 4" xfId="1186"/>
    <cellStyle name="20% - Énfasis1 5" xfId="1187"/>
    <cellStyle name="20% - Énfasis1 6" xfId="1188"/>
    <cellStyle name="20% - Énfasis1 7" xfId="1189"/>
    <cellStyle name="20% - Énfasis1 8" xfId="947"/>
    <cellStyle name="20% - Énfasis2" xfId="30" builtinId="34" customBuiltin="1"/>
    <cellStyle name="20% - Énfasis2 2" xfId="953"/>
    <cellStyle name="20% - Énfasis2 2 2" xfId="954"/>
    <cellStyle name="20% - Énfasis2 2 3" xfId="955"/>
    <cellStyle name="20% - Énfasis2 2 4" xfId="1190"/>
    <cellStyle name="20% - Énfasis2 3" xfId="956"/>
    <cellStyle name="20% - Énfasis2 4" xfId="1191"/>
    <cellStyle name="20% - Énfasis2 5" xfId="1192"/>
    <cellStyle name="20% - Énfasis2 6" xfId="1193"/>
    <cellStyle name="20% - Énfasis2 7" xfId="1194"/>
    <cellStyle name="20% - Énfasis2 8" xfId="952"/>
    <cellStyle name="20% - Énfasis3" xfId="34" builtinId="38" customBuiltin="1"/>
    <cellStyle name="20% - Énfasis3 2" xfId="958"/>
    <cellStyle name="20% - Énfasis3 2 2" xfId="959"/>
    <cellStyle name="20% - Énfasis3 2 3" xfId="960"/>
    <cellStyle name="20% - Énfasis3 2 4" xfId="1195"/>
    <cellStyle name="20% - Énfasis3 3" xfId="961"/>
    <cellStyle name="20% - Énfasis3 4" xfId="1196"/>
    <cellStyle name="20% - Énfasis3 5" xfId="1197"/>
    <cellStyle name="20% - Énfasis3 6" xfId="1198"/>
    <cellStyle name="20% - Énfasis3 7" xfId="1199"/>
    <cellStyle name="20% - Énfasis3 8" xfId="957"/>
    <cellStyle name="20% - Énfasis4" xfId="38" builtinId="42" customBuiltin="1"/>
    <cellStyle name="20% - Énfasis4 2" xfId="963"/>
    <cellStyle name="20% - Énfasis4 2 2" xfId="964"/>
    <cellStyle name="20% - Énfasis4 2 3" xfId="965"/>
    <cellStyle name="20% - Énfasis4 2 4" xfId="1200"/>
    <cellStyle name="20% - Énfasis4 3" xfId="966"/>
    <cellStyle name="20% - Énfasis4 4" xfId="1201"/>
    <cellStyle name="20% - Énfasis4 5" xfId="1202"/>
    <cellStyle name="20% - Énfasis4 6" xfId="1203"/>
    <cellStyle name="20% - Énfasis4 7" xfId="1204"/>
    <cellStyle name="20% - Énfasis4 8" xfId="962"/>
    <cellStyle name="20% - Énfasis5" xfId="42" builtinId="46" customBuiltin="1"/>
    <cellStyle name="20% - Énfasis5 2" xfId="968"/>
    <cellStyle name="20% - Énfasis5 2 2" xfId="969"/>
    <cellStyle name="20% - Énfasis5 2 3" xfId="970"/>
    <cellStyle name="20% - Énfasis5 2 4" xfId="1205"/>
    <cellStyle name="20% - Énfasis5 3" xfId="971"/>
    <cellStyle name="20% - Énfasis5 4" xfId="1206"/>
    <cellStyle name="20% - Énfasis5 5" xfId="1207"/>
    <cellStyle name="20% - Énfasis5 6" xfId="1208"/>
    <cellStyle name="20% - Énfasis5 7" xfId="1209"/>
    <cellStyle name="20% - Énfasis5 8" xfId="967"/>
    <cellStyle name="20% - Énfasis6" xfId="46" builtinId="50" customBuiltin="1"/>
    <cellStyle name="20% - Énfasis6 2" xfId="973"/>
    <cellStyle name="20% - Énfasis6 2 2" xfId="974"/>
    <cellStyle name="20% - Énfasis6 2 3" xfId="975"/>
    <cellStyle name="20% - Énfasis6 2 4" xfId="1210"/>
    <cellStyle name="20% - Énfasis6 3" xfId="976"/>
    <cellStyle name="20% - Énfasis6 4" xfId="1211"/>
    <cellStyle name="20% - Énfasis6 5" xfId="1212"/>
    <cellStyle name="20% - Énfasis6 6" xfId="1213"/>
    <cellStyle name="20% - Énfasis6 7" xfId="1214"/>
    <cellStyle name="20% - Énfasis6 8" xfId="972"/>
    <cellStyle name="40% - Énfasis1" xfId="27" builtinId="31" customBuiltin="1"/>
    <cellStyle name="40% - Énfasis1 2" xfId="978"/>
    <cellStyle name="40% - Énfasis1 2 2" xfId="979"/>
    <cellStyle name="40% - Énfasis1 2 3" xfId="980"/>
    <cellStyle name="40% - Énfasis1 2 4" xfId="1215"/>
    <cellStyle name="40% - Énfasis1 3" xfId="981"/>
    <cellStyle name="40% - Énfasis1 4" xfId="1216"/>
    <cellStyle name="40% - Énfasis1 5" xfId="1217"/>
    <cellStyle name="40% - Énfasis1 6" xfId="1218"/>
    <cellStyle name="40% - Énfasis1 7" xfId="1219"/>
    <cellStyle name="40% - Énfasis1 8" xfId="977"/>
    <cellStyle name="40% - Énfasis2" xfId="31" builtinId="35" customBuiltin="1"/>
    <cellStyle name="40% - Énfasis2 2" xfId="983"/>
    <cellStyle name="40% - Énfasis2 2 2" xfId="984"/>
    <cellStyle name="40% - Énfasis2 2 3" xfId="985"/>
    <cellStyle name="40% - Énfasis2 2 4" xfId="1220"/>
    <cellStyle name="40% - Énfasis2 3" xfId="986"/>
    <cellStyle name="40% - Énfasis2 4" xfId="1221"/>
    <cellStyle name="40% - Énfasis2 5" xfId="1222"/>
    <cellStyle name="40% - Énfasis2 6" xfId="1223"/>
    <cellStyle name="40% - Énfasis2 7" xfId="1224"/>
    <cellStyle name="40% - Énfasis2 8" xfId="982"/>
    <cellStyle name="40% - Énfasis3" xfId="35" builtinId="39" customBuiltin="1"/>
    <cellStyle name="40% - Énfasis3 2" xfId="988"/>
    <cellStyle name="40% - Énfasis3 2 2" xfId="989"/>
    <cellStyle name="40% - Énfasis3 2 3" xfId="990"/>
    <cellStyle name="40% - Énfasis3 2 4" xfId="1225"/>
    <cellStyle name="40% - Énfasis3 3" xfId="991"/>
    <cellStyle name="40% - Énfasis3 4" xfId="1226"/>
    <cellStyle name="40% - Énfasis3 5" xfId="1227"/>
    <cellStyle name="40% - Énfasis3 6" xfId="1228"/>
    <cellStyle name="40% - Énfasis3 7" xfId="1229"/>
    <cellStyle name="40% - Énfasis3 8" xfId="987"/>
    <cellStyle name="40% - Énfasis4" xfId="39" builtinId="43" customBuiltin="1"/>
    <cellStyle name="40% - Énfasis4 2" xfId="993"/>
    <cellStyle name="40% - Énfasis4 2 2" xfId="994"/>
    <cellStyle name="40% - Énfasis4 2 3" xfId="995"/>
    <cellStyle name="40% - Énfasis4 2 4" xfId="1230"/>
    <cellStyle name="40% - Énfasis4 3" xfId="996"/>
    <cellStyle name="40% - Énfasis4 4" xfId="1231"/>
    <cellStyle name="40% - Énfasis4 5" xfId="1232"/>
    <cellStyle name="40% - Énfasis4 6" xfId="1233"/>
    <cellStyle name="40% - Énfasis4 7" xfId="1234"/>
    <cellStyle name="40% - Énfasis4 8" xfId="992"/>
    <cellStyle name="40% - Énfasis5" xfId="43" builtinId="47" customBuiltin="1"/>
    <cellStyle name="40% - Énfasis5 2" xfId="998"/>
    <cellStyle name="40% - Énfasis5 2 2" xfId="999"/>
    <cellStyle name="40% - Énfasis5 2 3" xfId="1000"/>
    <cellStyle name="40% - Énfasis5 2 4" xfId="1235"/>
    <cellStyle name="40% - Énfasis5 3" xfId="1001"/>
    <cellStyle name="40% - Énfasis5 4" xfId="1236"/>
    <cellStyle name="40% - Énfasis5 5" xfId="1237"/>
    <cellStyle name="40% - Énfasis5 6" xfId="1238"/>
    <cellStyle name="40% - Énfasis5 7" xfId="1239"/>
    <cellStyle name="40% - Énfasis5 8" xfId="997"/>
    <cellStyle name="40% - Énfasis6" xfId="47" builtinId="51" customBuiltin="1"/>
    <cellStyle name="40% - Énfasis6 2" xfId="1003"/>
    <cellStyle name="40% - Énfasis6 2 2" xfId="1004"/>
    <cellStyle name="40% - Énfasis6 2 3" xfId="1005"/>
    <cellStyle name="40% - Énfasis6 2 4" xfId="1240"/>
    <cellStyle name="40% - Énfasis6 3" xfId="1006"/>
    <cellStyle name="40% - Énfasis6 4" xfId="1241"/>
    <cellStyle name="40% - Énfasis6 5" xfId="1242"/>
    <cellStyle name="40% - Énfasis6 6" xfId="1243"/>
    <cellStyle name="40% - Énfasis6 7" xfId="1244"/>
    <cellStyle name="40% - Énfasis6 8" xfId="1002"/>
    <cellStyle name="60% - Énfasis1" xfId="28" builtinId="32" customBuiltin="1"/>
    <cellStyle name="60% - Énfasis1 2" xfId="1008"/>
    <cellStyle name="60% - Énfasis1 2 2" xfId="1009"/>
    <cellStyle name="60% - Énfasis1 2 3" xfId="1010"/>
    <cellStyle name="60% - Énfasis1 2 4" xfId="1245"/>
    <cellStyle name="60% - Énfasis1 3" xfId="1011"/>
    <cellStyle name="60% - Énfasis1 4" xfId="1246"/>
    <cellStyle name="60% - Énfasis1 5" xfId="1247"/>
    <cellStyle name="60% - Énfasis1 6" xfId="1248"/>
    <cellStyle name="60% - Énfasis1 7" xfId="1249"/>
    <cellStyle name="60% - Énfasis1 8" xfId="1007"/>
    <cellStyle name="60% - Énfasis2" xfId="32" builtinId="36" customBuiltin="1"/>
    <cellStyle name="60% - Énfasis2 2" xfId="1013"/>
    <cellStyle name="60% - Énfasis2 2 2" xfId="1014"/>
    <cellStyle name="60% - Énfasis2 2 3" xfId="1015"/>
    <cellStyle name="60% - Énfasis2 2 4" xfId="1250"/>
    <cellStyle name="60% - Énfasis2 3" xfId="1016"/>
    <cellStyle name="60% - Énfasis2 4" xfId="1251"/>
    <cellStyle name="60% - Énfasis2 5" xfId="1252"/>
    <cellStyle name="60% - Énfasis2 6" xfId="1253"/>
    <cellStyle name="60% - Énfasis2 7" xfId="1254"/>
    <cellStyle name="60% - Énfasis2 8" xfId="1012"/>
    <cellStyle name="60% - Énfasis3" xfId="36" builtinId="40" customBuiltin="1"/>
    <cellStyle name="60% - Énfasis3 2" xfId="1018"/>
    <cellStyle name="60% - Énfasis3 2 2" xfId="1019"/>
    <cellStyle name="60% - Énfasis3 2 3" xfId="1020"/>
    <cellStyle name="60% - Énfasis3 2 4" xfId="1255"/>
    <cellStyle name="60% - Énfasis3 3" xfId="1021"/>
    <cellStyle name="60% - Énfasis3 4" xfId="1256"/>
    <cellStyle name="60% - Énfasis3 5" xfId="1257"/>
    <cellStyle name="60% - Énfasis3 6" xfId="1258"/>
    <cellStyle name="60% - Énfasis3 7" xfId="1259"/>
    <cellStyle name="60% - Énfasis3 8" xfId="1017"/>
    <cellStyle name="60% - Énfasis4" xfId="40" builtinId="44" customBuiltin="1"/>
    <cellStyle name="60% - Énfasis4 2" xfId="1023"/>
    <cellStyle name="60% - Énfasis4 2 2" xfId="1024"/>
    <cellStyle name="60% - Énfasis4 2 3" xfId="1025"/>
    <cellStyle name="60% - Énfasis4 2 4" xfId="1260"/>
    <cellStyle name="60% - Énfasis4 3" xfId="1026"/>
    <cellStyle name="60% - Énfasis4 4" xfId="1261"/>
    <cellStyle name="60% - Énfasis4 5" xfId="1262"/>
    <cellStyle name="60% - Énfasis4 6" xfId="1263"/>
    <cellStyle name="60% - Énfasis4 7" xfId="1264"/>
    <cellStyle name="60% - Énfasis4 8" xfId="1022"/>
    <cellStyle name="60% - Énfasis5" xfId="44" builtinId="48" customBuiltin="1"/>
    <cellStyle name="60% - Énfasis5 2" xfId="1028"/>
    <cellStyle name="60% - Énfasis5 2 2" xfId="1029"/>
    <cellStyle name="60% - Énfasis5 2 3" xfId="1030"/>
    <cellStyle name="60% - Énfasis5 2 4" xfId="1265"/>
    <cellStyle name="60% - Énfasis5 3" xfId="1031"/>
    <cellStyle name="60% - Énfasis5 4" xfId="1266"/>
    <cellStyle name="60% - Énfasis5 5" xfId="1267"/>
    <cellStyle name="60% - Énfasis5 6" xfId="1268"/>
    <cellStyle name="60% - Énfasis5 7" xfId="1269"/>
    <cellStyle name="60% - Énfasis5 8" xfId="1027"/>
    <cellStyle name="60% - Énfasis6" xfId="48" builtinId="52" customBuiltin="1"/>
    <cellStyle name="60% - Énfasis6 2" xfId="1033"/>
    <cellStyle name="60% - Énfasis6 2 2" xfId="1034"/>
    <cellStyle name="60% - Énfasis6 2 3" xfId="1035"/>
    <cellStyle name="60% - Énfasis6 2 4" xfId="1270"/>
    <cellStyle name="60% - Énfasis6 3" xfId="1036"/>
    <cellStyle name="60% - Énfasis6 4" xfId="1271"/>
    <cellStyle name="60% - Énfasis6 5" xfId="1272"/>
    <cellStyle name="60% - Énfasis6 6" xfId="1273"/>
    <cellStyle name="60% - Énfasis6 7" xfId="1274"/>
    <cellStyle name="60% - Énfasis6 8" xfId="1032"/>
    <cellStyle name="Buena" xfId="2" builtinId="26" customBuiltin="1"/>
    <cellStyle name="Buena 2" xfId="1038"/>
    <cellStyle name="Buena 2 2" xfId="1039"/>
    <cellStyle name="Buena 2 3" xfId="1040"/>
    <cellStyle name="Buena 2 4" xfId="1275"/>
    <cellStyle name="Buena 3" xfId="1041"/>
    <cellStyle name="Buena 4" xfId="1276"/>
    <cellStyle name="Buena 5" xfId="1277"/>
    <cellStyle name="Buena 6" xfId="1278"/>
    <cellStyle name="Buena 7" xfId="1279"/>
    <cellStyle name="Buena 8" xfId="1037"/>
    <cellStyle name="Cálculo" xfId="18" builtinId="22" customBuiltin="1"/>
    <cellStyle name="Cálculo 2" xfId="1043"/>
    <cellStyle name="Cálculo 2 10" xfId="1280"/>
    <cellStyle name="Cálculo 2 10 2" xfId="1281"/>
    <cellStyle name="Cálculo 2 11" xfId="1282"/>
    <cellStyle name="Cálculo 2 11 2" xfId="1283"/>
    <cellStyle name="Cálculo 2 12" xfId="1284"/>
    <cellStyle name="Cálculo 2 12 2" xfId="1285"/>
    <cellStyle name="Cálculo 2 13" xfId="1286"/>
    <cellStyle name="Cálculo 2 13 2" xfId="1287"/>
    <cellStyle name="Cálculo 2 14" xfId="1288"/>
    <cellStyle name="Cálculo 2 14 2" xfId="1289"/>
    <cellStyle name="Cálculo 2 15" xfId="1290"/>
    <cellStyle name="Cálculo 2 15 2" xfId="1291"/>
    <cellStyle name="Cálculo 2 16" xfId="1292"/>
    <cellStyle name="Cálculo 2 16 2" xfId="1293"/>
    <cellStyle name="Cálculo 2 17" xfId="1294"/>
    <cellStyle name="Cálculo 2 17 2" xfId="1295"/>
    <cellStyle name="Cálculo 2 18" xfId="1296"/>
    <cellStyle name="Cálculo 2 18 2" xfId="1297"/>
    <cellStyle name="Cálculo 2 19" xfId="1298"/>
    <cellStyle name="Cálculo 2 2" xfId="1044"/>
    <cellStyle name="Cálculo 2 2 10" xfId="1299"/>
    <cellStyle name="Cálculo 2 2 10 2" xfId="1300"/>
    <cellStyle name="Cálculo 2 2 11" xfId="1301"/>
    <cellStyle name="Cálculo 2 2 11 2" xfId="1302"/>
    <cellStyle name="Cálculo 2 2 12" xfId="1303"/>
    <cellStyle name="Cálculo 2 2 12 2" xfId="1304"/>
    <cellStyle name="Cálculo 2 2 13" xfId="1305"/>
    <cellStyle name="Cálculo 2 2 13 2" xfId="1306"/>
    <cellStyle name="Cálculo 2 2 14" xfId="1307"/>
    <cellStyle name="Cálculo 2 2 14 2" xfId="1308"/>
    <cellStyle name="Cálculo 2 2 15" xfId="1309"/>
    <cellStyle name="Cálculo 2 2 15 2" xfId="1310"/>
    <cellStyle name="Cálculo 2 2 16" xfId="1311"/>
    <cellStyle name="Cálculo 2 2 17" xfId="1312"/>
    <cellStyle name="Cálculo 2 2 18" xfId="1313"/>
    <cellStyle name="Cálculo 2 2 2" xfId="1314"/>
    <cellStyle name="Cálculo 2 2 2 10" xfId="1315"/>
    <cellStyle name="Cálculo 2 2 2 10 2" xfId="1316"/>
    <cellStyle name="Cálculo 2 2 2 11" xfId="1317"/>
    <cellStyle name="Cálculo 2 2 2 11 2" xfId="1318"/>
    <cellStyle name="Cálculo 2 2 2 12" xfId="1319"/>
    <cellStyle name="Cálculo 2 2 2 12 2" xfId="1320"/>
    <cellStyle name="Cálculo 2 2 2 13" xfId="1321"/>
    <cellStyle name="Cálculo 2 2 2 13 2" xfId="1322"/>
    <cellStyle name="Cálculo 2 2 2 14" xfId="1323"/>
    <cellStyle name="Cálculo 2 2 2 14 2" xfId="1324"/>
    <cellStyle name="Cálculo 2 2 2 15" xfId="1325"/>
    <cellStyle name="Cálculo 2 2 2 2" xfId="1326"/>
    <cellStyle name="Cálculo 2 2 2 2 10" xfId="1327"/>
    <cellStyle name="Cálculo 2 2 2 2 10 2" xfId="1328"/>
    <cellStyle name="Cálculo 2 2 2 2 11" xfId="1329"/>
    <cellStyle name="Cálculo 2 2 2 2 11 2" xfId="1330"/>
    <cellStyle name="Cálculo 2 2 2 2 12" xfId="1331"/>
    <cellStyle name="Cálculo 2 2 2 2 12 2" xfId="1332"/>
    <cellStyle name="Cálculo 2 2 2 2 13" xfId="1333"/>
    <cellStyle name="Cálculo 2 2 2 2 2" xfId="1334"/>
    <cellStyle name="Cálculo 2 2 2 2 2 10" xfId="1335"/>
    <cellStyle name="Cálculo 2 2 2 2 2 10 2" xfId="1336"/>
    <cellStyle name="Cálculo 2 2 2 2 2 11" xfId="1337"/>
    <cellStyle name="Cálculo 2 2 2 2 2 2" xfId="1338"/>
    <cellStyle name="Cálculo 2 2 2 2 2 2 2" xfId="1339"/>
    <cellStyle name="Cálculo 2 2 2 2 2 3" xfId="1340"/>
    <cellStyle name="Cálculo 2 2 2 2 2 3 2" xfId="1341"/>
    <cellStyle name="Cálculo 2 2 2 2 2 4" xfId="1342"/>
    <cellStyle name="Cálculo 2 2 2 2 2 4 2" xfId="1343"/>
    <cellStyle name="Cálculo 2 2 2 2 2 5" xfId="1344"/>
    <cellStyle name="Cálculo 2 2 2 2 2 5 2" xfId="1345"/>
    <cellStyle name="Cálculo 2 2 2 2 2 6" xfId="1346"/>
    <cellStyle name="Cálculo 2 2 2 2 2 6 2" xfId="1347"/>
    <cellStyle name="Cálculo 2 2 2 2 2 7" xfId="1348"/>
    <cellStyle name="Cálculo 2 2 2 2 2 7 2" xfId="1349"/>
    <cellStyle name="Cálculo 2 2 2 2 2 8" xfId="1350"/>
    <cellStyle name="Cálculo 2 2 2 2 2 8 2" xfId="1351"/>
    <cellStyle name="Cálculo 2 2 2 2 2 9" xfId="1352"/>
    <cellStyle name="Cálculo 2 2 2 2 2 9 2" xfId="1353"/>
    <cellStyle name="Cálculo 2 2 2 2 3" xfId="1354"/>
    <cellStyle name="Cálculo 2 2 2 2 3 10" xfId="1355"/>
    <cellStyle name="Cálculo 2 2 2 2 3 10 2" xfId="1356"/>
    <cellStyle name="Cálculo 2 2 2 2 3 11" xfId="1357"/>
    <cellStyle name="Cálculo 2 2 2 2 3 2" xfId="1358"/>
    <cellStyle name="Cálculo 2 2 2 2 3 2 2" xfId="1359"/>
    <cellStyle name="Cálculo 2 2 2 2 3 3" xfId="1360"/>
    <cellStyle name="Cálculo 2 2 2 2 3 3 2" xfId="1361"/>
    <cellStyle name="Cálculo 2 2 2 2 3 4" xfId="1362"/>
    <cellStyle name="Cálculo 2 2 2 2 3 4 2" xfId="1363"/>
    <cellStyle name="Cálculo 2 2 2 2 3 5" xfId="1364"/>
    <cellStyle name="Cálculo 2 2 2 2 3 5 2" xfId="1365"/>
    <cellStyle name="Cálculo 2 2 2 2 3 6" xfId="1366"/>
    <cellStyle name="Cálculo 2 2 2 2 3 6 2" xfId="1367"/>
    <cellStyle name="Cálculo 2 2 2 2 3 7" xfId="1368"/>
    <cellStyle name="Cálculo 2 2 2 2 3 7 2" xfId="1369"/>
    <cellStyle name="Cálculo 2 2 2 2 3 8" xfId="1370"/>
    <cellStyle name="Cálculo 2 2 2 2 3 8 2" xfId="1371"/>
    <cellStyle name="Cálculo 2 2 2 2 3 9" xfId="1372"/>
    <cellStyle name="Cálculo 2 2 2 2 3 9 2" xfId="1373"/>
    <cellStyle name="Cálculo 2 2 2 2 4" xfId="1374"/>
    <cellStyle name="Cálculo 2 2 2 2 4 2" xfId="1375"/>
    <cellStyle name="Cálculo 2 2 2 2 5" xfId="1376"/>
    <cellStyle name="Cálculo 2 2 2 2 5 2" xfId="1377"/>
    <cellStyle name="Cálculo 2 2 2 2 6" xfId="1378"/>
    <cellStyle name="Cálculo 2 2 2 2 6 2" xfId="1379"/>
    <cellStyle name="Cálculo 2 2 2 2 7" xfId="1380"/>
    <cellStyle name="Cálculo 2 2 2 2 7 2" xfId="1381"/>
    <cellStyle name="Cálculo 2 2 2 2 8" xfId="1382"/>
    <cellStyle name="Cálculo 2 2 2 2 8 2" xfId="1383"/>
    <cellStyle name="Cálculo 2 2 2 2 9" xfId="1384"/>
    <cellStyle name="Cálculo 2 2 2 2 9 2" xfId="1385"/>
    <cellStyle name="Cálculo 2 2 2 3" xfId="1386"/>
    <cellStyle name="Cálculo 2 2 2 3 10" xfId="1387"/>
    <cellStyle name="Cálculo 2 2 2 3 10 2" xfId="1388"/>
    <cellStyle name="Cálculo 2 2 2 3 11" xfId="1389"/>
    <cellStyle name="Cálculo 2 2 2 3 11 2" xfId="1390"/>
    <cellStyle name="Cálculo 2 2 2 3 12" xfId="1391"/>
    <cellStyle name="Cálculo 2 2 2 3 12 2" xfId="1392"/>
    <cellStyle name="Cálculo 2 2 2 3 13" xfId="1393"/>
    <cellStyle name="Cálculo 2 2 2 3 2" xfId="1394"/>
    <cellStyle name="Cálculo 2 2 2 3 2 10" xfId="1395"/>
    <cellStyle name="Cálculo 2 2 2 3 2 10 2" xfId="1396"/>
    <cellStyle name="Cálculo 2 2 2 3 2 11" xfId="1397"/>
    <cellStyle name="Cálculo 2 2 2 3 2 2" xfId="1398"/>
    <cellStyle name="Cálculo 2 2 2 3 2 2 2" xfId="1399"/>
    <cellStyle name="Cálculo 2 2 2 3 2 3" xfId="1400"/>
    <cellStyle name="Cálculo 2 2 2 3 2 3 2" xfId="1401"/>
    <cellStyle name="Cálculo 2 2 2 3 2 4" xfId="1402"/>
    <cellStyle name="Cálculo 2 2 2 3 2 4 2" xfId="1403"/>
    <cellStyle name="Cálculo 2 2 2 3 2 5" xfId="1404"/>
    <cellStyle name="Cálculo 2 2 2 3 2 5 2" xfId="1405"/>
    <cellStyle name="Cálculo 2 2 2 3 2 6" xfId="1406"/>
    <cellStyle name="Cálculo 2 2 2 3 2 6 2" xfId="1407"/>
    <cellStyle name="Cálculo 2 2 2 3 2 7" xfId="1408"/>
    <cellStyle name="Cálculo 2 2 2 3 2 7 2" xfId="1409"/>
    <cellStyle name="Cálculo 2 2 2 3 2 8" xfId="1410"/>
    <cellStyle name="Cálculo 2 2 2 3 2 8 2" xfId="1411"/>
    <cellStyle name="Cálculo 2 2 2 3 2 9" xfId="1412"/>
    <cellStyle name="Cálculo 2 2 2 3 2 9 2" xfId="1413"/>
    <cellStyle name="Cálculo 2 2 2 3 3" xfId="1414"/>
    <cellStyle name="Cálculo 2 2 2 3 3 10" xfId="1415"/>
    <cellStyle name="Cálculo 2 2 2 3 3 10 2" xfId="1416"/>
    <cellStyle name="Cálculo 2 2 2 3 3 11" xfId="1417"/>
    <cellStyle name="Cálculo 2 2 2 3 3 2" xfId="1418"/>
    <cellStyle name="Cálculo 2 2 2 3 3 2 2" xfId="1419"/>
    <cellStyle name="Cálculo 2 2 2 3 3 3" xfId="1420"/>
    <cellStyle name="Cálculo 2 2 2 3 3 3 2" xfId="1421"/>
    <cellStyle name="Cálculo 2 2 2 3 3 4" xfId="1422"/>
    <cellStyle name="Cálculo 2 2 2 3 3 4 2" xfId="1423"/>
    <cellStyle name="Cálculo 2 2 2 3 3 5" xfId="1424"/>
    <cellStyle name="Cálculo 2 2 2 3 3 5 2" xfId="1425"/>
    <cellStyle name="Cálculo 2 2 2 3 3 6" xfId="1426"/>
    <cellStyle name="Cálculo 2 2 2 3 3 6 2" xfId="1427"/>
    <cellStyle name="Cálculo 2 2 2 3 3 7" xfId="1428"/>
    <cellStyle name="Cálculo 2 2 2 3 3 7 2" xfId="1429"/>
    <cellStyle name="Cálculo 2 2 2 3 3 8" xfId="1430"/>
    <cellStyle name="Cálculo 2 2 2 3 3 8 2" xfId="1431"/>
    <cellStyle name="Cálculo 2 2 2 3 3 9" xfId="1432"/>
    <cellStyle name="Cálculo 2 2 2 3 3 9 2" xfId="1433"/>
    <cellStyle name="Cálculo 2 2 2 3 4" xfId="1434"/>
    <cellStyle name="Cálculo 2 2 2 3 4 2" xfId="1435"/>
    <cellStyle name="Cálculo 2 2 2 3 5" xfId="1436"/>
    <cellStyle name="Cálculo 2 2 2 3 5 2" xfId="1437"/>
    <cellStyle name="Cálculo 2 2 2 3 6" xfId="1438"/>
    <cellStyle name="Cálculo 2 2 2 3 6 2" xfId="1439"/>
    <cellStyle name="Cálculo 2 2 2 3 7" xfId="1440"/>
    <cellStyle name="Cálculo 2 2 2 3 7 2" xfId="1441"/>
    <cellStyle name="Cálculo 2 2 2 3 8" xfId="1442"/>
    <cellStyle name="Cálculo 2 2 2 3 8 2" xfId="1443"/>
    <cellStyle name="Cálculo 2 2 2 3 9" xfId="1444"/>
    <cellStyle name="Cálculo 2 2 2 3 9 2" xfId="1445"/>
    <cellStyle name="Cálculo 2 2 2 4" xfId="1446"/>
    <cellStyle name="Cálculo 2 2 2 4 10" xfId="1447"/>
    <cellStyle name="Cálculo 2 2 2 4 10 2" xfId="1448"/>
    <cellStyle name="Cálculo 2 2 2 4 11" xfId="1449"/>
    <cellStyle name="Cálculo 2 2 2 4 2" xfId="1450"/>
    <cellStyle name="Cálculo 2 2 2 4 2 2" xfId="1451"/>
    <cellStyle name="Cálculo 2 2 2 4 3" xfId="1452"/>
    <cellStyle name="Cálculo 2 2 2 4 3 2" xfId="1453"/>
    <cellStyle name="Cálculo 2 2 2 4 4" xfId="1454"/>
    <cellStyle name="Cálculo 2 2 2 4 4 2" xfId="1455"/>
    <cellStyle name="Cálculo 2 2 2 4 5" xfId="1456"/>
    <cellStyle name="Cálculo 2 2 2 4 5 2" xfId="1457"/>
    <cellStyle name="Cálculo 2 2 2 4 6" xfId="1458"/>
    <cellStyle name="Cálculo 2 2 2 4 6 2" xfId="1459"/>
    <cellStyle name="Cálculo 2 2 2 4 7" xfId="1460"/>
    <cellStyle name="Cálculo 2 2 2 4 7 2" xfId="1461"/>
    <cellStyle name="Cálculo 2 2 2 4 8" xfId="1462"/>
    <cellStyle name="Cálculo 2 2 2 4 8 2" xfId="1463"/>
    <cellStyle name="Cálculo 2 2 2 4 9" xfId="1464"/>
    <cellStyle name="Cálculo 2 2 2 4 9 2" xfId="1465"/>
    <cellStyle name="Cálculo 2 2 2 5" xfId="1466"/>
    <cellStyle name="Cálculo 2 2 2 5 10" xfId="1467"/>
    <cellStyle name="Cálculo 2 2 2 5 10 2" xfId="1468"/>
    <cellStyle name="Cálculo 2 2 2 5 11" xfId="1469"/>
    <cellStyle name="Cálculo 2 2 2 5 2" xfId="1470"/>
    <cellStyle name="Cálculo 2 2 2 5 2 2" xfId="1471"/>
    <cellStyle name="Cálculo 2 2 2 5 3" xfId="1472"/>
    <cellStyle name="Cálculo 2 2 2 5 3 2" xfId="1473"/>
    <cellStyle name="Cálculo 2 2 2 5 4" xfId="1474"/>
    <cellStyle name="Cálculo 2 2 2 5 4 2" xfId="1475"/>
    <cellStyle name="Cálculo 2 2 2 5 5" xfId="1476"/>
    <cellStyle name="Cálculo 2 2 2 5 5 2" xfId="1477"/>
    <cellStyle name="Cálculo 2 2 2 5 6" xfId="1478"/>
    <cellStyle name="Cálculo 2 2 2 5 6 2" xfId="1479"/>
    <cellStyle name="Cálculo 2 2 2 5 7" xfId="1480"/>
    <cellStyle name="Cálculo 2 2 2 5 7 2" xfId="1481"/>
    <cellStyle name="Cálculo 2 2 2 5 8" xfId="1482"/>
    <cellStyle name="Cálculo 2 2 2 5 8 2" xfId="1483"/>
    <cellStyle name="Cálculo 2 2 2 5 9" xfId="1484"/>
    <cellStyle name="Cálculo 2 2 2 5 9 2" xfId="1485"/>
    <cellStyle name="Cálculo 2 2 2 6" xfId="1486"/>
    <cellStyle name="Cálculo 2 2 2 6 2" xfId="1487"/>
    <cellStyle name="Cálculo 2 2 2 7" xfId="1488"/>
    <cellStyle name="Cálculo 2 2 2 7 2" xfId="1489"/>
    <cellStyle name="Cálculo 2 2 2 8" xfId="1490"/>
    <cellStyle name="Cálculo 2 2 2 8 2" xfId="1491"/>
    <cellStyle name="Cálculo 2 2 2 9" xfId="1492"/>
    <cellStyle name="Cálculo 2 2 2 9 2" xfId="1493"/>
    <cellStyle name="Cálculo 2 2 3" xfId="1494"/>
    <cellStyle name="Cálculo 2 2 3 10" xfId="1495"/>
    <cellStyle name="Cálculo 2 2 3 10 2" xfId="1496"/>
    <cellStyle name="Cálculo 2 2 3 11" xfId="1497"/>
    <cellStyle name="Cálculo 2 2 3 11 2" xfId="1498"/>
    <cellStyle name="Cálculo 2 2 3 12" xfId="1499"/>
    <cellStyle name="Cálculo 2 2 3 12 2" xfId="1500"/>
    <cellStyle name="Cálculo 2 2 3 13" xfId="1501"/>
    <cellStyle name="Cálculo 2 2 3 13 2" xfId="1502"/>
    <cellStyle name="Cálculo 2 2 3 14" xfId="1503"/>
    <cellStyle name="Cálculo 2 2 3 14 2" xfId="1504"/>
    <cellStyle name="Cálculo 2 2 3 15" xfId="1505"/>
    <cellStyle name="Cálculo 2 2 3 2" xfId="1506"/>
    <cellStyle name="Cálculo 2 2 3 2 10" xfId="1507"/>
    <cellStyle name="Cálculo 2 2 3 2 10 2" xfId="1508"/>
    <cellStyle name="Cálculo 2 2 3 2 11" xfId="1509"/>
    <cellStyle name="Cálculo 2 2 3 2 11 2" xfId="1510"/>
    <cellStyle name="Cálculo 2 2 3 2 12" xfId="1511"/>
    <cellStyle name="Cálculo 2 2 3 2 12 2" xfId="1512"/>
    <cellStyle name="Cálculo 2 2 3 2 13" xfId="1513"/>
    <cellStyle name="Cálculo 2 2 3 2 2" xfId="1514"/>
    <cellStyle name="Cálculo 2 2 3 2 2 10" xfId="1515"/>
    <cellStyle name="Cálculo 2 2 3 2 2 10 2" xfId="1516"/>
    <cellStyle name="Cálculo 2 2 3 2 2 11" xfId="1517"/>
    <cellStyle name="Cálculo 2 2 3 2 2 2" xfId="1518"/>
    <cellStyle name="Cálculo 2 2 3 2 2 2 2" xfId="1519"/>
    <cellStyle name="Cálculo 2 2 3 2 2 3" xfId="1520"/>
    <cellStyle name="Cálculo 2 2 3 2 2 3 2" xfId="1521"/>
    <cellStyle name="Cálculo 2 2 3 2 2 4" xfId="1522"/>
    <cellStyle name="Cálculo 2 2 3 2 2 4 2" xfId="1523"/>
    <cellStyle name="Cálculo 2 2 3 2 2 5" xfId="1524"/>
    <cellStyle name="Cálculo 2 2 3 2 2 5 2" xfId="1525"/>
    <cellStyle name="Cálculo 2 2 3 2 2 6" xfId="1526"/>
    <cellStyle name="Cálculo 2 2 3 2 2 6 2" xfId="1527"/>
    <cellStyle name="Cálculo 2 2 3 2 2 7" xfId="1528"/>
    <cellStyle name="Cálculo 2 2 3 2 2 7 2" xfId="1529"/>
    <cellStyle name="Cálculo 2 2 3 2 2 8" xfId="1530"/>
    <cellStyle name="Cálculo 2 2 3 2 2 8 2" xfId="1531"/>
    <cellStyle name="Cálculo 2 2 3 2 2 9" xfId="1532"/>
    <cellStyle name="Cálculo 2 2 3 2 2 9 2" xfId="1533"/>
    <cellStyle name="Cálculo 2 2 3 2 3" xfId="1534"/>
    <cellStyle name="Cálculo 2 2 3 2 3 10" xfId="1535"/>
    <cellStyle name="Cálculo 2 2 3 2 3 10 2" xfId="1536"/>
    <cellStyle name="Cálculo 2 2 3 2 3 11" xfId="1537"/>
    <cellStyle name="Cálculo 2 2 3 2 3 2" xfId="1538"/>
    <cellStyle name="Cálculo 2 2 3 2 3 2 2" xfId="1539"/>
    <cellStyle name="Cálculo 2 2 3 2 3 3" xfId="1540"/>
    <cellStyle name="Cálculo 2 2 3 2 3 3 2" xfId="1541"/>
    <cellStyle name="Cálculo 2 2 3 2 3 4" xfId="1542"/>
    <cellStyle name="Cálculo 2 2 3 2 3 4 2" xfId="1543"/>
    <cellStyle name="Cálculo 2 2 3 2 3 5" xfId="1544"/>
    <cellStyle name="Cálculo 2 2 3 2 3 5 2" xfId="1545"/>
    <cellStyle name="Cálculo 2 2 3 2 3 6" xfId="1546"/>
    <cellStyle name="Cálculo 2 2 3 2 3 6 2" xfId="1547"/>
    <cellStyle name="Cálculo 2 2 3 2 3 7" xfId="1548"/>
    <cellStyle name="Cálculo 2 2 3 2 3 7 2" xfId="1549"/>
    <cellStyle name="Cálculo 2 2 3 2 3 8" xfId="1550"/>
    <cellStyle name="Cálculo 2 2 3 2 3 8 2" xfId="1551"/>
    <cellStyle name="Cálculo 2 2 3 2 3 9" xfId="1552"/>
    <cellStyle name="Cálculo 2 2 3 2 3 9 2" xfId="1553"/>
    <cellStyle name="Cálculo 2 2 3 2 4" xfId="1554"/>
    <cellStyle name="Cálculo 2 2 3 2 4 2" xfId="1555"/>
    <cellStyle name="Cálculo 2 2 3 2 5" xfId="1556"/>
    <cellStyle name="Cálculo 2 2 3 2 5 2" xfId="1557"/>
    <cellStyle name="Cálculo 2 2 3 2 6" xfId="1558"/>
    <cellStyle name="Cálculo 2 2 3 2 6 2" xfId="1559"/>
    <cellStyle name="Cálculo 2 2 3 2 7" xfId="1560"/>
    <cellStyle name="Cálculo 2 2 3 2 7 2" xfId="1561"/>
    <cellStyle name="Cálculo 2 2 3 2 8" xfId="1562"/>
    <cellStyle name="Cálculo 2 2 3 2 8 2" xfId="1563"/>
    <cellStyle name="Cálculo 2 2 3 2 9" xfId="1564"/>
    <cellStyle name="Cálculo 2 2 3 2 9 2" xfId="1565"/>
    <cellStyle name="Cálculo 2 2 3 3" xfId="1566"/>
    <cellStyle name="Cálculo 2 2 3 3 10" xfId="1567"/>
    <cellStyle name="Cálculo 2 2 3 3 10 2" xfId="1568"/>
    <cellStyle name="Cálculo 2 2 3 3 11" xfId="1569"/>
    <cellStyle name="Cálculo 2 2 3 3 11 2" xfId="1570"/>
    <cellStyle name="Cálculo 2 2 3 3 12" xfId="1571"/>
    <cellStyle name="Cálculo 2 2 3 3 12 2" xfId="1572"/>
    <cellStyle name="Cálculo 2 2 3 3 13" xfId="1573"/>
    <cellStyle name="Cálculo 2 2 3 3 2" xfId="1574"/>
    <cellStyle name="Cálculo 2 2 3 3 2 10" xfId="1575"/>
    <cellStyle name="Cálculo 2 2 3 3 2 10 2" xfId="1576"/>
    <cellStyle name="Cálculo 2 2 3 3 2 11" xfId="1577"/>
    <cellStyle name="Cálculo 2 2 3 3 2 2" xfId="1578"/>
    <cellStyle name="Cálculo 2 2 3 3 2 2 2" xfId="1579"/>
    <cellStyle name="Cálculo 2 2 3 3 2 3" xfId="1580"/>
    <cellStyle name="Cálculo 2 2 3 3 2 3 2" xfId="1581"/>
    <cellStyle name="Cálculo 2 2 3 3 2 4" xfId="1582"/>
    <cellStyle name="Cálculo 2 2 3 3 2 4 2" xfId="1583"/>
    <cellStyle name="Cálculo 2 2 3 3 2 5" xfId="1584"/>
    <cellStyle name="Cálculo 2 2 3 3 2 5 2" xfId="1585"/>
    <cellStyle name="Cálculo 2 2 3 3 2 6" xfId="1586"/>
    <cellStyle name="Cálculo 2 2 3 3 2 6 2" xfId="1587"/>
    <cellStyle name="Cálculo 2 2 3 3 2 7" xfId="1588"/>
    <cellStyle name="Cálculo 2 2 3 3 2 7 2" xfId="1589"/>
    <cellStyle name="Cálculo 2 2 3 3 2 8" xfId="1590"/>
    <cellStyle name="Cálculo 2 2 3 3 2 8 2" xfId="1591"/>
    <cellStyle name="Cálculo 2 2 3 3 2 9" xfId="1592"/>
    <cellStyle name="Cálculo 2 2 3 3 2 9 2" xfId="1593"/>
    <cellStyle name="Cálculo 2 2 3 3 3" xfId="1594"/>
    <cellStyle name="Cálculo 2 2 3 3 3 10" xfId="1595"/>
    <cellStyle name="Cálculo 2 2 3 3 3 10 2" xfId="1596"/>
    <cellStyle name="Cálculo 2 2 3 3 3 11" xfId="1597"/>
    <cellStyle name="Cálculo 2 2 3 3 3 2" xfId="1598"/>
    <cellStyle name="Cálculo 2 2 3 3 3 2 2" xfId="1599"/>
    <cellStyle name="Cálculo 2 2 3 3 3 3" xfId="1600"/>
    <cellStyle name="Cálculo 2 2 3 3 3 3 2" xfId="1601"/>
    <cellStyle name="Cálculo 2 2 3 3 3 4" xfId="1602"/>
    <cellStyle name="Cálculo 2 2 3 3 3 4 2" xfId="1603"/>
    <cellStyle name="Cálculo 2 2 3 3 3 5" xfId="1604"/>
    <cellStyle name="Cálculo 2 2 3 3 3 5 2" xfId="1605"/>
    <cellStyle name="Cálculo 2 2 3 3 3 6" xfId="1606"/>
    <cellStyle name="Cálculo 2 2 3 3 3 6 2" xfId="1607"/>
    <cellStyle name="Cálculo 2 2 3 3 3 7" xfId="1608"/>
    <cellStyle name="Cálculo 2 2 3 3 3 7 2" xfId="1609"/>
    <cellStyle name="Cálculo 2 2 3 3 3 8" xfId="1610"/>
    <cellStyle name="Cálculo 2 2 3 3 3 8 2" xfId="1611"/>
    <cellStyle name="Cálculo 2 2 3 3 3 9" xfId="1612"/>
    <cellStyle name="Cálculo 2 2 3 3 3 9 2" xfId="1613"/>
    <cellStyle name="Cálculo 2 2 3 3 4" xfId="1614"/>
    <cellStyle name="Cálculo 2 2 3 3 4 2" xfId="1615"/>
    <cellStyle name="Cálculo 2 2 3 3 5" xfId="1616"/>
    <cellStyle name="Cálculo 2 2 3 3 5 2" xfId="1617"/>
    <cellStyle name="Cálculo 2 2 3 3 6" xfId="1618"/>
    <cellStyle name="Cálculo 2 2 3 3 6 2" xfId="1619"/>
    <cellStyle name="Cálculo 2 2 3 3 7" xfId="1620"/>
    <cellStyle name="Cálculo 2 2 3 3 7 2" xfId="1621"/>
    <cellStyle name="Cálculo 2 2 3 3 8" xfId="1622"/>
    <cellStyle name="Cálculo 2 2 3 3 8 2" xfId="1623"/>
    <cellStyle name="Cálculo 2 2 3 3 9" xfId="1624"/>
    <cellStyle name="Cálculo 2 2 3 3 9 2" xfId="1625"/>
    <cellStyle name="Cálculo 2 2 3 4" xfId="1626"/>
    <cellStyle name="Cálculo 2 2 3 4 10" xfId="1627"/>
    <cellStyle name="Cálculo 2 2 3 4 10 2" xfId="1628"/>
    <cellStyle name="Cálculo 2 2 3 4 11" xfId="1629"/>
    <cellStyle name="Cálculo 2 2 3 4 2" xfId="1630"/>
    <cellStyle name="Cálculo 2 2 3 4 2 2" xfId="1631"/>
    <cellStyle name="Cálculo 2 2 3 4 3" xfId="1632"/>
    <cellStyle name="Cálculo 2 2 3 4 3 2" xfId="1633"/>
    <cellStyle name="Cálculo 2 2 3 4 4" xfId="1634"/>
    <cellStyle name="Cálculo 2 2 3 4 4 2" xfId="1635"/>
    <cellStyle name="Cálculo 2 2 3 4 5" xfId="1636"/>
    <cellStyle name="Cálculo 2 2 3 4 5 2" xfId="1637"/>
    <cellStyle name="Cálculo 2 2 3 4 6" xfId="1638"/>
    <cellStyle name="Cálculo 2 2 3 4 6 2" xfId="1639"/>
    <cellStyle name="Cálculo 2 2 3 4 7" xfId="1640"/>
    <cellStyle name="Cálculo 2 2 3 4 7 2" xfId="1641"/>
    <cellStyle name="Cálculo 2 2 3 4 8" xfId="1642"/>
    <cellStyle name="Cálculo 2 2 3 4 8 2" xfId="1643"/>
    <cellStyle name="Cálculo 2 2 3 4 9" xfId="1644"/>
    <cellStyle name="Cálculo 2 2 3 4 9 2" xfId="1645"/>
    <cellStyle name="Cálculo 2 2 3 5" xfId="1646"/>
    <cellStyle name="Cálculo 2 2 3 5 10" xfId="1647"/>
    <cellStyle name="Cálculo 2 2 3 5 10 2" xfId="1648"/>
    <cellStyle name="Cálculo 2 2 3 5 11" xfId="1649"/>
    <cellStyle name="Cálculo 2 2 3 5 2" xfId="1650"/>
    <cellStyle name="Cálculo 2 2 3 5 2 2" xfId="1651"/>
    <cellStyle name="Cálculo 2 2 3 5 3" xfId="1652"/>
    <cellStyle name="Cálculo 2 2 3 5 3 2" xfId="1653"/>
    <cellStyle name="Cálculo 2 2 3 5 4" xfId="1654"/>
    <cellStyle name="Cálculo 2 2 3 5 4 2" xfId="1655"/>
    <cellStyle name="Cálculo 2 2 3 5 5" xfId="1656"/>
    <cellStyle name="Cálculo 2 2 3 5 5 2" xfId="1657"/>
    <cellStyle name="Cálculo 2 2 3 5 6" xfId="1658"/>
    <cellStyle name="Cálculo 2 2 3 5 6 2" xfId="1659"/>
    <cellStyle name="Cálculo 2 2 3 5 7" xfId="1660"/>
    <cellStyle name="Cálculo 2 2 3 5 7 2" xfId="1661"/>
    <cellStyle name="Cálculo 2 2 3 5 8" xfId="1662"/>
    <cellStyle name="Cálculo 2 2 3 5 8 2" xfId="1663"/>
    <cellStyle name="Cálculo 2 2 3 5 9" xfId="1664"/>
    <cellStyle name="Cálculo 2 2 3 5 9 2" xfId="1665"/>
    <cellStyle name="Cálculo 2 2 3 6" xfId="1666"/>
    <cellStyle name="Cálculo 2 2 3 6 2" xfId="1667"/>
    <cellStyle name="Cálculo 2 2 3 7" xfId="1668"/>
    <cellStyle name="Cálculo 2 2 3 7 2" xfId="1669"/>
    <cellStyle name="Cálculo 2 2 3 8" xfId="1670"/>
    <cellStyle name="Cálculo 2 2 3 8 2" xfId="1671"/>
    <cellStyle name="Cálculo 2 2 3 9" xfId="1672"/>
    <cellStyle name="Cálculo 2 2 3 9 2" xfId="1673"/>
    <cellStyle name="Cálculo 2 2 4" xfId="1674"/>
    <cellStyle name="Cálculo 2 2 4 10" xfId="1675"/>
    <cellStyle name="Cálculo 2 2 4 10 2" xfId="1676"/>
    <cellStyle name="Cálculo 2 2 4 11" xfId="1677"/>
    <cellStyle name="Cálculo 2 2 4 11 2" xfId="1678"/>
    <cellStyle name="Cálculo 2 2 4 12" xfId="1679"/>
    <cellStyle name="Cálculo 2 2 4 12 2" xfId="1680"/>
    <cellStyle name="Cálculo 2 2 4 13" xfId="1681"/>
    <cellStyle name="Cálculo 2 2 4 2" xfId="1682"/>
    <cellStyle name="Cálculo 2 2 4 2 10" xfId="1683"/>
    <cellStyle name="Cálculo 2 2 4 2 10 2" xfId="1684"/>
    <cellStyle name="Cálculo 2 2 4 2 11" xfId="1685"/>
    <cellStyle name="Cálculo 2 2 4 2 2" xfId="1686"/>
    <cellStyle name="Cálculo 2 2 4 2 2 2" xfId="1687"/>
    <cellStyle name="Cálculo 2 2 4 2 3" xfId="1688"/>
    <cellStyle name="Cálculo 2 2 4 2 3 2" xfId="1689"/>
    <cellStyle name="Cálculo 2 2 4 2 4" xfId="1690"/>
    <cellStyle name="Cálculo 2 2 4 2 4 2" xfId="1691"/>
    <cellStyle name="Cálculo 2 2 4 2 5" xfId="1692"/>
    <cellStyle name="Cálculo 2 2 4 2 5 2" xfId="1693"/>
    <cellStyle name="Cálculo 2 2 4 2 6" xfId="1694"/>
    <cellStyle name="Cálculo 2 2 4 2 6 2" xfId="1695"/>
    <cellStyle name="Cálculo 2 2 4 2 7" xfId="1696"/>
    <cellStyle name="Cálculo 2 2 4 2 7 2" xfId="1697"/>
    <cellStyle name="Cálculo 2 2 4 2 8" xfId="1698"/>
    <cellStyle name="Cálculo 2 2 4 2 8 2" xfId="1699"/>
    <cellStyle name="Cálculo 2 2 4 2 9" xfId="1700"/>
    <cellStyle name="Cálculo 2 2 4 2 9 2" xfId="1701"/>
    <cellStyle name="Cálculo 2 2 4 3" xfId="1702"/>
    <cellStyle name="Cálculo 2 2 4 3 10" xfId="1703"/>
    <cellStyle name="Cálculo 2 2 4 3 10 2" xfId="1704"/>
    <cellStyle name="Cálculo 2 2 4 3 11" xfId="1705"/>
    <cellStyle name="Cálculo 2 2 4 3 2" xfId="1706"/>
    <cellStyle name="Cálculo 2 2 4 3 2 2" xfId="1707"/>
    <cellStyle name="Cálculo 2 2 4 3 3" xfId="1708"/>
    <cellStyle name="Cálculo 2 2 4 3 3 2" xfId="1709"/>
    <cellStyle name="Cálculo 2 2 4 3 4" xfId="1710"/>
    <cellStyle name="Cálculo 2 2 4 3 4 2" xfId="1711"/>
    <cellStyle name="Cálculo 2 2 4 3 5" xfId="1712"/>
    <cellStyle name="Cálculo 2 2 4 3 5 2" xfId="1713"/>
    <cellStyle name="Cálculo 2 2 4 3 6" xfId="1714"/>
    <cellStyle name="Cálculo 2 2 4 3 6 2" xfId="1715"/>
    <cellStyle name="Cálculo 2 2 4 3 7" xfId="1716"/>
    <cellStyle name="Cálculo 2 2 4 3 7 2" xfId="1717"/>
    <cellStyle name="Cálculo 2 2 4 3 8" xfId="1718"/>
    <cellStyle name="Cálculo 2 2 4 3 8 2" xfId="1719"/>
    <cellStyle name="Cálculo 2 2 4 3 9" xfId="1720"/>
    <cellStyle name="Cálculo 2 2 4 3 9 2" xfId="1721"/>
    <cellStyle name="Cálculo 2 2 4 4" xfId="1722"/>
    <cellStyle name="Cálculo 2 2 4 4 2" xfId="1723"/>
    <cellStyle name="Cálculo 2 2 4 5" xfId="1724"/>
    <cellStyle name="Cálculo 2 2 4 5 2" xfId="1725"/>
    <cellStyle name="Cálculo 2 2 4 6" xfId="1726"/>
    <cellStyle name="Cálculo 2 2 4 6 2" xfId="1727"/>
    <cellStyle name="Cálculo 2 2 4 7" xfId="1728"/>
    <cellStyle name="Cálculo 2 2 4 7 2" xfId="1729"/>
    <cellStyle name="Cálculo 2 2 4 8" xfId="1730"/>
    <cellStyle name="Cálculo 2 2 4 8 2" xfId="1731"/>
    <cellStyle name="Cálculo 2 2 4 9" xfId="1732"/>
    <cellStyle name="Cálculo 2 2 4 9 2" xfId="1733"/>
    <cellStyle name="Cálculo 2 2 5" xfId="1734"/>
    <cellStyle name="Cálculo 2 2 5 10" xfId="1735"/>
    <cellStyle name="Cálculo 2 2 5 10 2" xfId="1736"/>
    <cellStyle name="Cálculo 2 2 5 11" xfId="1737"/>
    <cellStyle name="Cálculo 2 2 5 11 2" xfId="1738"/>
    <cellStyle name="Cálculo 2 2 5 12" xfId="1739"/>
    <cellStyle name="Cálculo 2 2 5 12 2" xfId="1740"/>
    <cellStyle name="Cálculo 2 2 5 13" xfId="1741"/>
    <cellStyle name="Cálculo 2 2 5 2" xfId="1742"/>
    <cellStyle name="Cálculo 2 2 5 2 10" xfId="1743"/>
    <cellStyle name="Cálculo 2 2 5 2 10 2" xfId="1744"/>
    <cellStyle name="Cálculo 2 2 5 2 11" xfId="1745"/>
    <cellStyle name="Cálculo 2 2 5 2 2" xfId="1746"/>
    <cellStyle name="Cálculo 2 2 5 2 2 2" xfId="1747"/>
    <cellStyle name="Cálculo 2 2 5 2 3" xfId="1748"/>
    <cellStyle name="Cálculo 2 2 5 2 3 2" xfId="1749"/>
    <cellStyle name="Cálculo 2 2 5 2 4" xfId="1750"/>
    <cellStyle name="Cálculo 2 2 5 2 4 2" xfId="1751"/>
    <cellStyle name="Cálculo 2 2 5 2 5" xfId="1752"/>
    <cellStyle name="Cálculo 2 2 5 2 5 2" xfId="1753"/>
    <cellStyle name="Cálculo 2 2 5 2 6" xfId="1754"/>
    <cellStyle name="Cálculo 2 2 5 2 6 2" xfId="1755"/>
    <cellStyle name="Cálculo 2 2 5 2 7" xfId="1756"/>
    <cellStyle name="Cálculo 2 2 5 2 7 2" xfId="1757"/>
    <cellStyle name="Cálculo 2 2 5 2 8" xfId="1758"/>
    <cellStyle name="Cálculo 2 2 5 2 8 2" xfId="1759"/>
    <cellStyle name="Cálculo 2 2 5 2 9" xfId="1760"/>
    <cellStyle name="Cálculo 2 2 5 2 9 2" xfId="1761"/>
    <cellStyle name="Cálculo 2 2 5 3" xfId="1762"/>
    <cellStyle name="Cálculo 2 2 5 3 10" xfId="1763"/>
    <cellStyle name="Cálculo 2 2 5 3 10 2" xfId="1764"/>
    <cellStyle name="Cálculo 2 2 5 3 11" xfId="1765"/>
    <cellStyle name="Cálculo 2 2 5 3 2" xfId="1766"/>
    <cellStyle name="Cálculo 2 2 5 3 2 2" xfId="1767"/>
    <cellStyle name="Cálculo 2 2 5 3 3" xfId="1768"/>
    <cellStyle name="Cálculo 2 2 5 3 3 2" xfId="1769"/>
    <cellStyle name="Cálculo 2 2 5 3 4" xfId="1770"/>
    <cellStyle name="Cálculo 2 2 5 3 4 2" xfId="1771"/>
    <cellStyle name="Cálculo 2 2 5 3 5" xfId="1772"/>
    <cellStyle name="Cálculo 2 2 5 3 5 2" xfId="1773"/>
    <cellStyle name="Cálculo 2 2 5 3 6" xfId="1774"/>
    <cellStyle name="Cálculo 2 2 5 3 6 2" xfId="1775"/>
    <cellStyle name="Cálculo 2 2 5 3 7" xfId="1776"/>
    <cellStyle name="Cálculo 2 2 5 3 7 2" xfId="1777"/>
    <cellStyle name="Cálculo 2 2 5 3 8" xfId="1778"/>
    <cellStyle name="Cálculo 2 2 5 3 8 2" xfId="1779"/>
    <cellStyle name="Cálculo 2 2 5 3 9" xfId="1780"/>
    <cellStyle name="Cálculo 2 2 5 3 9 2" xfId="1781"/>
    <cellStyle name="Cálculo 2 2 5 4" xfId="1782"/>
    <cellStyle name="Cálculo 2 2 5 4 2" xfId="1783"/>
    <cellStyle name="Cálculo 2 2 5 5" xfId="1784"/>
    <cellStyle name="Cálculo 2 2 5 5 2" xfId="1785"/>
    <cellStyle name="Cálculo 2 2 5 6" xfId="1786"/>
    <cellStyle name="Cálculo 2 2 5 6 2" xfId="1787"/>
    <cellStyle name="Cálculo 2 2 5 7" xfId="1788"/>
    <cellStyle name="Cálculo 2 2 5 7 2" xfId="1789"/>
    <cellStyle name="Cálculo 2 2 5 8" xfId="1790"/>
    <cellStyle name="Cálculo 2 2 5 8 2" xfId="1791"/>
    <cellStyle name="Cálculo 2 2 5 9" xfId="1792"/>
    <cellStyle name="Cálculo 2 2 5 9 2" xfId="1793"/>
    <cellStyle name="Cálculo 2 2 6" xfId="1794"/>
    <cellStyle name="Cálculo 2 2 6 2" xfId="1795"/>
    <cellStyle name="Cálculo 2 2 7" xfId="1796"/>
    <cellStyle name="Cálculo 2 2 7 2" xfId="1797"/>
    <cellStyle name="Cálculo 2 2 8" xfId="1798"/>
    <cellStyle name="Cálculo 2 2 8 2" xfId="1799"/>
    <cellStyle name="Cálculo 2 2 9" xfId="1800"/>
    <cellStyle name="Cálculo 2 2 9 2" xfId="1801"/>
    <cellStyle name="Cálculo 2 20" xfId="1802"/>
    <cellStyle name="Cálculo 2 21" xfId="1803"/>
    <cellStyle name="Cálculo 2 3" xfId="1045"/>
    <cellStyle name="Cálculo 2 3 10" xfId="1804"/>
    <cellStyle name="Cálculo 2 3 10 2" xfId="1805"/>
    <cellStyle name="Cálculo 2 3 11" xfId="1806"/>
    <cellStyle name="Cálculo 2 3 11 2" xfId="1807"/>
    <cellStyle name="Cálculo 2 3 12" xfId="1808"/>
    <cellStyle name="Cálculo 2 3 12 2" xfId="1809"/>
    <cellStyle name="Cálculo 2 3 13" xfId="1810"/>
    <cellStyle name="Cálculo 2 3 13 2" xfId="1811"/>
    <cellStyle name="Cálculo 2 3 14" xfId="1812"/>
    <cellStyle name="Cálculo 2 3 14 2" xfId="1813"/>
    <cellStyle name="Cálculo 2 3 15" xfId="1814"/>
    <cellStyle name="Cálculo 2 3 16" xfId="1815"/>
    <cellStyle name="Cálculo 2 3 17" xfId="1816"/>
    <cellStyle name="Cálculo 2 3 2" xfId="1817"/>
    <cellStyle name="Cálculo 2 3 2 10" xfId="1818"/>
    <cellStyle name="Cálculo 2 3 2 10 2" xfId="1819"/>
    <cellStyle name="Cálculo 2 3 2 11" xfId="1820"/>
    <cellStyle name="Cálculo 2 3 2 11 2" xfId="1821"/>
    <cellStyle name="Cálculo 2 3 2 12" xfId="1822"/>
    <cellStyle name="Cálculo 2 3 2 12 2" xfId="1823"/>
    <cellStyle name="Cálculo 2 3 2 13" xfId="1824"/>
    <cellStyle name="Cálculo 2 3 2 13 2" xfId="1825"/>
    <cellStyle name="Cálculo 2 3 2 14" xfId="1826"/>
    <cellStyle name="Cálculo 2 3 2 14 2" xfId="1827"/>
    <cellStyle name="Cálculo 2 3 2 15" xfId="1828"/>
    <cellStyle name="Cálculo 2 3 2 2" xfId="1829"/>
    <cellStyle name="Cálculo 2 3 2 2 10" xfId="1830"/>
    <cellStyle name="Cálculo 2 3 2 2 10 2" xfId="1831"/>
    <cellStyle name="Cálculo 2 3 2 2 11" xfId="1832"/>
    <cellStyle name="Cálculo 2 3 2 2 11 2" xfId="1833"/>
    <cellStyle name="Cálculo 2 3 2 2 12" xfId="1834"/>
    <cellStyle name="Cálculo 2 3 2 2 12 2" xfId="1835"/>
    <cellStyle name="Cálculo 2 3 2 2 13" xfId="1836"/>
    <cellStyle name="Cálculo 2 3 2 2 2" xfId="1837"/>
    <cellStyle name="Cálculo 2 3 2 2 2 10" xfId="1838"/>
    <cellStyle name="Cálculo 2 3 2 2 2 10 2" xfId="1839"/>
    <cellStyle name="Cálculo 2 3 2 2 2 11" xfId="1840"/>
    <cellStyle name="Cálculo 2 3 2 2 2 2" xfId="1841"/>
    <cellStyle name="Cálculo 2 3 2 2 2 2 2" xfId="1842"/>
    <cellStyle name="Cálculo 2 3 2 2 2 3" xfId="1843"/>
    <cellStyle name="Cálculo 2 3 2 2 2 3 2" xfId="1844"/>
    <cellStyle name="Cálculo 2 3 2 2 2 4" xfId="1845"/>
    <cellStyle name="Cálculo 2 3 2 2 2 4 2" xfId="1846"/>
    <cellStyle name="Cálculo 2 3 2 2 2 5" xfId="1847"/>
    <cellStyle name="Cálculo 2 3 2 2 2 5 2" xfId="1848"/>
    <cellStyle name="Cálculo 2 3 2 2 2 6" xfId="1849"/>
    <cellStyle name="Cálculo 2 3 2 2 2 6 2" xfId="1850"/>
    <cellStyle name="Cálculo 2 3 2 2 2 7" xfId="1851"/>
    <cellStyle name="Cálculo 2 3 2 2 2 7 2" xfId="1852"/>
    <cellStyle name="Cálculo 2 3 2 2 2 8" xfId="1853"/>
    <cellStyle name="Cálculo 2 3 2 2 2 8 2" xfId="1854"/>
    <cellStyle name="Cálculo 2 3 2 2 2 9" xfId="1855"/>
    <cellStyle name="Cálculo 2 3 2 2 2 9 2" xfId="1856"/>
    <cellStyle name="Cálculo 2 3 2 2 3" xfId="1857"/>
    <cellStyle name="Cálculo 2 3 2 2 3 10" xfId="1858"/>
    <cellStyle name="Cálculo 2 3 2 2 3 10 2" xfId="1859"/>
    <cellStyle name="Cálculo 2 3 2 2 3 11" xfId="1860"/>
    <cellStyle name="Cálculo 2 3 2 2 3 2" xfId="1861"/>
    <cellStyle name="Cálculo 2 3 2 2 3 2 2" xfId="1862"/>
    <cellStyle name="Cálculo 2 3 2 2 3 3" xfId="1863"/>
    <cellStyle name="Cálculo 2 3 2 2 3 3 2" xfId="1864"/>
    <cellStyle name="Cálculo 2 3 2 2 3 4" xfId="1865"/>
    <cellStyle name="Cálculo 2 3 2 2 3 4 2" xfId="1866"/>
    <cellStyle name="Cálculo 2 3 2 2 3 5" xfId="1867"/>
    <cellStyle name="Cálculo 2 3 2 2 3 5 2" xfId="1868"/>
    <cellStyle name="Cálculo 2 3 2 2 3 6" xfId="1869"/>
    <cellStyle name="Cálculo 2 3 2 2 3 6 2" xfId="1870"/>
    <cellStyle name="Cálculo 2 3 2 2 3 7" xfId="1871"/>
    <cellStyle name="Cálculo 2 3 2 2 3 7 2" xfId="1872"/>
    <cellStyle name="Cálculo 2 3 2 2 3 8" xfId="1873"/>
    <cellStyle name="Cálculo 2 3 2 2 3 8 2" xfId="1874"/>
    <cellStyle name="Cálculo 2 3 2 2 3 9" xfId="1875"/>
    <cellStyle name="Cálculo 2 3 2 2 3 9 2" xfId="1876"/>
    <cellStyle name="Cálculo 2 3 2 2 4" xfId="1877"/>
    <cellStyle name="Cálculo 2 3 2 2 4 2" xfId="1878"/>
    <cellStyle name="Cálculo 2 3 2 2 5" xfId="1879"/>
    <cellStyle name="Cálculo 2 3 2 2 5 2" xfId="1880"/>
    <cellStyle name="Cálculo 2 3 2 2 6" xfId="1881"/>
    <cellStyle name="Cálculo 2 3 2 2 6 2" xfId="1882"/>
    <cellStyle name="Cálculo 2 3 2 2 7" xfId="1883"/>
    <cellStyle name="Cálculo 2 3 2 2 7 2" xfId="1884"/>
    <cellStyle name="Cálculo 2 3 2 2 8" xfId="1885"/>
    <cellStyle name="Cálculo 2 3 2 2 8 2" xfId="1886"/>
    <cellStyle name="Cálculo 2 3 2 2 9" xfId="1887"/>
    <cellStyle name="Cálculo 2 3 2 2 9 2" xfId="1888"/>
    <cellStyle name="Cálculo 2 3 2 3" xfId="1889"/>
    <cellStyle name="Cálculo 2 3 2 3 10" xfId="1890"/>
    <cellStyle name="Cálculo 2 3 2 3 10 2" xfId="1891"/>
    <cellStyle name="Cálculo 2 3 2 3 11" xfId="1892"/>
    <cellStyle name="Cálculo 2 3 2 3 11 2" xfId="1893"/>
    <cellStyle name="Cálculo 2 3 2 3 12" xfId="1894"/>
    <cellStyle name="Cálculo 2 3 2 3 12 2" xfId="1895"/>
    <cellStyle name="Cálculo 2 3 2 3 13" xfId="1896"/>
    <cellStyle name="Cálculo 2 3 2 3 2" xfId="1897"/>
    <cellStyle name="Cálculo 2 3 2 3 2 10" xfId="1898"/>
    <cellStyle name="Cálculo 2 3 2 3 2 10 2" xfId="1899"/>
    <cellStyle name="Cálculo 2 3 2 3 2 11" xfId="1900"/>
    <cellStyle name="Cálculo 2 3 2 3 2 2" xfId="1901"/>
    <cellStyle name="Cálculo 2 3 2 3 2 2 2" xfId="1902"/>
    <cellStyle name="Cálculo 2 3 2 3 2 3" xfId="1903"/>
    <cellStyle name="Cálculo 2 3 2 3 2 3 2" xfId="1904"/>
    <cellStyle name="Cálculo 2 3 2 3 2 4" xfId="1905"/>
    <cellStyle name="Cálculo 2 3 2 3 2 4 2" xfId="1906"/>
    <cellStyle name="Cálculo 2 3 2 3 2 5" xfId="1907"/>
    <cellStyle name="Cálculo 2 3 2 3 2 5 2" xfId="1908"/>
    <cellStyle name="Cálculo 2 3 2 3 2 6" xfId="1909"/>
    <cellStyle name="Cálculo 2 3 2 3 2 6 2" xfId="1910"/>
    <cellStyle name="Cálculo 2 3 2 3 2 7" xfId="1911"/>
    <cellStyle name="Cálculo 2 3 2 3 2 7 2" xfId="1912"/>
    <cellStyle name="Cálculo 2 3 2 3 2 8" xfId="1913"/>
    <cellStyle name="Cálculo 2 3 2 3 2 8 2" xfId="1914"/>
    <cellStyle name="Cálculo 2 3 2 3 2 9" xfId="1915"/>
    <cellStyle name="Cálculo 2 3 2 3 2 9 2" xfId="1916"/>
    <cellStyle name="Cálculo 2 3 2 3 3" xfId="1917"/>
    <cellStyle name="Cálculo 2 3 2 3 3 10" xfId="1918"/>
    <cellStyle name="Cálculo 2 3 2 3 3 10 2" xfId="1919"/>
    <cellStyle name="Cálculo 2 3 2 3 3 11" xfId="1920"/>
    <cellStyle name="Cálculo 2 3 2 3 3 2" xfId="1921"/>
    <cellStyle name="Cálculo 2 3 2 3 3 2 2" xfId="1922"/>
    <cellStyle name="Cálculo 2 3 2 3 3 3" xfId="1923"/>
    <cellStyle name="Cálculo 2 3 2 3 3 3 2" xfId="1924"/>
    <cellStyle name="Cálculo 2 3 2 3 3 4" xfId="1925"/>
    <cellStyle name="Cálculo 2 3 2 3 3 4 2" xfId="1926"/>
    <cellStyle name="Cálculo 2 3 2 3 3 5" xfId="1927"/>
    <cellStyle name="Cálculo 2 3 2 3 3 5 2" xfId="1928"/>
    <cellStyle name="Cálculo 2 3 2 3 3 6" xfId="1929"/>
    <cellStyle name="Cálculo 2 3 2 3 3 6 2" xfId="1930"/>
    <cellStyle name="Cálculo 2 3 2 3 3 7" xfId="1931"/>
    <cellStyle name="Cálculo 2 3 2 3 3 7 2" xfId="1932"/>
    <cellStyle name="Cálculo 2 3 2 3 3 8" xfId="1933"/>
    <cellStyle name="Cálculo 2 3 2 3 3 8 2" xfId="1934"/>
    <cellStyle name="Cálculo 2 3 2 3 3 9" xfId="1935"/>
    <cellStyle name="Cálculo 2 3 2 3 3 9 2" xfId="1936"/>
    <cellStyle name="Cálculo 2 3 2 3 4" xfId="1937"/>
    <cellStyle name="Cálculo 2 3 2 3 4 2" xfId="1938"/>
    <cellStyle name="Cálculo 2 3 2 3 5" xfId="1939"/>
    <cellStyle name="Cálculo 2 3 2 3 5 2" xfId="1940"/>
    <cellStyle name="Cálculo 2 3 2 3 6" xfId="1941"/>
    <cellStyle name="Cálculo 2 3 2 3 6 2" xfId="1942"/>
    <cellStyle name="Cálculo 2 3 2 3 7" xfId="1943"/>
    <cellStyle name="Cálculo 2 3 2 3 7 2" xfId="1944"/>
    <cellStyle name="Cálculo 2 3 2 3 8" xfId="1945"/>
    <cellStyle name="Cálculo 2 3 2 3 8 2" xfId="1946"/>
    <cellStyle name="Cálculo 2 3 2 3 9" xfId="1947"/>
    <cellStyle name="Cálculo 2 3 2 3 9 2" xfId="1948"/>
    <cellStyle name="Cálculo 2 3 2 4" xfId="1949"/>
    <cellStyle name="Cálculo 2 3 2 4 10" xfId="1950"/>
    <cellStyle name="Cálculo 2 3 2 4 10 2" xfId="1951"/>
    <cellStyle name="Cálculo 2 3 2 4 11" xfId="1952"/>
    <cellStyle name="Cálculo 2 3 2 4 2" xfId="1953"/>
    <cellStyle name="Cálculo 2 3 2 4 2 2" xfId="1954"/>
    <cellStyle name="Cálculo 2 3 2 4 3" xfId="1955"/>
    <cellStyle name="Cálculo 2 3 2 4 3 2" xfId="1956"/>
    <cellStyle name="Cálculo 2 3 2 4 4" xfId="1957"/>
    <cellStyle name="Cálculo 2 3 2 4 4 2" xfId="1958"/>
    <cellStyle name="Cálculo 2 3 2 4 5" xfId="1959"/>
    <cellStyle name="Cálculo 2 3 2 4 5 2" xfId="1960"/>
    <cellStyle name="Cálculo 2 3 2 4 6" xfId="1961"/>
    <cellStyle name="Cálculo 2 3 2 4 6 2" xfId="1962"/>
    <cellStyle name="Cálculo 2 3 2 4 7" xfId="1963"/>
    <cellStyle name="Cálculo 2 3 2 4 7 2" xfId="1964"/>
    <cellStyle name="Cálculo 2 3 2 4 8" xfId="1965"/>
    <cellStyle name="Cálculo 2 3 2 4 8 2" xfId="1966"/>
    <cellStyle name="Cálculo 2 3 2 4 9" xfId="1967"/>
    <cellStyle name="Cálculo 2 3 2 4 9 2" xfId="1968"/>
    <cellStyle name="Cálculo 2 3 2 5" xfId="1969"/>
    <cellStyle name="Cálculo 2 3 2 5 10" xfId="1970"/>
    <cellStyle name="Cálculo 2 3 2 5 10 2" xfId="1971"/>
    <cellStyle name="Cálculo 2 3 2 5 11" xfId="1972"/>
    <cellStyle name="Cálculo 2 3 2 5 2" xfId="1973"/>
    <cellStyle name="Cálculo 2 3 2 5 2 2" xfId="1974"/>
    <cellStyle name="Cálculo 2 3 2 5 3" xfId="1975"/>
    <cellStyle name="Cálculo 2 3 2 5 3 2" xfId="1976"/>
    <cellStyle name="Cálculo 2 3 2 5 4" xfId="1977"/>
    <cellStyle name="Cálculo 2 3 2 5 4 2" xfId="1978"/>
    <cellStyle name="Cálculo 2 3 2 5 5" xfId="1979"/>
    <cellStyle name="Cálculo 2 3 2 5 5 2" xfId="1980"/>
    <cellStyle name="Cálculo 2 3 2 5 6" xfId="1981"/>
    <cellStyle name="Cálculo 2 3 2 5 6 2" xfId="1982"/>
    <cellStyle name="Cálculo 2 3 2 5 7" xfId="1983"/>
    <cellStyle name="Cálculo 2 3 2 5 7 2" xfId="1984"/>
    <cellStyle name="Cálculo 2 3 2 5 8" xfId="1985"/>
    <cellStyle name="Cálculo 2 3 2 5 8 2" xfId="1986"/>
    <cellStyle name="Cálculo 2 3 2 5 9" xfId="1987"/>
    <cellStyle name="Cálculo 2 3 2 5 9 2" xfId="1988"/>
    <cellStyle name="Cálculo 2 3 2 6" xfId="1989"/>
    <cellStyle name="Cálculo 2 3 2 6 2" xfId="1990"/>
    <cellStyle name="Cálculo 2 3 2 7" xfId="1991"/>
    <cellStyle name="Cálculo 2 3 2 7 2" xfId="1992"/>
    <cellStyle name="Cálculo 2 3 2 8" xfId="1993"/>
    <cellStyle name="Cálculo 2 3 2 8 2" xfId="1994"/>
    <cellStyle name="Cálculo 2 3 2 9" xfId="1995"/>
    <cellStyle name="Cálculo 2 3 2 9 2" xfId="1996"/>
    <cellStyle name="Cálculo 2 3 3" xfId="1997"/>
    <cellStyle name="Cálculo 2 3 3 10" xfId="1998"/>
    <cellStyle name="Cálculo 2 3 3 10 2" xfId="1999"/>
    <cellStyle name="Cálculo 2 3 3 11" xfId="2000"/>
    <cellStyle name="Cálculo 2 3 3 11 2" xfId="2001"/>
    <cellStyle name="Cálculo 2 3 3 12" xfId="2002"/>
    <cellStyle name="Cálculo 2 3 3 12 2" xfId="2003"/>
    <cellStyle name="Cálculo 2 3 3 13" xfId="2004"/>
    <cellStyle name="Cálculo 2 3 3 13 2" xfId="2005"/>
    <cellStyle name="Cálculo 2 3 3 14" xfId="2006"/>
    <cellStyle name="Cálculo 2 3 3 14 2" xfId="2007"/>
    <cellStyle name="Cálculo 2 3 3 15" xfId="2008"/>
    <cellStyle name="Cálculo 2 3 3 2" xfId="2009"/>
    <cellStyle name="Cálculo 2 3 3 2 10" xfId="2010"/>
    <cellStyle name="Cálculo 2 3 3 2 10 2" xfId="2011"/>
    <cellStyle name="Cálculo 2 3 3 2 11" xfId="2012"/>
    <cellStyle name="Cálculo 2 3 3 2 11 2" xfId="2013"/>
    <cellStyle name="Cálculo 2 3 3 2 12" xfId="2014"/>
    <cellStyle name="Cálculo 2 3 3 2 12 2" xfId="2015"/>
    <cellStyle name="Cálculo 2 3 3 2 13" xfId="2016"/>
    <cellStyle name="Cálculo 2 3 3 2 2" xfId="2017"/>
    <cellStyle name="Cálculo 2 3 3 2 2 10" xfId="2018"/>
    <cellStyle name="Cálculo 2 3 3 2 2 10 2" xfId="2019"/>
    <cellStyle name="Cálculo 2 3 3 2 2 11" xfId="2020"/>
    <cellStyle name="Cálculo 2 3 3 2 2 2" xfId="2021"/>
    <cellStyle name="Cálculo 2 3 3 2 2 2 2" xfId="2022"/>
    <cellStyle name="Cálculo 2 3 3 2 2 3" xfId="2023"/>
    <cellStyle name="Cálculo 2 3 3 2 2 3 2" xfId="2024"/>
    <cellStyle name="Cálculo 2 3 3 2 2 4" xfId="2025"/>
    <cellStyle name="Cálculo 2 3 3 2 2 4 2" xfId="2026"/>
    <cellStyle name="Cálculo 2 3 3 2 2 5" xfId="2027"/>
    <cellStyle name="Cálculo 2 3 3 2 2 5 2" xfId="2028"/>
    <cellStyle name="Cálculo 2 3 3 2 2 6" xfId="2029"/>
    <cellStyle name="Cálculo 2 3 3 2 2 6 2" xfId="2030"/>
    <cellStyle name="Cálculo 2 3 3 2 2 7" xfId="2031"/>
    <cellStyle name="Cálculo 2 3 3 2 2 7 2" xfId="2032"/>
    <cellStyle name="Cálculo 2 3 3 2 2 8" xfId="2033"/>
    <cellStyle name="Cálculo 2 3 3 2 2 8 2" xfId="2034"/>
    <cellStyle name="Cálculo 2 3 3 2 2 9" xfId="2035"/>
    <cellStyle name="Cálculo 2 3 3 2 2 9 2" xfId="2036"/>
    <cellStyle name="Cálculo 2 3 3 2 3" xfId="2037"/>
    <cellStyle name="Cálculo 2 3 3 2 3 10" xfId="2038"/>
    <cellStyle name="Cálculo 2 3 3 2 3 10 2" xfId="2039"/>
    <cellStyle name="Cálculo 2 3 3 2 3 11" xfId="2040"/>
    <cellStyle name="Cálculo 2 3 3 2 3 2" xfId="2041"/>
    <cellStyle name="Cálculo 2 3 3 2 3 2 2" xfId="2042"/>
    <cellStyle name="Cálculo 2 3 3 2 3 3" xfId="2043"/>
    <cellStyle name="Cálculo 2 3 3 2 3 3 2" xfId="2044"/>
    <cellStyle name="Cálculo 2 3 3 2 3 4" xfId="2045"/>
    <cellStyle name="Cálculo 2 3 3 2 3 4 2" xfId="2046"/>
    <cellStyle name="Cálculo 2 3 3 2 3 5" xfId="2047"/>
    <cellStyle name="Cálculo 2 3 3 2 3 5 2" xfId="2048"/>
    <cellStyle name="Cálculo 2 3 3 2 3 6" xfId="2049"/>
    <cellStyle name="Cálculo 2 3 3 2 3 6 2" xfId="2050"/>
    <cellStyle name="Cálculo 2 3 3 2 3 7" xfId="2051"/>
    <cellStyle name="Cálculo 2 3 3 2 3 7 2" xfId="2052"/>
    <cellStyle name="Cálculo 2 3 3 2 3 8" xfId="2053"/>
    <cellStyle name="Cálculo 2 3 3 2 3 8 2" xfId="2054"/>
    <cellStyle name="Cálculo 2 3 3 2 3 9" xfId="2055"/>
    <cellStyle name="Cálculo 2 3 3 2 3 9 2" xfId="2056"/>
    <cellStyle name="Cálculo 2 3 3 2 4" xfId="2057"/>
    <cellStyle name="Cálculo 2 3 3 2 4 2" xfId="2058"/>
    <cellStyle name="Cálculo 2 3 3 2 5" xfId="2059"/>
    <cellStyle name="Cálculo 2 3 3 2 5 2" xfId="2060"/>
    <cellStyle name="Cálculo 2 3 3 2 6" xfId="2061"/>
    <cellStyle name="Cálculo 2 3 3 2 6 2" xfId="2062"/>
    <cellStyle name="Cálculo 2 3 3 2 7" xfId="2063"/>
    <cellStyle name="Cálculo 2 3 3 2 7 2" xfId="2064"/>
    <cellStyle name="Cálculo 2 3 3 2 8" xfId="2065"/>
    <cellStyle name="Cálculo 2 3 3 2 8 2" xfId="2066"/>
    <cellStyle name="Cálculo 2 3 3 2 9" xfId="2067"/>
    <cellStyle name="Cálculo 2 3 3 2 9 2" xfId="2068"/>
    <cellStyle name="Cálculo 2 3 3 3" xfId="2069"/>
    <cellStyle name="Cálculo 2 3 3 3 10" xfId="2070"/>
    <cellStyle name="Cálculo 2 3 3 3 10 2" xfId="2071"/>
    <cellStyle name="Cálculo 2 3 3 3 11" xfId="2072"/>
    <cellStyle name="Cálculo 2 3 3 3 11 2" xfId="2073"/>
    <cellStyle name="Cálculo 2 3 3 3 12" xfId="2074"/>
    <cellStyle name="Cálculo 2 3 3 3 12 2" xfId="2075"/>
    <cellStyle name="Cálculo 2 3 3 3 13" xfId="2076"/>
    <cellStyle name="Cálculo 2 3 3 3 2" xfId="2077"/>
    <cellStyle name="Cálculo 2 3 3 3 2 10" xfId="2078"/>
    <cellStyle name="Cálculo 2 3 3 3 2 10 2" xfId="2079"/>
    <cellStyle name="Cálculo 2 3 3 3 2 11" xfId="2080"/>
    <cellStyle name="Cálculo 2 3 3 3 2 2" xfId="2081"/>
    <cellStyle name="Cálculo 2 3 3 3 2 2 2" xfId="2082"/>
    <cellStyle name="Cálculo 2 3 3 3 2 3" xfId="2083"/>
    <cellStyle name="Cálculo 2 3 3 3 2 3 2" xfId="2084"/>
    <cellStyle name="Cálculo 2 3 3 3 2 4" xfId="2085"/>
    <cellStyle name="Cálculo 2 3 3 3 2 4 2" xfId="2086"/>
    <cellStyle name="Cálculo 2 3 3 3 2 5" xfId="2087"/>
    <cellStyle name="Cálculo 2 3 3 3 2 5 2" xfId="2088"/>
    <cellStyle name="Cálculo 2 3 3 3 2 6" xfId="2089"/>
    <cellStyle name="Cálculo 2 3 3 3 2 6 2" xfId="2090"/>
    <cellStyle name="Cálculo 2 3 3 3 2 7" xfId="2091"/>
    <cellStyle name="Cálculo 2 3 3 3 2 7 2" xfId="2092"/>
    <cellStyle name="Cálculo 2 3 3 3 2 8" xfId="2093"/>
    <cellStyle name="Cálculo 2 3 3 3 2 8 2" xfId="2094"/>
    <cellStyle name="Cálculo 2 3 3 3 2 9" xfId="2095"/>
    <cellStyle name="Cálculo 2 3 3 3 2 9 2" xfId="2096"/>
    <cellStyle name="Cálculo 2 3 3 3 3" xfId="2097"/>
    <cellStyle name="Cálculo 2 3 3 3 3 10" xfId="2098"/>
    <cellStyle name="Cálculo 2 3 3 3 3 10 2" xfId="2099"/>
    <cellStyle name="Cálculo 2 3 3 3 3 11" xfId="2100"/>
    <cellStyle name="Cálculo 2 3 3 3 3 2" xfId="2101"/>
    <cellStyle name="Cálculo 2 3 3 3 3 2 2" xfId="2102"/>
    <cellStyle name="Cálculo 2 3 3 3 3 3" xfId="2103"/>
    <cellStyle name="Cálculo 2 3 3 3 3 3 2" xfId="2104"/>
    <cellStyle name="Cálculo 2 3 3 3 3 4" xfId="2105"/>
    <cellStyle name="Cálculo 2 3 3 3 3 4 2" xfId="2106"/>
    <cellStyle name="Cálculo 2 3 3 3 3 5" xfId="2107"/>
    <cellStyle name="Cálculo 2 3 3 3 3 5 2" xfId="2108"/>
    <cellStyle name="Cálculo 2 3 3 3 3 6" xfId="2109"/>
    <cellStyle name="Cálculo 2 3 3 3 3 6 2" xfId="2110"/>
    <cellStyle name="Cálculo 2 3 3 3 3 7" xfId="2111"/>
    <cellStyle name="Cálculo 2 3 3 3 3 7 2" xfId="2112"/>
    <cellStyle name="Cálculo 2 3 3 3 3 8" xfId="2113"/>
    <cellStyle name="Cálculo 2 3 3 3 3 8 2" xfId="2114"/>
    <cellStyle name="Cálculo 2 3 3 3 3 9" xfId="2115"/>
    <cellStyle name="Cálculo 2 3 3 3 3 9 2" xfId="2116"/>
    <cellStyle name="Cálculo 2 3 3 3 4" xfId="2117"/>
    <cellStyle name="Cálculo 2 3 3 3 4 2" xfId="2118"/>
    <cellStyle name="Cálculo 2 3 3 3 5" xfId="2119"/>
    <cellStyle name="Cálculo 2 3 3 3 5 2" xfId="2120"/>
    <cellStyle name="Cálculo 2 3 3 3 6" xfId="2121"/>
    <cellStyle name="Cálculo 2 3 3 3 6 2" xfId="2122"/>
    <cellStyle name="Cálculo 2 3 3 3 7" xfId="2123"/>
    <cellStyle name="Cálculo 2 3 3 3 7 2" xfId="2124"/>
    <cellStyle name="Cálculo 2 3 3 3 8" xfId="2125"/>
    <cellStyle name="Cálculo 2 3 3 3 8 2" xfId="2126"/>
    <cellStyle name="Cálculo 2 3 3 3 9" xfId="2127"/>
    <cellStyle name="Cálculo 2 3 3 3 9 2" xfId="2128"/>
    <cellStyle name="Cálculo 2 3 3 4" xfId="2129"/>
    <cellStyle name="Cálculo 2 3 3 4 10" xfId="2130"/>
    <cellStyle name="Cálculo 2 3 3 4 10 2" xfId="2131"/>
    <cellStyle name="Cálculo 2 3 3 4 11" xfId="2132"/>
    <cellStyle name="Cálculo 2 3 3 4 2" xfId="2133"/>
    <cellStyle name="Cálculo 2 3 3 4 2 2" xfId="2134"/>
    <cellStyle name="Cálculo 2 3 3 4 3" xfId="2135"/>
    <cellStyle name="Cálculo 2 3 3 4 3 2" xfId="2136"/>
    <cellStyle name="Cálculo 2 3 3 4 4" xfId="2137"/>
    <cellStyle name="Cálculo 2 3 3 4 4 2" xfId="2138"/>
    <cellStyle name="Cálculo 2 3 3 4 5" xfId="2139"/>
    <cellStyle name="Cálculo 2 3 3 4 5 2" xfId="2140"/>
    <cellStyle name="Cálculo 2 3 3 4 6" xfId="2141"/>
    <cellStyle name="Cálculo 2 3 3 4 6 2" xfId="2142"/>
    <cellStyle name="Cálculo 2 3 3 4 7" xfId="2143"/>
    <cellStyle name="Cálculo 2 3 3 4 7 2" xfId="2144"/>
    <cellStyle name="Cálculo 2 3 3 4 8" xfId="2145"/>
    <cellStyle name="Cálculo 2 3 3 4 8 2" xfId="2146"/>
    <cellStyle name="Cálculo 2 3 3 4 9" xfId="2147"/>
    <cellStyle name="Cálculo 2 3 3 4 9 2" xfId="2148"/>
    <cellStyle name="Cálculo 2 3 3 5" xfId="2149"/>
    <cellStyle name="Cálculo 2 3 3 5 10" xfId="2150"/>
    <cellStyle name="Cálculo 2 3 3 5 10 2" xfId="2151"/>
    <cellStyle name="Cálculo 2 3 3 5 11" xfId="2152"/>
    <cellStyle name="Cálculo 2 3 3 5 2" xfId="2153"/>
    <cellStyle name="Cálculo 2 3 3 5 2 2" xfId="2154"/>
    <cellStyle name="Cálculo 2 3 3 5 3" xfId="2155"/>
    <cellStyle name="Cálculo 2 3 3 5 3 2" xfId="2156"/>
    <cellStyle name="Cálculo 2 3 3 5 4" xfId="2157"/>
    <cellStyle name="Cálculo 2 3 3 5 4 2" xfId="2158"/>
    <cellStyle name="Cálculo 2 3 3 5 5" xfId="2159"/>
    <cellStyle name="Cálculo 2 3 3 5 5 2" xfId="2160"/>
    <cellStyle name="Cálculo 2 3 3 5 6" xfId="2161"/>
    <cellStyle name="Cálculo 2 3 3 5 6 2" xfId="2162"/>
    <cellStyle name="Cálculo 2 3 3 5 7" xfId="2163"/>
    <cellStyle name="Cálculo 2 3 3 5 7 2" xfId="2164"/>
    <cellStyle name="Cálculo 2 3 3 5 8" xfId="2165"/>
    <cellStyle name="Cálculo 2 3 3 5 8 2" xfId="2166"/>
    <cellStyle name="Cálculo 2 3 3 5 9" xfId="2167"/>
    <cellStyle name="Cálculo 2 3 3 5 9 2" xfId="2168"/>
    <cellStyle name="Cálculo 2 3 3 6" xfId="2169"/>
    <cellStyle name="Cálculo 2 3 3 6 2" xfId="2170"/>
    <cellStyle name="Cálculo 2 3 3 7" xfId="2171"/>
    <cellStyle name="Cálculo 2 3 3 7 2" xfId="2172"/>
    <cellStyle name="Cálculo 2 3 3 8" xfId="2173"/>
    <cellStyle name="Cálculo 2 3 3 8 2" xfId="2174"/>
    <cellStyle name="Cálculo 2 3 3 9" xfId="2175"/>
    <cellStyle name="Cálculo 2 3 3 9 2" xfId="2176"/>
    <cellStyle name="Cálculo 2 3 4" xfId="2177"/>
    <cellStyle name="Cálculo 2 3 4 10" xfId="2178"/>
    <cellStyle name="Cálculo 2 3 4 10 2" xfId="2179"/>
    <cellStyle name="Cálculo 2 3 4 11" xfId="2180"/>
    <cellStyle name="Cálculo 2 3 4 11 2" xfId="2181"/>
    <cellStyle name="Cálculo 2 3 4 12" xfId="2182"/>
    <cellStyle name="Cálculo 2 3 4 12 2" xfId="2183"/>
    <cellStyle name="Cálculo 2 3 4 13" xfId="2184"/>
    <cellStyle name="Cálculo 2 3 4 2" xfId="2185"/>
    <cellStyle name="Cálculo 2 3 4 2 10" xfId="2186"/>
    <cellStyle name="Cálculo 2 3 4 2 10 2" xfId="2187"/>
    <cellStyle name="Cálculo 2 3 4 2 11" xfId="2188"/>
    <cellStyle name="Cálculo 2 3 4 2 2" xfId="2189"/>
    <cellStyle name="Cálculo 2 3 4 2 2 2" xfId="2190"/>
    <cellStyle name="Cálculo 2 3 4 2 3" xfId="2191"/>
    <cellStyle name="Cálculo 2 3 4 2 3 2" xfId="2192"/>
    <cellStyle name="Cálculo 2 3 4 2 4" xfId="2193"/>
    <cellStyle name="Cálculo 2 3 4 2 4 2" xfId="2194"/>
    <cellStyle name="Cálculo 2 3 4 2 5" xfId="2195"/>
    <cellStyle name="Cálculo 2 3 4 2 5 2" xfId="2196"/>
    <cellStyle name="Cálculo 2 3 4 2 6" xfId="2197"/>
    <cellStyle name="Cálculo 2 3 4 2 6 2" xfId="2198"/>
    <cellStyle name="Cálculo 2 3 4 2 7" xfId="2199"/>
    <cellStyle name="Cálculo 2 3 4 2 7 2" xfId="2200"/>
    <cellStyle name="Cálculo 2 3 4 2 8" xfId="2201"/>
    <cellStyle name="Cálculo 2 3 4 2 8 2" xfId="2202"/>
    <cellStyle name="Cálculo 2 3 4 2 9" xfId="2203"/>
    <cellStyle name="Cálculo 2 3 4 2 9 2" xfId="2204"/>
    <cellStyle name="Cálculo 2 3 4 3" xfId="2205"/>
    <cellStyle name="Cálculo 2 3 4 3 10" xfId="2206"/>
    <cellStyle name="Cálculo 2 3 4 3 10 2" xfId="2207"/>
    <cellStyle name="Cálculo 2 3 4 3 11" xfId="2208"/>
    <cellStyle name="Cálculo 2 3 4 3 2" xfId="2209"/>
    <cellStyle name="Cálculo 2 3 4 3 2 2" xfId="2210"/>
    <cellStyle name="Cálculo 2 3 4 3 3" xfId="2211"/>
    <cellStyle name="Cálculo 2 3 4 3 3 2" xfId="2212"/>
    <cellStyle name="Cálculo 2 3 4 3 4" xfId="2213"/>
    <cellStyle name="Cálculo 2 3 4 3 4 2" xfId="2214"/>
    <cellStyle name="Cálculo 2 3 4 3 5" xfId="2215"/>
    <cellStyle name="Cálculo 2 3 4 3 5 2" xfId="2216"/>
    <cellStyle name="Cálculo 2 3 4 3 6" xfId="2217"/>
    <cellStyle name="Cálculo 2 3 4 3 6 2" xfId="2218"/>
    <cellStyle name="Cálculo 2 3 4 3 7" xfId="2219"/>
    <cellStyle name="Cálculo 2 3 4 3 7 2" xfId="2220"/>
    <cellStyle name="Cálculo 2 3 4 3 8" xfId="2221"/>
    <cellStyle name="Cálculo 2 3 4 3 8 2" xfId="2222"/>
    <cellStyle name="Cálculo 2 3 4 3 9" xfId="2223"/>
    <cellStyle name="Cálculo 2 3 4 3 9 2" xfId="2224"/>
    <cellStyle name="Cálculo 2 3 4 4" xfId="2225"/>
    <cellStyle name="Cálculo 2 3 4 4 2" xfId="2226"/>
    <cellStyle name="Cálculo 2 3 4 5" xfId="2227"/>
    <cellStyle name="Cálculo 2 3 4 5 2" xfId="2228"/>
    <cellStyle name="Cálculo 2 3 4 6" xfId="2229"/>
    <cellStyle name="Cálculo 2 3 4 6 2" xfId="2230"/>
    <cellStyle name="Cálculo 2 3 4 7" xfId="2231"/>
    <cellStyle name="Cálculo 2 3 4 7 2" xfId="2232"/>
    <cellStyle name="Cálculo 2 3 4 8" xfId="2233"/>
    <cellStyle name="Cálculo 2 3 4 8 2" xfId="2234"/>
    <cellStyle name="Cálculo 2 3 4 9" xfId="2235"/>
    <cellStyle name="Cálculo 2 3 4 9 2" xfId="2236"/>
    <cellStyle name="Cálculo 2 3 5" xfId="2237"/>
    <cellStyle name="Cálculo 2 3 5 10" xfId="2238"/>
    <cellStyle name="Cálculo 2 3 5 10 2" xfId="2239"/>
    <cellStyle name="Cálculo 2 3 5 11" xfId="2240"/>
    <cellStyle name="Cálculo 2 3 5 11 2" xfId="2241"/>
    <cellStyle name="Cálculo 2 3 5 12" xfId="2242"/>
    <cellStyle name="Cálculo 2 3 5 12 2" xfId="2243"/>
    <cellStyle name="Cálculo 2 3 5 13" xfId="2244"/>
    <cellStyle name="Cálculo 2 3 5 2" xfId="2245"/>
    <cellStyle name="Cálculo 2 3 5 2 10" xfId="2246"/>
    <cellStyle name="Cálculo 2 3 5 2 10 2" xfId="2247"/>
    <cellStyle name="Cálculo 2 3 5 2 11" xfId="2248"/>
    <cellStyle name="Cálculo 2 3 5 2 2" xfId="2249"/>
    <cellStyle name="Cálculo 2 3 5 2 2 2" xfId="2250"/>
    <cellStyle name="Cálculo 2 3 5 2 3" xfId="2251"/>
    <cellStyle name="Cálculo 2 3 5 2 3 2" xfId="2252"/>
    <cellStyle name="Cálculo 2 3 5 2 4" xfId="2253"/>
    <cellStyle name="Cálculo 2 3 5 2 4 2" xfId="2254"/>
    <cellStyle name="Cálculo 2 3 5 2 5" xfId="2255"/>
    <cellStyle name="Cálculo 2 3 5 2 5 2" xfId="2256"/>
    <cellStyle name="Cálculo 2 3 5 2 6" xfId="2257"/>
    <cellStyle name="Cálculo 2 3 5 2 6 2" xfId="2258"/>
    <cellStyle name="Cálculo 2 3 5 2 7" xfId="2259"/>
    <cellStyle name="Cálculo 2 3 5 2 7 2" xfId="2260"/>
    <cellStyle name="Cálculo 2 3 5 2 8" xfId="2261"/>
    <cellStyle name="Cálculo 2 3 5 2 8 2" xfId="2262"/>
    <cellStyle name="Cálculo 2 3 5 2 9" xfId="2263"/>
    <cellStyle name="Cálculo 2 3 5 2 9 2" xfId="2264"/>
    <cellStyle name="Cálculo 2 3 5 3" xfId="2265"/>
    <cellStyle name="Cálculo 2 3 5 3 10" xfId="2266"/>
    <cellStyle name="Cálculo 2 3 5 3 10 2" xfId="2267"/>
    <cellStyle name="Cálculo 2 3 5 3 11" xfId="2268"/>
    <cellStyle name="Cálculo 2 3 5 3 2" xfId="2269"/>
    <cellStyle name="Cálculo 2 3 5 3 2 2" xfId="2270"/>
    <cellStyle name="Cálculo 2 3 5 3 3" xfId="2271"/>
    <cellStyle name="Cálculo 2 3 5 3 3 2" xfId="2272"/>
    <cellStyle name="Cálculo 2 3 5 3 4" xfId="2273"/>
    <cellStyle name="Cálculo 2 3 5 3 4 2" xfId="2274"/>
    <cellStyle name="Cálculo 2 3 5 3 5" xfId="2275"/>
    <cellStyle name="Cálculo 2 3 5 3 5 2" xfId="2276"/>
    <cellStyle name="Cálculo 2 3 5 3 6" xfId="2277"/>
    <cellStyle name="Cálculo 2 3 5 3 6 2" xfId="2278"/>
    <cellStyle name="Cálculo 2 3 5 3 7" xfId="2279"/>
    <cellStyle name="Cálculo 2 3 5 3 7 2" xfId="2280"/>
    <cellStyle name="Cálculo 2 3 5 3 8" xfId="2281"/>
    <cellStyle name="Cálculo 2 3 5 3 8 2" xfId="2282"/>
    <cellStyle name="Cálculo 2 3 5 3 9" xfId="2283"/>
    <cellStyle name="Cálculo 2 3 5 3 9 2" xfId="2284"/>
    <cellStyle name="Cálculo 2 3 5 4" xfId="2285"/>
    <cellStyle name="Cálculo 2 3 5 4 2" xfId="2286"/>
    <cellStyle name="Cálculo 2 3 5 5" xfId="2287"/>
    <cellStyle name="Cálculo 2 3 5 5 2" xfId="2288"/>
    <cellStyle name="Cálculo 2 3 5 6" xfId="2289"/>
    <cellStyle name="Cálculo 2 3 5 6 2" xfId="2290"/>
    <cellStyle name="Cálculo 2 3 5 7" xfId="2291"/>
    <cellStyle name="Cálculo 2 3 5 7 2" xfId="2292"/>
    <cellStyle name="Cálculo 2 3 5 8" xfId="2293"/>
    <cellStyle name="Cálculo 2 3 5 8 2" xfId="2294"/>
    <cellStyle name="Cálculo 2 3 5 9" xfId="2295"/>
    <cellStyle name="Cálculo 2 3 5 9 2" xfId="2296"/>
    <cellStyle name="Cálculo 2 3 6" xfId="2297"/>
    <cellStyle name="Cálculo 2 3 6 2" xfId="2298"/>
    <cellStyle name="Cálculo 2 3 7" xfId="2299"/>
    <cellStyle name="Cálculo 2 3 7 2" xfId="2300"/>
    <cellStyle name="Cálculo 2 3 8" xfId="2301"/>
    <cellStyle name="Cálculo 2 3 8 2" xfId="2302"/>
    <cellStyle name="Cálculo 2 3 9" xfId="2303"/>
    <cellStyle name="Cálculo 2 3 9 2" xfId="2304"/>
    <cellStyle name="Cálculo 2 4" xfId="2305"/>
    <cellStyle name="Cálculo 2 4 10" xfId="2306"/>
    <cellStyle name="Cálculo 2 4 10 2" xfId="2307"/>
    <cellStyle name="Cálculo 2 4 11" xfId="2308"/>
    <cellStyle name="Cálculo 2 4 11 2" xfId="2309"/>
    <cellStyle name="Cálculo 2 4 12" xfId="2310"/>
    <cellStyle name="Cálculo 2 4 12 2" xfId="2311"/>
    <cellStyle name="Cálculo 2 4 13" xfId="2312"/>
    <cellStyle name="Cálculo 2 4 13 2" xfId="2313"/>
    <cellStyle name="Cálculo 2 4 14" xfId="2314"/>
    <cellStyle name="Cálculo 2 4 14 2" xfId="2315"/>
    <cellStyle name="Cálculo 2 4 15" xfId="2316"/>
    <cellStyle name="Cálculo 2 4 2" xfId="2317"/>
    <cellStyle name="Cálculo 2 4 2 10" xfId="2318"/>
    <cellStyle name="Cálculo 2 4 2 10 2" xfId="2319"/>
    <cellStyle name="Cálculo 2 4 2 11" xfId="2320"/>
    <cellStyle name="Cálculo 2 4 2 11 2" xfId="2321"/>
    <cellStyle name="Cálculo 2 4 2 12" xfId="2322"/>
    <cellStyle name="Cálculo 2 4 2 12 2" xfId="2323"/>
    <cellStyle name="Cálculo 2 4 2 13" xfId="2324"/>
    <cellStyle name="Cálculo 2 4 2 2" xfId="2325"/>
    <cellStyle name="Cálculo 2 4 2 2 10" xfId="2326"/>
    <cellStyle name="Cálculo 2 4 2 2 10 2" xfId="2327"/>
    <cellStyle name="Cálculo 2 4 2 2 11" xfId="2328"/>
    <cellStyle name="Cálculo 2 4 2 2 2" xfId="2329"/>
    <cellStyle name="Cálculo 2 4 2 2 2 2" xfId="2330"/>
    <cellStyle name="Cálculo 2 4 2 2 3" xfId="2331"/>
    <cellStyle name="Cálculo 2 4 2 2 3 2" xfId="2332"/>
    <cellStyle name="Cálculo 2 4 2 2 4" xfId="2333"/>
    <cellStyle name="Cálculo 2 4 2 2 4 2" xfId="2334"/>
    <cellStyle name="Cálculo 2 4 2 2 5" xfId="2335"/>
    <cellStyle name="Cálculo 2 4 2 2 5 2" xfId="2336"/>
    <cellStyle name="Cálculo 2 4 2 2 6" xfId="2337"/>
    <cellStyle name="Cálculo 2 4 2 2 6 2" xfId="2338"/>
    <cellStyle name="Cálculo 2 4 2 2 7" xfId="2339"/>
    <cellStyle name="Cálculo 2 4 2 2 7 2" xfId="2340"/>
    <cellStyle name="Cálculo 2 4 2 2 8" xfId="2341"/>
    <cellStyle name="Cálculo 2 4 2 2 8 2" xfId="2342"/>
    <cellStyle name="Cálculo 2 4 2 2 9" xfId="2343"/>
    <cellStyle name="Cálculo 2 4 2 2 9 2" xfId="2344"/>
    <cellStyle name="Cálculo 2 4 2 3" xfId="2345"/>
    <cellStyle name="Cálculo 2 4 2 3 10" xfId="2346"/>
    <cellStyle name="Cálculo 2 4 2 3 10 2" xfId="2347"/>
    <cellStyle name="Cálculo 2 4 2 3 11" xfId="2348"/>
    <cellStyle name="Cálculo 2 4 2 3 2" xfId="2349"/>
    <cellStyle name="Cálculo 2 4 2 3 2 2" xfId="2350"/>
    <cellStyle name="Cálculo 2 4 2 3 3" xfId="2351"/>
    <cellStyle name="Cálculo 2 4 2 3 3 2" xfId="2352"/>
    <cellStyle name="Cálculo 2 4 2 3 4" xfId="2353"/>
    <cellStyle name="Cálculo 2 4 2 3 4 2" xfId="2354"/>
    <cellStyle name="Cálculo 2 4 2 3 5" xfId="2355"/>
    <cellStyle name="Cálculo 2 4 2 3 5 2" xfId="2356"/>
    <cellStyle name="Cálculo 2 4 2 3 6" xfId="2357"/>
    <cellStyle name="Cálculo 2 4 2 3 6 2" xfId="2358"/>
    <cellStyle name="Cálculo 2 4 2 3 7" xfId="2359"/>
    <cellStyle name="Cálculo 2 4 2 3 7 2" xfId="2360"/>
    <cellStyle name="Cálculo 2 4 2 3 8" xfId="2361"/>
    <cellStyle name="Cálculo 2 4 2 3 8 2" xfId="2362"/>
    <cellStyle name="Cálculo 2 4 2 3 9" xfId="2363"/>
    <cellStyle name="Cálculo 2 4 2 3 9 2" xfId="2364"/>
    <cellStyle name="Cálculo 2 4 2 4" xfId="2365"/>
    <cellStyle name="Cálculo 2 4 2 4 2" xfId="2366"/>
    <cellStyle name="Cálculo 2 4 2 5" xfId="2367"/>
    <cellStyle name="Cálculo 2 4 2 5 2" xfId="2368"/>
    <cellStyle name="Cálculo 2 4 2 6" xfId="2369"/>
    <cellStyle name="Cálculo 2 4 2 6 2" xfId="2370"/>
    <cellStyle name="Cálculo 2 4 2 7" xfId="2371"/>
    <cellStyle name="Cálculo 2 4 2 7 2" xfId="2372"/>
    <cellStyle name="Cálculo 2 4 2 8" xfId="2373"/>
    <cellStyle name="Cálculo 2 4 2 8 2" xfId="2374"/>
    <cellStyle name="Cálculo 2 4 2 9" xfId="2375"/>
    <cellStyle name="Cálculo 2 4 2 9 2" xfId="2376"/>
    <cellStyle name="Cálculo 2 4 3" xfId="2377"/>
    <cellStyle name="Cálculo 2 4 3 10" xfId="2378"/>
    <cellStyle name="Cálculo 2 4 3 10 2" xfId="2379"/>
    <cellStyle name="Cálculo 2 4 3 11" xfId="2380"/>
    <cellStyle name="Cálculo 2 4 3 11 2" xfId="2381"/>
    <cellStyle name="Cálculo 2 4 3 12" xfId="2382"/>
    <cellStyle name="Cálculo 2 4 3 12 2" xfId="2383"/>
    <cellStyle name="Cálculo 2 4 3 13" xfId="2384"/>
    <cellStyle name="Cálculo 2 4 3 2" xfId="2385"/>
    <cellStyle name="Cálculo 2 4 3 2 10" xfId="2386"/>
    <cellStyle name="Cálculo 2 4 3 2 10 2" xfId="2387"/>
    <cellStyle name="Cálculo 2 4 3 2 11" xfId="2388"/>
    <cellStyle name="Cálculo 2 4 3 2 2" xfId="2389"/>
    <cellStyle name="Cálculo 2 4 3 2 2 2" xfId="2390"/>
    <cellStyle name="Cálculo 2 4 3 2 3" xfId="2391"/>
    <cellStyle name="Cálculo 2 4 3 2 3 2" xfId="2392"/>
    <cellStyle name="Cálculo 2 4 3 2 4" xfId="2393"/>
    <cellStyle name="Cálculo 2 4 3 2 4 2" xfId="2394"/>
    <cellStyle name="Cálculo 2 4 3 2 5" xfId="2395"/>
    <cellStyle name="Cálculo 2 4 3 2 5 2" xfId="2396"/>
    <cellStyle name="Cálculo 2 4 3 2 6" xfId="2397"/>
    <cellStyle name="Cálculo 2 4 3 2 6 2" xfId="2398"/>
    <cellStyle name="Cálculo 2 4 3 2 7" xfId="2399"/>
    <cellStyle name="Cálculo 2 4 3 2 7 2" xfId="2400"/>
    <cellStyle name="Cálculo 2 4 3 2 8" xfId="2401"/>
    <cellStyle name="Cálculo 2 4 3 2 8 2" xfId="2402"/>
    <cellStyle name="Cálculo 2 4 3 2 9" xfId="2403"/>
    <cellStyle name="Cálculo 2 4 3 2 9 2" xfId="2404"/>
    <cellStyle name="Cálculo 2 4 3 3" xfId="2405"/>
    <cellStyle name="Cálculo 2 4 3 3 10" xfId="2406"/>
    <cellStyle name="Cálculo 2 4 3 3 10 2" xfId="2407"/>
    <cellStyle name="Cálculo 2 4 3 3 11" xfId="2408"/>
    <cellStyle name="Cálculo 2 4 3 3 2" xfId="2409"/>
    <cellStyle name="Cálculo 2 4 3 3 2 2" xfId="2410"/>
    <cellStyle name="Cálculo 2 4 3 3 3" xfId="2411"/>
    <cellStyle name="Cálculo 2 4 3 3 3 2" xfId="2412"/>
    <cellStyle name="Cálculo 2 4 3 3 4" xfId="2413"/>
    <cellStyle name="Cálculo 2 4 3 3 4 2" xfId="2414"/>
    <cellStyle name="Cálculo 2 4 3 3 5" xfId="2415"/>
    <cellStyle name="Cálculo 2 4 3 3 5 2" xfId="2416"/>
    <cellStyle name="Cálculo 2 4 3 3 6" xfId="2417"/>
    <cellStyle name="Cálculo 2 4 3 3 6 2" xfId="2418"/>
    <cellStyle name="Cálculo 2 4 3 3 7" xfId="2419"/>
    <cellStyle name="Cálculo 2 4 3 3 7 2" xfId="2420"/>
    <cellStyle name="Cálculo 2 4 3 3 8" xfId="2421"/>
    <cellStyle name="Cálculo 2 4 3 3 8 2" xfId="2422"/>
    <cellStyle name="Cálculo 2 4 3 3 9" xfId="2423"/>
    <cellStyle name="Cálculo 2 4 3 3 9 2" xfId="2424"/>
    <cellStyle name="Cálculo 2 4 3 4" xfId="2425"/>
    <cellStyle name="Cálculo 2 4 3 4 2" xfId="2426"/>
    <cellStyle name="Cálculo 2 4 3 5" xfId="2427"/>
    <cellStyle name="Cálculo 2 4 3 5 2" xfId="2428"/>
    <cellStyle name="Cálculo 2 4 3 6" xfId="2429"/>
    <cellStyle name="Cálculo 2 4 3 6 2" xfId="2430"/>
    <cellStyle name="Cálculo 2 4 3 7" xfId="2431"/>
    <cellStyle name="Cálculo 2 4 3 7 2" xfId="2432"/>
    <cellStyle name="Cálculo 2 4 3 8" xfId="2433"/>
    <cellStyle name="Cálculo 2 4 3 8 2" xfId="2434"/>
    <cellStyle name="Cálculo 2 4 3 9" xfId="2435"/>
    <cellStyle name="Cálculo 2 4 3 9 2" xfId="2436"/>
    <cellStyle name="Cálculo 2 4 4" xfId="2437"/>
    <cellStyle name="Cálculo 2 4 4 10" xfId="2438"/>
    <cellStyle name="Cálculo 2 4 4 10 2" xfId="2439"/>
    <cellStyle name="Cálculo 2 4 4 11" xfId="2440"/>
    <cellStyle name="Cálculo 2 4 4 2" xfId="2441"/>
    <cellStyle name="Cálculo 2 4 4 2 2" xfId="2442"/>
    <cellStyle name="Cálculo 2 4 4 3" xfId="2443"/>
    <cellStyle name="Cálculo 2 4 4 3 2" xfId="2444"/>
    <cellStyle name="Cálculo 2 4 4 4" xfId="2445"/>
    <cellStyle name="Cálculo 2 4 4 4 2" xfId="2446"/>
    <cellStyle name="Cálculo 2 4 4 5" xfId="2447"/>
    <cellStyle name="Cálculo 2 4 4 5 2" xfId="2448"/>
    <cellStyle name="Cálculo 2 4 4 6" xfId="2449"/>
    <cellStyle name="Cálculo 2 4 4 6 2" xfId="2450"/>
    <cellStyle name="Cálculo 2 4 4 7" xfId="2451"/>
    <cellStyle name="Cálculo 2 4 4 7 2" xfId="2452"/>
    <cellStyle name="Cálculo 2 4 4 8" xfId="2453"/>
    <cellStyle name="Cálculo 2 4 4 8 2" xfId="2454"/>
    <cellStyle name="Cálculo 2 4 4 9" xfId="2455"/>
    <cellStyle name="Cálculo 2 4 4 9 2" xfId="2456"/>
    <cellStyle name="Cálculo 2 4 5" xfId="2457"/>
    <cellStyle name="Cálculo 2 4 5 10" xfId="2458"/>
    <cellStyle name="Cálculo 2 4 5 10 2" xfId="2459"/>
    <cellStyle name="Cálculo 2 4 5 11" xfId="2460"/>
    <cellStyle name="Cálculo 2 4 5 2" xfId="2461"/>
    <cellStyle name="Cálculo 2 4 5 2 2" xfId="2462"/>
    <cellStyle name="Cálculo 2 4 5 3" xfId="2463"/>
    <cellStyle name="Cálculo 2 4 5 3 2" xfId="2464"/>
    <cellStyle name="Cálculo 2 4 5 4" xfId="2465"/>
    <cellStyle name="Cálculo 2 4 5 4 2" xfId="2466"/>
    <cellStyle name="Cálculo 2 4 5 5" xfId="2467"/>
    <cellStyle name="Cálculo 2 4 5 5 2" xfId="2468"/>
    <cellStyle name="Cálculo 2 4 5 6" xfId="2469"/>
    <cellStyle name="Cálculo 2 4 5 6 2" xfId="2470"/>
    <cellStyle name="Cálculo 2 4 5 7" xfId="2471"/>
    <cellStyle name="Cálculo 2 4 5 7 2" xfId="2472"/>
    <cellStyle name="Cálculo 2 4 5 8" xfId="2473"/>
    <cellStyle name="Cálculo 2 4 5 8 2" xfId="2474"/>
    <cellStyle name="Cálculo 2 4 5 9" xfId="2475"/>
    <cellStyle name="Cálculo 2 4 5 9 2" xfId="2476"/>
    <cellStyle name="Cálculo 2 4 6" xfId="2477"/>
    <cellStyle name="Cálculo 2 4 6 2" xfId="2478"/>
    <cellStyle name="Cálculo 2 4 7" xfId="2479"/>
    <cellStyle name="Cálculo 2 4 7 2" xfId="2480"/>
    <cellStyle name="Cálculo 2 4 8" xfId="2481"/>
    <cellStyle name="Cálculo 2 4 8 2" xfId="2482"/>
    <cellStyle name="Cálculo 2 4 9" xfId="2483"/>
    <cellStyle name="Cálculo 2 4 9 2" xfId="2484"/>
    <cellStyle name="Cálculo 2 5" xfId="2485"/>
    <cellStyle name="Cálculo 2 5 10" xfId="2486"/>
    <cellStyle name="Cálculo 2 5 10 2" xfId="2487"/>
    <cellStyle name="Cálculo 2 5 11" xfId="2488"/>
    <cellStyle name="Cálculo 2 5 11 2" xfId="2489"/>
    <cellStyle name="Cálculo 2 5 12" xfId="2490"/>
    <cellStyle name="Cálculo 2 5 12 2" xfId="2491"/>
    <cellStyle name="Cálculo 2 5 13" xfId="2492"/>
    <cellStyle name="Cálculo 2 5 13 2" xfId="2493"/>
    <cellStyle name="Cálculo 2 5 14" xfId="2494"/>
    <cellStyle name="Cálculo 2 5 14 2" xfId="2495"/>
    <cellStyle name="Cálculo 2 5 15" xfId="2496"/>
    <cellStyle name="Cálculo 2 5 2" xfId="2497"/>
    <cellStyle name="Cálculo 2 5 2 10" xfId="2498"/>
    <cellStyle name="Cálculo 2 5 2 10 2" xfId="2499"/>
    <cellStyle name="Cálculo 2 5 2 11" xfId="2500"/>
    <cellStyle name="Cálculo 2 5 2 11 2" xfId="2501"/>
    <cellStyle name="Cálculo 2 5 2 12" xfId="2502"/>
    <cellStyle name="Cálculo 2 5 2 12 2" xfId="2503"/>
    <cellStyle name="Cálculo 2 5 2 13" xfId="2504"/>
    <cellStyle name="Cálculo 2 5 2 2" xfId="2505"/>
    <cellStyle name="Cálculo 2 5 2 2 10" xfId="2506"/>
    <cellStyle name="Cálculo 2 5 2 2 10 2" xfId="2507"/>
    <cellStyle name="Cálculo 2 5 2 2 11" xfId="2508"/>
    <cellStyle name="Cálculo 2 5 2 2 2" xfId="2509"/>
    <cellStyle name="Cálculo 2 5 2 2 2 2" xfId="2510"/>
    <cellStyle name="Cálculo 2 5 2 2 3" xfId="2511"/>
    <cellStyle name="Cálculo 2 5 2 2 3 2" xfId="2512"/>
    <cellStyle name="Cálculo 2 5 2 2 4" xfId="2513"/>
    <cellStyle name="Cálculo 2 5 2 2 4 2" xfId="2514"/>
    <cellStyle name="Cálculo 2 5 2 2 5" xfId="2515"/>
    <cellStyle name="Cálculo 2 5 2 2 5 2" xfId="2516"/>
    <cellStyle name="Cálculo 2 5 2 2 6" xfId="2517"/>
    <cellStyle name="Cálculo 2 5 2 2 6 2" xfId="2518"/>
    <cellStyle name="Cálculo 2 5 2 2 7" xfId="2519"/>
    <cellStyle name="Cálculo 2 5 2 2 7 2" xfId="2520"/>
    <cellStyle name="Cálculo 2 5 2 2 8" xfId="2521"/>
    <cellStyle name="Cálculo 2 5 2 2 8 2" xfId="2522"/>
    <cellStyle name="Cálculo 2 5 2 2 9" xfId="2523"/>
    <cellStyle name="Cálculo 2 5 2 2 9 2" xfId="2524"/>
    <cellStyle name="Cálculo 2 5 2 3" xfId="2525"/>
    <cellStyle name="Cálculo 2 5 2 3 10" xfId="2526"/>
    <cellStyle name="Cálculo 2 5 2 3 10 2" xfId="2527"/>
    <cellStyle name="Cálculo 2 5 2 3 11" xfId="2528"/>
    <cellStyle name="Cálculo 2 5 2 3 2" xfId="2529"/>
    <cellStyle name="Cálculo 2 5 2 3 2 2" xfId="2530"/>
    <cellStyle name="Cálculo 2 5 2 3 3" xfId="2531"/>
    <cellStyle name="Cálculo 2 5 2 3 3 2" xfId="2532"/>
    <cellStyle name="Cálculo 2 5 2 3 4" xfId="2533"/>
    <cellStyle name="Cálculo 2 5 2 3 4 2" xfId="2534"/>
    <cellStyle name="Cálculo 2 5 2 3 5" xfId="2535"/>
    <cellStyle name="Cálculo 2 5 2 3 5 2" xfId="2536"/>
    <cellStyle name="Cálculo 2 5 2 3 6" xfId="2537"/>
    <cellStyle name="Cálculo 2 5 2 3 6 2" xfId="2538"/>
    <cellStyle name="Cálculo 2 5 2 3 7" xfId="2539"/>
    <cellStyle name="Cálculo 2 5 2 3 7 2" xfId="2540"/>
    <cellStyle name="Cálculo 2 5 2 3 8" xfId="2541"/>
    <cellStyle name="Cálculo 2 5 2 3 8 2" xfId="2542"/>
    <cellStyle name="Cálculo 2 5 2 3 9" xfId="2543"/>
    <cellStyle name="Cálculo 2 5 2 3 9 2" xfId="2544"/>
    <cellStyle name="Cálculo 2 5 2 4" xfId="2545"/>
    <cellStyle name="Cálculo 2 5 2 4 2" xfId="2546"/>
    <cellStyle name="Cálculo 2 5 2 5" xfId="2547"/>
    <cellStyle name="Cálculo 2 5 2 5 2" xfId="2548"/>
    <cellStyle name="Cálculo 2 5 2 6" xfId="2549"/>
    <cellStyle name="Cálculo 2 5 2 6 2" xfId="2550"/>
    <cellStyle name="Cálculo 2 5 2 7" xfId="2551"/>
    <cellStyle name="Cálculo 2 5 2 7 2" xfId="2552"/>
    <cellStyle name="Cálculo 2 5 2 8" xfId="2553"/>
    <cellStyle name="Cálculo 2 5 2 8 2" xfId="2554"/>
    <cellStyle name="Cálculo 2 5 2 9" xfId="2555"/>
    <cellStyle name="Cálculo 2 5 2 9 2" xfId="2556"/>
    <cellStyle name="Cálculo 2 5 3" xfId="2557"/>
    <cellStyle name="Cálculo 2 5 3 10" xfId="2558"/>
    <cellStyle name="Cálculo 2 5 3 10 2" xfId="2559"/>
    <cellStyle name="Cálculo 2 5 3 11" xfId="2560"/>
    <cellStyle name="Cálculo 2 5 3 11 2" xfId="2561"/>
    <cellStyle name="Cálculo 2 5 3 12" xfId="2562"/>
    <cellStyle name="Cálculo 2 5 3 12 2" xfId="2563"/>
    <cellStyle name="Cálculo 2 5 3 13" xfId="2564"/>
    <cellStyle name="Cálculo 2 5 3 2" xfId="2565"/>
    <cellStyle name="Cálculo 2 5 3 2 10" xfId="2566"/>
    <cellStyle name="Cálculo 2 5 3 2 10 2" xfId="2567"/>
    <cellStyle name="Cálculo 2 5 3 2 11" xfId="2568"/>
    <cellStyle name="Cálculo 2 5 3 2 2" xfId="2569"/>
    <cellStyle name="Cálculo 2 5 3 2 2 2" xfId="2570"/>
    <cellStyle name="Cálculo 2 5 3 2 3" xfId="2571"/>
    <cellStyle name="Cálculo 2 5 3 2 3 2" xfId="2572"/>
    <cellStyle name="Cálculo 2 5 3 2 4" xfId="2573"/>
    <cellStyle name="Cálculo 2 5 3 2 4 2" xfId="2574"/>
    <cellStyle name="Cálculo 2 5 3 2 5" xfId="2575"/>
    <cellStyle name="Cálculo 2 5 3 2 5 2" xfId="2576"/>
    <cellStyle name="Cálculo 2 5 3 2 6" xfId="2577"/>
    <cellStyle name="Cálculo 2 5 3 2 6 2" xfId="2578"/>
    <cellStyle name="Cálculo 2 5 3 2 7" xfId="2579"/>
    <cellStyle name="Cálculo 2 5 3 2 7 2" xfId="2580"/>
    <cellStyle name="Cálculo 2 5 3 2 8" xfId="2581"/>
    <cellStyle name="Cálculo 2 5 3 2 8 2" xfId="2582"/>
    <cellStyle name="Cálculo 2 5 3 2 9" xfId="2583"/>
    <cellStyle name="Cálculo 2 5 3 2 9 2" xfId="2584"/>
    <cellStyle name="Cálculo 2 5 3 3" xfId="2585"/>
    <cellStyle name="Cálculo 2 5 3 3 10" xfId="2586"/>
    <cellStyle name="Cálculo 2 5 3 3 10 2" xfId="2587"/>
    <cellStyle name="Cálculo 2 5 3 3 11" xfId="2588"/>
    <cellStyle name="Cálculo 2 5 3 3 2" xfId="2589"/>
    <cellStyle name="Cálculo 2 5 3 3 2 2" xfId="2590"/>
    <cellStyle name="Cálculo 2 5 3 3 3" xfId="2591"/>
    <cellStyle name="Cálculo 2 5 3 3 3 2" xfId="2592"/>
    <cellStyle name="Cálculo 2 5 3 3 4" xfId="2593"/>
    <cellStyle name="Cálculo 2 5 3 3 4 2" xfId="2594"/>
    <cellStyle name="Cálculo 2 5 3 3 5" xfId="2595"/>
    <cellStyle name="Cálculo 2 5 3 3 5 2" xfId="2596"/>
    <cellStyle name="Cálculo 2 5 3 3 6" xfId="2597"/>
    <cellStyle name="Cálculo 2 5 3 3 6 2" xfId="2598"/>
    <cellStyle name="Cálculo 2 5 3 3 7" xfId="2599"/>
    <cellStyle name="Cálculo 2 5 3 3 7 2" xfId="2600"/>
    <cellStyle name="Cálculo 2 5 3 3 8" xfId="2601"/>
    <cellStyle name="Cálculo 2 5 3 3 8 2" xfId="2602"/>
    <cellStyle name="Cálculo 2 5 3 3 9" xfId="2603"/>
    <cellStyle name="Cálculo 2 5 3 3 9 2" xfId="2604"/>
    <cellStyle name="Cálculo 2 5 3 4" xfId="2605"/>
    <cellStyle name="Cálculo 2 5 3 4 2" xfId="2606"/>
    <cellStyle name="Cálculo 2 5 3 5" xfId="2607"/>
    <cellStyle name="Cálculo 2 5 3 5 2" xfId="2608"/>
    <cellStyle name="Cálculo 2 5 3 6" xfId="2609"/>
    <cellStyle name="Cálculo 2 5 3 6 2" xfId="2610"/>
    <cellStyle name="Cálculo 2 5 3 7" xfId="2611"/>
    <cellStyle name="Cálculo 2 5 3 7 2" xfId="2612"/>
    <cellStyle name="Cálculo 2 5 3 8" xfId="2613"/>
    <cellStyle name="Cálculo 2 5 3 8 2" xfId="2614"/>
    <cellStyle name="Cálculo 2 5 3 9" xfId="2615"/>
    <cellStyle name="Cálculo 2 5 3 9 2" xfId="2616"/>
    <cellStyle name="Cálculo 2 5 4" xfId="2617"/>
    <cellStyle name="Cálculo 2 5 4 10" xfId="2618"/>
    <cellStyle name="Cálculo 2 5 4 10 2" xfId="2619"/>
    <cellStyle name="Cálculo 2 5 4 11" xfId="2620"/>
    <cellStyle name="Cálculo 2 5 4 2" xfId="2621"/>
    <cellStyle name="Cálculo 2 5 4 2 2" xfId="2622"/>
    <cellStyle name="Cálculo 2 5 4 3" xfId="2623"/>
    <cellStyle name="Cálculo 2 5 4 3 2" xfId="2624"/>
    <cellStyle name="Cálculo 2 5 4 4" xfId="2625"/>
    <cellStyle name="Cálculo 2 5 4 4 2" xfId="2626"/>
    <cellStyle name="Cálculo 2 5 4 5" xfId="2627"/>
    <cellStyle name="Cálculo 2 5 4 5 2" xfId="2628"/>
    <cellStyle name="Cálculo 2 5 4 6" xfId="2629"/>
    <cellStyle name="Cálculo 2 5 4 6 2" xfId="2630"/>
    <cellStyle name="Cálculo 2 5 4 7" xfId="2631"/>
    <cellStyle name="Cálculo 2 5 4 7 2" xfId="2632"/>
    <cellStyle name="Cálculo 2 5 4 8" xfId="2633"/>
    <cellStyle name="Cálculo 2 5 4 8 2" xfId="2634"/>
    <cellStyle name="Cálculo 2 5 4 9" xfId="2635"/>
    <cellStyle name="Cálculo 2 5 4 9 2" xfId="2636"/>
    <cellStyle name="Cálculo 2 5 5" xfId="2637"/>
    <cellStyle name="Cálculo 2 5 5 10" xfId="2638"/>
    <cellStyle name="Cálculo 2 5 5 10 2" xfId="2639"/>
    <cellStyle name="Cálculo 2 5 5 11" xfId="2640"/>
    <cellStyle name="Cálculo 2 5 5 2" xfId="2641"/>
    <cellStyle name="Cálculo 2 5 5 2 2" xfId="2642"/>
    <cellStyle name="Cálculo 2 5 5 3" xfId="2643"/>
    <cellStyle name="Cálculo 2 5 5 3 2" xfId="2644"/>
    <cellStyle name="Cálculo 2 5 5 4" xfId="2645"/>
    <cellStyle name="Cálculo 2 5 5 4 2" xfId="2646"/>
    <cellStyle name="Cálculo 2 5 5 5" xfId="2647"/>
    <cellStyle name="Cálculo 2 5 5 5 2" xfId="2648"/>
    <cellStyle name="Cálculo 2 5 5 6" xfId="2649"/>
    <cellStyle name="Cálculo 2 5 5 6 2" xfId="2650"/>
    <cellStyle name="Cálculo 2 5 5 7" xfId="2651"/>
    <cellStyle name="Cálculo 2 5 5 7 2" xfId="2652"/>
    <cellStyle name="Cálculo 2 5 5 8" xfId="2653"/>
    <cellStyle name="Cálculo 2 5 5 8 2" xfId="2654"/>
    <cellStyle name="Cálculo 2 5 5 9" xfId="2655"/>
    <cellStyle name="Cálculo 2 5 5 9 2" xfId="2656"/>
    <cellStyle name="Cálculo 2 5 6" xfId="2657"/>
    <cellStyle name="Cálculo 2 5 6 2" xfId="2658"/>
    <cellStyle name="Cálculo 2 5 7" xfId="2659"/>
    <cellStyle name="Cálculo 2 5 7 2" xfId="2660"/>
    <cellStyle name="Cálculo 2 5 8" xfId="2661"/>
    <cellStyle name="Cálculo 2 5 8 2" xfId="2662"/>
    <cellStyle name="Cálculo 2 5 9" xfId="2663"/>
    <cellStyle name="Cálculo 2 5 9 2" xfId="2664"/>
    <cellStyle name="Cálculo 2 6" xfId="2665"/>
    <cellStyle name="Cálculo 2 6 10" xfId="2666"/>
    <cellStyle name="Cálculo 2 6 10 2" xfId="2667"/>
    <cellStyle name="Cálculo 2 6 11" xfId="2668"/>
    <cellStyle name="Cálculo 2 6 11 2" xfId="2669"/>
    <cellStyle name="Cálculo 2 6 12" xfId="2670"/>
    <cellStyle name="Cálculo 2 6 12 2" xfId="2671"/>
    <cellStyle name="Cálculo 2 6 13" xfId="2672"/>
    <cellStyle name="Cálculo 2 6 13 2" xfId="2673"/>
    <cellStyle name="Cálculo 2 6 14" xfId="2674"/>
    <cellStyle name="Cálculo 2 6 14 2" xfId="2675"/>
    <cellStyle name="Cálculo 2 6 15" xfId="2676"/>
    <cellStyle name="Cálculo 2 6 2" xfId="2677"/>
    <cellStyle name="Cálculo 2 6 2 10" xfId="2678"/>
    <cellStyle name="Cálculo 2 6 2 10 2" xfId="2679"/>
    <cellStyle name="Cálculo 2 6 2 11" xfId="2680"/>
    <cellStyle name="Cálculo 2 6 2 11 2" xfId="2681"/>
    <cellStyle name="Cálculo 2 6 2 12" xfId="2682"/>
    <cellStyle name="Cálculo 2 6 2 12 2" xfId="2683"/>
    <cellStyle name="Cálculo 2 6 2 13" xfId="2684"/>
    <cellStyle name="Cálculo 2 6 2 2" xfId="2685"/>
    <cellStyle name="Cálculo 2 6 2 2 10" xfId="2686"/>
    <cellStyle name="Cálculo 2 6 2 2 10 2" xfId="2687"/>
    <cellStyle name="Cálculo 2 6 2 2 11" xfId="2688"/>
    <cellStyle name="Cálculo 2 6 2 2 2" xfId="2689"/>
    <cellStyle name="Cálculo 2 6 2 2 2 2" xfId="2690"/>
    <cellStyle name="Cálculo 2 6 2 2 3" xfId="2691"/>
    <cellStyle name="Cálculo 2 6 2 2 3 2" xfId="2692"/>
    <cellStyle name="Cálculo 2 6 2 2 4" xfId="2693"/>
    <cellStyle name="Cálculo 2 6 2 2 4 2" xfId="2694"/>
    <cellStyle name="Cálculo 2 6 2 2 5" xfId="2695"/>
    <cellStyle name="Cálculo 2 6 2 2 5 2" xfId="2696"/>
    <cellStyle name="Cálculo 2 6 2 2 6" xfId="2697"/>
    <cellStyle name="Cálculo 2 6 2 2 6 2" xfId="2698"/>
    <cellStyle name="Cálculo 2 6 2 2 7" xfId="2699"/>
    <cellStyle name="Cálculo 2 6 2 2 7 2" xfId="2700"/>
    <cellStyle name="Cálculo 2 6 2 2 8" xfId="2701"/>
    <cellStyle name="Cálculo 2 6 2 2 8 2" xfId="2702"/>
    <cellStyle name="Cálculo 2 6 2 2 9" xfId="2703"/>
    <cellStyle name="Cálculo 2 6 2 2 9 2" xfId="2704"/>
    <cellStyle name="Cálculo 2 6 2 3" xfId="2705"/>
    <cellStyle name="Cálculo 2 6 2 3 10" xfId="2706"/>
    <cellStyle name="Cálculo 2 6 2 3 10 2" xfId="2707"/>
    <cellStyle name="Cálculo 2 6 2 3 11" xfId="2708"/>
    <cellStyle name="Cálculo 2 6 2 3 2" xfId="2709"/>
    <cellStyle name="Cálculo 2 6 2 3 2 2" xfId="2710"/>
    <cellStyle name="Cálculo 2 6 2 3 3" xfId="2711"/>
    <cellStyle name="Cálculo 2 6 2 3 3 2" xfId="2712"/>
    <cellStyle name="Cálculo 2 6 2 3 4" xfId="2713"/>
    <cellStyle name="Cálculo 2 6 2 3 4 2" xfId="2714"/>
    <cellStyle name="Cálculo 2 6 2 3 5" xfId="2715"/>
    <cellStyle name="Cálculo 2 6 2 3 5 2" xfId="2716"/>
    <cellStyle name="Cálculo 2 6 2 3 6" xfId="2717"/>
    <cellStyle name="Cálculo 2 6 2 3 6 2" xfId="2718"/>
    <cellStyle name="Cálculo 2 6 2 3 7" xfId="2719"/>
    <cellStyle name="Cálculo 2 6 2 3 7 2" xfId="2720"/>
    <cellStyle name="Cálculo 2 6 2 3 8" xfId="2721"/>
    <cellStyle name="Cálculo 2 6 2 3 8 2" xfId="2722"/>
    <cellStyle name="Cálculo 2 6 2 3 9" xfId="2723"/>
    <cellStyle name="Cálculo 2 6 2 3 9 2" xfId="2724"/>
    <cellStyle name="Cálculo 2 6 2 4" xfId="2725"/>
    <cellStyle name="Cálculo 2 6 2 4 2" xfId="2726"/>
    <cellStyle name="Cálculo 2 6 2 5" xfId="2727"/>
    <cellStyle name="Cálculo 2 6 2 5 2" xfId="2728"/>
    <cellStyle name="Cálculo 2 6 2 6" xfId="2729"/>
    <cellStyle name="Cálculo 2 6 2 6 2" xfId="2730"/>
    <cellStyle name="Cálculo 2 6 2 7" xfId="2731"/>
    <cellStyle name="Cálculo 2 6 2 7 2" xfId="2732"/>
    <cellStyle name="Cálculo 2 6 2 8" xfId="2733"/>
    <cellStyle name="Cálculo 2 6 2 8 2" xfId="2734"/>
    <cellStyle name="Cálculo 2 6 2 9" xfId="2735"/>
    <cellStyle name="Cálculo 2 6 2 9 2" xfId="2736"/>
    <cellStyle name="Cálculo 2 6 3" xfId="2737"/>
    <cellStyle name="Cálculo 2 6 3 10" xfId="2738"/>
    <cellStyle name="Cálculo 2 6 3 10 2" xfId="2739"/>
    <cellStyle name="Cálculo 2 6 3 11" xfId="2740"/>
    <cellStyle name="Cálculo 2 6 3 11 2" xfId="2741"/>
    <cellStyle name="Cálculo 2 6 3 12" xfId="2742"/>
    <cellStyle name="Cálculo 2 6 3 12 2" xfId="2743"/>
    <cellStyle name="Cálculo 2 6 3 13" xfId="2744"/>
    <cellStyle name="Cálculo 2 6 3 2" xfId="2745"/>
    <cellStyle name="Cálculo 2 6 3 2 10" xfId="2746"/>
    <cellStyle name="Cálculo 2 6 3 2 10 2" xfId="2747"/>
    <cellStyle name="Cálculo 2 6 3 2 11" xfId="2748"/>
    <cellStyle name="Cálculo 2 6 3 2 2" xfId="2749"/>
    <cellStyle name="Cálculo 2 6 3 2 2 2" xfId="2750"/>
    <cellStyle name="Cálculo 2 6 3 2 3" xfId="2751"/>
    <cellStyle name="Cálculo 2 6 3 2 3 2" xfId="2752"/>
    <cellStyle name="Cálculo 2 6 3 2 4" xfId="2753"/>
    <cellStyle name="Cálculo 2 6 3 2 4 2" xfId="2754"/>
    <cellStyle name="Cálculo 2 6 3 2 5" xfId="2755"/>
    <cellStyle name="Cálculo 2 6 3 2 5 2" xfId="2756"/>
    <cellStyle name="Cálculo 2 6 3 2 6" xfId="2757"/>
    <cellStyle name="Cálculo 2 6 3 2 6 2" xfId="2758"/>
    <cellStyle name="Cálculo 2 6 3 2 7" xfId="2759"/>
    <cellStyle name="Cálculo 2 6 3 2 7 2" xfId="2760"/>
    <cellStyle name="Cálculo 2 6 3 2 8" xfId="2761"/>
    <cellStyle name="Cálculo 2 6 3 2 8 2" xfId="2762"/>
    <cellStyle name="Cálculo 2 6 3 2 9" xfId="2763"/>
    <cellStyle name="Cálculo 2 6 3 2 9 2" xfId="2764"/>
    <cellStyle name="Cálculo 2 6 3 3" xfId="2765"/>
    <cellStyle name="Cálculo 2 6 3 3 10" xfId="2766"/>
    <cellStyle name="Cálculo 2 6 3 3 10 2" xfId="2767"/>
    <cellStyle name="Cálculo 2 6 3 3 11" xfId="2768"/>
    <cellStyle name="Cálculo 2 6 3 3 2" xfId="2769"/>
    <cellStyle name="Cálculo 2 6 3 3 2 2" xfId="2770"/>
    <cellStyle name="Cálculo 2 6 3 3 3" xfId="2771"/>
    <cellStyle name="Cálculo 2 6 3 3 3 2" xfId="2772"/>
    <cellStyle name="Cálculo 2 6 3 3 4" xfId="2773"/>
    <cellStyle name="Cálculo 2 6 3 3 4 2" xfId="2774"/>
    <cellStyle name="Cálculo 2 6 3 3 5" xfId="2775"/>
    <cellStyle name="Cálculo 2 6 3 3 5 2" xfId="2776"/>
    <cellStyle name="Cálculo 2 6 3 3 6" xfId="2777"/>
    <cellStyle name="Cálculo 2 6 3 3 6 2" xfId="2778"/>
    <cellStyle name="Cálculo 2 6 3 3 7" xfId="2779"/>
    <cellStyle name="Cálculo 2 6 3 3 7 2" xfId="2780"/>
    <cellStyle name="Cálculo 2 6 3 3 8" xfId="2781"/>
    <cellStyle name="Cálculo 2 6 3 3 8 2" xfId="2782"/>
    <cellStyle name="Cálculo 2 6 3 3 9" xfId="2783"/>
    <cellStyle name="Cálculo 2 6 3 3 9 2" xfId="2784"/>
    <cellStyle name="Cálculo 2 6 3 4" xfId="2785"/>
    <cellStyle name="Cálculo 2 6 3 4 2" xfId="2786"/>
    <cellStyle name="Cálculo 2 6 3 5" xfId="2787"/>
    <cellStyle name="Cálculo 2 6 3 5 2" xfId="2788"/>
    <cellStyle name="Cálculo 2 6 3 6" xfId="2789"/>
    <cellStyle name="Cálculo 2 6 3 6 2" xfId="2790"/>
    <cellStyle name="Cálculo 2 6 3 7" xfId="2791"/>
    <cellStyle name="Cálculo 2 6 3 7 2" xfId="2792"/>
    <cellStyle name="Cálculo 2 6 3 8" xfId="2793"/>
    <cellStyle name="Cálculo 2 6 3 8 2" xfId="2794"/>
    <cellStyle name="Cálculo 2 6 3 9" xfId="2795"/>
    <cellStyle name="Cálculo 2 6 3 9 2" xfId="2796"/>
    <cellStyle name="Cálculo 2 6 4" xfId="2797"/>
    <cellStyle name="Cálculo 2 6 4 10" xfId="2798"/>
    <cellStyle name="Cálculo 2 6 4 10 2" xfId="2799"/>
    <cellStyle name="Cálculo 2 6 4 11" xfId="2800"/>
    <cellStyle name="Cálculo 2 6 4 2" xfId="2801"/>
    <cellStyle name="Cálculo 2 6 4 2 2" xfId="2802"/>
    <cellStyle name="Cálculo 2 6 4 3" xfId="2803"/>
    <cellStyle name="Cálculo 2 6 4 3 2" xfId="2804"/>
    <cellStyle name="Cálculo 2 6 4 4" xfId="2805"/>
    <cellStyle name="Cálculo 2 6 4 4 2" xfId="2806"/>
    <cellStyle name="Cálculo 2 6 4 5" xfId="2807"/>
    <cellStyle name="Cálculo 2 6 4 5 2" xfId="2808"/>
    <cellStyle name="Cálculo 2 6 4 6" xfId="2809"/>
    <cellStyle name="Cálculo 2 6 4 6 2" xfId="2810"/>
    <cellStyle name="Cálculo 2 6 4 7" xfId="2811"/>
    <cellStyle name="Cálculo 2 6 4 7 2" xfId="2812"/>
    <cellStyle name="Cálculo 2 6 4 8" xfId="2813"/>
    <cellStyle name="Cálculo 2 6 4 8 2" xfId="2814"/>
    <cellStyle name="Cálculo 2 6 4 9" xfId="2815"/>
    <cellStyle name="Cálculo 2 6 4 9 2" xfId="2816"/>
    <cellStyle name="Cálculo 2 6 5" xfId="2817"/>
    <cellStyle name="Cálculo 2 6 5 10" xfId="2818"/>
    <cellStyle name="Cálculo 2 6 5 10 2" xfId="2819"/>
    <cellStyle name="Cálculo 2 6 5 11" xfId="2820"/>
    <cellStyle name="Cálculo 2 6 5 2" xfId="2821"/>
    <cellStyle name="Cálculo 2 6 5 2 2" xfId="2822"/>
    <cellStyle name="Cálculo 2 6 5 3" xfId="2823"/>
    <cellStyle name="Cálculo 2 6 5 3 2" xfId="2824"/>
    <cellStyle name="Cálculo 2 6 5 4" xfId="2825"/>
    <cellStyle name="Cálculo 2 6 5 4 2" xfId="2826"/>
    <cellStyle name="Cálculo 2 6 5 5" xfId="2827"/>
    <cellStyle name="Cálculo 2 6 5 5 2" xfId="2828"/>
    <cellStyle name="Cálculo 2 6 5 6" xfId="2829"/>
    <cellStyle name="Cálculo 2 6 5 6 2" xfId="2830"/>
    <cellStyle name="Cálculo 2 6 5 7" xfId="2831"/>
    <cellStyle name="Cálculo 2 6 5 7 2" xfId="2832"/>
    <cellStyle name="Cálculo 2 6 5 8" xfId="2833"/>
    <cellStyle name="Cálculo 2 6 5 8 2" xfId="2834"/>
    <cellStyle name="Cálculo 2 6 5 9" xfId="2835"/>
    <cellStyle name="Cálculo 2 6 5 9 2" xfId="2836"/>
    <cellStyle name="Cálculo 2 6 6" xfId="2837"/>
    <cellStyle name="Cálculo 2 6 6 2" xfId="2838"/>
    <cellStyle name="Cálculo 2 6 7" xfId="2839"/>
    <cellStyle name="Cálculo 2 6 7 2" xfId="2840"/>
    <cellStyle name="Cálculo 2 6 8" xfId="2841"/>
    <cellStyle name="Cálculo 2 6 8 2" xfId="2842"/>
    <cellStyle name="Cálculo 2 6 9" xfId="2843"/>
    <cellStyle name="Cálculo 2 6 9 2" xfId="2844"/>
    <cellStyle name="Cálculo 2 7" xfId="2845"/>
    <cellStyle name="Cálculo 2 7 10" xfId="2846"/>
    <cellStyle name="Cálculo 2 7 10 2" xfId="2847"/>
    <cellStyle name="Cálculo 2 7 11" xfId="2848"/>
    <cellStyle name="Cálculo 2 7 11 2" xfId="2849"/>
    <cellStyle name="Cálculo 2 7 12" xfId="2850"/>
    <cellStyle name="Cálculo 2 7 12 2" xfId="2851"/>
    <cellStyle name="Cálculo 2 7 13" xfId="2852"/>
    <cellStyle name="Cálculo 2 7 2" xfId="2853"/>
    <cellStyle name="Cálculo 2 7 2 10" xfId="2854"/>
    <cellStyle name="Cálculo 2 7 2 10 2" xfId="2855"/>
    <cellStyle name="Cálculo 2 7 2 11" xfId="2856"/>
    <cellStyle name="Cálculo 2 7 2 2" xfId="2857"/>
    <cellStyle name="Cálculo 2 7 2 2 2" xfId="2858"/>
    <cellStyle name="Cálculo 2 7 2 3" xfId="2859"/>
    <cellStyle name="Cálculo 2 7 2 3 2" xfId="2860"/>
    <cellStyle name="Cálculo 2 7 2 4" xfId="2861"/>
    <cellStyle name="Cálculo 2 7 2 4 2" xfId="2862"/>
    <cellStyle name="Cálculo 2 7 2 5" xfId="2863"/>
    <cellStyle name="Cálculo 2 7 2 5 2" xfId="2864"/>
    <cellStyle name="Cálculo 2 7 2 6" xfId="2865"/>
    <cellStyle name="Cálculo 2 7 2 6 2" xfId="2866"/>
    <cellStyle name="Cálculo 2 7 2 7" xfId="2867"/>
    <cellStyle name="Cálculo 2 7 2 7 2" xfId="2868"/>
    <cellStyle name="Cálculo 2 7 2 8" xfId="2869"/>
    <cellStyle name="Cálculo 2 7 2 8 2" xfId="2870"/>
    <cellStyle name="Cálculo 2 7 2 9" xfId="2871"/>
    <cellStyle name="Cálculo 2 7 2 9 2" xfId="2872"/>
    <cellStyle name="Cálculo 2 7 3" xfId="2873"/>
    <cellStyle name="Cálculo 2 7 3 10" xfId="2874"/>
    <cellStyle name="Cálculo 2 7 3 10 2" xfId="2875"/>
    <cellStyle name="Cálculo 2 7 3 11" xfId="2876"/>
    <cellStyle name="Cálculo 2 7 3 2" xfId="2877"/>
    <cellStyle name="Cálculo 2 7 3 2 2" xfId="2878"/>
    <cellStyle name="Cálculo 2 7 3 3" xfId="2879"/>
    <cellStyle name="Cálculo 2 7 3 3 2" xfId="2880"/>
    <cellStyle name="Cálculo 2 7 3 4" xfId="2881"/>
    <cellStyle name="Cálculo 2 7 3 4 2" xfId="2882"/>
    <cellStyle name="Cálculo 2 7 3 5" xfId="2883"/>
    <cellStyle name="Cálculo 2 7 3 5 2" xfId="2884"/>
    <cellStyle name="Cálculo 2 7 3 6" xfId="2885"/>
    <cellStyle name="Cálculo 2 7 3 6 2" xfId="2886"/>
    <cellStyle name="Cálculo 2 7 3 7" xfId="2887"/>
    <cellStyle name="Cálculo 2 7 3 7 2" xfId="2888"/>
    <cellStyle name="Cálculo 2 7 3 8" xfId="2889"/>
    <cellStyle name="Cálculo 2 7 3 8 2" xfId="2890"/>
    <cellStyle name="Cálculo 2 7 3 9" xfId="2891"/>
    <cellStyle name="Cálculo 2 7 3 9 2" xfId="2892"/>
    <cellStyle name="Cálculo 2 7 4" xfId="2893"/>
    <cellStyle name="Cálculo 2 7 4 2" xfId="2894"/>
    <cellStyle name="Cálculo 2 7 5" xfId="2895"/>
    <cellStyle name="Cálculo 2 7 5 2" xfId="2896"/>
    <cellStyle name="Cálculo 2 7 6" xfId="2897"/>
    <cellStyle name="Cálculo 2 7 6 2" xfId="2898"/>
    <cellStyle name="Cálculo 2 7 7" xfId="2899"/>
    <cellStyle name="Cálculo 2 7 7 2" xfId="2900"/>
    <cellStyle name="Cálculo 2 7 8" xfId="2901"/>
    <cellStyle name="Cálculo 2 7 8 2" xfId="2902"/>
    <cellStyle name="Cálculo 2 7 9" xfId="2903"/>
    <cellStyle name="Cálculo 2 7 9 2" xfId="2904"/>
    <cellStyle name="Cálculo 2 8" xfId="2905"/>
    <cellStyle name="Cálculo 2 8 10" xfId="2906"/>
    <cellStyle name="Cálculo 2 8 10 2" xfId="2907"/>
    <cellStyle name="Cálculo 2 8 11" xfId="2908"/>
    <cellStyle name="Cálculo 2 8 11 2" xfId="2909"/>
    <cellStyle name="Cálculo 2 8 12" xfId="2910"/>
    <cellStyle name="Cálculo 2 8 12 2" xfId="2911"/>
    <cellStyle name="Cálculo 2 8 13" xfId="2912"/>
    <cellStyle name="Cálculo 2 8 2" xfId="2913"/>
    <cellStyle name="Cálculo 2 8 2 10" xfId="2914"/>
    <cellStyle name="Cálculo 2 8 2 10 2" xfId="2915"/>
    <cellStyle name="Cálculo 2 8 2 11" xfId="2916"/>
    <cellStyle name="Cálculo 2 8 2 2" xfId="2917"/>
    <cellStyle name="Cálculo 2 8 2 2 2" xfId="2918"/>
    <cellStyle name="Cálculo 2 8 2 3" xfId="2919"/>
    <cellStyle name="Cálculo 2 8 2 3 2" xfId="2920"/>
    <cellStyle name="Cálculo 2 8 2 4" xfId="2921"/>
    <cellStyle name="Cálculo 2 8 2 4 2" xfId="2922"/>
    <cellStyle name="Cálculo 2 8 2 5" xfId="2923"/>
    <cellStyle name="Cálculo 2 8 2 5 2" xfId="2924"/>
    <cellStyle name="Cálculo 2 8 2 6" xfId="2925"/>
    <cellStyle name="Cálculo 2 8 2 6 2" xfId="2926"/>
    <cellStyle name="Cálculo 2 8 2 7" xfId="2927"/>
    <cellStyle name="Cálculo 2 8 2 7 2" xfId="2928"/>
    <cellStyle name="Cálculo 2 8 2 8" xfId="2929"/>
    <cellStyle name="Cálculo 2 8 2 8 2" xfId="2930"/>
    <cellStyle name="Cálculo 2 8 2 9" xfId="2931"/>
    <cellStyle name="Cálculo 2 8 2 9 2" xfId="2932"/>
    <cellStyle name="Cálculo 2 8 3" xfId="2933"/>
    <cellStyle name="Cálculo 2 8 3 10" xfId="2934"/>
    <cellStyle name="Cálculo 2 8 3 10 2" xfId="2935"/>
    <cellStyle name="Cálculo 2 8 3 11" xfId="2936"/>
    <cellStyle name="Cálculo 2 8 3 2" xfId="2937"/>
    <cellStyle name="Cálculo 2 8 3 2 2" xfId="2938"/>
    <cellStyle name="Cálculo 2 8 3 3" xfId="2939"/>
    <cellStyle name="Cálculo 2 8 3 3 2" xfId="2940"/>
    <cellStyle name="Cálculo 2 8 3 4" xfId="2941"/>
    <cellStyle name="Cálculo 2 8 3 4 2" xfId="2942"/>
    <cellStyle name="Cálculo 2 8 3 5" xfId="2943"/>
    <cellStyle name="Cálculo 2 8 3 5 2" xfId="2944"/>
    <cellStyle name="Cálculo 2 8 3 6" xfId="2945"/>
    <cellStyle name="Cálculo 2 8 3 6 2" xfId="2946"/>
    <cellStyle name="Cálculo 2 8 3 7" xfId="2947"/>
    <cellStyle name="Cálculo 2 8 3 7 2" xfId="2948"/>
    <cellStyle name="Cálculo 2 8 3 8" xfId="2949"/>
    <cellStyle name="Cálculo 2 8 3 8 2" xfId="2950"/>
    <cellStyle name="Cálculo 2 8 3 9" xfId="2951"/>
    <cellStyle name="Cálculo 2 8 3 9 2" xfId="2952"/>
    <cellStyle name="Cálculo 2 8 4" xfId="2953"/>
    <cellStyle name="Cálculo 2 8 4 2" xfId="2954"/>
    <cellStyle name="Cálculo 2 8 5" xfId="2955"/>
    <cellStyle name="Cálculo 2 8 5 2" xfId="2956"/>
    <cellStyle name="Cálculo 2 8 6" xfId="2957"/>
    <cellStyle name="Cálculo 2 8 6 2" xfId="2958"/>
    <cellStyle name="Cálculo 2 8 7" xfId="2959"/>
    <cellStyle name="Cálculo 2 8 7 2" xfId="2960"/>
    <cellStyle name="Cálculo 2 8 8" xfId="2961"/>
    <cellStyle name="Cálculo 2 8 8 2" xfId="2962"/>
    <cellStyle name="Cálculo 2 8 9" xfId="2963"/>
    <cellStyle name="Cálculo 2 8 9 2" xfId="2964"/>
    <cellStyle name="Cálculo 2 9" xfId="2965"/>
    <cellStyle name="Cálculo 2 9 2" xfId="2966"/>
    <cellStyle name="Cálculo 3" xfId="1046"/>
    <cellStyle name="Cálculo 3 10" xfId="2967"/>
    <cellStyle name="Cálculo 3 10 2" xfId="2968"/>
    <cellStyle name="Cálculo 3 11" xfId="2969"/>
    <cellStyle name="Cálculo 3 11 2" xfId="2970"/>
    <cellStyle name="Cálculo 3 12" xfId="2971"/>
    <cellStyle name="Cálculo 3 12 2" xfId="2972"/>
    <cellStyle name="Cálculo 3 13" xfId="2973"/>
    <cellStyle name="Cálculo 3 13 2" xfId="2974"/>
    <cellStyle name="Cálculo 3 14" xfId="2975"/>
    <cellStyle name="Cálculo 3 14 2" xfId="2976"/>
    <cellStyle name="Cálculo 3 15" xfId="2977"/>
    <cellStyle name="Cálculo 3 16" xfId="2978"/>
    <cellStyle name="Cálculo 3 17" xfId="2979"/>
    <cellStyle name="Cálculo 3 2" xfId="2980"/>
    <cellStyle name="Cálculo 3 2 10" xfId="2981"/>
    <cellStyle name="Cálculo 3 2 10 2" xfId="2982"/>
    <cellStyle name="Cálculo 3 2 11" xfId="2983"/>
    <cellStyle name="Cálculo 3 2 11 2" xfId="2984"/>
    <cellStyle name="Cálculo 3 2 12" xfId="2985"/>
    <cellStyle name="Cálculo 3 2 12 2" xfId="2986"/>
    <cellStyle name="Cálculo 3 2 13" xfId="2987"/>
    <cellStyle name="Cálculo 3 2 13 2" xfId="2988"/>
    <cellStyle name="Cálculo 3 2 14" xfId="2989"/>
    <cellStyle name="Cálculo 3 2 14 2" xfId="2990"/>
    <cellStyle name="Cálculo 3 2 15" xfId="2991"/>
    <cellStyle name="Cálculo 3 2 2" xfId="2992"/>
    <cellStyle name="Cálculo 3 2 2 10" xfId="2993"/>
    <cellStyle name="Cálculo 3 2 2 10 2" xfId="2994"/>
    <cellStyle name="Cálculo 3 2 2 11" xfId="2995"/>
    <cellStyle name="Cálculo 3 2 2 11 2" xfId="2996"/>
    <cellStyle name="Cálculo 3 2 2 12" xfId="2997"/>
    <cellStyle name="Cálculo 3 2 2 12 2" xfId="2998"/>
    <cellStyle name="Cálculo 3 2 2 13" xfId="2999"/>
    <cellStyle name="Cálculo 3 2 2 2" xfId="3000"/>
    <cellStyle name="Cálculo 3 2 2 2 10" xfId="3001"/>
    <cellStyle name="Cálculo 3 2 2 2 10 2" xfId="3002"/>
    <cellStyle name="Cálculo 3 2 2 2 11" xfId="3003"/>
    <cellStyle name="Cálculo 3 2 2 2 2" xfId="3004"/>
    <cellStyle name="Cálculo 3 2 2 2 2 2" xfId="3005"/>
    <cellStyle name="Cálculo 3 2 2 2 3" xfId="3006"/>
    <cellStyle name="Cálculo 3 2 2 2 3 2" xfId="3007"/>
    <cellStyle name="Cálculo 3 2 2 2 4" xfId="3008"/>
    <cellStyle name="Cálculo 3 2 2 2 4 2" xfId="3009"/>
    <cellStyle name="Cálculo 3 2 2 2 5" xfId="3010"/>
    <cellStyle name="Cálculo 3 2 2 2 5 2" xfId="3011"/>
    <cellStyle name="Cálculo 3 2 2 2 6" xfId="3012"/>
    <cellStyle name="Cálculo 3 2 2 2 6 2" xfId="3013"/>
    <cellStyle name="Cálculo 3 2 2 2 7" xfId="3014"/>
    <cellStyle name="Cálculo 3 2 2 2 7 2" xfId="3015"/>
    <cellStyle name="Cálculo 3 2 2 2 8" xfId="3016"/>
    <cellStyle name="Cálculo 3 2 2 2 8 2" xfId="3017"/>
    <cellStyle name="Cálculo 3 2 2 2 9" xfId="3018"/>
    <cellStyle name="Cálculo 3 2 2 2 9 2" xfId="3019"/>
    <cellStyle name="Cálculo 3 2 2 3" xfId="3020"/>
    <cellStyle name="Cálculo 3 2 2 3 10" xfId="3021"/>
    <cellStyle name="Cálculo 3 2 2 3 10 2" xfId="3022"/>
    <cellStyle name="Cálculo 3 2 2 3 11" xfId="3023"/>
    <cellStyle name="Cálculo 3 2 2 3 2" xfId="3024"/>
    <cellStyle name="Cálculo 3 2 2 3 2 2" xfId="3025"/>
    <cellStyle name="Cálculo 3 2 2 3 3" xfId="3026"/>
    <cellStyle name="Cálculo 3 2 2 3 3 2" xfId="3027"/>
    <cellStyle name="Cálculo 3 2 2 3 4" xfId="3028"/>
    <cellStyle name="Cálculo 3 2 2 3 4 2" xfId="3029"/>
    <cellStyle name="Cálculo 3 2 2 3 5" xfId="3030"/>
    <cellStyle name="Cálculo 3 2 2 3 5 2" xfId="3031"/>
    <cellStyle name="Cálculo 3 2 2 3 6" xfId="3032"/>
    <cellStyle name="Cálculo 3 2 2 3 6 2" xfId="3033"/>
    <cellStyle name="Cálculo 3 2 2 3 7" xfId="3034"/>
    <cellStyle name="Cálculo 3 2 2 3 7 2" xfId="3035"/>
    <cellStyle name="Cálculo 3 2 2 3 8" xfId="3036"/>
    <cellStyle name="Cálculo 3 2 2 3 8 2" xfId="3037"/>
    <cellStyle name="Cálculo 3 2 2 3 9" xfId="3038"/>
    <cellStyle name="Cálculo 3 2 2 3 9 2" xfId="3039"/>
    <cellStyle name="Cálculo 3 2 2 4" xfId="3040"/>
    <cellStyle name="Cálculo 3 2 2 4 2" xfId="3041"/>
    <cellStyle name="Cálculo 3 2 2 5" xfId="3042"/>
    <cellStyle name="Cálculo 3 2 2 5 2" xfId="3043"/>
    <cellStyle name="Cálculo 3 2 2 6" xfId="3044"/>
    <cellStyle name="Cálculo 3 2 2 6 2" xfId="3045"/>
    <cellStyle name="Cálculo 3 2 2 7" xfId="3046"/>
    <cellStyle name="Cálculo 3 2 2 7 2" xfId="3047"/>
    <cellStyle name="Cálculo 3 2 2 8" xfId="3048"/>
    <cellStyle name="Cálculo 3 2 2 8 2" xfId="3049"/>
    <cellStyle name="Cálculo 3 2 2 9" xfId="3050"/>
    <cellStyle name="Cálculo 3 2 2 9 2" xfId="3051"/>
    <cellStyle name="Cálculo 3 2 3" xfId="3052"/>
    <cellStyle name="Cálculo 3 2 3 10" xfId="3053"/>
    <cellStyle name="Cálculo 3 2 3 10 2" xfId="3054"/>
    <cellStyle name="Cálculo 3 2 3 11" xfId="3055"/>
    <cellStyle name="Cálculo 3 2 3 11 2" xfId="3056"/>
    <cellStyle name="Cálculo 3 2 3 12" xfId="3057"/>
    <cellStyle name="Cálculo 3 2 3 12 2" xfId="3058"/>
    <cellStyle name="Cálculo 3 2 3 13" xfId="3059"/>
    <cellStyle name="Cálculo 3 2 3 2" xfId="3060"/>
    <cellStyle name="Cálculo 3 2 3 2 10" xfId="3061"/>
    <cellStyle name="Cálculo 3 2 3 2 10 2" xfId="3062"/>
    <cellStyle name="Cálculo 3 2 3 2 11" xfId="3063"/>
    <cellStyle name="Cálculo 3 2 3 2 2" xfId="3064"/>
    <cellStyle name="Cálculo 3 2 3 2 2 2" xfId="3065"/>
    <cellStyle name="Cálculo 3 2 3 2 3" xfId="3066"/>
    <cellStyle name="Cálculo 3 2 3 2 3 2" xfId="3067"/>
    <cellStyle name="Cálculo 3 2 3 2 4" xfId="3068"/>
    <cellStyle name="Cálculo 3 2 3 2 4 2" xfId="3069"/>
    <cellStyle name="Cálculo 3 2 3 2 5" xfId="3070"/>
    <cellStyle name="Cálculo 3 2 3 2 5 2" xfId="3071"/>
    <cellStyle name="Cálculo 3 2 3 2 6" xfId="3072"/>
    <cellStyle name="Cálculo 3 2 3 2 6 2" xfId="3073"/>
    <cellStyle name="Cálculo 3 2 3 2 7" xfId="3074"/>
    <cellStyle name="Cálculo 3 2 3 2 7 2" xfId="3075"/>
    <cellStyle name="Cálculo 3 2 3 2 8" xfId="3076"/>
    <cellStyle name="Cálculo 3 2 3 2 8 2" xfId="3077"/>
    <cellStyle name="Cálculo 3 2 3 2 9" xfId="3078"/>
    <cellStyle name="Cálculo 3 2 3 2 9 2" xfId="3079"/>
    <cellStyle name="Cálculo 3 2 3 3" xfId="3080"/>
    <cellStyle name="Cálculo 3 2 3 3 10" xfId="3081"/>
    <cellStyle name="Cálculo 3 2 3 3 10 2" xfId="3082"/>
    <cellStyle name="Cálculo 3 2 3 3 11" xfId="3083"/>
    <cellStyle name="Cálculo 3 2 3 3 2" xfId="3084"/>
    <cellStyle name="Cálculo 3 2 3 3 2 2" xfId="3085"/>
    <cellStyle name="Cálculo 3 2 3 3 3" xfId="3086"/>
    <cellStyle name="Cálculo 3 2 3 3 3 2" xfId="3087"/>
    <cellStyle name="Cálculo 3 2 3 3 4" xfId="3088"/>
    <cellStyle name="Cálculo 3 2 3 3 4 2" xfId="3089"/>
    <cellStyle name="Cálculo 3 2 3 3 5" xfId="3090"/>
    <cellStyle name="Cálculo 3 2 3 3 5 2" xfId="3091"/>
    <cellStyle name="Cálculo 3 2 3 3 6" xfId="3092"/>
    <cellStyle name="Cálculo 3 2 3 3 6 2" xfId="3093"/>
    <cellStyle name="Cálculo 3 2 3 3 7" xfId="3094"/>
    <cellStyle name="Cálculo 3 2 3 3 7 2" xfId="3095"/>
    <cellStyle name="Cálculo 3 2 3 3 8" xfId="3096"/>
    <cellStyle name="Cálculo 3 2 3 3 8 2" xfId="3097"/>
    <cellStyle name="Cálculo 3 2 3 3 9" xfId="3098"/>
    <cellStyle name="Cálculo 3 2 3 3 9 2" xfId="3099"/>
    <cellStyle name="Cálculo 3 2 3 4" xfId="3100"/>
    <cellStyle name="Cálculo 3 2 3 4 2" xfId="3101"/>
    <cellStyle name="Cálculo 3 2 3 5" xfId="3102"/>
    <cellStyle name="Cálculo 3 2 3 5 2" xfId="3103"/>
    <cellStyle name="Cálculo 3 2 3 6" xfId="3104"/>
    <cellStyle name="Cálculo 3 2 3 6 2" xfId="3105"/>
    <cellStyle name="Cálculo 3 2 3 7" xfId="3106"/>
    <cellStyle name="Cálculo 3 2 3 7 2" xfId="3107"/>
    <cellStyle name="Cálculo 3 2 3 8" xfId="3108"/>
    <cellStyle name="Cálculo 3 2 3 8 2" xfId="3109"/>
    <cellStyle name="Cálculo 3 2 3 9" xfId="3110"/>
    <cellStyle name="Cálculo 3 2 3 9 2" xfId="3111"/>
    <cellStyle name="Cálculo 3 2 4" xfId="3112"/>
    <cellStyle name="Cálculo 3 2 4 10" xfId="3113"/>
    <cellStyle name="Cálculo 3 2 4 10 2" xfId="3114"/>
    <cellStyle name="Cálculo 3 2 4 11" xfId="3115"/>
    <cellStyle name="Cálculo 3 2 4 2" xfId="3116"/>
    <cellStyle name="Cálculo 3 2 4 2 2" xfId="3117"/>
    <cellStyle name="Cálculo 3 2 4 3" xfId="3118"/>
    <cellStyle name="Cálculo 3 2 4 3 2" xfId="3119"/>
    <cellStyle name="Cálculo 3 2 4 4" xfId="3120"/>
    <cellStyle name="Cálculo 3 2 4 4 2" xfId="3121"/>
    <cellStyle name="Cálculo 3 2 4 5" xfId="3122"/>
    <cellStyle name="Cálculo 3 2 4 5 2" xfId="3123"/>
    <cellStyle name="Cálculo 3 2 4 6" xfId="3124"/>
    <cellStyle name="Cálculo 3 2 4 6 2" xfId="3125"/>
    <cellStyle name="Cálculo 3 2 4 7" xfId="3126"/>
    <cellStyle name="Cálculo 3 2 4 7 2" xfId="3127"/>
    <cellStyle name="Cálculo 3 2 4 8" xfId="3128"/>
    <cellStyle name="Cálculo 3 2 4 8 2" xfId="3129"/>
    <cellStyle name="Cálculo 3 2 4 9" xfId="3130"/>
    <cellStyle name="Cálculo 3 2 4 9 2" xfId="3131"/>
    <cellStyle name="Cálculo 3 2 5" xfId="3132"/>
    <cellStyle name="Cálculo 3 2 5 10" xfId="3133"/>
    <cellStyle name="Cálculo 3 2 5 10 2" xfId="3134"/>
    <cellStyle name="Cálculo 3 2 5 11" xfId="3135"/>
    <cellStyle name="Cálculo 3 2 5 2" xfId="3136"/>
    <cellStyle name="Cálculo 3 2 5 2 2" xfId="3137"/>
    <cellStyle name="Cálculo 3 2 5 3" xfId="3138"/>
    <cellStyle name="Cálculo 3 2 5 3 2" xfId="3139"/>
    <cellStyle name="Cálculo 3 2 5 4" xfId="3140"/>
    <cellStyle name="Cálculo 3 2 5 4 2" xfId="3141"/>
    <cellStyle name="Cálculo 3 2 5 5" xfId="3142"/>
    <cellStyle name="Cálculo 3 2 5 5 2" xfId="3143"/>
    <cellStyle name="Cálculo 3 2 5 6" xfId="3144"/>
    <cellStyle name="Cálculo 3 2 5 6 2" xfId="3145"/>
    <cellStyle name="Cálculo 3 2 5 7" xfId="3146"/>
    <cellStyle name="Cálculo 3 2 5 7 2" xfId="3147"/>
    <cellStyle name="Cálculo 3 2 5 8" xfId="3148"/>
    <cellStyle name="Cálculo 3 2 5 8 2" xfId="3149"/>
    <cellStyle name="Cálculo 3 2 5 9" xfId="3150"/>
    <cellStyle name="Cálculo 3 2 5 9 2" xfId="3151"/>
    <cellStyle name="Cálculo 3 2 6" xfId="3152"/>
    <cellStyle name="Cálculo 3 2 6 2" xfId="3153"/>
    <cellStyle name="Cálculo 3 2 7" xfId="3154"/>
    <cellStyle name="Cálculo 3 2 7 2" xfId="3155"/>
    <cellStyle name="Cálculo 3 2 8" xfId="3156"/>
    <cellStyle name="Cálculo 3 2 8 2" xfId="3157"/>
    <cellStyle name="Cálculo 3 2 9" xfId="3158"/>
    <cellStyle name="Cálculo 3 2 9 2" xfId="3159"/>
    <cellStyle name="Cálculo 3 3" xfId="3160"/>
    <cellStyle name="Cálculo 3 3 10" xfId="3161"/>
    <cellStyle name="Cálculo 3 3 10 2" xfId="3162"/>
    <cellStyle name="Cálculo 3 3 11" xfId="3163"/>
    <cellStyle name="Cálculo 3 3 11 2" xfId="3164"/>
    <cellStyle name="Cálculo 3 3 12" xfId="3165"/>
    <cellStyle name="Cálculo 3 3 12 2" xfId="3166"/>
    <cellStyle name="Cálculo 3 3 13" xfId="3167"/>
    <cellStyle name="Cálculo 3 3 13 2" xfId="3168"/>
    <cellStyle name="Cálculo 3 3 14" xfId="3169"/>
    <cellStyle name="Cálculo 3 3 14 2" xfId="3170"/>
    <cellStyle name="Cálculo 3 3 15" xfId="3171"/>
    <cellStyle name="Cálculo 3 3 2" xfId="3172"/>
    <cellStyle name="Cálculo 3 3 2 10" xfId="3173"/>
    <cellStyle name="Cálculo 3 3 2 10 2" xfId="3174"/>
    <cellStyle name="Cálculo 3 3 2 11" xfId="3175"/>
    <cellStyle name="Cálculo 3 3 2 11 2" xfId="3176"/>
    <cellStyle name="Cálculo 3 3 2 12" xfId="3177"/>
    <cellStyle name="Cálculo 3 3 2 12 2" xfId="3178"/>
    <cellStyle name="Cálculo 3 3 2 13" xfId="3179"/>
    <cellStyle name="Cálculo 3 3 2 2" xfId="3180"/>
    <cellStyle name="Cálculo 3 3 2 2 10" xfId="3181"/>
    <cellStyle name="Cálculo 3 3 2 2 10 2" xfId="3182"/>
    <cellStyle name="Cálculo 3 3 2 2 11" xfId="3183"/>
    <cellStyle name="Cálculo 3 3 2 2 2" xfId="3184"/>
    <cellStyle name="Cálculo 3 3 2 2 2 2" xfId="3185"/>
    <cellStyle name="Cálculo 3 3 2 2 3" xfId="3186"/>
    <cellStyle name="Cálculo 3 3 2 2 3 2" xfId="3187"/>
    <cellStyle name="Cálculo 3 3 2 2 4" xfId="3188"/>
    <cellStyle name="Cálculo 3 3 2 2 4 2" xfId="3189"/>
    <cellStyle name="Cálculo 3 3 2 2 5" xfId="3190"/>
    <cellStyle name="Cálculo 3 3 2 2 5 2" xfId="3191"/>
    <cellStyle name="Cálculo 3 3 2 2 6" xfId="3192"/>
    <cellStyle name="Cálculo 3 3 2 2 6 2" xfId="3193"/>
    <cellStyle name="Cálculo 3 3 2 2 7" xfId="3194"/>
    <cellStyle name="Cálculo 3 3 2 2 7 2" xfId="3195"/>
    <cellStyle name="Cálculo 3 3 2 2 8" xfId="3196"/>
    <cellStyle name="Cálculo 3 3 2 2 8 2" xfId="3197"/>
    <cellStyle name="Cálculo 3 3 2 2 9" xfId="3198"/>
    <cellStyle name="Cálculo 3 3 2 2 9 2" xfId="3199"/>
    <cellStyle name="Cálculo 3 3 2 3" xfId="3200"/>
    <cellStyle name="Cálculo 3 3 2 3 10" xfId="3201"/>
    <cellStyle name="Cálculo 3 3 2 3 10 2" xfId="3202"/>
    <cellStyle name="Cálculo 3 3 2 3 11" xfId="3203"/>
    <cellStyle name="Cálculo 3 3 2 3 2" xfId="3204"/>
    <cellStyle name="Cálculo 3 3 2 3 2 2" xfId="3205"/>
    <cellStyle name="Cálculo 3 3 2 3 3" xfId="3206"/>
    <cellStyle name="Cálculo 3 3 2 3 3 2" xfId="3207"/>
    <cellStyle name="Cálculo 3 3 2 3 4" xfId="3208"/>
    <cellStyle name="Cálculo 3 3 2 3 4 2" xfId="3209"/>
    <cellStyle name="Cálculo 3 3 2 3 5" xfId="3210"/>
    <cellStyle name="Cálculo 3 3 2 3 5 2" xfId="3211"/>
    <cellStyle name="Cálculo 3 3 2 3 6" xfId="3212"/>
    <cellStyle name="Cálculo 3 3 2 3 6 2" xfId="3213"/>
    <cellStyle name="Cálculo 3 3 2 3 7" xfId="3214"/>
    <cellStyle name="Cálculo 3 3 2 3 7 2" xfId="3215"/>
    <cellStyle name="Cálculo 3 3 2 3 8" xfId="3216"/>
    <cellStyle name="Cálculo 3 3 2 3 8 2" xfId="3217"/>
    <cellStyle name="Cálculo 3 3 2 3 9" xfId="3218"/>
    <cellStyle name="Cálculo 3 3 2 3 9 2" xfId="3219"/>
    <cellStyle name="Cálculo 3 3 2 4" xfId="3220"/>
    <cellStyle name="Cálculo 3 3 2 4 2" xfId="3221"/>
    <cellStyle name="Cálculo 3 3 2 5" xfId="3222"/>
    <cellStyle name="Cálculo 3 3 2 5 2" xfId="3223"/>
    <cellStyle name="Cálculo 3 3 2 6" xfId="3224"/>
    <cellStyle name="Cálculo 3 3 2 6 2" xfId="3225"/>
    <cellStyle name="Cálculo 3 3 2 7" xfId="3226"/>
    <cellStyle name="Cálculo 3 3 2 7 2" xfId="3227"/>
    <cellStyle name="Cálculo 3 3 2 8" xfId="3228"/>
    <cellStyle name="Cálculo 3 3 2 8 2" xfId="3229"/>
    <cellStyle name="Cálculo 3 3 2 9" xfId="3230"/>
    <cellStyle name="Cálculo 3 3 2 9 2" xfId="3231"/>
    <cellStyle name="Cálculo 3 3 3" xfId="3232"/>
    <cellStyle name="Cálculo 3 3 3 10" xfId="3233"/>
    <cellStyle name="Cálculo 3 3 3 10 2" xfId="3234"/>
    <cellStyle name="Cálculo 3 3 3 11" xfId="3235"/>
    <cellStyle name="Cálculo 3 3 3 11 2" xfId="3236"/>
    <cellStyle name="Cálculo 3 3 3 12" xfId="3237"/>
    <cellStyle name="Cálculo 3 3 3 12 2" xfId="3238"/>
    <cellStyle name="Cálculo 3 3 3 13" xfId="3239"/>
    <cellStyle name="Cálculo 3 3 3 2" xfId="3240"/>
    <cellStyle name="Cálculo 3 3 3 2 10" xfId="3241"/>
    <cellStyle name="Cálculo 3 3 3 2 10 2" xfId="3242"/>
    <cellStyle name="Cálculo 3 3 3 2 11" xfId="3243"/>
    <cellStyle name="Cálculo 3 3 3 2 2" xfId="3244"/>
    <cellStyle name="Cálculo 3 3 3 2 2 2" xfId="3245"/>
    <cellStyle name="Cálculo 3 3 3 2 3" xfId="3246"/>
    <cellStyle name="Cálculo 3 3 3 2 3 2" xfId="3247"/>
    <cellStyle name="Cálculo 3 3 3 2 4" xfId="3248"/>
    <cellStyle name="Cálculo 3 3 3 2 4 2" xfId="3249"/>
    <cellStyle name="Cálculo 3 3 3 2 5" xfId="3250"/>
    <cellStyle name="Cálculo 3 3 3 2 5 2" xfId="3251"/>
    <cellStyle name="Cálculo 3 3 3 2 6" xfId="3252"/>
    <cellStyle name="Cálculo 3 3 3 2 6 2" xfId="3253"/>
    <cellStyle name="Cálculo 3 3 3 2 7" xfId="3254"/>
    <cellStyle name="Cálculo 3 3 3 2 7 2" xfId="3255"/>
    <cellStyle name="Cálculo 3 3 3 2 8" xfId="3256"/>
    <cellStyle name="Cálculo 3 3 3 2 8 2" xfId="3257"/>
    <cellStyle name="Cálculo 3 3 3 2 9" xfId="3258"/>
    <cellStyle name="Cálculo 3 3 3 2 9 2" xfId="3259"/>
    <cellStyle name="Cálculo 3 3 3 3" xfId="3260"/>
    <cellStyle name="Cálculo 3 3 3 3 10" xfId="3261"/>
    <cellStyle name="Cálculo 3 3 3 3 10 2" xfId="3262"/>
    <cellStyle name="Cálculo 3 3 3 3 11" xfId="3263"/>
    <cellStyle name="Cálculo 3 3 3 3 2" xfId="3264"/>
    <cellStyle name="Cálculo 3 3 3 3 2 2" xfId="3265"/>
    <cellStyle name="Cálculo 3 3 3 3 3" xfId="3266"/>
    <cellStyle name="Cálculo 3 3 3 3 3 2" xfId="3267"/>
    <cellStyle name="Cálculo 3 3 3 3 4" xfId="3268"/>
    <cellStyle name="Cálculo 3 3 3 3 4 2" xfId="3269"/>
    <cellStyle name="Cálculo 3 3 3 3 5" xfId="3270"/>
    <cellStyle name="Cálculo 3 3 3 3 5 2" xfId="3271"/>
    <cellStyle name="Cálculo 3 3 3 3 6" xfId="3272"/>
    <cellStyle name="Cálculo 3 3 3 3 6 2" xfId="3273"/>
    <cellStyle name="Cálculo 3 3 3 3 7" xfId="3274"/>
    <cellStyle name="Cálculo 3 3 3 3 7 2" xfId="3275"/>
    <cellStyle name="Cálculo 3 3 3 3 8" xfId="3276"/>
    <cellStyle name="Cálculo 3 3 3 3 8 2" xfId="3277"/>
    <cellStyle name="Cálculo 3 3 3 3 9" xfId="3278"/>
    <cellStyle name="Cálculo 3 3 3 3 9 2" xfId="3279"/>
    <cellStyle name="Cálculo 3 3 3 4" xfId="3280"/>
    <cellStyle name="Cálculo 3 3 3 4 2" xfId="3281"/>
    <cellStyle name="Cálculo 3 3 3 5" xfId="3282"/>
    <cellStyle name="Cálculo 3 3 3 5 2" xfId="3283"/>
    <cellStyle name="Cálculo 3 3 3 6" xfId="3284"/>
    <cellStyle name="Cálculo 3 3 3 6 2" xfId="3285"/>
    <cellStyle name="Cálculo 3 3 3 7" xfId="3286"/>
    <cellStyle name="Cálculo 3 3 3 7 2" xfId="3287"/>
    <cellStyle name="Cálculo 3 3 3 8" xfId="3288"/>
    <cellStyle name="Cálculo 3 3 3 8 2" xfId="3289"/>
    <cellStyle name="Cálculo 3 3 3 9" xfId="3290"/>
    <cellStyle name="Cálculo 3 3 3 9 2" xfId="3291"/>
    <cellStyle name="Cálculo 3 3 4" xfId="3292"/>
    <cellStyle name="Cálculo 3 3 4 10" xfId="3293"/>
    <cellStyle name="Cálculo 3 3 4 10 2" xfId="3294"/>
    <cellStyle name="Cálculo 3 3 4 11" xfId="3295"/>
    <cellStyle name="Cálculo 3 3 4 2" xfId="3296"/>
    <cellStyle name="Cálculo 3 3 4 2 2" xfId="3297"/>
    <cellStyle name="Cálculo 3 3 4 3" xfId="3298"/>
    <cellStyle name="Cálculo 3 3 4 3 2" xfId="3299"/>
    <cellStyle name="Cálculo 3 3 4 4" xfId="3300"/>
    <cellStyle name="Cálculo 3 3 4 4 2" xfId="3301"/>
    <cellStyle name="Cálculo 3 3 4 5" xfId="3302"/>
    <cellStyle name="Cálculo 3 3 4 5 2" xfId="3303"/>
    <cellStyle name="Cálculo 3 3 4 6" xfId="3304"/>
    <cellStyle name="Cálculo 3 3 4 6 2" xfId="3305"/>
    <cellStyle name="Cálculo 3 3 4 7" xfId="3306"/>
    <cellStyle name="Cálculo 3 3 4 7 2" xfId="3307"/>
    <cellStyle name="Cálculo 3 3 4 8" xfId="3308"/>
    <cellStyle name="Cálculo 3 3 4 8 2" xfId="3309"/>
    <cellStyle name="Cálculo 3 3 4 9" xfId="3310"/>
    <cellStyle name="Cálculo 3 3 4 9 2" xfId="3311"/>
    <cellStyle name="Cálculo 3 3 5" xfId="3312"/>
    <cellStyle name="Cálculo 3 3 5 10" xfId="3313"/>
    <cellStyle name="Cálculo 3 3 5 10 2" xfId="3314"/>
    <cellStyle name="Cálculo 3 3 5 11" xfId="3315"/>
    <cellStyle name="Cálculo 3 3 5 2" xfId="3316"/>
    <cellStyle name="Cálculo 3 3 5 2 2" xfId="3317"/>
    <cellStyle name="Cálculo 3 3 5 3" xfId="3318"/>
    <cellStyle name="Cálculo 3 3 5 3 2" xfId="3319"/>
    <cellStyle name="Cálculo 3 3 5 4" xfId="3320"/>
    <cellStyle name="Cálculo 3 3 5 4 2" xfId="3321"/>
    <cellStyle name="Cálculo 3 3 5 5" xfId="3322"/>
    <cellStyle name="Cálculo 3 3 5 5 2" xfId="3323"/>
    <cellStyle name="Cálculo 3 3 5 6" xfId="3324"/>
    <cellStyle name="Cálculo 3 3 5 6 2" xfId="3325"/>
    <cellStyle name="Cálculo 3 3 5 7" xfId="3326"/>
    <cellStyle name="Cálculo 3 3 5 7 2" xfId="3327"/>
    <cellStyle name="Cálculo 3 3 5 8" xfId="3328"/>
    <cellStyle name="Cálculo 3 3 5 8 2" xfId="3329"/>
    <cellStyle name="Cálculo 3 3 5 9" xfId="3330"/>
    <cellStyle name="Cálculo 3 3 5 9 2" xfId="3331"/>
    <cellStyle name="Cálculo 3 3 6" xfId="3332"/>
    <cellStyle name="Cálculo 3 3 6 2" xfId="3333"/>
    <cellStyle name="Cálculo 3 3 7" xfId="3334"/>
    <cellStyle name="Cálculo 3 3 7 2" xfId="3335"/>
    <cellStyle name="Cálculo 3 3 8" xfId="3336"/>
    <cellStyle name="Cálculo 3 3 8 2" xfId="3337"/>
    <cellStyle name="Cálculo 3 3 9" xfId="3338"/>
    <cellStyle name="Cálculo 3 3 9 2" xfId="3339"/>
    <cellStyle name="Cálculo 3 4" xfId="3340"/>
    <cellStyle name="Cálculo 3 4 10" xfId="3341"/>
    <cellStyle name="Cálculo 3 4 10 2" xfId="3342"/>
    <cellStyle name="Cálculo 3 4 11" xfId="3343"/>
    <cellStyle name="Cálculo 3 4 11 2" xfId="3344"/>
    <cellStyle name="Cálculo 3 4 12" xfId="3345"/>
    <cellStyle name="Cálculo 3 4 12 2" xfId="3346"/>
    <cellStyle name="Cálculo 3 4 13" xfId="3347"/>
    <cellStyle name="Cálculo 3 4 2" xfId="3348"/>
    <cellStyle name="Cálculo 3 4 2 10" xfId="3349"/>
    <cellStyle name="Cálculo 3 4 2 10 2" xfId="3350"/>
    <cellStyle name="Cálculo 3 4 2 11" xfId="3351"/>
    <cellStyle name="Cálculo 3 4 2 2" xfId="3352"/>
    <cellStyle name="Cálculo 3 4 2 2 2" xfId="3353"/>
    <cellStyle name="Cálculo 3 4 2 3" xfId="3354"/>
    <cellStyle name="Cálculo 3 4 2 3 2" xfId="3355"/>
    <cellStyle name="Cálculo 3 4 2 4" xfId="3356"/>
    <cellStyle name="Cálculo 3 4 2 4 2" xfId="3357"/>
    <cellStyle name="Cálculo 3 4 2 5" xfId="3358"/>
    <cellStyle name="Cálculo 3 4 2 5 2" xfId="3359"/>
    <cellStyle name="Cálculo 3 4 2 6" xfId="3360"/>
    <cellStyle name="Cálculo 3 4 2 6 2" xfId="3361"/>
    <cellStyle name="Cálculo 3 4 2 7" xfId="3362"/>
    <cellStyle name="Cálculo 3 4 2 7 2" xfId="3363"/>
    <cellStyle name="Cálculo 3 4 2 8" xfId="3364"/>
    <cellStyle name="Cálculo 3 4 2 8 2" xfId="3365"/>
    <cellStyle name="Cálculo 3 4 2 9" xfId="3366"/>
    <cellStyle name="Cálculo 3 4 2 9 2" xfId="3367"/>
    <cellStyle name="Cálculo 3 4 3" xfId="3368"/>
    <cellStyle name="Cálculo 3 4 3 10" xfId="3369"/>
    <cellStyle name="Cálculo 3 4 3 10 2" xfId="3370"/>
    <cellStyle name="Cálculo 3 4 3 11" xfId="3371"/>
    <cellStyle name="Cálculo 3 4 3 2" xfId="3372"/>
    <cellStyle name="Cálculo 3 4 3 2 2" xfId="3373"/>
    <cellStyle name="Cálculo 3 4 3 3" xfId="3374"/>
    <cellStyle name="Cálculo 3 4 3 3 2" xfId="3375"/>
    <cellStyle name="Cálculo 3 4 3 4" xfId="3376"/>
    <cellStyle name="Cálculo 3 4 3 4 2" xfId="3377"/>
    <cellStyle name="Cálculo 3 4 3 5" xfId="3378"/>
    <cellStyle name="Cálculo 3 4 3 5 2" xfId="3379"/>
    <cellStyle name="Cálculo 3 4 3 6" xfId="3380"/>
    <cellStyle name="Cálculo 3 4 3 6 2" xfId="3381"/>
    <cellStyle name="Cálculo 3 4 3 7" xfId="3382"/>
    <cellStyle name="Cálculo 3 4 3 7 2" xfId="3383"/>
    <cellStyle name="Cálculo 3 4 3 8" xfId="3384"/>
    <cellStyle name="Cálculo 3 4 3 8 2" xfId="3385"/>
    <cellStyle name="Cálculo 3 4 3 9" xfId="3386"/>
    <cellStyle name="Cálculo 3 4 3 9 2" xfId="3387"/>
    <cellStyle name="Cálculo 3 4 4" xfId="3388"/>
    <cellStyle name="Cálculo 3 4 4 2" xfId="3389"/>
    <cellStyle name="Cálculo 3 4 5" xfId="3390"/>
    <cellStyle name="Cálculo 3 4 5 2" xfId="3391"/>
    <cellStyle name="Cálculo 3 4 6" xfId="3392"/>
    <cellStyle name="Cálculo 3 4 6 2" xfId="3393"/>
    <cellStyle name="Cálculo 3 4 7" xfId="3394"/>
    <cellStyle name="Cálculo 3 4 7 2" xfId="3395"/>
    <cellStyle name="Cálculo 3 4 8" xfId="3396"/>
    <cellStyle name="Cálculo 3 4 8 2" xfId="3397"/>
    <cellStyle name="Cálculo 3 4 9" xfId="3398"/>
    <cellStyle name="Cálculo 3 4 9 2" xfId="3399"/>
    <cellStyle name="Cálculo 3 5" xfId="3400"/>
    <cellStyle name="Cálculo 3 5 10" xfId="3401"/>
    <cellStyle name="Cálculo 3 5 10 2" xfId="3402"/>
    <cellStyle name="Cálculo 3 5 11" xfId="3403"/>
    <cellStyle name="Cálculo 3 5 11 2" xfId="3404"/>
    <cellStyle name="Cálculo 3 5 12" xfId="3405"/>
    <cellStyle name="Cálculo 3 5 12 2" xfId="3406"/>
    <cellStyle name="Cálculo 3 5 13" xfId="3407"/>
    <cellStyle name="Cálculo 3 5 2" xfId="3408"/>
    <cellStyle name="Cálculo 3 5 2 10" xfId="3409"/>
    <cellStyle name="Cálculo 3 5 2 10 2" xfId="3410"/>
    <cellStyle name="Cálculo 3 5 2 11" xfId="3411"/>
    <cellStyle name="Cálculo 3 5 2 2" xfId="3412"/>
    <cellStyle name="Cálculo 3 5 2 2 2" xfId="3413"/>
    <cellStyle name="Cálculo 3 5 2 3" xfId="3414"/>
    <cellStyle name="Cálculo 3 5 2 3 2" xfId="3415"/>
    <cellStyle name="Cálculo 3 5 2 4" xfId="3416"/>
    <cellStyle name="Cálculo 3 5 2 4 2" xfId="3417"/>
    <cellStyle name="Cálculo 3 5 2 5" xfId="3418"/>
    <cellStyle name="Cálculo 3 5 2 5 2" xfId="3419"/>
    <cellStyle name="Cálculo 3 5 2 6" xfId="3420"/>
    <cellStyle name="Cálculo 3 5 2 6 2" xfId="3421"/>
    <cellStyle name="Cálculo 3 5 2 7" xfId="3422"/>
    <cellStyle name="Cálculo 3 5 2 7 2" xfId="3423"/>
    <cellStyle name="Cálculo 3 5 2 8" xfId="3424"/>
    <cellStyle name="Cálculo 3 5 2 8 2" xfId="3425"/>
    <cellStyle name="Cálculo 3 5 2 9" xfId="3426"/>
    <cellStyle name="Cálculo 3 5 2 9 2" xfId="3427"/>
    <cellStyle name="Cálculo 3 5 3" xfId="3428"/>
    <cellStyle name="Cálculo 3 5 3 10" xfId="3429"/>
    <cellStyle name="Cálculo 3 5 3 10 2" xfId="3430"/>
    <cellStyle name="Cálculo 3 5 3 11" xfId="3431"/>
    <cellStyle name="Cálculo 3 5 3 2" xfId="3432"/>
    <cellStyle name="Cálculo 3 5 3 2 2" xfId="3433"/>
    <cellStyle name="Cálculo 3 5 3 3" xfId="3434"/>
    <cellStyle name="Cálculo 3 5 3 3 2" xfId="3435"/>
    <cellStyle name="Cálculo 3 5 3 4" xfId="3436"/>
    <cellStyle name="Cálculo 3 5 3 4 2" xfId="3437"/>
    <cellStyle name="Cálculo 3 5 3 5" xfId="3438"/>
    <cellStyle name="Cálculo 3 5 3 5 2" xfId="3439"/>
    <cellStyle name="Cálculo 3 5 3 6" xfId="3440"/>
    <cellStyle name="Cálculo 3 5 3 6 2" xfId="3441"/>
    <cellStyle name="Cálculo 3 5 3 7" xfId="3442"/>
    <cellStyle name="Cálculo 3 5 3 7 2" xfId="3443"/>
    <cellStyle name="Cálculo 3 5 3 8" xfId="3444"/>
    <cellStyle name="Cálculo 3 5 3 8 2" xfId="3445"/>
    <cellStyle name="Cálculo 3 5 3 9" xfId="3446"/>
    <cellStyle name="Cálculo 3 5 3 9 2" xfId="3447"/>
    <cellStyle name="Cálculo 3 5 4" xfId="3448"/>
    <cellStyle name="Cálculo 3 5 4 2" xfId="3449"/>
    <cellStyle name="Cálculo 3 5 5" xfId="3450"/>
    <cellStyle name="Cálculo 3 5 5 2" xfId="3451"/>
    <cellStyle name="Cálculo 3 5 6" xfId="3452"/>
    <cellStyle name="Cálculo 3 5 6 2" xfId="3453"/>
    <cellStyle name="Cálculo 3 5 7" xfId="3454"/>
    <cellStyle name="Cálculo 3 5 7 2" xfId="3455"/>
    <cellStyle name="Cálculo 3 5 8" xfId="3456"/>
    <cellStyle name="Cálculo 3 5 8 2" xfId="3457"/>
    <cellStyle name="Cálculo 3 5 9" xfId="3458"/>
    <cellStyle name="Cálculo 3 5 9 2" xfId="3459"/>
    <cellStyle name="Cálculo 3 6" xfId="3460"/>
    <cellStyle name="Cálculo 3 6 2" xfId="3461"/>
    <cellStyle name="Cálculo 3 7" xfId="3462"/>
    <cellStyle name="Cálculo 3 7 2" xfId="3463"/>
    <cellStyle name="Cálculo 3 8" xfId="3464"/>
    <cellStyle name="Cálculo 3 8 2" xfId="3465"/>
    <cellStyle name="Cálculo 3 9" xfId="3466"/>
    <cellStyle name="Cálculo 3 9 2" xfId="3467"/>
    <cellStyle name="Cálculo 4" xfId="3468"/>
    <cellStyle name="Cálculo 4 10" xfId="3469"/>
    <cellStyle name="Cálculo 4 10 2" xfId="3470"/>
    <cellStyle name="Cálculo 4 11" xfId="3471"/>
    <cellStyle name="Cálculo 4 11 2" xfId="3472"/>
    <cellStyle name="Cálculo 4 12" xfId="3473"/>
    <cellStyle name="Cálculo 4 12 2" xfId="3474"/>
    <cellStyle name="Cálculo 4 13" xfId="3475"/>
    <cellStyle name="Cálculo 4 13 2" xfId="3476"/>
    <cellStyle name="Cálculo 4 14" xfId="3477"/>
    <cellStyle name="Cálculo 4 14 2" xfId="3478"/>
    <cellStyle name="Cálculo 4 15" xfId="3479"/>
    <cellStyle name="Cálculo 4 15 2" xfId="3480"/>
    <cellStyle name="Cálculo 4 16" xfId="3481"/>
    <cellStyle name="Cálculo 4 17" xfId="3482"/>
    <cellStyle name="Cálculo 4 18" xfId="3483"/>
    <cellStyle name="Cálculo 4 2" xfId="3484"/>
    <cellStyle name="Cálculo 4 2 10" xfId="3485"/>
    <cellStyle name="Cálculo 4 2 10 2" xfId="3486"/>
    <cellStyle name="Cálculo 4 2 11" xfId="3487"/>
    <cellStyle name="Cálculo 4 2 11 2" xfId="3488"/>
    <cellStyle name="Cálculo 4 2 12" xfId="3489"/>
    <cellStyle name="Cálculo 4 2 12 2" xfId="3490"/>
    <cellStyle name="Cálculo 4 2 13" xfId="3491"/>
    <cellStyle name="Cálculo 4 2 13 2" xfId="3492"/>
    <cellStyle name="Cálculo 4 2 14" xfId="3493"/>
    <cellStyle name="Cálculo 4 2 14 2" xfId="3494"/>
    <cellStyle name="Cálculo 4 2 15" xfId="3495"/>
    <cellStyle name="Cálculo 4 2 2" xfId="3496"/>
    <cellStyle name="Cálculo 4 2 2 10" xfId="3497"/>
    <cellStyle name="Cálculo 4 2 2 10 2" xfId="3498"/>
    <cellStyle name="Cálculo 4 2 2 11" xfId="3499"/>
    <cellStyle name="Cálculo 4 2 2 11 2" xfId="3500"/>
    <cellStyle name="Cálculo 4 2 2 12" xfId="3501"/>
    <cellStyle name="Cálculo 4 2 2 12 2" xfId="3502"/>
    <cellStyle name="Cálculo 4 2 2 13" xfId="3503"/>
    <cellStyle name="Cálculo 4 2 2 2" xfId="3504"/>
    <cellStyle name="Cálculo 4 2 2 2 10" xfId="3505"/>
    <cellStyle name="Cálculo 4 2 2 2 10 2" xfId="3506"/>
    <cellStyle name="Cálculo 4 2 2 2 11" xfId="3507"/>
    <cellStyle name="Cálculo 4 2 2 2 2" xfId="3508"/>
    <cellStyle name="Cálculo 4 2 2 2 2 2" xfId="3509"/>
    <cellStyle name="Cálculo 4 2 2 2 3" xfId="3510"/>
    <cellStyle name="Cálculo 4 2 2 2 3 2" xfId="3511"/>
    <cellStyle name="Cálculo 4 2 2 2 4" xfId="3512"/>
    <cellStyle name="Cálculo 4 2 2 2 4 2" xfId="3513"/>
    <cellStyle name="Cálculo 4 2 2 2 5" xfId="3514"/>
    <cellStyle name="Cálculo 4 2 2 2 5 2" xfId="3515"/>
    <cellStyle name="Cálculo 4 2 2 2 6" xfId="3516"/>
    <cellStyle name="Cálculo 4 2 2 2 6 2" xfId="3517"/>
    <cellStyle name="Cálculo 4 2 2 2 7" xfId="3518"/>
    <cellStyle name="Cálculo 4 2 2 2 7 2" xfId="3519"/>
    <cellStyle name="Cálculo 4 2 2 2 8" xfId="3520"/>
    <cellStyle name="Cálculo 4 2 2 2 8 2" xfId="3521"/>
    <cellStyle name="Cálculo 4 2 2 2 9" xfId="3522"/>
    <cellStyle name="Cálculo 4 2 2 2 9 2" xfId="3523"/>
    <cellStyle name="Cálculo 4 2 2 3" xfId="3524"/>
    <cellStyle name="Cálculo 4 2 2 3 10" xfId="3525"/>
    <cellStyle name="Cálculo 4 2 2 3 10 2" xfId="3526"/>
    <cellStyle name="Cálculo 4 2 2 3 11" xfId="3527"/>
    <cellStyle name="Cálculo 4 2 2 3 2" xfId="3528"/>
    <cellStyle name="Cálculo 4 2 2 3 2 2" xfId="3529"/>
    <cellStyle name="Cálculo 4 2 2 3 3" xfId="3530"/>
    <cellStyle name="Cálculo 4 2 2 3 3 2" xfId="3531"/>
    <cellStyle name="Cálculo 4 2 2 3 4" xfId="3532"/>
    <cellStyle name="Cálculo 4 2 2 3 4 2" xfId="3533"/>
    <cellStyle name="Cálculo 4 2 2 3 5" xfId="3534"/>
    <cellStyle name="Cálculo 4 2 2 3 5 2" xfId="3535"/>
    <cellStyle name="Cálculo 4 2 2 3 6" xfId="3536"/>
    <cellStyle name="Cálculo 4 2 2 3 6 2" xfId="3537"/>
    <cellStyle name="Cálculo 4 2 2 3 7" xfId="3538"/>
    <cellStyle name="Cálculo 4 2 2 3 7 2" xfId="3539"/>
    <cellStyle name="Cálculo 4 2 2 3 8" xfId="3540"/>
    <cellStyle name="Cálculo 4 2 2 3 8 2" xfId="3541"/>
    <cellStyle name="Cálculo 4 2 2 3 9" xfId="3542"/>
    <cellStyle name="Cálculo 4 2 2 3 9 2" xfId="3543"/>
    <cellStyle name="Cálculo 4 2 2 4" xfId="3544"/>
    <cellStyle name="Cálculo 4 2 2 4 2" xfId="3545"/>
    <cellStyle name="Cálculo 4 2 2 5" xfId="3546"/>
    <cellStyle name="Cálculo 4 2 2 5 2" xfId="3547"/>
    <cellStyle name="Cálculo 4 2 2 6" xfId="3548"/>
    <cellStyle name="Cálculo 4 2 2 6 2" xfId="3549"/>
    <cellStyle name="Cálculo 4 2 2 7" xfId="3550"/>
    <cellStyle name="Cálculo 4 2 2 7 2" xfId="3551"/>
    <cellStyle name="Cálculo 4 2 2 8" xfId="3552"/>
    <cellStyle name="Cálculo 4 2 2 8 2" xfId="3553"/>
    <cellStyle name="Cálculo 4 2 2 9" xfId="3554"/>
    <cellStyle name="Cálculo 4 2 2 9 2" xfId="3555"/>
    <cellStyle name="Cálculo 4 2 3" xfId="3556"/>
    <cellStyle name="Cálculo 4 2 3 10" xfId="3557"/>
    <cellStyle name="Cálculo 4 2 3 10 2" xfId="3558"/>
    <cellStyle name="Cálculo 4 2 3 11" xfId="3559"/>
    <cellStyle name="Cálculo 4 2 3 11 2" xfId="3560"/>
    <cellStyle name="Cálculo 4 2 3 12" xfId="3561"/>
    <cellStyle name="Cálculo 4 2 3 12 2" xfId="3562"/>
    <cellStyle name="Cálculo 4 2 3 13" xfId="3563"/>
    <cellStyle name="Cálculo 4 2 3 2" xfId="3564"/>
    <cellStyle name="Cálculo 4 2 3 2 10" xfId="3565"/>
    <cellStyle name="Cálculo 4 2 3 2 10 2" xfId="3566"/>
    <cellStyle name="Cálculo 4 2 3 2 11" xfId="3567"/>
    <cellStyle name="Cálculo 4 2 3 2 2" xfId="3568"/>
    <cellStyle name="Cálculo 4 2 3 2 2 2" xfId="3569"/>
    <cellStyle name="Cálculo 4 2 3 2 3" xfId="3570"/>
    <cellStyle name="Cálculo 4 2 3 2 3 2" xfId="3571"/>
    <cellStyle name="Cálculo 4 2 3 2 4" xfId="3572"/>
    <cellStyle name="Cálculo 4 2 3 2 4 2" xfId="3573"/>
    <cellStyle name="Cálculo 4 2 3 2 5" xfId="3574"/>
    <cellStyle name="Cálculo 4 2 3 2 5 2" xfId="3575"/>
    <cellStyle name="Cálculo 4 2 3 2 6" xfId="3576"/>
    <cellStyle name="Cálculo 4 2 3 2 6 2" xfId="3577"/>
    <cellStyle name="Cálculo 4 2 3 2 7" xfId="3578"/>
    <cellStyle name="Cálculo 4 2 3 2 7 2" xfId="3579"/>
    <cellStyle name="Cálculo 4 2 3 2 8" xfId="3580"/>
    <cellStyle name="Cálculo 4 2 3 2 8 2" xfId="3581"/>
    <cellStyle name="Cálculo 4 2 3 2 9" xfId="3582"/>
    <cellStyle name="Cálculo 4 2 3 2 9 2" xfId="3583"/>
    <cellStyle name="Cálculo 4 2 3 3" xfId="3584"/>
    <cellStyle name="Cálculo 4 2 3 3 10" xfId="3585"/>
    <cellStyle name="Cálculo 4 2 3 3 10 2" xfId="3586"/>
    <cellStyle name="Cálculo 4 2 3 3 11" xfId="3587"/>
    <cellStyle name="Cálculo 4 2 3 3 2" xfId="3588"/>
    <cellStyle name="Cálculo 4 2 3 3 2 2" xfId="3589"/>
    <cellStyle name="Cálculo 4 2 3 3 3" xfId="3590"/>
    <cellStyle name="Cálculo 4 2 3 3 3 2" xfId="3591"/>
    <cellStyle name="Cálculo 4 2 3 3 4" xfId="3592"/>
    <cellStyle name="Cálculo 4 2 3 3 4 2" xfId="3593"/>
    <cellStyle name="Cálculo 4 2 3 3 5" xfId="3594"/>
    <cellStyle name="Cálculo 4 2 3 3 5 2" xfId="3595"/>
    <cellStyle name="Cálculo 4 2 3 3 6" xfId="3596"/>
    <cellStyle name="Cálculo 4 2 3 3 6 2" xfId="3597"/>
    <cellStyle name="Cálculo 4 2 3 3 7" xfId="3598"/>
    <cellStyle name="Cálculo 4 2 3 3 7 2" xfId="3599"/>
    <cellStyle name="Cálculo 4 2 3 3 8" xfId="3600"/>
    <cellStyle name="Cálculo 4 2 3 3 8 2" xfId="3601"/>
    <cellStyle name="Cálculo 4 2 3 3 9" xfId="3602"/>
    <cellStyle name="Cálculo 4 2 3 3 9 2" xfId="3603"/>
    <cellStyle name="Cálculo 4 2 3 4" xfId="3604"/>
    <cellStyle name="Cálculo 4 2 3 4 2" xfId="3605"/>
    <cellStyle name="Cálculo 4 2 3 5" xfId="3606"/>
    <cellStyle name="Cálculo 4 2 3 5 2" xfId="3607"/>
    <cellStyle name="Cálculo 4 2 3 6" xfId="3608"/>
    <cellStyle name="Cálculo 4 2 3 6 2" xfId="3609"/>
    <cellStyle name="Cálculo 4 2 3 7" xfId="3610"/>
    <cellStyle name="Cálculo 4 2 3 7 2" xfId="3611"/>
    <cellStyle name="Cálculo 4 2 3 8" xfId="3612"/>
    <cellStyle name="Cálculo 4 2 3 8 2" xfId="3613"/>
    <cellStyle name="Cálculo 4 2 3 9" xfId="3614"/>
    <cellStyle name="Cálculo 4 2 3 9 2" xfId="3615"/>
    <cellStyle name="Cálculo 4 2 4" xfId="3616"/>
    <cellStyle name="Cálculo 4 2 4 10" xfId="3617"/>
    <cellStyle name="Cálculo 4 2 4 10 2" xfId="3618"/>
    <cellStyle name="Cálculo 4 2 4 11" xfId="3619"/>
    <cellStyle name="Cálculo 4 2 4 2" xfId="3620"/>
    <cellStyle name="Cálculo 4 2 4 2 2" xfId="3621"/>
    <cellStyle name="Cálculo 4 2 4 3" xfId="3622"/>
    <cellStyle name="Cálculo 4 2 4 3 2" xfId="3623"/>
    <cellStyle name="Cálculo 4 2 4 4" xfId="3624"/>
    <cellStyle name="Cálculo 4 2 4 4 2" xfId="3625"/>
    <cellStyle name="Cálculo 4 2 4 5" xfId="3626"/>
    <cellStyle name="Cálculo 4 2 4 5 2" xfId="3627"/>
    <cellStyle name="Cálculo 4 2 4 6" xfId="3628"/>
    <cellStyle name="Cálculo 4 2 4 6 2" xfId="3629"/>
    <cellStyle name="Cálculo 4 2 4 7" xfId="3630"/>
    <cellStyle name="Cálculo 4 2 4 7 2" xfId="3631"/>
    <cellStyle name="Cálculo 4 2 4 8" xfId="3632"/>
    <cellStyle name="Cálculo 4 2 4 8 2" xfId="3633"/>
    <cellStyle name="Cálculo 4 2 4 9" xfId="3634"/>
    <cellStyle name="Cálculo 4 2 4 9 2" xfId="3635"/>
    <cellStyle name="Cálculo 4 2 5" xfId="3636"/>
    <cellStyle name="Cálculo 4 2 5 10" xfId="3637"/>
    <cellStyle name="Cálculo 4 2 5 10 2" xfId="3638"/>
    <cellStyle name="Cálculo 4 2 5 11" xfId="3639"/>
    <cellStyle name="Cálculo 4 2 5 2" xfId="3640"/>
    <cellStyle name="Cálculo 4 2 5 2 2" xfId="3641"/>
    <cellStyle name="Cálculo 4 2 5 3" xfId="3642"/>
    <cellStyle name="Cálculo 4 2 5 3 2" xfId="3643"/>
    <cellStyle name="Cálculo 4 2 5 4" xfId="3644"/>
    <cellStyle name="Cálculo 4 2 5 4 2" xfId="3645"/>
    <cellStyle name="Cálculo 4 2 5 5" xfId="3646"/>
    <cellStyle name="Cálculo 4 2 5 5 2" xfId="3647"/>
    <cellStyle name="Cálculo 4 2 5 6" xfId="3648"/>
    <cellStyle name="Cálculo 4 2 5 6 2" xfId="3649"/>
    <cellStyle name="Cálculo 4 2 5 7" xfId="3650"/>
    <cellStyle name="Cálculo 4 2 5 7 2" xfId="3651"/>
    <cellStyle name="Cálculo 4 2 5 8" xfId="3652"/>
    <cellStyle name="Cálculo 4 2 5 8 2" xfId="3653"/>
    <cellStyle name="Cálculo 4 2 5 9" xfId="3654"/>
    <cellStyle name="Cálculo 4 2 5 9 2" xfId="3655"/>
    <cellStyle name="Cálculo 4 2 6" xfId="3656"/>
    <cellStyle name="Cálculo 4 2 6 2" xfId="3657"/>
    <cellStyle name="Cálculo 4 2 7" xfId="3658"/>
    <cellStyle name="Cálculo 4 2 7 2" xfId="3659"/>
    <cellStyle name="Cálculo 4 2 8" xfId="3660"/>
    <cellStyle name="Cálculo 4 2 8 2" xfId="3661"/>
    <cellStyle name="Cálculo 4 2 9" xfId="3662"/>
    <cellStyle name="Cálculo 4 2 9 2" xfId="3663"/>
    <cellStyle name="Cálculo 4 3" xfId="3664"/>
    <cellStyle name="Cálculo 4 3 10" xfId="3665"/>
    <cellStyle name="Cálculo 4 3 10 2" xfId="3666"/>
    <cellStyle name="Cálculo 4 3 11" xfId="3667"/>
    <cellStyle name="Cálculo 4 3 11 2" xfId="3668"/>
    <cellStyle name="Cálculo 4 3 12" xfId="3669"/>
    <cellStyle name="Cálculo 4 3 12 2" xfId="3670"/>
    <cellStyle name="Cálculo 4 3 13" xfId="3671"/>
    <cellStyle name="Cálculo 4 3 2" xfId="3672"/>
    <cellStyle name="Cálculo 4 3 2 10" xfId="3673"/>
    <cellStyle name="Cálculo 4 3 2 10 2" xfId="3674"/>
    <cellStyle name="Cálculo 4 3 2 11" xfId="3675"/>
    <cellStyle name="Cálculo 4 3 2 2" xfId="3676"/>
    <cellStyle name="Cálculo 4 3 2 2 2" xfId="3677"/>
    <cellStyle name="Cálculo 4 3 2 3" xfId="3678"/>
    <cellStyle name="Cálculo 4 3 2 3 2" xfId="3679"/>
    <cellStyle name="Cálculo 4 3 2 4" xfId="3680"/>
    <cellStyle name="Cálculo 4 3 2 4 2" xfId="3681"/>
    <cellStyle name="Cálculo 4 3 2 5" xfId="3682"/>
    <cellStyle name="Cálculo 4 3 2 5 2" xfId="3683"/>
    <cellStyle name="Cálculo 4 3 2 6" xfId="3684"/>
    <cellStyle name="Cálculo 4 3 2 6 2" xfId="3685"/>
    <cellStyle name="Cálculo 4 3 2 7" xfId="3686"/>
    <cellStyle name="Cálculo 4 3 2 7 2" xfId="3687"/>
    <cellStyle name="Cálculo 4 3 2 8" xfId="3688"/>
    <cellStyle name="Cálculo 4 3 2 8 2" xfId="3689"/>
    <cellStyle name="Cálculo 4 3 2 9" xfId="3690"/>
    <cellStyle name="Cálculo 4 3 2 9 2" xfId="3691"/>
    <cellStyle name="Cálculo 4 3 3" xfId="3692"/>
    <cellStyle name="Cálculo 4 3 3 10" xfId="3693"/>
    <cellStyle name="Cálculo 4 3 3 10 2" xfId="3694"/>
    <cellStyle name="Cálculo 4 3 3 11" xfId="3695"/>
    <cellStyle name="Cálculo 4 3 3 2" xfId="3696"/>
    <cellStyle name="Cálculo 4 3 3 2 2" xfId="3697"/>
    <cellStyle name="Cálculo 4 3 3 3" xfId="3698"/>
    <cellStyle name="Cálculo 4 3 3 3 2" xfId="3699"/>
    <cellStyle name="Cálculo 4 3 3 4" xfId="3700"/>
    <cellStyle name="Cálculo 4 3 3 4 2" xfId="3701"/>
    <cellStyle name="Cálculo 4 3 3 5" xfId="3702"/>
    <cellStyle name="Cálculo 4 3 3 5 2" xfId="3703"/>
    <cellStyle name="Cálculo 4 3 3 6" xfId="3704"/>
    <cellStyle name="Cálculo 4 3 3 6 2" xfId="3705"/>
    <cellStyle name="Cálculo 4 3 3 7" xfId="3706"/>
    <cellStyle name="Cálculo 4 3 3 7 2" xfId="3707"/>
    <cellStyle name="Cálculo 4 3 3 8" xfId="3708"/>
    <cellStyle name="Cálculo 4 3 3 8 2" xfId="3709"/>
    <cellStyle name="Cálculo 4 3 3 9" xfId="3710"/>
    <cellStyle name="Cálculo 4 3 3 9 2" xfId="3711"/>
    <cellStyle name="Cálculo 4 3 4" xfId="3712"/>
    <cellStyle name="Cálculo 4 3 4 2" xfId="3713"/>
    <cellStyle name="Cálculo 4 3 5" xfId="3714"/>
    <cellStyle name="Cálculo 4 3 5 2" xfId="3715"/>
    <cellStyle name="Cálculo 4 3 6" xfId="3716"/>
    <cellStyle name="Cálculo 4 3 6 2" xfId="3717"/>
    <cellStyle name="Cálculo 4 3 7" xfId="3718"/>
    <cellStyle name="Cálculo 4 3 7 2" xfId="3719"/>
    <cellStyle name="Cálculo 4 3 8" xfId="3720"/>
    <cellStyle name="Cálculo 4 3 8 2" xfId="3721"/>
    <cellStyle name="Cálculo 4 3 9" xfId="3722"/>
    <cellStyle name="Cálculo 4 3 9 2" xfId="3723"/>
    <cellStyle name="Cálculo 4 4" xfId="3724"/>
    <cellStyle name="Cálculo 4 4 10" xfId="3725"/>
    <cellStyle name="Cálculo 4 4 10 2" xfId="3726"/>
    <cellStyle name="Cálculo 4 4 11" xfId="3727"/>
    <cellStyle name="Cálculo 4 4 11 2" xfId="3728"/>
    <cellStyle name="Cálculo 4 4 12" xfId="3729"/>
    <cellStyle name="Cálculo 4 4 12 2" xfId="3730"/>
    <cellStyle name="Cálculo 4 4 13" xfId="3731"/>
    <cellStyle name="Cálculo 4 4 2" xfId="3732"/>
    <cellStyle name="Cálculo 4 4 2 10" xfId="3733"/>
    <cellStyle name="Cálculo 4 4 2 10 2" xfId="3734"/>
    <cellStyle name="Cálculo 4 4 2 11" xfId="3735"/>
    <cellStyle name="Cálculo 4 4 2 2" xfId="3736"/>
    <cellStyle name="Cálculo 4 4 2 2 2" xfId="3737"/>
    <cellStyle name="Cálculo 4 4 2 3" xfId="3738"/>
    <cellStyle name="Cálculo 4 4 2 3 2" xfId="3739"/>
    <cellStyle name="Cálculo 4 4 2 4" xfId="3740"/>
    <cellStyle name="Cálculo 4 4 2 4 2" xfId="3741"/>
    <cellStyle name="Cálculo 4 4 2 5" xfId="3742"/>
    <cellStyle name="Cálculo 4 4 2 5 2" xfId="3743"/>
    <cellStyle name="Cálculo 4 4 2 6" xfId="3744"/>
    <cellStyle name="Cálculo 4 4 2 6 2" xfId="3745"/>
    <cellStyle name="Cálculo 4 4 2 7" xfId="3746"/>
    <cellStyle name="Cálculo 4 4 2 7 2" xfId="3747"/>
    <cellStyle name="Cálculo 4 4 2 8" xfId="3748"/>
    <cellStyle name="Cálculo 4 4 2 8 2" xfId="3749"/>
    <cellStyle name="Cálculo 4 4 2 9" xfId="3750"/>
    <cellStyle name="Cálculo 4 4 2 9 2" xfId="3751"/>
    <cellStyle name="Cálculo 4 4 3" xfId="3752"/>
    <cellStyle name="Cálculo 4 4 3 10" xfId="3753"/>
    <cellStyle name="Cálculo 4 4 3 10 2" xfId="3754"/>
    <cellStyle name="Cálculo 4 4 3 11" xfId="3755"/>
    <cellStyle name="Cálculo 4 4 3 2" xfId="3756"/>
    <cellStyle name="Cálculo 4 4 3 2 2" xfId="3757"/>
    <cellStyle name="Cálculo 4 4 3 3" xfId="3758"/>
    <cellStyle name="Cálculo 4 4 3 3 2" xfId="3759"/>
    <cellStyle name="Cálculo 4 4 3 4" xfId="3760"/>
    <cellStyle name="Cálculo 4 4 3 4 2" xfId="3761"/>
    <cellStyle name="Cálculo 4 4 3 5" xfId="3762"/>
    <cellStyle name="Cálculo 4 4 3 5 2" xfId="3763"/>
    <cellStyle name="Cálculo 4 4 3 6" xfId="3764"/>
    <cellStyle name="Cálculo 4 4 3 6 2" xfId="3765"/>
    <cellStyle name="Cálculo 4 4 3 7" xfId="3766"/>
    <cellStyle name="Cálculo 4 4 3 7 2" xfId="3767"/>
    <cellStyle name="Cálculo 4 4 3 8" xfId="3768"/>
    <cellStyle name="Cálculo 4 4 3 8 2" xfId="3769"/>
    <cellStyle name="Cálculo 4 4 3 9" xfId="3770"/>
    <cellStyle name="Cálculo 4 4 3 9 2" xfId="3771"/>
    <cellStyle name="Cálculo 4 4 4" xfId="3772"/>
    <cellStyle name="Cálculo 4 4 4 2" xfId="3773"/>
    <cellStyle name="Cálculo 4 4 5" xfId="3774"/>
    <cellStyle name="Cálculo 4 4 5 2" xfId="3775"/>
    <cellStyle name="Cálculo 4 4 6" xfId="3776"/>
    <cellStyle name="Cálculo 4 4 6 2" xfId="3777"/>
    <cellStyle name="Cálculo 4 4 7" xfId="3778"/>
    <cellStyle name="Cálculo 4 4 7 2" xfId="3779"/>
    <cellStyle name="Cálculo 4 4 8" xfId="3780"/>
    <cellStyle name="Cálculo 4 4 8 2" xfId="3781"/>
    <cellStyle name="Cálculo 4 4 9" xfId="3782"/>
    <cellStyle name="Cálculo 4 4 9 2" xfId="3783"/>
    <cellStyle name="Cálculo 4 5" xfId="3784"/>
    <cellStyle name="Cálculo 4 5 10" xfId="3785"/>
    <cellStyle name="Cálculo 4 5 10 2" xfId="3786"/>
    <cellStyle name="Cálculo 4 5 11" xfId="3787"/>
    <cellStyle name="Cálculo 4 5 2" xfId="3788"/>
    <cellStyle name="Cálculo 4 5 2 2" xfId="3789"/>
    <cellStyle name="Cálculo 4 5 3" xfId="3790"/>
    <cellStyle name="Cálculo 4 5 3 2" xfId="3791"/>
    <cellStyle name="Cálculo 4 5 4" xfId="3792"/>
    <cellStyle name="Cálculo 4 5 4 2" xfId="3793"/>
    <cellStyle name="Cálculo 4 5 5" xfId="3794"/>
    <cellStyle name="Cálculo 4 5 5 2" xfId="3795"/>
    <cellStyle name="Cálculo 4 5 6" xfId="3796"/>
    <cellStyle name="Cálculo 4 5 6 2" xfId="3797"/>
    <cellStyle name="Cálculo 4 5 7" xfId="3798"/>
    <cellStyle name="Cálculo 4 5 7 2" xfId="3799"/>
    <cellStyle name="Cálculo 4 5 8" xfId="3800"/>
    <cellStyle name="Cálculo 4 5 8 2" xfId="3801"/>
    <cellStyle name="Cálculo 4 5 9" xfId="3802"/>
    <cellStyle name="Cálculo 4 5 9 2" xfId="3803"/>
    <cellStyle name="Cálculo 4 6" xfId="3804"/>
    <cellStyle name="Cálculo 4 6 10" xfId="3805"/>
    <cellStyle name="Cálculo 4 6 10 2" xfId="3806"/>
    <cellStyle name="Cálculo 4 6 11" xfId="3807"/>
    <cellStyle name="Cálculo 4 6 2" xfId="3808"/>
    <cellStyle name="Cálculo 4 6 2 2" xfId="3809"/>
    <cellStyle name="Cálculo 4 6 3" xfId="3810"/>
    <cellStyle name="Cálculo 4 6 3 2" xfId="3811"/>
    <cellStyle name="Cálculo 4 6 4" xfId="3812"/>
    <cellStyle name="Cálculo 4 6 4 2" xfId="3813"/>
    <cellStyle name="Cálculo 4 6 5" xfId="3814"/>
    <cellStyle name="Cálculo 4 6 5 2" xfId="3815"/>
    <cellStyle name="Cálculo 4 6 6" xfId="3816"/>
    <cellStyle name="Cálculo 4 6 6 2" xfId="3817"/>
    <cellStyle name="Cálculo 4 6 7" xfId="3818"/>
    <cellStyle name="Cálculo 4 6 7 2" xfId="3819"/>
    <cellStyle name="Cálculo 4 6 8" xfId="3820"/>
    <cellStyle name="Cálculo 4 6 8 2" xfId="3821"/>
    <cellStyle name="Cálculo 4 6 9" xfId="3822"/>
    <cellStyle name="Cálculo 4 6 9 2" xfId="3823"/>
    <cellStyle name="Cálculo 4 7" xfId="3824"/>
    <cellStyle name="Cálculo 4 7 2" xfId="3825"/>
    <cellStyle name="Cálculo 4 8" xfId="3826"/>
    <cellStyle name="Cálculo 4 8 2" xfId="3827"/>
    <cellStyle name="Cálculo 4 9" xfId="3828"/>
    <cellStyle name="Cálculo 4 9 2" xfId="3829"/>
    <cellStyle name="Cálculo 5" xfId="3830"/>
    <cellStyle name="Cálculo 5 10" xfId="3831"/>
    <cellStyle name="Cálculo 5 10 2" xfId="3832"/>
    <cellStyle name="Cálculo 5 11" xfId="3833"/>
    <cellStyle name="Cálculo 5 11 2" xfId="3834"/>
    <cellStyle name="Cálculo 5 12" xfId="3835"/>
    <cellStyle name="Cálculo 5 12 2" xfId="3836"/>
    <cellStyle name="Cálculo 5 13" xfId="3837"/>
    <cellStyle name="Cálculo 5 2" xfId="3838"/>
    <cellStyle name="Cálculo 5 2 10" xfId="3839"/>
    <cellStyle name="Cálculo 5 2 10 2" xfId="3840"/>
    <cellStyle name="Cálculo 5 2 11" xfId="3841"/>
    <cellStyle name="Cálculo 5 2 2" xfId="3842"/>
    <cellStyle name="Cálculo 5 2 2 2" xfId="3843"/>
    <cellStyle name="Cálculo 5 2 3" xfId="3844"/>
    <cellStyle name="Cálculo 5 2 3 2" xfId="3845"/>
    <cellStyle name="Cálculo 5 2 4" xfId="3846"/>
    <cellStyle name="Cálculo 5 2 4 2" xfId="3847"/>
    <cellStyle name="Cálculo 5 2 5" xfId="3848"/>
    <cellStyle name="Cálculo 5 2 5 2" xfId="3849"/>
    <cellStyle name="Cálculo 5 2 6" xfId="3850"/>
    <cellStyle name="Cálculo 5 2 6 2" xfId="3851"/>
    <cellStyle name="Cálculo 5 2 7" xfId="3852"/>
    <cellStyle name="Cálculo 5 2 7 2" xfId="3853"/>
    <cellStyle name="Cálculo 5 2 8" xfId="3854"/>
    <cellStyle name="Cálculo 5 2 8 2" xfId="3855"/>
    <cellStyle name="Cálculo 5 2 9" xfId="3856"/>
    <cellStyle name="Cálculo 5 2 9 2" xfId="3857"/>
    <cellStyle name="Cálculo 5 3" xfId="3858"/>
    <cellStyle name="Cálculo 5 3 10" xfId="3859"/>
    <cellStyle name="Cálculo 5 3 10 2" xfId="3860"/>
    <cellStyle name="Cálculo 5 3 11" xfId="3861"/>
    <cellStyle name="Cálculo 5 3 2" xfId="3862"/>
    <cellStyle name="Cálculo 5 3 2 2" xfId="3863"/>
    <cellStyle name="Cálculo 5 3 3" xfId="3864"/>
    <cellStyle name="Cálculo 5 3 3 2" xfId="3865"/>
    <cellStyle name="Cálculo 5 3 4" xfId="3866"/>
    <cellStyle name="Cálculo 5 3 4 2" xfId="3867"/>
    <cellStyle name="Cálculo 5 3 5" xfId="3868"/>
    <cellStyle name="Cálculo 5 3 5 2" xfId="3869"/>
    <cellStyle name="Cálculo 5 3 6" xfId="3870"/>
    <cellStyle name="Cálculo 5 3 6 2" xfId="3871"/>
    <cellStyle name="Cálculo 5 3 7" xfId="3872"/>
    <cellStyle name="Cálculo 5 3 7 2" xfId="3873"/>
    <cellStyle name="Cálculo 5 3 8" xfId="3874"/>
    <cellStyle name="Cálculo 5 3 8 2" xfId="3875"/>
    <cellStyle name="Cálculo 5 3 9" xfId="3876"/>
    <cellStyle name="Cálculo 5 3 9 2" xfId="3877"/>
    <cellStyle name="Cálculo 5 4" xfId="3878"/>
    <cellStyle name="Cálculo 5 4 2" xfId="3879"/>
    <cellStyle name="Cálculo 5 5" xfId="3880"/>
    <cellStyle name="Cálculo 5 5 2" xfId="3881"/>
    <cellStyle name="Cálculo 5 6" xfId="3882"/>
    <cellStyle name="Cálculo 5 6 2" xfId="3883"/>
    <cellStyle name="Cálculo 5 7" xfId="3884"/>
    <cellStyle name="Cálculo 5 7 2" xfId="3885"/>
    <cellStyle name="Cálculo 5 8" xfId="3886"/>
    <cellStyle name="Cálculo 5 8 2" xfId="3887"/>
    <cellStyle name="Cálculo 5 9" xfId="3888"/>
    <cellStyle name="Cálculo 5 9 2" xfId="3889"/>
    <cellStyle name="Cálculo 6" xfId="3890"/>
    <cellStyle name="Cálculo 6 10" xfId="3891"/>
    <cellStyle name="Cálculo 6 10 2" xfId="3892"/>
    <cellStyle name="Cálculo 6 11" xfId="3893"/>
    <cellStyle name="Cálculo 6 11 2" xfId="3894"/>
    <cellStyle name="Cálculo 6 12" xfId="3895"/>
    <cellStyle name="Cálculo 6 12 2" xfId="3896"/>
    <cellStyle name="Cálculo 6 13" xfId="3897"/>
    <cellStyle name="Cálculo 6 2" xfId="3898"/>
    <cellStyle name="Cálculo 6 2 10" xfId="3899"/>
    <cellStyle name="Cálculo 6 2 10 2" xfId="3900"/>
    <cellStyle name="Cálculo 6 2 11" xfId="3901"/>
    <cellStyle name="Cálculo 6 2 2" xfId="3902"/>
    <cellStyle name="Cálculo 6 2 2 2" xfId="3903"/>
    <cellStyle name="Cálculo 6 2 3" xfId="3904"/>
    <cellStyle name="Cálculo 6 2 3 2" xfId="3905"/>
    <cellStyle name="Cálculo 6 2 4" xfId="3906"/>
    <cellStyle name="Cálculo 6 2 4 2" xfId="3907"/>
    <cellStyle name="Cálculo 6 2 5" xfId="3908"/>
    <cellStyle name="Cálculo 6 2 5 2" xfId="3909"/>
    <cellStyle name="Cálculo 6 2 6" xfId="3910"/>
    <cellStyle name="Cálculo 6 2 6 2" xfId="3911"/>
    <cellStyle name="Cálculo 6 2 7" xfId="3912"/>
    <cellStyle name="Cálculo 6 2 7 2" xfId="3913"/>
    <cellStyle name="Cálculo 6 2 8" xfId="3914"/>
    <cellStyle name="Cálculo 6 2 8 2" xfId="3915"/>
    <cellStyle name="Cálculo 6 2 9" xfId="3916"/>
    <cellStyle name="Cálculo 6 2 9 2" xfId="3917"/>
    <cellStyle name="Cálculo 6 3" xfId="3918"/>
    <cellStyle name="Cálculo 6 3 10" xfId="3919"/>
    <cellStyle name="Cálculo 6 3 10 2" xfId="3920"/>
    <cellStyle name="Cálculo 6 3 11" xfId="3921"/>
    <cellStyle name="Cálculo 6 3 2" xfId="3922"/>
    <cellStyle name="Cálculo 6 3 2 2" xfId="3923"/>
    <cellStyle name="Cálculo 6 3 3" xfId="3924"/>
    <cellStyle name="Cálculo 6 3 3 2" xfId="3925"/>
    <cellStyle name="Cálculo 6 3 4" xfId="3926"/>
    <cellStyle name="Cálculo 6 3 4 2" xfId="3927"/>
    <cellStyle name="Cálculo 6 3 5" xfId="3928"/>
    <cellStyle name="Cálculo 6 3 5 2" xfId="3929"/>
    <cellStyle name="Cálculo 6 3 6" xfId="3930"/>
    <cellStyle name="Cálculo 6 3 6 2" xfId="3931"/>
    <cellStyle name="Cálculo 6 3 7" xfId="3932"/>
    <cellStyle name="Cálculo 6 3 7 2" xfId="3933"/>
    <cellStyle name="Cálculo 6 3 8" xfId="3934"/>
    <cellStyle name="Cálculo 6 3 8 2" xfId="3935"/>
    <cellStyle name="Cálculo 6 3 9" xfId="3936"/>
    <cellStyle name="Cálculo 6 3 9 2" xfId="3937"/>
    <cellStyle name="Cálculo 6 4" xfId="3938"/>
    <cellStyle name="Cálculo 6 4 2" xfId="3939"/>
    <cellStyle name="Cálculo 6 5" xfId="3940"/>
    <cellStyle name="Cálculo 6 5 2" xfId="3941"/>
    <cellStyle name="Cálculo 6 6" xfId="3942"/>
    <cellStyle name="Cálculo 6 6 2" xfId="3943"/>
    <cellStyle name="Cálculo 6 7" xfId="3944"/>
    <cellStyle name="Cálculo 6 7 2" xfId="3945"/>
    <cellStyle name="Cálculo 6 8" xfId="3946"/>
    <cellStyle name="Cálculo 6 8 2" xfId="3947"/>
    <cellStyle name="Cálculo 6 9" xfId="3948"/>
    <cellStyle name="Cálculo 6 9 2" xfId="3949"/>
    <cellStyle name="Cálculo 7" xfId="3950"/>
    <cellStyle name="Cálculo 7 10" xfId="3951"/>
    <cellStyle name="Cálculo 7 10 2" xfId="3952"/>
    <cellStyle name="Cálculo 7 11" xfId="3953"/>
    <cellStyle name="Cálculo 7 11 2" xfId="3954"/>
    <cellStyle name="Cálculo 7 12" xfId="3955"/>
    <cellStyle name="Cálculo 7 12 2" xfId="3956"/>
    <cellStyle name="Cálculo 7 13" xfId="3957"/>
    <cellStyle name="Cálculo 7 2" xfId="3958"/>
    <cellStyle name="Cálculo 7 2 10" xfId="3959"/>
    <cellStyle name="Cálculo 7 2 10 2" xfId="3960"/>
    <cellStyle name="Cálculo 7 2 11" xfId="3961"/>
    <cellStyle name="Cálculo 7 2 2" xfId="3962"/>
    <cellStyle name="Cálculo 7 2 2 2" xfId="3963"/>
    <cellStyle name="Cálculo 7 2 3" xfId="3964"/>
    <cellStyle name="Cálculo 7 2 3 2" xfId="3965"/>
    <cellStyle name="Cálculo 7 2 4" xfId="3966"/>
    <cellStyle name="Cálculo 7 2 4 2" xfId="3967"/>
    <cellStyle name="Cálculo 7 2 5" xfId="3968"/>
    <cellStyle name="Cálculo 7 2 5 2" xfId="3969"/>
    <cellStyle name="Cálculo 7 2 6" xfId="3970"/>
    <cellStyle name="Cálculo 7 2 6 2" xfId="3971"/>
    <cellStyle name="Cálculo 7 2 7" xfId="3972"/>
    <cellStyle name="Cálculo 7 2 7 2" xfId="3973"/>
    <cellStyle name="Cálculo 7 2 8" xfId="3974"/>
    <cellStyle name="Cálculo 7 2 8 2" xfId="3975"/>
    <cellStyle name="Cálculo 7 2 9" xfId="3976"/>
    <cellStyle name="Cálculo 7 2 9 2" xfId="3977"/>
    <cellStyle name="Cálculo 7 3" xfId="3978"/>
    <cellStyle name="Cálculo 7 3 10" xfId="3979"/>
    <cellStyle name="Cálculo 7 3 10 2" xfId="3980"/>
    <cellStyle name="Cálculo 7 3 11" xfId="3981"/>
    <cellStyle name="Cálculo 7 3 2" xfId="3982"/>
    <cellStyle name="Cálculo 7 3 2 2" xfId="3983"/>
    <cellStyle name="Cálculo 7 3 3" xfId="3984"/>
    <cellStyle name="Cálculo 7 3 3 2" xfId="3985"/>
    <cellStyle name="Cálculo 7 3 4" xfId="3986"/>
    <cellStyle name="Cálculo 7 3 4 2" xfId="3987"/>
    <cellStyle name="Cálculo 7 3 5" xfId="3988"/>
    <cellStyle name="Cálculo 7 3 5 2" xfId="3989"/>
    <cellStyle name="Cálculo 7 3 6" xfId="3990"/>
    <cellStyle name="Cálculo 7 3 6 2" xfId="3991"/>
    <cellStyle name="Cálculo 7 3 7" xfId="3992"/>
    <cellStyle name="Cálculo 7 3 7 2" xfId="3993"/>
    <cellStyle name="Cálculo 7 3 8" xfId="3994"/>
    <cellStyle name="Cálculo 7 3 8 2" xfId="3995"/>
    <cellStyle name="Cálculo 7 3 9" xfId="3996"/>
    <cellStyle name="Cálculo 7 3 9 2" xfId="3997"/>
    <cellStyle name="Cálculo 7 4" xfId="3998"/>
    <cellStyle name="Cálculo 7 4 2" xfId="3999"/>
    <cellStyle name="Cálculo 7 5" xfId="4000"/>
    <cellStyle name="Cálculo 7 5 2" xfId="4001"/>
    <cellStyle name="Cálculo 7 6" xfId="4002"/>
    <cellStyle name="Cálculo 7 6 2" xfId="4003"/>
    <cellStyle name="Cálculo 7 7" xfId="4004"/>
    <cellStyle name="Cálculo 7 7 2" xfId="4005"/>
    <cellStyle name="Cálculo 7 8" xfId="4006"/>
    <cellStyle name="Cálculo 7 8 2" xfId="4007"/>
    <cellStyle name="Cálculo 7 9" xfId="4008"/>
    <cellStyle name="Cálculo 7 9 2" xfId="4009"/>
    <cellStyle name="Cálculo 8" xfId="4010"/>
    <cellStyle name="Cálculo 9" xfId="1042"/>
    <cellStyle name="Celda de comprobación" xfId="20" builtinId="23" customBuiltin="1"/>
    <cellStyle name="Celda de comprobación 2" xfId="1048"/>
    <cellStyle name="Celda de comprobación 2 2" xfId="1049"/>
    <cellStyle name="Celda de comprobación 2 3" xfId="1050"/>
    <cellStyle name="Celda de comprobación 2 4" xfId="4011"/>
    <cellStyle name="Celda de comprobación 3" xfId="1051"/>
    <cellStyle name="Celda de comprobación 4" xfId="4012"/>
    <cellStyle name="Celda de comprobación 5" xfId="4013"/>
    <cellStyle name="Celda de comprobación 6" xfId="4014"/>
    <cellStyle name="Celda de comprobación 7" xfId="4015"/>
    <cellStyle name="Celda de comprobación 8" xfId="1047"/>
    <cellStyle name="Celda vinculada" xfId="19" builtinId="24" customBuiltin="1"/>
    <cellStyle name="Celda vinculada 2" xfId="1053"/>
    <cellStyle name="Celda vinculada 2 2" xfId="1054"/>
    <cellStyle name="Celda vinculada 2 3" xfId="1055"/>
    <cellStyle name="Celda vinculada 2 4" xfId="4016"/>
    <cellStyle name="Celda vinculada 3" xfId="1056"/>
    <cellStyle name="Celda vinculada 4" xfId="4017"/>
    <cellStyle name="Celda vinculada 5" xfId="4018"/>
    <cellStyle name="Celda vinculada 6" xfId="4019"/>
    <cellStyle name="Celda vinculada 7" xfId="4020"/>
    <cellStyle name="Celda vinculada 8" xfId="1052"/>
    <cellStyle name="Encabezado 1" xfId="10" builtinId="16" customBuiltin="1"/>
    <cellStyle name="Encabezado 4" xfId="13" builtinId="19" customBuiltin="1"/>
    <cellStyle name="Encabezado 4 2" xfId="1058"/>
    <cellStyle name="Encabezado 4 2 2" xfId="1059"/>
    <cellStyle name="Encabezado 4 2 3" xfId="1060"/>
    <cellStyle name="Encabezado 4 2 4" xfId="4021"/>
    <cellStyle name="Encabezado 4 3" xfId="1061"/>
    <cellStyle name="Encabezado 4 4" xfId="4022"/>
    <cellStyle name="Encabezado 4 5" xfId="4023"/>
    <cellStyle name="Encabezado 4 6" xfId="4024"/>
    <cellStyle name="Encabezado 4 7" xfId="4025"/>
    <cellStyle name="Encabezado 4 8" xfId="1057"/>
    <cellStyle name="Énfasis1" xfId="25" builtinId="29" customBuiltin="1"/>
    <cellStyle name="Énfasis1 2" xfId="1063"/>
    <cellStyle name="Énfasis1 2 2" xfId="1064"/>
    <cellStyle name="Énfasis1 2 3" xfId="1065"/>
    <cellStyle name="Énfasis1 2 4" xfId="4026"/>
    <cellStyle name="Énfasis1 3" xfId="1066"/>
    <cellStyle name="Énfasis1 4" xfId="4027"/>
    <cellStyle name="Énfasis1 5" xfId="4028"/>
    <cellStyle name="Énfasis1 6" xfId="4029"/>
    <cellStyle name="Énfasis1 7" xfId="4030"/>
    <cellStyle name="Énfasis1 8" xfId="1062"/>
    <cellStyle name="Énfasis2" xfId="29" builtinId="33" customBuiltin="1"/>
    <cellStyle name="Énfasis2 2" xfId="1068"/>
    <cellStyle name="Énfasis2 2 2" xfId="1069"/>
    <cellStyle name="Énfasis2 2 3" xfId="1070"/>
    <cellStyle name="Énfasis2 2 4" xfId="4031"/>
    <cellStyle name="Énfasis2 3" xfId="1071"/>
    <cellStyle name="Énfasis2 4" xfId="4032"/>
    <cellStyle name="Énfasis2 5" xfId="4033"/>
    <cellStyle name="Énfasis2 6" xfId="4034"/>
    <cellStyle name="Énfasis2 7" xfId="4035"/>
    <cellStyle name="Énfasis2 8" xfId="1067"/>
    <cellStyle name="Énfasis3" xfId="33" builtinId="37" customBuiltin="1"/>
    <cellStyle name="Énfasis3 2" xfId="1073"/>
    <cellStyle name="Énfasis3 2 2" xfId="1074"/>
    <cellStyle name="Énfasis3 2 3" xfId="1075"/>
    <cellStyle name="Énfasis3 2 4" xfId="4036"/>
    <cellStyle name="Énfasis3 3" xfId="1076"/>
    <cellStyle name="Énfasis3 4" xfId="4037"/>
    <cellStyle name="Énfasis3 5" xfId="4038"/>
    <cellStyle name="Énfasis3 6" xfId="4039"/>
    <cellStyle name="Énfasis3 7" xfId="4040"/>
    <cellStyle name="Énfasis3 8" xfId="1072"/>
    <cellStyle name="Énfasis4" xfId="37" builtinId="41" customBuiltin="1"/>
    <cellStyle name="Énfasis4 2" xfId="1078"/>
    <cellStyle name="Énfasis4 2 2" xfId="1079"/>
    <cellStyle name="Énfasis4 2 3" xfId="1080"/>
    <cellStyle name="Énfasis4 2 4" xfId="4041"/>
    <cellStyle name="Énfasis4 3" xfId="1081"/>
    <cellStyle name="Énfasis4 4" xfId="4042"/>
    <cellStyle name="Énfasis4 5" xfId="4043"/>
    <cellStyle name="Énfasis4 6" xfId="4044"/>
    <cellStyle name="Énfasis4 7" xfId="4045"/>
    <cellStyle name="Énfasis4 8" xfId="1077"/>
    <cellStyle name="Énfasis5" xfId="41" builtinId="45" customBuiltin="1"/>
    <cellStyle name="Énfasis5 2" xfId="1083"/>
    <cellStyle name="Énfasis5 2 2" xfId="1084"/>
    <cellStyle name="Énfasis5 2 3" xfId="1085"/>
    <cellStyle name="Énfasis5 2 4" xfId="4046"/>
    <cellStyle name="Énfasis5 3" xfId="1086"/>
    <cellStyle name="Énfasis5 4" xfId="4047"/>
    <cellStyle name="Énfasis5 5" xfId="4048"/>
    <cellStyle name="Énfasis5 6" xfId="4049"/>
    <cellStyle name="Énfasis5 7" xfId="4050"/>
    <cellStyle name="Énfasis5 8" xfId="1082"/>
    <cellStyle name="Énfasis6" xfId="45" builtinId="49" customBuiltin="1"/>
    <cellStyle name="Énfasis6 2" xfId="1088"/>
    <cellStyle name="Énfasis6 2 2" xfId="1089"/>
    <cellStyle name="Énfasis6 2 3" xfId="1090"/>
    <cellStyle name="Énfasis6 2 4" xfId="4051"/>
    <cellStyle name="Énfasis6 3" xfId="1091"/>
    <cellStyle name="Énfasis6 4" xfId="4052"/>
    <cellStyle name="Énfasis6 5" xfId="4053"/>
    <cellStyle name="Énfasis6 6" xfId="4054"/>
    <cellStyle name="Énfasis6 7" xfId="4055"/>
    <cellStyle name="Énfasis6 8" xfId="1087"/>
    <cellStyle name="Entrada" xfId="16" builtinId="20" customBuiltin="1"/>
    <cellStyle name="Entrada 2" xfId="1093"/>
    <cellStyle name="Entrada 2 10" xfId="4056"/>
    <cellStyle name="Entrada 2 10 2" xfId="4057"/>
    <cellStyle name="Entrada 2 11" xfId="4058"/>
    <cellStyle name="Entrada 2 11 2" xfId="4059"/>
    <cellStyle name="Entrada 2 12" xfId="4060"/>
    <cellStyle name="Entrada 2 12 2" xfId="4061"/>
    <cellStyle name="Entrada 2 13" xfId="4062"/>
    <cellStyle name="Entrada 2 13 2" xfId="4063"/>
    <cellStyle name="Entrada 2 14" xfId="4064"/>
    <cellStyle name="Entrada 2 14 2" xfId="4065"/>
    <cellStyle name="Entrada 2 15" xfId="4066"/>
    <cellStyle name="Entrada 2 15 2" xfId="4067"/>
    <cellStyle name="Entrada 2 16" xfId="4068"/>
    <cellStyle name="Entrada 2 16 2" xfId="4069"/>
    <cellStyle name="Entrada 2 17" xfId="4070"/>
    <cellStyle name="Entrada 2 17 2" xfId="4071"/>
    <cellStyle name="Entrada 2 18" xfId="4072"/>
    <cellStyle name="Entrada 2 18 2" xfId="4073"/>
    <cellStyle name="Entrada 2 19" xfId="4074"/>
    <cellStyle name="Entrada 2 2" xfId="1094"/>
    <cellStyle name="Entrada 2 2 10" xfId="4075"/>
    <cellStyle name="Entrada 2 2 10 2" xfId="4076"/>
    <cellStyle name="Entrada 2 2 11" xfId="4077"/>
    <cellStyle name="Entrada 2 2 11 2" xfId="4078"/>
    <cellStyle name="Entrada 2 2 12" xfId="4079"/>
    <cellStyle name="Entrada 2 2 12 2" xfId="4080"/>
    <cellStyle name="Entrada 2 2 13" xfId="4081"/>
    <cellStyle name="Entrada 2 2 13 2" xfId="4082"/>
    <cellStyle name="Entrada 2 2 14" xfId="4083"/>
    <cellStyle name="Entrada 2 2 14 2" xfId="4084"/>
    <cellStyle name="Entrada 2 2 15" xfId="4085"/>
    <cellStyle name="Entrada 2 2 15 2" xfId="4086"/>
    <cellStyle name="Entrada 2 2 16" xfId="4087"/>
    <cellStyle name="Entrada 2 2 17" xfId="4088"/>
    <cellStyle name="Entrada 2 2 18" xfId="4089"/>
    <cellStyle name="Entrada 2 2 2" xfId="4090"/>
    <cellStyle name="Entrada 2 2 2 10" xfId="4091"/>
    <cellStyle name="Entrada 2 2 2 10 2" xfId="4092"/>
    <cellStyle name="Entrada 2 2 2 11" xfId="4093"/>
    <cellStyle name="Entrada 2 2 2 11 2" xfId="4094"/>
    <cellStyle name="Entrada 2 2 2 12" xfId="4095"/>
    <cellStyle name="Entrada 2 2 2 12 2" xfId="4096"/>
    <cellStyle name="Entrada 2 2 2 13" xfId="4097"/>
    <cellStyle name="Entrada 2 2 2 13 2" xfId="4098"/>
    <cellStyle name="Entrada 2 2 2 14" xfId="4099"/>
    <cellStyle name="Entrada 2 2 2 14 2" xfId="4100"/>
    <cellStyle name="Entrada 2 2 2 15" xfId="4101"/>
    <cellStyle name="Entrada 2 2 2 2" xfId="4102"/>
    <cellStyle name="Entrada 2 2 2 2 10" xfId="4103"/>
    <cellStyle name="Entrada 2 2 2 2 10 2" xfId="4104"/>
    <cellStyle name="Entrada 2 2 2 2 11" xfId="4105"/>
    <cellStyle name="Entrada 2 2 2 2 11 2" xfId="4106"/>
    <cellStyle name="Entrada 2 2 2 2 12" xfId="4107"/>
    <cellStyle name="Entrada 2 2 2 2 12 2" xfId="4108"/>
    <cellStyle name="Entrada 2 2 2 2 13" xfId="4109"/>
    <cellStyle name="Entrada 2 2 2 2 2" xfId="4110"/>
    <cellStyle name="Entrada 2 2 2 2 2 10" xfId="4111"/>
    <cellStyle name="Entrada 2 2 2 2 2 10 2" xfId="4112"/>
    <cellStyle name="Entrada 2 2 2 2 2 11" xfId="4113"/>
    <cellStyle name="Entrada 2 2 2 2 2 2" xfId="4114"/>
    <cellStyle name="Entrada 2 2 2 2 2 2 2" xfId="4115"/>
    <cellStyle name="Entrada 2 2 2 2 2 3" xfId="4116"/>
    <cellStyle name="Entrada 2 2 2 2 2 3 2" xfId="4117"/>
    <cellStyle name="Entrada 2 2 2 2 2 4" xfId="4118"/>
    <cellStyle name="Entrada 2 2 2 2 2 4 2" xfId="4119"/>
    <cellStyle name="Entrada 2 2 2 2 2 5" xfId="4120"/>
    <cellStyle name="Entrada 2 2 2 2 2 5 2" xfId="4121"/>
    <cellStyle name="Entrada 2 2 2 2 2 6" xfId="4122"/>
    <cellStyle name="Entrada 2 2 2 2 2 6 2" xfId="4123"/>
    <cellStyle name="Entrada 2 2 2 2 2 7" xfId="4124"/>
    <cellStyle name="Entrada 2 2 2 2 2 7 2" xfId="4125"/>
    <cellStyle name="Entrada 2 2 2 2 2 8" xfId="4126"/>
    <cellStyle name="Entrada 2 2 2 2 2 8 2" xfId="4127"/>
    <cellStyle name="Entrada 2 2 2 2 2 9" xfId="4128"/>
    <cellStyle name="Entrada 2 2 2 2 2 9 2" xfId="4129"/>
    <cellStyle name="Entrada 2 2 2 2 3" xfId="4130"/>
    <cellStyle name="Entrada 2 2 2 2 3 10" xfId="4131"/>
    <cellStyle name="Entrada 2 2 2 2 3 10 2" xfId="4132"/>
    <cellStyle name="Entrada 2 2 2 2 3 11" xfId="4133"/>
    <cellStyle name="Entrada 2 2 2 2 3 2" xfId="4134"/>
    <cellStyle name="Entrada 2 2 2 2 3 2 2" xfId="4135"/>
    <cellStyle name="Entrada 2 2 2 2 3 3" xfId="4136"/>
    <cellStyle name="Entrada 2 2 2 2 3 3 2" xfId="4137"/>
    <cellStyle name="Entrada 2 2 2 2 3 4" xfId="4138"/>
    <cellStyle name="Entrada 2 2 2 2 3 4 2" xfId="4139"/>
    <cellStyle name="Entrada 2 2 2 2 3 5" xfId="4140"/>
    <cellStyle name="Entrada 2 2 2 2 3 5 2" xfId="4141"/>
    <cellStyle name="Entrada 2 2 2 2 3 6" xfId="4142"/>
    <cellStyle name="Entrada 2 2 2 2 3 6 2" xfId="4143"/>
    <cellStyle name="Entrada 2 2 2 2 3 7" xfId="4144"/>
    <cellStyle name="Entrada 2 2 2 2 3 7 2" xfId="4145"/>
    <cellStyle name="Entrada 2 2 2 2 3 8" xfId="4146"/>
    <cellStyle name="Entrada 2 2 2 2 3 8 2" xfId="4147"/>
    <cellStyle name="Entrada 2 2 2 2 3 9" xfId="4148"/>
    <cellStyle name="Entrada 2 2 2 2 3 9 2" xfId="4149"/>
    <cellStyle name="Entrada 2 2 2 2 4" xfId="4150"/>
    <cellStyle name="Entrada 2 2 2 2 4 2" xfId="4151"/>
    <cellStyle name="Entrada 2 2 2 2 5" xfId="4152"/>
    <cellStyle name="Entrada 2 2 2 2 5 2" xfId="4153"/>
    <cellStyle name="Entrada 2 2 2 2 6" xfId="4154"/>
    <cellStyle name="Entrada 2 2 2 2 6 2" xfId="4155"/>
    <cellStyle name="Entrada 2 2 2 2 7" xfId="4156"/>
    <cellStyle name="Entrada 2 2 2 2 7 2" xfId="4157"/>
    <cellStyle name="Entrada 2 2 2 2 8" xfId="4158"/>
    <cellStyle name="Entrada 2 2 2 2 8 2" xfId="4159"/>
    <cellStyle name="Entrada 2 2 2 2 9" xfId="4160"/>
    <cellStyle name="Entrada 2 2 2 2 9 2" xfId="4161"/>
    <cellStyle name="Entrada 2 2 2 3" xfId="4162"/>
    <cellStyle name="Entrada 2 2 2 3 10" xfId="4163"/>
    <cellStyle name="Entrada 2 2 2 3 10 2" xfId="4164"/>
    <cellStyle name="Entrada 2 2 2 3 11" xfId="4165"/>
    <cellStyle name="Entrada 2 2 2 3 11 2" xfId="4166"/>
    <cellStyle name="Entrada 2 2 2 3 12" xfId="4167"/>
    <cellStyle name="Entrada 2 2 2 3 12 2" xfId="4168"/>
    <cellStyle name="Entrada 2 2 2 3 13" xfId="4169"/>
    <cellStyle name="Entrada 2 2 2 3 2" xfId="4170"/>
    <cellStyle name="Entrada 2 2 2 3 2 10" xfId="4171"/>
    <cellStyle name="Entrada 2 2 2 3 2 10 2" xfId="4172"/>
    <cellStyle name="Entrada 2 2 2 3 2 11" xfId="4173"/>
    <cellStyle name="Entrada 2 2 2 3 2 2" xfId="4174"/>
    <cellStyle name="Entrada 2 2 2 3 2 2 2" xfId="4175"/>
    <cellStyle name="Entrada 2 2 2 3 2 3" xfId="4176"/>
    <cellStyle name="Entrada 2 2 2 3 2 3 2" xfId="4177"/>
    <cellStyle name="Entrada 2 2 2 3 2 4" xfId="4178"/>
    <cellStyle name="Entrada 2 2 2 3 2 4 2" xfId="4179"/>
    <cellStyle name="Entrada 2 2 2 3 2 5" xfId="4180"/>
    <cellStyle name="Entrada 2 2 2 3 2 5 2" xfId="4181"/>
    <cellStyle name="Entrada 2 2 2 3 2 6" xfId="4182"/>
    <cellStyle name="Entrada 2 2 2 3 2 6 2" xfId="4183"/>
    <cellStyle name="Entrada 2 2 2 3 2 7" xfId="4184"/>
    <cellStyle name="Entrada 2 2 2 3 2 7 2" xfId="4185"/>
    <cellStyle name="Entrada 2 2 2 3 2 8" xfId="4186"/>
    <cellStyle name="Entrada 2 2 2 3 2 8 2" xfId="4187"/>
    <cellStyle name="Entrada 2 2 2 3 2 9" xfId="4188"/>
    <cellStyle name="Entrada 2 2 2 3 2 9 2" xfId="4189"/>
    <cellStyle name="Entrada 2 2 2 3 3" xfId="4190"/>
    <cellStyle name="Entrada 2 2 2 3 3 10" xfId="4191"/>
    <cellStyle name="Entrada 2 2 2 3 3 10 2" xfId="4192"/>
    <cellStyle name="Entrada 2 2 2 3 3 11" xfId="4193"/>
    <cellStyle name="Entrada 2 2 2 3 3 2" xfId="4194"/>
    <cellStyle name="Entrada 2 2 2 3 3 2 2" xfId="4195"/>
    <cellStyle name="Entrada 2 2 2 3 3 3" xfId="4196"/>
    <cellStyle name="Entrada 2 2 2 3 3 3 2" xfId="4197"/>
    <cellStyle name="Entrada 2 2 2 3 3 4" xfId="4198"/>
    <cellStyle name="Entrada 2 2 2 3 3 4 2" xfId="4199"/>
    <cellStyle name="Entrada 2 2 2 3 3 5" xfId="4200"/>
    <cellStyle name="Entrada 2 2 2 3 3 5 2" xfId="4201"/>
    <cellStyle name="Entrada 2 2 2 3 3 6" xfId="4202"/>
    <cellStyle name="Entrada 2 2 2 3 3 6 2" xfId="4203"/>
    <cellStyle name="Entrada 2 2 2 3 3 7" xfId="4204"/>
    <cellStyle name="Entrada 2 2 2 3 3 7 2" xfId="4205"/>
    <cellStyle name="Entrada 2 2 2 3 3 8" xfId="4206"/>
    <cellStyle name="Entrada 2 2 2 3 3 8 2" xfId="4207"/>
    <cellStyle name="Entrada 2 2 2 3 3 9" xfId="4208"/>
    <cellStyle name="Entrada 2 2 2 3 3 9 2" xfId="4209"/>
    <cellStyle name="Entrada 2 2 2 3 4" xfId="4210"/>
    <cellStyle name="Entrada 2 2 2 3 4 2" xfId="4211"/>
    <cellStyle name="Entrada 2 2 2 3 5" xfId="4212"/>
    <cellStyle name="Entrada 2 2 2 3 5 2" xfId="4213"/>
    <cellStyle name="Entrada 2 2 2 3 6" xfId="4214"/>
    <cellStyle name="Entrada 2 2 2 3 6 2" xfId="4215"/>
    <cellStyle name="Entrada 2 2 2 3 7" xfId="4216"/>
    <cellStyle name="Entrada 2 2 2 3 7 2" xfId="4217"/>
    <cellStyle name="Entrada 2 2 2 3 8" xfId="4218"/>
    <cellStyle name="Entrada 2 2 2 3 8 2" xfId="4219"/>
    <cellStyle name="Entrada 2 2 2 3 9" xfId="4220"/>
    <cellStyle name="Entrada 2 2 2 3 9 2" xfId="4221"/>
    <cellStyle name="Entrada 2 2 2 4" xfId="4222"/>
    <cellStyle name="Entrada 2 2 2 4 10" xfId="4223"/>
    <cellStyle name="Entrada 2 2 2 4 10 2" xfId="4224"/>
    <cellStyle name="Entrada 2 2 2 4 11" xfId="4225"/>
    <cellStyle name="Entrada 2 2 2 4 2" xfId="4226"/>
    <cellStyle name="Entrada 2 2 2 4 2 2" xfId="4227"/>
    <cellStyle name="Entrada 2 2 2 4 3" xfId="4228"/>
    <cellStyle name="Entrada 2 2 2 4 3 2" xfId="4229"/>
    <cellStyle name="Entrada 2 2 2 4 4" xfId="4230"/>
    <cellStyle name="Entrada 2 2 2 4 4 2" xfId="4231"/>
    <cellStyle name="Entrada 2 2 2 4 5" xfId="4232"/>
    <cellStyle name="Entrada 2 2 2 4 5 2" xfId="4233"/>
    <cellStyle name="Entrada 2 2 2 4 6" xfId="4234"/>
    <cellStyle name="Entrada 2 2 2 4 6 2" xfId="4235"/>
    <cellStyle name="Entrada 2 2 2 4 7" xfId="4236"/>
    <cellStyle name="Entrada 2 2 2 4 7 2" xfId="4237"/>
    <cellStyle name="Entrada 2 2 2 4 8" xfId="4238"/>
    <cellStyle name="Entrada 2 2 2 4 8 2" xfId="4239"/>
    <cellStyle name="Entrada 2 2 2 4 9" xfId="4240"/>
    <cellStyle name="Entrada 2 2 2 4 9 2" xfId="4241"/>
    <cellStyle name="Entrada 2 2 2 5" xfId="4242"/>
    <cellStyle name="Entrada 2 2 2 5 10" xfId="4243"/>
    <cellStyle name="Entrada 2 2 2 5 10 2" xfId="4244"/>
    <cellStyle name="Entrada 2 2 2 5 11" xfId="4245"/>
    <cellStyle name="Entrada 2 2 2 5 2" xfId="4246"/>
    <cellStyle name="Entrada 2 2 2 5 2 2" xfId="4247"/>
    <cellStyle name="Entrada 2 2 2 5 3" xfId="4248"/>
    <cellStyle name="Entrada 2 2 2 5 3 2" xfId="4249"/>
    <cellStyle name="Entrada 2 2 2 5 4" xfId="4250"/>
    <cellStyle name="Entrada 2 2 2 5 4 2" xfId="4251"/>
    <cellStyle name="Entrada 2 2 2 5 5" xfId="4252"/>
    <cellStyle name="Entrada 2 2 2 5 5 2" xfId="4253"/>
    <cellStyle name="Entrada 2 2 2 5 6" xfId="4254"/>
    <cellStyle name="Entrada 2 2 2 5 6 2" xfId="4255"/>
    <cellStyle name="Entrada 2 2 2 5 7" xfId="4256"/>
    <cellStyle name="Entrada 2 2 2 5 7 2" xfId="4257"/>
    <cellStyle name="Entrada 2 2 2 5 8" xfId="4258"/>
    <cellStyle name="Entrada 2 2 2 5 8 2" xfId="4259"/>
    <cellStyle name="Entrada 2 2 2 5 9" xfId="4260"/>
    <cellStyle name="Entrada 2 2 2 5 9 2" xfId="4261"/>
    <cellStyle name="Entrada 2 2 2 6" xfId="4262"/>
    <cellStyle name="Entrada 2 2 2 6 2" xfId="4263"/>
    <cellStyle name="Entrada 2 2 2 7" xfId="4264"/>
    <cellStyle name="Entrada 2 2 2 7 2" xfId="4265"/>
    <cellStyle name="Entrada 2 2 2 8" xfId="4266"/>
    <cellStyle name="Entrada 2 2 2 8 2" xfId="4267"/>
    <cellStyle name="Entrada 2 2 2 9" xfId="4268"/>
    <cellStyle name="Entrada 2 2 2 9 2" xfId="4269"/>
    <cellStyle name="Entrada 2 2 3" xfId="4270"/>
    <cellStyle name="Entrada 2 2 3 10" xfId="4271"/>
    <cellStyle name="Entrada 2 2 3 10 2" xfId="4272"/>
    <cellStyle name="Entrada 2 2 3 11" xfId="4273"/>
    <cellStyle name="Entrada 2 2 3 11 2" xfId="4274"/>
    <cellStyle name="Entrada 2 2 3 12" xfId="4275"/>
    <cellStyle name="Entrada 2 2 3 12 2" xfId="4276"/>
    <cellStyle name="Entrada 2 2 3 13" xfId="4277"/>
    <cellStyle name="Entrada 2 2 3 13 2" xfId="4278"/>
    <cellStyle name="Entrada 2 2 3 14" xfId="4279"/>
    <cellStyle name="Entrada 2 2 3 14 2" xfId="4280"/>
    <cellStyle name="Entrada 2 2 3 15" xfId="4281"/>
    <cellStyle name="Entrada 2 2 3 2" xfId="4282"/>
    <cellStyle name="Entrada 2 2 3 2 10" xfId="4283"/>
    <cellStyle name="Entrada 2 2 3 2 10 2" xfId="4284"/>
    <cellStyle name="Entrada 2 2 3 2 11" xfId="4285"/>
    <cellStyle name="Entrada 2 2 3 2 11 2" xfId="4286"/>
    <cellStyle name="Entrada 2 2 3 2 12" xfId="4287"/>
    <cellStyle name="Entrada 2 2 3 2 12 2" xfId="4288"/>
    <cellStyle name="Entrada 2 2 3 2 13" xfId="4289"/>
    <cellStyle name="Entrada 2 2 3 2 2" xfId="4290"/>
    <cellStyle name="Entrada 2 2 3 2 2 10" xfId="4291"/>
    <cellStyle name="Entrada 2 2 3 2 2 10 2" xfId="4292"/>
    <cellStyle name="Entrada 2 2 3 2 2 11" xfId="4293"/>
    <cellStyle name="Entrada 2 2 3 2 2 2" xfId="4294"/>
    <cellStyle name="Entrada 2 2 3 2 2 2 2" xfId="4295"/>
    <cellStyle name="Entrada 2 2 3 2 2 3" xfId="4296"/>
    <cellStyle name="Entrada 2 2 3 2 2 3 2" xfId="4297"/>
    <cellStyle name="Entrada 2 2 3 2 2 4" xfId="4298"/>
    <cellStyle name="Entrada 2 2 3 2 2 4 2" xfId="4299"/>
    <cellStyle name="Entrada 2 2 3 2 2 5" xfId="4300"/>
    <cellStyle name="Entrada 2 2 3 2 2 5 2" xfId="4301"/>
    <cellStyle name="Entrada 2 2 3 2 2 6" xfId="4302"/>
    <cellStyle name="Entrada 2 2 3 2 2 6 2" xfId="4303"/>
    <cellStyle name="Entrada 2 2 3 2 2 7" xfId="4304"/>
    <cellStyle name="Entrada 2 2 3 2 2 7 2" xfId="4305"/>
    <cellStyle name="Entrada 2 2 3 2 2 8" xfId="4306"/>
    <cellStyle name="Entrada 2 2 3 2 2 8 2" xfId="4307"/>
    <cellStyle name="Entrada 2 2 3 2 2 9" xfId="4308"/>
    <cellStyle name="Entrada 2 2 3 2 2 9 2" xfId="4309"/>
    <cellStyle name="Entrada 2 2 3 2 3" xfId="4310"/>
    <cellStyle name="Entrada 2 2 3 2 3 10" xfId="4311"/>
    <cellStyle name="Entrada 2 2 3 2 3 10 2" xfId="4312"/>
    <cellStyle name="Entrada 2 2 3 2 3 11" xfId="4313"/>
    <cellStyle name="Entrada 2 2 3 2 3 2" xfId="4314"/>
    <cellStyle name="Entrada 2 2 3 2 3 2 2" xfId="4315"/>
    <cellStyle name="Entrada 2 2 3 2 3 3" xfId="4316"/>
    <cellStyle name="Entrada 2 2 3 2 3 3 2" xfId="4317"/>
    <cellStyle name="Entrada 2 2 3 2 3 4" xfId="4318"/>
    <cellStyle name="Entrada 2 2 3 2 3 4 2" xfId="4319"/>
    <cellStyle name="Entrada 2 2 3 2 3 5" xfId="4320"/>
    <cellStyle name="Entrada 2 2 3 2 3 5 2" xfId="4321"/>
    <cellStyle name="Entrada 2 2 3 2 3 6" xfId="4322"/>
    <cellStyle name="Entrada 2 2 3 2 3 6 2" xfId="4323"/>
    <cellStyle name="Entrada 2 2 3 2 3 7" xfId="4324"/>
    <cellStyle name="Entrada 2 2 3 2 3 7 2" xfId="4325"/>
    <cellStyle name="Entrada 2 2 3 2 3 8" xfId="4326"/>
    <cellStyle name="Entrada 2 2 3 2 3 8 2" xfId="4327"/>
    <cellStyle name="Entrada 2 2 3 2 3 9" xfId="4328"/>
    <cellStyle name="Entrada 2 2 3 2 3 9 2" xfId="4329"/>
    <cellStyle name="Entrada 2 2 3 2 4" xfId="4330"/>
    <cellStyle name="Entrada 2 2 3 2 4 2" xfId="4331"/>
    <cellStyle name="Entrada 2 2 3 2 5" xfId="4332"/>
    <cellStyle name="Entrada 2 2 3 2 5 2" xfId="4333"/>
    <cellStyle name="Entrada 2 2 3 2 6" xfId="4334"/>
    <cellStyle name="Entrada 2 2 3 2 6 2" xfId="4335"/>
    <cellStyle name="Entrada 2 2 3 2 7" xfId="4336"/>
    <cellStyle name="Entrada 2 2 3 2 7 2" xfId="4337"/>
    <cellStyle name="Entrada 2 2 3 2 8" xfId="4338"/>
    <cellStyle name="Entrada 2 2 3 2 8 2" xfId="4339"/>
    <cellStyle name="Entrada 2 2 3 2 9" xfId="4340"/>
    <cellStyle name="Entrada 2 2 3 2 9 2" xfId="4341"/>
    <cellStyle name="Entrada 2 2 3 3" xfId="4342"/>
    <cellStyle name="Entrada 2 2 3 3 10" xfId="4343"/>
    <cellStyle name="Entrada 2 2 3 3 10 2" xfId="4344"/>
    <cellStyle name="Entrada 2 2 3 3 11" xfId="4345"/>
    <cellStyle name="Entrada 2 2 3 3 11 2" xfId="4346"/>
    <cellStyle name="Entrada 2 2 3 3 12" xfId="4347"/>
    <cellStyle name="Entrada 2 2 3 3 12 2" xfId="4348"/>
    <cellStyle name="Entrada 2 2 3 3 13" xfId="4349"/>
    <cellStyle name="Entrada 2 2 3 3 2" xfId="4350"/>
    <cellStyle name="Entrada 2 2 3 3 2 10" xfId="4351"/>
    <cellStyle name="Entrada 2 2 3 3 2 10 2" xfId="4352"/>
    <cellStyle name="Entrada 2 2 3 3 2 11" xfId="4353"/>
    <cellStyle name="Entrada 2 2 3 3 2 2" xfId="4354"/>
    <cellStyle name="Entrada 2 2 3 3 2 2 2" xfId="4355"/>
    <cellStyle name="Entrada 2 2 3 3 2 3" xfId="4356"/>
    <cellStyle name="Entrada 2 2 3 3 2 3 2" xfId="4357"/>
    <cellStyle name="Entrada 2 2 3 3 2 4" xfId="4358"/>
    <cellStyle name="Entrada 2 2 3 3 2 4 2" xfId="4359"/>
    <cellStyle name="Entrada 2 2 3 3 2 5" xfId="4360"/>
    <cellStyle name="Entrada 2 2 3 3 2 5 2" xfId="4361"/>
    <cellStyle name="Entrada 2 2 3 3 2 6" xfId="4362"/>
    <cellStyle name="Entrada 2 2 3 3 2 6 2" xfId="4363"/>
    <cellStyle name="Entrada 2 2 3 3 2 7" xfId="4364"/>
    <cellStyle name="Entrada 2 2 3 3 2 7 2" xfId="4365"/>
    <cellStyle name="Entrada 2 2 3 3 2 8" xfId="4366"/>
    <cellStyle name="Entrada 2 2 3 3 2 8 2" xfId="4367"/>
    <cellStyle name="Entrada 2 2 3 3 2 9" xfId="4368"/>
    <cellStyle name="Entrada 2 2 3 3 2 9 2" xfId="4369"/>
    <cellStyle name="Entrada 2 2 3 3 3" xfId="4370"/>
    <cellStyle name="Entrada 2 2 3 3 3 10" xfId="4371"/>
    <cellStyle name="Entrada 2 2 3 3 3 10 2" xfId="4372"/>
    <cellStyle name="Entrada 2 2 3 3 3 11" xfId="4373"/>
    <cellStyle name="Entrada 2 2 3 3 3 2" xfId="4374"/>
    <cellStyle name="Entrada 2 2 3 3 3 2 2" xfId="4375"/>
    <cellStyle name="Entrada 2 2 3 3 3 3" xfId="4376"/>
    <cellStyle name="Entrada 2 2 3 3 3 3 2" xfId="4377"/>
    <cellStyle name="Entrada 2 2 3 3 3 4" xfId="4378"/>
    <cellStyle name="Entrada 2 2 3 3 3 4 2" xfId="4379"/>
    <cellStyle name="Entrada 2 2 3 3 3 5" xfId="4380"/>
    <cellStyle name="Entrada 2 2 3 3 3 5 2" xfId="4381"/>
    <cellStyle name="Entrada 2 2 3 3 3 6" xfId="4382"/>
    <cellStyle name="Entrada 2 2 3 3 3 6 2" xfId="4383"/>
    <cellStyle name="Entrada 2 2 3 3 3 7" xfId="4384"/>
    <cellStyle name="Entrada 2 2 3 3 3 7 2" xfId="4385"/>
    <cellStyle name="Entrada 2 2 3 3 3 8" xfId="4386"/>
    <cellStyle name="Entrada 2 2 3 3 3 8 2" xfId="4387"/>
    <cellStyle name="Entrada 2 2 3 3 3 9" xfId="4388"/>
    <cellStyle name="Entrada 2 2 3 3 3 9 2" xfId="4389"/>
    <cellStyle name="Entrada 2 2 3 3 4" xfId="4390"/>
    <cellStyle name="Entrada 2 2 3 3 4 2" xfId="4391"/>
    <cellStyle name="Entrada 2 2 3 3 5" xfId="4392"/>
    <cellStyle name="Entrada 2 2 3 3 5 2" xfId="4393"/>
    <cellStyle name="Entrada 2 2 3 3 6" xfId="4394"/>
    <cellStyle name="Entrada 2 2 3 3 6 2" xfId="4395"/>
    <cellStyle name="Entrada 2 2 3 3 7" xfId="4396"/>
    <cellStyle name="Entrada 2 2 3 3 7 2" xfId="4397"/>
    <cellStyle name="Entrada 2 2 3 3 8" xfId="4398"/>
    <cellStyle name="Entrada 2 2 3 3 8 2" xfId="4399"/>
    <cellStyle name="Entrada 2 2 3 3 9" xfId="4400"/>
    <cellStyle name="Entrada 2 2 3 3 9 2" xfId="4401"/>
    <cellStyle name="Entrada 2 2 3 4" xfId="4402"/>
    <cellStyle name="Entrada 2 2 3 4 10" xfId="4403"/>
    <cellStyle name="Entrada 2 2 3 4 10 2" xfId="4404"/>
    <cellStyle name="Entrada 2 2 3 4 11" xfId="4405"/>
    <cellStyle name="Entrada 2 2 3 4 2" xfId="4406"/>
    <cellStyle name="Entrada 2 2 3 4 2 2" xfId="4407"/>
    <cellStyle name="Entrada 2 2 3 4 3" xfId="4408"/>
    <cellStyle name="Entrada 2 2 3 4 3 2" xfId="4409"/>
    <cellStyle name="Entrada 2 2 3 4 4" xfId="4410"/>
    <cellStyle name="Entrada 2 2 3 4 4 2" xfId="4411"/>
    <cellStyle name="Entrada 2 2 3 4 5" xfId="4412"/>
    <cellStyle name="Entrada 2 2 3 4 5 2" xfId="4413"/>
    <cellStyle name="Entrada 2 2 3 4 6" xfId="4414"/>
    <cellStyle name="Entrada 2 2 3 4 6 2" xfId="4415"/>
    <cellStyle name="Entrada 2 2 3 4 7" xfId="4416"/>
    <cellStyle name="Entrada 2 2 3 4 7 2" xfId="4417"/>
    <cellStyle name="Entrada 2 2 3 4 8" xfId="4418"/>
    <cellStyle name="Entrada 2 2 3 4 8 2" xfId="4419"/>
    <cellStyle name="Entrada 2 2 3 4 9" xfId="4420"/>
    <cellStyle name="Entrada 2 2 3 4 9 2" xfId="4421"/>
    <cellStyle name="Entrada 2 2 3 5" xfId="4422"/>
    <cellStyle name="Entrada 2 2 3 5 10" xfId="4423"/>
    <cellStyle name="Entrada 2 2 3 5 10 2" xfId="4424"/>
    <cellStyle name="Entrada 2 2 3 5 11" xfId="4425"/>
    <cellStyle name="Entrada 2 2 3 5 2" xfId="4426"/>
    <cellStyle name="Entrada 2 2 3 5 2 2" xfId="4427"/>
    <cellStyle name="Entrada 2 2 3 5 3" xfId="4428"/>
    <cellStyle name="Entrada 2 2 3 5 3 2" xfId="4429"/>
    <cellStyle name="Entrada 2 2 3 5 4" xfId="4430"/>
    <cellStyle name="Entrada 2 2 3 5 4 2" xfId="4431"/>
    <cellStyle name="Entrada 2 2 3 5 5" xfId="4432"/>
    <cellStyle name="Entrada 2 2 3 5 5 2" xfId="4433"/>
    <cellStyle name="Entrada 2 2 3 5 6" xfId="4434"/>
    <cellStyle name="Entrada 2 2 3 5 6 2" xfId="4435"/>
    <cellStyle name="Entrada 2 2 3 5 7" xfId="4436"/>
    <cellStyle name="Entrada 2 2 3 5 7 2" xfId="4437"/>
    <cellStyle name="Entrada 2 2 3 5 8" xfId="4438"/>
    <cellStyle name="Entrada 2 2 3 5 8 2" xfId="4439"/>
    <cellStyle name="Entrada 2 2 3 5 9" xfId="4440"/>
    <cellStyle name="Entrada 2 2 3 5 9 2" xfId="4441"/>
    <cellStyle name="Entrada 2 2 3 6" xfId="4442"/>
    <cellStyle name="Entrada 2 2 3 6 2" xfId="4443"/>
    <cellStyle name="Entrada 2 2 3 7" xfId="4444"/>
    <cellStyle name="Entrada 2 2 3 7 2" xfId="4445"/>
    <cellStyle name="Entrada 2 2 3 8" xfId="4446"/>
    <cellStyle name="Entrada 2 2 3 8 2" xfId="4447"/>
    <cellStyle name="Entrada 2 2 3 9" xfId="4448"/>
    <cellStyle name="Entrada 2 2 3 9 2" xfId="4449"/>
    <cellStyle name="Entrada 2 2 4" xfId="4450"/>
    <cellStyle name="Entrada 2 2 4 10" xfId="4451"/>
    <cellStyle name="Entrada 2 2 4 10 2" xfId="4452"/>
    <cellStyle name="Entrada 2 2 4 11" xfId="4453"/>
    <cellStyle name="Entrada 2 2 4 11 2" xfId="4454"/>
    <cellStyle name="Entrada 2 2 4 12" xfId="4455"/>
    <cellStyle name="Entrada 2 2 4 12 2" xfId="4456"/>
    <cellStyle name="Entrada 2 2 4 13" xfId="4457"/>
    <cellStyle name="Entrada 2 2 4 2" xfId="4458"/>
    <cellStyle name="Entrada 2 2 4 2 10" xfId="4459"/>
    <cellStyle name="Entrada 2 2 4 2 10 2" xfId="4460"/>
    <cellStyle name="Entrada 2 2 4 2 11" xfId="4461"/>
    <cellStyle name="Entrada 2 2 4 2 2" xfId="4462"/>
    <cellStyle name="Entrada 2 2 4 2 2 2" xfId="4463"/>
    <cellStyle name="Entrada 2 2 4 2 3" xfId="4464"/>
    <cellStyle name="Entrada 2 2 4 2 3 2" xfId="4465"/>
    <cellStyle name="Entrada 2 2 4 2 4" xfId="4466"/>
    <cellStyle name="Entrada 2 2 4 2 4 2" xfId="4467"/>
    <cellStyle name="Entrada 2 2 4 2 5" xfId="4468"/>
    <cellStyle name="Entrada 2 2 4 2 5 2" xfId="4469"/>
    <cellStyle name="Entrada 2 2 4 2 6" xfId="4470"/>
    <cellStyle name="Entrada 2 2 4 2 6 2" xfId="4471"/>
    <cellStyle name="Entrada 2 2 4 2 7" xfId="4472"/>
    <cellStyle name="Entrada 2 2 4 2 7 2" xfId="4473"/>
    <cellStyle name="Entrada 2 2 4 2 8" xfId="4474"/>
    <cellStyle name="Entrada 2 2 4 2 8 2" xfId="4475"/>
    <cellStyle name="Entrada 2 2 4 2 9" xfId="4476"/>
    <cellStyle name="Entrada 2 2 4 2 9 2" xfId="4477"/>
    <cellStyle name="Entrada 2 2 4 3" xfId="4478"/>
    <cellStyle name="Entrada 2 2 4 3 10" xfId="4479"/>
    <cellStyle name="Entrada 2 2 4 3 10 2" xfId="4480"/>
    <cellStyle name="Entrada 2 2 4 3 11" xfId="4481"/>
    <cellStyle name="Entrada 2 2 4 3 2" xfId="4482"/>
    <cellStyle name="Entrada 2 2 4 3 2 2" xfId="4483"/>
    <cellStyle name="Entrada 2 2 4 3 3" xfId="4484"/>
    <cellStyle name="Entrada 2 2 4 3 3 2" xfId="4485"/>
    <cellStyle name="Entrada 2 2 4 3 4" xfId="4486"/>
    <cellStyle name="Entrada 2 2 4 3 4 2" xfId="4487"/>
    <cellStyle name="Entrada 2 2 4 3 5" xfId="4488"/>
    <cellStyle name="Entrada 2 2 4 3 5 2" xfId="4489"/>
    <cellStyle name="Entrada 2 2 4 3 6" xfId="4490"/>
    <cellStyle name="Entrada 2 2 4 3 6 2" xfId="4491"/>
    <cellStyle name="Entrada 2 2 4 3 7" xfId="4492"/>
    <cellStyle name="Entrada 2 2 4 3 7 2" xfId="4493"/>
    <cellStyle name="Entrada 2 2 4 3 8" xfId="4494"/>
    <cellStyle name="Entrada 2 2 4 3 8 2" xfId="4495"/>
    <cellStyle name="Entrada 2 2 4 3 9" xfId="4496"/>
    <cellStyle name="Entrada 2 2 4 3 9 2" xfId="4497"/>
    <cellStyle name="Entrada 2 2 4 4" xfId="4498"/>
    <cellStyle name="Entrada 2 2 4 4 2" xfId="4499"/>
    <cellStyle name="Entrada 2 2 4 5" xfId="4500"/>
    <cellStyle name="Entrada 2 2 4 5 2" xfId="4501"/>
    <cellStyle name="Entrada 2 2 4 6" xfId="4502"/>
    <cellStyle name="Entrada 2 2 4 6 2" xfId="4503"/>
    <cellStyle name="Entrada 2 2 4 7" xfId="4504"/>
    <cellStyle name="Entrada 2 2 4 7 2" xfId="4505"/>
    <cellStyle name="Entrada 2 2 4 8" xfId="4506"/>
    <cellStyle name="Entrada 2 2 4 8 2" xfId="4507"/>
    <cellStyle name="Entrada 2 2 4 9" xfId="4508"/>
    <cellStyle name="Entrada 2 2 4 9 2" xfId="4509"/>
    <cellStyle name="Entrada 2 2 5" xfId="4510"/>
    <cellStyle name="Entrada 2 2 5 10" xfId="4511"/>
    <cellStyle name="Entrada 2 2 5 10 2" xfId="4512"/>
    <cellStyle name="Entrada 2 2 5 11" xfId="4513"/>
    <cellStyle name="Entrada 2 2 5 11 2" xfId="4514"/>
    <cellStyle name="Entrada 2 2 5 12" xfId="4515"/>
    <cellStyle name="Entrada 2 2 5 12 2" xfId="4516"/>
    <cellStyle name="Entrada 2 2 5 13" xfId="4517"/>
    <cellStyle name="Entrada 2 2 5 2" xfId="4518"/>
    <cellStyle name="Entrada 2 2 5 2 10" xfId="4519"/>
    <cellStyle name="Entrada 2 2 5 2 10 2" xfId="4520"/>
    <cellStyle name="Entrada 2 2 5 2 11" xfId="4521"/>
    <cellStyle name="Entrada 2 2 5 2 2" xfId="4522"/>
    <cellStyle name="Entrada 2 2 5 2 2 2" xfId="4523"/>
    <cellStyle name="Entrada 2 2 5 2 3" xfId="4524"/>
    <cellStyle name="Entrada 2 2 5 2 3 2" xfId="4525"/>
    <cellStyle name="Entrada 2 2 5 2 4" xfId="4526"/>
    <cellStyle name="Entrada 2 2 5 2 4 2" xfId="4527"/>
    <cellStyle name="Entrada 2 2 5 2 5" xfId="4528"/>
    <cellStyle name="Entrada 2 2 5 2 5 2" xfId="4529"/>
    <cellStyle name="Entrada 2 2 5 2 6" xfId="4530"/>
    <cellStyle name="Entrada 2 2 5 2 6 2" xfId="4531"/>
    <cellStyle name="Entrada 2 2 5 2 7" xfId="4532"/>
    <cellStyle name="Entrada 2 2 5 2 7 2" xfId="4533"/>
    <cellStyle name="Entrada 2 2 5 2 8" xfId="4534"/>
    <cellStyle name="Entrada 2 2 5 2 8 2" xfId="4535"/>
    <cellStyle name="Entrada 2 2 5 2 9" xfId="4536"/>
    <cellStyle name="Entrada 2 2 5 2 9 2" xfId="4537"/>
    <cellStyle name="Entrada 2 2 5 3" xfId="4538"/>
    <cellStyle name="Entrada 2 2 5 3 10" xfId="4539"/>
    <cellStyle name="Entrada 2 2 5 3 10 2" xfId="4540"/>
    <cellStyle name="Entrada 2 2 5 3 11" xfId="4541"/>
    <cellStyle name="Entrada 2 2 5 3 2" xfId="4542"/>
    <cellStyle name="Entrada 2 2 5 3 2 2" xfId="4543"/>
    <cellStyle name="Entrada 2 2 5 3 3" xfId="4544"/>
    <cellStyle name="Entrada 2 2 5 3 3 2" xfId="4545"/>
    <cellStyle name="Entrada 2 2 5 3 4" xfId="4546"/>
    <cellStyle name="Entrada 2 2 5 3 4 2" xfId="4547"/>
    <cellStyle name="Entrada 2 2 5 3 5" xfId="4548"/>
    <cellStyle name="Entrada 2 2 5 3 5 2" xfId="4549"/>
    <cellStyle name="Entrada 2 2 5 3 6" xfId="4550"/>
    <cellStyle name="Entrada 2 2 5 3 6 2" xfId="4551"/>
    <cellStyle name="Entrada 2 2 5 3 7" xfId="4552"/>
    <cellStyle name="Entrada 2 2 5 3 7 2" xfId="4553"/>
    <cellStyle name="Entrada 2 2 5 3 8" xfId="4554"/>
    <cellStyle name="Entrada 2 2 5 3 8 2" xfId="4555"/>
    <cellStyle name="Entrada 2 2 5 3 9" xfId="4556"/>
    <cellStyle name="Entrada 2 2 5 3 9 2" xfId="4557"/>
    <cellStyle name="Entrada 2 2 5 4" xfId="4558"/>
    <cellStyle name="Entrada 2 2 5 4 2" xfId="4559"/>
    <cellStyle name="Entrada 2 2 5 5" xfId="4560"/>
    <cellStyle name="Entrada 2 2 5 5 2" xfId="4561"/>
    <cellStyle name="Entrada 2 2 5 6" xfId="4562"/>
    <cellStyle name="Entrada 2 2 5 6 2" xfId="4563"/>
    <cellStyle name="Entrada 2 2 5 7" xfId="4564"/>
    <cellStyle name="Entrada 2 2 5 7 2" xfId="4565"/>
    <cellStyle name="Entrada 2 2 5 8" xfId="4566"/>
    <cellStyle name="Entrada 2 2 5 8 2" xfId="4567"/>
    <cellStyle name="Entrada 2 2 5 9" xfId="4568"/>
    <cellStyle name="Entrada 2 2 5 9 2" xfId="4569"/>
    <cellStyle name="Entrada 2 2 6" xfId="4570"/>
    <cellStyle name="Entrada 2 2 6 2" xfId="4571"/>
    <cellStyle name="Entrada 2 2 7" xfId="4572"/>
    <cellStyle name="Entrada 2 2 7 2" xfId="4573"/>
    <cellStyle name="Entrada 2 2 8" xfId="4574"/>
    <cellStyle name="Entrada 2 2 8 2" xfId="4575"/>
    <cellStyle name="Entrada 2 2 9" xfId="4576"/>
    <cellStyle name="Entrada 2 2 9 2" xfId="4577"/>
    <cellStyle name="Entrada 2 20" xfId="4578"/>
    <cellStyle name="Entrada 2 21" xfId="4579"/>
    <cellStyle name="Entrada 2 3" xfId="1095"/>
    <cellStyle name="Entrada 2 3 10" xfId="4580"/>
    <cellStyle name="Entrada 2 3 10 2" xfId="4581"/>
    <cellStyle name="Entrada 2 3 11" xfId="4582"/>
    <cellStyle name="Entrada 2 3 11 2" xfId="4583"/>
    <cellStyle name="Entrada 2 3 12" xfId="4584"/>
    <cellStyle name="Entrada 2 3 12 2" xfId="4585"/>
    <cellStyle name="Entrada 2 3 13" xfId="4586"/>
    <cellStyle name="Entrada 2 3 13 2" xfId="4587"/>
    <cellStyle name="Entrada 2 3 14" xfId="4588"/>
    <cellStyle name="Entrada 2 3 14 2" xfId="4589"/>
    <cellStyle name="Entrada 2 3 15" xfId="4590"/>
    <cellStyle name="Entrada 2 3 16" xfId="4591"/>
    <cellStyle name="Entrada 2 3 17" xfId="4592"/>
    <cellStyle name="Entrada 2 3 2" xfId="4593"/>
    <cellStyle name="Entrada 2 3 2 10" xfId="4594"/>
    <cellStyle name="Entrada 2 3 2 10 2" xfId="4595"/>
    <cellStyle name="Entrada 2 3 2 11" xfId="4596"/>
    <cellStyle name="Entrada 2 3 2 11 2" xfId="4597"/>
    <cellStyle name="Entrada 2 3 2 12" xfId="4598"/>
    <cellStyle name="Entrada 2 3 2 12 2" xfId="4599"/>
    <cellStyle name="Entrada 2 3 2 13" xfId="4600"/>
    <cellStyle name="Entrada 2 3 2 13 2" xfId="4601"/>
    <cellStyle name="Entrada 2 3 2 14" xfId="4602"/>
    <cellStyle name="Entrada 2 3 2 14 2" xfId="4603"/>
    <cellStyle name="Entrada 2 3 2 15" xfId="4604"/>
    <cellStyle name="Entrada 2 3 2 2" xfId="4605"/>
    <cellStyle name="Entrada 2 3 2 2 10" xfId="4606"/>
    <cellStyle name="Entrada 2 3 2 2 10 2" xfId="4607"/>
    <cellStyle name="Entrada 2 3 2 2 11" xfId="4608"/>
    <cellStyle name="Entrada 2 3 2 2 11 2" xfId="4609"/>
    <cellStyle name="Entrada 2 3 2 2 12" xfId="4610"/>
    <cellStyle name="Entrada 2 3 2 2 12 2" xfId="4611"/>
    <cellStyle name="Entrada 2 3 2 2 13" xfId="4612"/>
    <cellStyle name="Entrada 2 3 2 2 2" xfId="4613"/>
    <cellStyle name="Entrada 2 3 2 2 2 10" xfId="4614"/>
    <cellStyle name="Entrada 2 3 2 2 2 10 2" xfId="4615"/>
    <cellStyle name="Entrada 2 3 2 2 2 11" xfId="4616"/>
    <cellStyle name="Entrada 2 3 2 2 2 2" xfId="4617"/>
    <cellStyle name="Entrada 2 3 2 2 2 2 2" xfId="4618"/>
    <cellStyle name="Entrada 2 3 2 2 2 3" xfId="4619"/>
    <cellStyle name="Entrada 2 3 2 2 2 3 2" xfId="4620"/>
    <cellStyle name="Entrada 2 3 2 2 2 4" xfId="4621"/>
    <cellStyle name="Entrada 2 3 2 2 2 4 2" xfId="4622"/>
    <cellStyle name="Entrada 2 3 2 2 2 5" xfId="4623"/>
    <cellStyle name="Entrada 2 3 2 2 2 5 2" xfId="4624"/>
    <cellStyle name="Entrada 2 3 2 2 2 6" xfId="4625"/>
    <cellStyle name="Entrada 2 3 2 2 2 6 2" xfId="4626"/>
    <cellStyle name="Entrada 2 3 2 2 2 7" xfId="4627"/>
    <cellStyle name="Entrada 2 3 2 2 2 7 2" xfId="4628"/>
    <cellStyle name="Entrada 2 3 2 2 2 8" xfId="4629"/>
    <cellStyle name="Entrada 2 3 2 2 2 8 2" xfId="4630"/>
    <cellStyle name="Entrada 2 3 2 2 2 9" xfId="4631"/>
    <cellStyle name="Entrada 2 3 2 2 2 9 2" xfId="4632"/>
    <cellStyle name="Entrada 2 3 2 2 3" xfId="4633"/>
    <cellStyle name="Entrada 2 3 2 2 3 10" xfId="4634"/>
    <cellStyle name="Entrada 2 3 2 2 3 10 2" xfId="4635"/>
    <cellStyle name="Entrada 2 3 2 2 3 11" xfId="4636"/>
    <cellStyle name="Entrada 2 3 2 2 3 2" xfId="4637"/>
    <cellStyle name="Entrada 2 3 2 2 3 2 2" xfId="4638"/>
    <cellStyle name="Entrada 2 3 2 2 3 3" xfId="4639"/>
    <cellStyle name="Entrada 2 3 2 2 3 3 2" xfId="4640"/>
    <cellStyle name="Entrada 2 3 2 2 3 4" xfId="4641"/>
    <cellStyle name="Entrada 2 3 2 2 3 4 2" xfId="4642"/>
    <cellStyle name="Entrada 2 3 2 2 3 5" xfId="4643"/>
    <cellStyle name="Entrada 2 3 2 2 3 5 2" xfId="4644"/>
    <cellStyle name="Entrada 2 3 2 2 3 6" xfId="4645"/>
    <cellStyle name="Entrada 2 3 2 2 3 6 2" xfId="4646"/>
    <cellStyle name="Entrada 2 3 2 2 3 7" xfId="4647"/>
    <cellStyle name="Entrada 2 3 2 2 3 7 2" xfId="4648"/>
    <cellStyle name="Entrada 2 3 2 2 3 8" xfId="4649"/>
    <cellStyle name="Entrada 2 3 2 2 3 8 2" xfId="4650"/>
    <cellStyle name="Entrada 2 3 2 2 3 9" xfId="4651"/>
    <cellStyle name="Entrada 2 3 2 2 3 9 2" xfId="4652"/>
    <cellStyle name="Entrada 2 3 2 2 4" xfId="4653"/>
    <cellStyle name="Entrada 2 3 2 2 4 2" xfId="4654"/>
    <cellStyle name="Entrada 2 3 2 2 5" xfId="4655"/>
    <cellStyle name="Entrada 2 3 2 2 5 2" xfId="4656"/>
    <cellStyle name="Entrada 2 3 2 2 6" xfId="4657"/>
    <cellStyle name="Entrada 2 3 2 2 6 2" xfId="4658"/>
    <cellStyle name="Entrada 2 3 2 2 7" xfId="4659"/>
    <cellStyle name="Entrada 2 3 2 2 7 2" xfId="4660"/>
    <cellStyle name="Entrada 2 3 2 2 8" xfId="4661"/>
    <cellStyle name="Entrada 2 3 2 2 8 2" xfId="4662"/>
    <cellStyle name="Entrada 2 3 2 2 9" xfId="4663"/>
    <cellStyle name="Entrada 2 3 2 2 9 2" xfId="4664"/>
    <cellStyle name="Entrada 2 3 2 3" xfId="4665"/>
    <cellStyle name="Entrada 2 3 2 3 10" xfId="4666"/>
    <cellStyle name="Entrada 2 3 2 3 10 2" xfId="4667"/>
    <cellStyle name="Entrada 2 3 2 3 11" xfId="4668"/>
    <cellStyle name="Entrada 2 3 2 3 11 2" xfId="4669"/>
    <cellStyle name="Entrada 2 3 2 3 12" xfId="4670"/>
    <cellStyle name="Entrada 2 3 2 3 12 2" xfId="4671"/>
    <cellStyle name="Entrada 2 3 2 3 13" xfId="4672"/>
    <cellStyle name="Entrada 2 3 2 3 2" xfId="4673"/>
    <cellStyle name="Entrada 2 3 2 3 2 10" xfId="4674"/>
    <cellStyle name="Entrada 2 3 2 3 2 10 2" xfId="4675"/>
    <cellStyle name="Entrada 2 3 2 3 2 11" xfId="4676"/>
    <cellStyle name="Entrada 2 3 2 3 2 2" xfId="4677"/>
    <cellStyle name="Entrada 2 3 2 3 2 2 2" xfId="4678"/>
    <cellStyle name="Entrada 2 3 2 3 2 3" xfId="4679"/>
    <cellStyle name="Entrada 2 3 2 3 2 3 2" xfId="4680"/>
    <cellStyle name="Entrada 2 3 2 3 2 4" xfId="4681"/>
    <cellStyle name="Entrada 2 3 2 3 2 4 2" xfId="4682"/>
    <cellStyle name="Entrada 2 3 2 3 2 5" xfId="4683"/>
    <cellStyle name="Entrada 2 3 2 3 2 5 2" xfId="4684"/>
    <cellStyle name="Entrada 2 3 2 3 2 6" xfId="4685"/>
    <cellStyle name="Entrada 2 3 2 3 2 6 2" xfId="4686"/>
    <cellStyle name="Entrada 2 3 2 3 2 7" xfId="4687"/>
    <cellStyle name="Entrada 2 3 2 3 2 7 2" xfId="4688"/>
    <cellStyle name="Entrada 2 3 2 3 2 8" xfId="4689"/>
    <cellStyle name="Entrada 2 3 2 3 2 8 2" xfId="4690"/>
    <cellStyle name="Entrada 2 3 2 3 2 9" xfId="4691"/>
    <cellStyle name="Entrada 2 3 2 3 2 9 2" xfId="4692"/>
    <cellStyle name="Entrada 2 3 2 3 3" xfId="4693"/>
    <cellStyle name="Entrada 2 3 2 3 3 10" xfId="4694"/>
    <cellStyle name="Entrada 2 3 2 3 3 10 2" xfId="4695"/>
    <cellStyle name="Entrada 2 3 2 3 3 11" xfId="4696"/>
    <cellStyle name="Entrada 2 3 2 3 3 2" xfId="4697"/>
    <cellStyle name="Entrada 2 3 2 3 3 2 2" xfId="4698"/>
    <cellStyle name="Entrada 2 3 2 3 3 3" xfId="4699"/>
    <cellStyle name="Entrada 2 3 2 3 3 3 2" xfId="4700"/>
    <cellStyle name="Entrada 2 3 2 3 3 4" xfId="4701"/>
    <cellStyle name="Entrada 2 3 2 3 3 4 2" xfId="4702"/>
    <cellStyle name="Entrada 2 3 2 3 3 5" xfId="4703"/>
    <cellStyle name="Entrada 2 3 2 3 3 5 2" xfId="4704"/>
    <cellStyle name="Entrada 2 3 2 3 3 6" xfId="4705"/>
    <cellStyle name="Entrada 2 3 2 3 3 6 2" xfId="4706"/>
    <cellStyle name="Entrada 2 3 2 3 3 7" xfId="4707"/>
    <cellStyle name="Entrada 2 3 2 3 3 7 2" xfId="4708"/>
    <cellStyle name="Entrada 2 3 2 3 3 8" xfId="4709"/>
    <cellStyle name="Entrada 2 3 2 3 3 8 2" xfId="4710"/>
    <cellStyle name="Entrada 2 3 2 3 3 9" xfId="4711"/>
    <cellStyle name="Entrada 2 3 2 3 3 9 2" xfId="4712"/>
    <cellStyle name="Entrada 2 3 2 3 4" xfId="4713"/>
    <cellStyle name="Entrada 2 3 2 3 4 2" xfId="4714"/>
    <cellStyle name="Entrada 2 3 2 3 5" xfId="4715"/>
    <cellStyle name="Entrada 2 3 2 3 5 2" xfId="4716"/>
    <cellStyle name="Entrada 2 3 2 3 6" xfId="4717"/>
    <cellStyle name="Entrada 2 3 2 3 6 2" xfId="4718"/>
    <cellStyle name="Entrada 2 3 2 3 7" xfId="4719"/>
    <cellStyle name="Entrada 2 3 2 3 7 2" xfId="4720"/>
    <cellStyle name="Entrada 2 3 2 3 8" xfId="4721"/>
    <cellStyle name="Entrada 2 3 2 3 8 2" xfId="4722"/>
    <cellStyle name="Entrada 2 3 2 3 9" xfId="4723"/>
    <cellStyle name="Entrada 2 3 2 3 9 2" xfId="4724"/>
    <cellStyle name="Entrada 2 3 2 4" xfId="4725"/>
    <cellStyle name="Entrada 2 3 2 4 10" xfId="4726"/>
    <cellStyle name="Entrada 2 3 2 4 10 2" xfId="4727"/>
    <cellStyle name="Entrada 2 3 2 4 11" xfId="4728"/>
    <cellStyle name="Entrada 2 3 2 4 2" xfId="4729"/>
    <cellStyle name="Entrada 2 3 2 4 2 2" xfId="4730"/>
    <cellStyle name="Entrada 2 3 2 4 3" xfId="4731"/>
    <cellStyle name="Entrada 2 3 2 4 3 2" xfId="4732"/>
    <cellStyle name="Entrada 2 3 2 4 4" xfId="4733"/>
    <cellStyle name="Entrada 2 3 2 4 4 2" xfId="4734"/>
    <cellStyle name="Entrada 2 3 2 4 5" xfId="4735"/>
    <cellStyle name="Entrada 2 3 2 4 5 2" xfId="4736"/>
    <cellStyle name="Entrada 2 3 2 4 6" xfId="4737"/>
    <cellStyle name="Entrada 2 3 2 4 6 2" xfId="4738"/>
    <cellStyle name="Entrada 2 3 2 4 7" xfId="4739"/>
    <cellStyle name="Entrada 2 3 2 4 7 2" xfId="4740"/>
    <cellStyle name="Entrada 2 3 2 4 8" xfId="4741"/>
    <cellStyle name="Entrada 2 3 2 4 8 2" xfId="4742"/>
    <cellStyle name="Entrada 2 3 2 4 9" xfId="4743"/>
    <cellStyle name="Entrada 2 3 2 4 9 2" xfId="4744"/>
    <cellStyle name="Entrada 2 3 2 5" xfId="4745"/>
    <cellStyle name="Entrada 2 3 2 5 10" xfId="4746"/>
    <cellStyle name="Entrada 2 3 2 5 10 2" xfId="4747"/>
    <cellStyle name="Entrada 2 3 2 5 11" xfId="4748"/>
    <cellStyle name="Entrada 2 3 2 5 2" xfId="4749"/>
    <cellStyle name="Entrada 2 3 2 5 2 2" xfId="4750"/>
    <cellStyle name="Entrada 2 3 2 5 3" xfId="4751"/>
    <cellStyle name="Entrada 2 3 2 5 3 2" xfId="4752"/>
    <cellStyle name="Entrada 2 3 2 5 4" xfId="4753"/>
    <cellStyle name="Entrada 2 3 2 5 4 2" xfId="4754"/>
    <cellStyle name="Entrada 2 3 2 5 5" xfId="4755"/>
    <cellStyle name="Entrada 2 3 2 5 5 2" xfId="4756"/>
    <cellStyle name="Entrada 2 3 2 5 6" xfId="4757"/>
    <cellStyle name="Entrada 2 3 2 5 6 2" xfId="4758"/>
    <cellStyle name="Entrada 2 3 2 5 7" xfId="4759"/>
    <cellStyle name="Entrada 2 3 2 5 7 2" xfId="4760"/>
    <cellStyle name="Entrada 2 3 2 5 8" xfId="4761"/>
    <cellStyle name="Entrada 2 3 2 5 8 2" xfId="4762"/>
    <cellStyle name="Entrada 2 3 2 5 9" xfId="4763"/>
    <cellStyle name="Entrada 2 3 2 5 9 2" xfId="4764"/>
    <cellStyle name="Entrada 2 3 2 6" xfId="4765"/>
    <cellStyle name="Entrada 2 3 2 6 2" xfId="4766"/>
    <cellStyle name="Entrada 2 3 2 7" xfId="4767"/>
    <cellStyle name="Entrada 2 3 2 7 2" xfId="4768"/>
    <cellStyle name="Entrada 2 3 2 8" xfId="4769"/>
    <cellStyle name="Entrada 2 3 2 8 2" xfId="4770"/>
    <cellStyle name="Entrada 2 3 2 9" xfId="4771"/>
    <cellStyle name="Entrada 2 3 2 9 2" xfId="4772"/>
    <cellStyle name="Entrada 2 3 3" xfId="4773"/>
    <cellStyle name="Entrada 2 3 3 10" xfId="4774"/>
    <cellStyle name="Entrada 2 3 3 10 2" xfId="4775"/>
    <cellStyle name="Entrada 2 3 3 11" xfId="4776"/>
    <cellStyle name="Entrada 2 3 3 11 2" xfId="4777"/>
    <cellStyle name="Entrada 2 3 3 12" xfId="4778"/>
    <cellStyle name="Entrada 2 3 3 12 2" xfId="4779"/>
    <cellStyle name="Entrada 2 3 3 13" xfId="4780"/>
    <cellStyle name="Entrada 2 3 3 13 2" xfId="4781"/>
    <cellStyle name="Entrada 2 3 3 14" xfId="4782"/>
    <cellStyle name="Entrada 2 3 3 14 2" xfId="4783"/>
    <cellStyle name="Entrada 2 3 3 15" xfId="4784"/>
    <cellStyle name="Entrada 2 3 3 2" xfId="4785"/>
    <cellStyle name="Entrada 2 3 3 2 10" xfId="4786"/>
    <cellStyle name="Entrada 2 3 3 2 10 2" xfId="4787"/>
    <cellStyle name="Entrada 2 3 3 2 11" xfId="4788"/>
    <cellStyle name="Entrada 2 3 3 2 11 2" xfId="4789"/>
    <cellStyle name="Entrada 2 3 3 2 12" xfId="4790"/>
    <cellStyle name="Entrada 2 3 3 2 12 2" xfId="4791"/>
    <cellStyle name="Entrada 2 3 3 2 13" xfId="4792"/>
    <cellStyle name="Entrada 2 3 3 2 2" xfId="4793"/>
    <cellStyle name="Entrada 2 3 3 2 2 10" xfId="4794"/>
    <cellStyle name="Entrada 2 3 3 2 2 10 2" xfId="4795"/>
    <cellStyle name="Entrada 2 3 3 2 2 11" xfId="4796"/>
    <cellStyle name="Entrada 2 3 3 2 2 2" xfId="4797"/>
    <cellStyle name="Entrada 2 3 3 2 2 2 2" xfId="4798"/>
    <cellStyle name="Entrada 2 3 3 2 2 3" xfId="4799"/>
    <cellStyle name="Entrada 2 3 3 2 2 3 2" xfId="4800"/>
    <cellStyle name="Entrada 2 3 3 2 2 4" xfId="4801"/>
    <cellStyle name="Entrada 2 3 3 2 2 4 2" xfId="4802"/>
    <cellStyle name="Entrada 2 3 3 2 2 5" xfId="4803"/>
    <cellStyle name="Entrada 2 3 3 2 2 5 2" xfId="4804"/>
    <cellStyle name="Entrada 2 3 3 2 2 6" xfId="4805"/>
    <cellStyle name="Entrada 2 3 3 2 2 6 2" xfId="4806"/>
    <cellStyle name="Entrada 2 3 3 2 2 7" xfId="4807"/>
    <cellStyle name="Entrada 2 3 3 2 2 7 2" xfId="4808"/>
    <cellStyle name="Entrada 2 3 3 2 2 8" xfId="4809"/>
    <cellStyle name="Entrada 2 3 3 2 2 8 2" xfId="4810"/>
    <cellStyle name="Entrada 2 3 3 2 2 9" xfId="4811"/>
    <cellStyle name="Entrada 2 3 3 2 2 9 2" xfId="4812"/>
    <cellStyle name="Entrada 2 3 3 2 3" xfId="4813"/>
    <cellStyle name="Entrada 2 3 3 2 3 10" xfId="4814"/>
    <cellStyle name="Entrada 2 3 3 2 3 10 2" xfId="4815"/>
    <cellStyle name="Entrada 2 3 3 2 3 11" xfId="4816"/>
    <cellStyle name="Entrada 2 3 3 2 3 2" xfId="4817"/>
    <cellStyle name="Entrada 2 3 3 2 3 2 2" xfId="4818"/>
    <cellStyle name="Entrada 2 3 3 2 3 3" xfId="4819"/>
    <cellStyle name="Entrada 2 3 3 2 3 3 2" xfId="4820"/>
    <cellStyle name="Entrada 2 3 3 2 3 4" xfId="4821"/>
    <cellStyle name="Entrada 2 3 3 2 3 4 2" xfId="4822"/>
    <cellStyle name="Entrada 2 3 3 2 3 5" xfId="4823"/>
    <cellStyle name="Entrada 2 3 3 2 3 5 2" xfId="4824"/>
    <cellStyle name="Entrada 2 3 3 2 3 6" xfId="4825"/>
    <cellStyle name="Entrada 2 3 3 2 3 6 2" xfId="4826"/>
    <cellStyle name="Entrada 2 3 3 2 3 7" xfId="4827"/>
    <cellStyle name="Entrada 2 3 3 2 3 7 2" xfId="4828"/>
    <cellStyle name="Entrada 2 3 3 2 3 8" xfId="4829"/>
    <cellStyle name="Entrada 2 3 3 2 3 8 2" xfId="4830"/>
    <cellStyle name="Entrada 2 3 3 2 3 9" xfId="4831"/>
    <cellStyle name="Entrada 2 3 3 2 3 9 2" xfId="4832"/>
    <cellStyle name="Entrada 2 3 3 2 4" xfId="4833"/>
    <cellStyle name="Entrada 2 3 3 2 4 2" xfId="4834"/>
    <cellStyle name="Entrada 2 3 3 2 5" xfId="4835"/>
    <cellStyle name="Entrada 2 3 3 2 5 2" xfId="4836"/>
    <cellStyle name="Entrada 2 3 3 2 6" xfId="4837"/>
    <cellStyle name="Entrada 2 3 3 2 6 2" xfId="4838"/>
    <cellStyle name="Entrada 2 3 3 2 7" xfId="4839"/>
    <cellStyle name="Entrada 2 3 3 2 7 2" xfId="4840"/>
    <cellStyle name="Entrada 2 3 3 2 8" xfId="4841"/>
    <cellStyle name="Entrada 2 3 3 2 8 2" xfId="4842"/>
    <cellStyle name="Entrada 2 3 3 2 9" xfId="4843"/>
    <cellStyle name="Entrada 2 3 3 2 9 2" xfId="4844"/>
    <cellStyle name="Entrada 2 3 3 3" xfId="4845"/>
    <cellStyle name="Entrada 2 3 3 3 10" xfId="4846"/>
    <cellStyle name="Entrada 2 3 3 3 10 2" xfId="4847"/>
    <cellStyle name="Entrada 2 3 3 3 11" xfId="4848"/>
    <cellStyle name="Entrada 2 3 3 3 11 2" xfId="4849"/>
    <cellStyle name="Entrada 2 3 3 3 12" xfId="4850"/>
    <cellStyle name="Entrada 2 3 3 3 12 2" xfId="4851"/>
    <cellStyle name="Entrada 2 3 3 3 13" xfId="4852"/>
    <cellStyle name="Entrada 2 3 3 3 2" xfId="4853"/>
    <cellStyle name="Entrada 2 3 3 3 2 10" xfId="4854"/>
    <cellStyle name="Entrada 2 3 3 3 2 10 2" xfId="4855"/>
    <cellStyle name="Entrada 2 3 3 3 2 11" xfId="4856"/>
    <cellStyle name="Entrada 2 3 3 3 2 2" xfId="4857"/>
    <cellStyle name="Entrada 2 3 3 3 2 2 2" xfId="4858"/>
    <cellStyle name="Entrada 2 3 3 3 2 3" xfId="4859"/>
    <cellStyle name="Entrada 2 3 3 3 2 3 2" xfId="4860"/>
    <cellStyle name="Entrada 2 3 3 3 2 4" xfId="4861"/>
    <cellStyle name="Entrada 2 3 3 3 2 4 2" xfId="4862"/>
    <cellStyle name="Entrada 2 3 3 3 2 5" xfId="4863"/>
    <cellStyle name="Entrada 2 3 3 3 2 5 2" xfId="4864"/>
    <cellStyle name="Entrada 2 3 3 3 2 6" xfId="4865"/>
    <cellStyle name="Entrada 2 3 3 3 2 6 2" xfId="4866"/>
    <cellStyle name="Entrada 2 3 3 3 2 7" xfId="4867"/>
    <cellStyle name="Entrada 2 3 3 3 2 7 2" xfId="4868"/>
    <cellStyle name="Entrada 2 3 3 3 2 8" xfId="4869"/>
    <cellStyle name="Entrada 2 3 3 3 2 8 2" xfId="4870"/>
    <cellStyle name="Entrada 2 3 3 3 2 9" xfId="4871"/>
    <cellStyle name="Entrada 2 3 3 3 2 9 2" xfId="4872"/>
    <cellStyle name="Entrada 2 3 3 3 3" xfId="4873"/>
    <cellStyle name="Entrada 2 3 3 3 3 10" xfId="4874"/>
    <cellStyle name="Entrada 2 3 3 3 3 10 2" xfId="4875"/>
    <cellStyle name="Entrada 2 3 3 3 3 11" xfId="4876"/>
    <cellStyle name="Entrada 2 3 3 3 3 2" xfId="4877"/>
    <cellStyle name="Entrada 2 3 3 3 3 2 2" xfId="4878"/>
    <cellStyle name="Entrada 2 3 3 3 3 3" xfId="4879"/>
    <cellStyle name="Entrada 2 3 3 3 3 3 2" xfId="4880"/>
    <cellStyle name="Entrada 2 3 3 3 3 4" xfId="4881"/>
    <cellStyle name="Entrada 2 3 3 3 3 4 2" xfId="4882"/>
    <cellStyle name="Entrada 2 3 3 3 3 5" xfId="4883"/>
    <cellStyle name="Entrada 2 3 3 3 3 5 2" xfId="4884"/>
    <cellStyle name="Entrada 2 3 3 3 3 6" xfId="4885"/>
    <cellStyle name="Entrada 2 3 3 3 3 6 2" xfId="4886"/>
    <cellStyle name="Entrada 2 3 3 3 3 7" xfId="4887"/>
    <cellStyle name="Entrada 2 3 3 3 3 7 2" xfId="4888"/>
    <cellStyle name="Entrada 2 3 3 3 3 8" xfId="4889"/>
    <cellStyle name="Entrada 2 3 3 3 3 8 2" xfId="4890"/>
    <cellStyle name="Entrada 2 3 3 3 3 9" xfId="4891"/>
    <cellStyle name="Entrada 2 3 3 3 3 9 2" xfId="4892"/>
    <cellStyle name="Entrada 2 3 3 3 4" xfId="4893"/>
    <cellStyle name="Entrada 2 3 3 3 4 2" xfId="4894"/>
    <cellStyle name="Entrada 2 3 3 3 5" xfId="4895"/>
    <cellStyle name="Entrada 2 3 3 3 5 2" xfId="4896"/>
    <cellStyle name="Entrada 2 3 3 3 6" xfId="4897"/>
    <cellStyle name="Entrada 2 3 3 3 6 2" xfId="4898"/>
    <cellStyle name="Entrada 2 3 3 3 7" xfId="4899"/>
    <cellStyle name="Entrada 2 3 3 3 7 2" xfId="4900"/>
    <cellStyle name="Entrada 2 3 3 3 8" xfId="4901"/>
    <cellStyle name="Entrada 2 3 3 3 8 2" xfId="4902"/>
    <cellStyle name="Entrada 2 3 3 3 9" xfId="4903"/>
    <cellStyle name="Entrada 2 3 3 3 9 2" xfId="4904"/>
    <cellStyle name="Entrada 2 3 3 4" xfId="4905"/>
    <cellStyle name="Entrada 2 3 3 4 10" xfId="4906"/>
    <cellStyle name="Entrada 2 3 3 4 10 2" xfId="4907"/>
    <cellStyle name="Entrada 2 3 3 4 11" xfId="4908"/>
    <cellStyle name="Entrada 2 3 3 4 2" xfId="4909"/>
    <cellStyle name="Entrada 2 3 3 4 2 2" xfId="4910"/>
    <cellStyle name="Entrada 2 3 3 4 3" xfId="4911"/>
    <cellStyle name="Entrada 2 3 3 4 3 2" xfId="4912"/>
    <cellStyle name="Entrada 2 3 3 4 4" xfId="4913"/>
    <cellStyle name="Entrada 2 3 3 4 4 2" xfId="4914"/>
    <cellStyle name="Entrada 2 3 3 4 5" xfId="4915"/>
    <cellStyle name="Entrada 2 3 3 4 5 2" xfId="4916"/>
    <cellStyle name="Entrada 2 3 3 4 6" xfId="4917"/>
    <cellStyle name="Entrada 2 3 3 4 6 2" xfId="4918"/>
    <cellStyle name="Entrada 2 3 3 4 7" xfId="4919"/>
    <cellStyle name="Entrada 2 3 3 4 7 2" xfId="4920"/>
    <cellStyle name="Entrada 2 3 3 4 8" xfId="4921"/>
    <cellStyle name="Entrada 2 3 3 4 8 2" xfId="4922"/>
    <cellStyle name="Entrada 2 3 3 4 9" xfId="4923"/>
    <cellStyle name="Entrada 2 3 3 4 9 2" xfId="4924"/>
    <cellStyle name="Entrada 2 3 3 5" xfId="4925"/>
    <cellStyle name="Entrada 2 3 3 5 10" xfId="4926"/>
    <cellStyle name="Entrada 2 3 3 5 10 2" xfId="4927"/>
    <cellStyle name="Entrada 2 3 3 5 11" xfId="4928"/>
    <cellStyle name="Entrada 2 3 3 5 2" xfId="4929"/>
    <cellStyle name="Entrada 2 3 3 5 2 2" xfId="4930"/>
    <cellStyle name="Entrada 2 3 3 5 3" xfId="4931"/>
    <cellStyle name="Entrada 2 3 3 5 3 2" xfId="4932"/>
    <cellStyle name="Entrada 2 3 3 5 4" xfId="4933"/>
    <cellStyle name="Entrada 2 3 3 5 4 2" xfId="4934"/>
    <cellStyle name="Entrada 2 3 3 5 5" xfId="4935"/>
    <cellStyle name="Entrada 2 3 3 5 5 2" xfId="4936"/>
    <cellStyle name="Entrada 2 3 3 5 6" xfId="4937"/>
    <cellStyle name="Entrada 2 3 3 5 6 2" xfId="4938"/>
    <cellStyle name="Entrada 2 3 3 5 7" xfId="4939"/>
    <cellStyle name="Entrada 2 3 3 5 7 2" xfId="4940"/>
    <cellStyle name="Entrada 2 3 3 5 8" xfId="4941"/>
    <cellStyle name="Entrada 2 3 3 5 8 2" xfId="4942"/>
    <cellStyle name="Entrada 2 3 3 5 9" xfId="4943"/>
    <cellStyle name="Entrada 2 3 3 5 9 2" xfId="4944"/>
    <cellStyle name="Entrada 2 3 3 6" xfId="4945"/>
    <cellStyle name="Entrada 2 3 3 6 2" xfId="4946"/>
    <cellStyle name="Entrada 2 3 3 7" xfId="4947"/>
    <cellStyle name="Entrada 2 3 3 7 2" xfId="4948"/>
    <cellStyle name="Entrada 2 3 3 8" xfId="4949"/>
    <cellStyle name="Entrada 2 3 3 8 2" xfId="4950"/>
    <cellStyle name="Entrada 2 3 3 9" xfId="4951"/>
    <cellStyle name="Entrada 2 3 3 9 2" xfId="4952"/>
    <cellStyle name="Entrada 2 3 4" xfId="4953"/>
    <cellStyle name="Entrada 2 3 4 10" xfId="4954"/>
    <cellStyle name="Entrada 2 3 4 10 2" xfId="4955"/>
    <cellStyle name="Entrada 2 3 4 11" xfId="4956"/>
    <cellStyle name="Entrada 2 3 4 11 2" xfId="4957"/>
    <cellStyle name="Entrada 2 3 4 12" xfId="4958"/>
    <cellStyle name="Entrada 2 3 4 12 2" xfId="4959"/>
    <cellStyle name="Entrada 2 3 4 13" xfId="4960"/>
    <cellStyle name="Entrada 2 3 4 2" xfId="4961"/>
    <cellStyle name="Entrada 2 3 4 2 10" xfId="4962"/>
    <cellStyle name="Entrada 2 3 4 2 10 2" xfId="4963"/>
    <cellStyle name="Entrada 2 3 4 2 11" xfId="4964"/>
    <cellStyle name="Entrada 2 3 4 2 2" xfId="4965"/>
    <cellStyle name="Entrada 2 3 4 2 2 2" xfId="4966"/>
    <cellStyle name="Entrada 2 3 4 2 3" xfId="4967"/>
    <cellStyle name="Entrada 2 3 4 2 3 2" xfId="4968"/>
    <cellStyle name="Entrada 2 3 4 2 4" xfId="4969"/>
    <cellStyle name="Entrada 2 3 4 2 4 2" xfId="4970"/>
    <cellStyle name="Entrada 2 3 4 2 5" xfId="4971"/>
    <cellStyle name="Entrada 2 3 4 2 5 2" xfId="4972"/>
    <cellStyle name="Entrada 2 3 4 2 6" xfId="4973"/>
    <cellStyle name="Entrada 2 3 4 2 6 2" xfId="4974"/>
    <cellStyle name="Entrada 2 3 4 2 7" xfId="4975"/>
    <cellStyle name="Entrada 2 3 4 2 7 2" xfId="4976"/>
    <cellStyle name="Entrada 2 3 4 2 8" xfId="4977"/>
    <cellStyle name="Entrada 2 3 4 2 8 2" xfId="4978"/>
    <cellStyle name="Entrada 2 3 4 2 9" xfId="4979"/>
    <cellStyle name="Entrada 2 3 4 2 9 2" xfId="4980"/>
    <cellStyle name="Entrada 2 3 4 3" xfId="4981"/>
    <cellStyle name="Entrada 2 3 4 3 10" xfId="4982"/>
    <cellStyle name="Entrada 2 3 4 3 10 2" xfId="4983"/>
    <cellStyle name="Entrada 2 3 4 3 11" xfId="4984"/>
    <cellStyle name="Entrada 2 3 4 3 2" xfId="4985"/>
    <cellStyle name="Entrada 2 3 4 3 2 2" xfId="4986"/>
    <cellStyle name="Entrada 2 3 4 3 3" xfId="4987"/>
    <cellStyle name="Entrada 2 3 4 3 3 2" xfId="4988"/>
    <cellStyle name="Entrada 2 3 4 3 4" xfId="4989"/>
    <cellStyle name="Entrada 2 3 4 3 4 2" xfId="4990"/>
    <cellStyle name="Entrada 2 3 4 3 5" xfId="4991"/>
    <cellStyle name="Entrada 2 3 4 3 5 2" xfId="4992"/>
    <cellStyle name="Entrada 2 3 4 3 6" xfId="4993"/>
    <cellStyle name="Entrada 2 3 4 3 6 2" xfId="4994"/>
    <cellStyle name="Entrada 2 3 4 3 7" xfId="4995"/>
    <cellStyle name="Entrada 2 3 4 3 7 2" xfId="4996"/>
    <cellStyle name="Entrada 2 3 4 3 8" xfId="4997"/>
    <cellStyle name="Entrada 2 3 4 3 8 2" xfId="4998"/>
    <cellStyle name="Entrada 2 3 4 3 9" xfId="4999"/>
    <cellStyle name="Entrada 2 3 4 3 9 2" xfId="5000"/>
    <cellStyle name="Entrada 2 3 4 4" xfId="5001"/>
    <cellStyle name="Entrada 2 3 4 4 2" xfId="5002"/>
    <cellStyle name="Entrada 2 3 4 5" xfId="5003"/>
    <cellStyle name="Entrada 2 3 4 5 2" xfId="5004"/>
    <cellStyle name="Entrada 2 3 4 6" xfId="5005"/>
    <cellStyle name="Entrada 2 3 4 6 2" xfId="5006"/>
    <cellStyle name="Entrada 2 3 4 7" xfId="5007"/>
    <cellStyle name="Entrada 2 3 4 7 2" xfId="5008"/>
    <cellStyle name="Entrada 2 3 4 8" xfId="5009"/>
    <cellStyle name="Entrada 2 3 4 8 2" xfId="5010"/>
    <cellStyle name="Entrada 2 3 4 9" xfId="5011"/>
    <cellStyle name="Entrada 2 3 4 9 2" xfId="5012"/>
    <cellStyle name="Entrada 2 3 5" xfId="5013"/>
    <cellStyle name="Entrada 2 3 5 10" xfId="5014"/>
    <cellStyle name="Entrada 2 3 5 10 2" xfId="5015"/>
    <cellStyle name="Entrada 2 3 5 11" xfId="5016"/>
    <cellStyle name="Entrada 2 3 5 11 2" xfId="5017"/>
    <cellStyle name="Entrada 2 3 5 12" xfId="5018"/>
    <cellStyle name="Entrada 2 3 5 12 2" xfId="5019"/>
    <cellStyle name="Entrada 2 3 5 13" xfId="5020"/>
    <cellStyle name="Entrada 2 3 5 2" xfId="5021"/>
    <cellStyle name="Entrada 2 3 5 2 10" xfId="5022"/>
    <cellStyle name="Entrada 2 3 5 2 10 2" xfId="5023"/>
    <cellStyle name="Entrada 2 3 5 2 11" xfId="5024"/>
    <cellStyle name="Entrada 2 3 5 2 2" xfId="5025"/>
    <cellStyle name="Entrada 2 3 5 2 2 2" xfId="5026"/>
    <cellStyle name="Entrada 2 3 5 2 3" xfId="5027"/>
    <cellStyle name="Entrada 2 3 5 2 3 2" xfId="5028"/>
    <cellStyle name="Entrada 2 3 5 2 4" xfId="5029"/>
    <cellStyle name="Entrada 2 3 5 2 4 2" xfId="5030"/>
    <cellStyle name="Entrada 2 3 5 2 5" xfId="5031"/>
    <cellStyle name="Entrada 2 3 5 2 5 2" xfId="5032"/>
    <cellStyle name="Entrada 2 3 5 2 6" xfId="5033"/>
    <cellStyle name="Entrada 2 3 5 2 6 2" xfId="5034"/>
    <cellStyle name="Entrada 2 3 5 2 7" xfId="5035"/>
    <cellStyle name="Entrada 2 3 5 2 7 2" xfId="5036"/>
    <cellStyle name="Entrada 2 3 5 2 8" xfId="5037"/>
    <cellStyle name="Entrada 2 3 5 2 8 2" xfId="5038"/>
    <cellStyle name="Entrada 2 3 5 2 9" xfId="5039"/>
    <cellStyle name="Entrada 2 3 5 2 9 2" xfId="5040"/>
    <cellStyle name="Entrada 2 3 5 3" xfId="5041"/>
    <cellStyle name="Entrada 2 3 5 3 10" xfId="5042"/>
    <cellStyle name="Entrada 2 3 5 3 10 2" xfId="5043"/>
    <cellStyle name="Entrada 2 3 5 3 11" xfId="5044"/>
    <cellStyle name="Entrada 2 3 5 3 2" xfId="5045"/>
    <cellStyle name="Entrada 2 3 5 3 2 2" xfId="5046"/>
    <cellStyle name="Entrada 2 3 5 3 3" xfId="5047"/>
    <cellStyle name="Entrada 2 3 5 3 3 2" xfId="5048"/>
    <cellStyle name="Entrada 2 3 5 3 4" xfId="5049"/>
    <cellStyle name="Entrada 2 3 5 3 4 2" xfId="5050"/>
    <cellStyle name="Entrada 2 3 5 3 5" xfId="5051"/>
    <cellStyle name="Entrada 2 3 5 3 5 2" xfId="5052"/>
    <cellStyle name="Entrada 2 3 5 3 6" xfId="5053"/>
    <cellStyle name="Entrada 2 3 5 3 6 2" xfId="5054"/>
    <cellStyle name="Entrada 2 3 5 3 7" xfId="5055"/>
    <cellStyle name="Entrada 2 3 5 3 7 2" xfId="5056"/>
    <cellStyle name="Entrada 2 3 5 3 8" xfId="5057"/>
    <cellStyle name="Entrada 2 3 5 3 8 2" xfId="5058"/>
    <cellStyle name="Entrada 2 3 5 3 9" xfId="5059"/>
    <cellStyle name="Entrada 2 3 5 3 9 2" xfId="5060"/>
    <cellStyle name="Entrada 2 3 5 4" xfId="5061"/>
    <cellStyle name="Entrada 2 3 5 4 2" xfId="5062"/>
    <cellStyle name="Entrada 2 3 5 5" xfId="5063"/>
    <cellStyle name="Entrada 2 3 5 5 2" xfId="5064"/>
    <cellStyle name="Entrada 2 3 5 6" xfId="5065"/>
    <cellStyle name="Entrada 2 3 5 6 2" xfId="5066"/>
    <cellStyle name="Entrada 2 3 5 7" xfId="5067"/>
    <cellStyle name="Entrada 2 3 5 7 2" xfId="5068"/>
    <cellStyle name="Entrada 2 3 5 8" xfId="5069"/>
    <cellStyle name="Entrada 2 3 5 8 2" xfId="5070"/>
    <cellStyle name="Entrada 2 3 5 9" xfId="5071"/>
    <cellStyle name="Entrada 2 3 5 9 2" xfId="5072"/>
    <cellStyle name="Entrada 2 3 6" xfId="5073"/>
    <cellStyle name="Entrada 2 3 6 2" xfId="5074"/>
    <cellStyle name="Entrada 2 3 7" xfId="5075"/>
    <cellStyle name="Entrada 2 3 7 2" xfId="5076"/>
    <cellStyle name="Entrada 2 3 8" xfId="5077"/>
    <cellStyle name="Entrada 2 3 8 2" xfId="5078"/>
    <cellStyle name="Entrada 2 3 9" xfId="5079"/>
    <cellStyle name="Entrada 2 3 9 2" xfId="5080"/>
    <cellStyle name="Entrada 2 4" xfId="5081"/>
    <cellStyle name="Entrada 2 4 10" xfId="5082"/>
    <cellStyle name="Entrada 2 4 10 2" xfId="5083"/>
    <cellStyle name="Entrada 2 4 11" xfId="5084"/>
    <cellStyle name="Entrada 2 4 11 2" xfId="5085"/>
    <cellStyle name="Entrada 2 4 12" xfId="5086"/>
    <cellStyle name="Entrada 2 4 12 2" xfId="5087"/>
    <cellStyle name="Entrada 2 4 13" xfId="5088"/>
    <cellStyle name="Entrada 2 4 13 2" xfId="5089"/>
    <cellStyle name="Entrada 2 4 14" xfId="5090"/>
    <cellStyle name="Entrada 2 4 14 2" xfId="5091"/>
    <cellStyle name="Entrada 2 4 15" xfId="5092"/>
    <cellStyle name="Entrada 2 4 2" xfId="5093"/>
    <cellStyle name="Entrada 2 4 2 10" xfId="5094"/>
    <cellStyle name="Entrada 2 4 2 10 2" xfId="5095"/>
    <cellStyle name="Entrada 2 4 2 11" xfId="5096"/>
    <cellStyle name="Entrada 2 4 2 11 2" xfId="5097"/>
    <cellStyle name="Entrada 2 4 2 12" xfId="5098"/>
    <cellStyle name="Entrada 2 4 2 12 2" xfId="5099"/>
    <cellStyle name="Entrada 2 4 2 13" xfId="5100"/>
    <cellStyle name="Entrada 2 4 2 2" xfId="5101"/>
    <cellStyle name="Entrada 2 4 2 2 10" xfId="5102"/>
    <cellStyle name="Entrada 2 4 2 2 10 2" xfId="5103"/>
    <cellStyle name="Entrada 2 4 2 2 11" xfId="5104"/>
    <cellStyle name="Entrada 2 4 2 2 2" xfId="5105"/>
    <cellStyle name="Entrada 2 4 2 2 2 2" xfId="5106"/>
    <cellStyle name="Entrada 2 4 2 2 3" xfId="5107"/>
    <cellStyle name="Entrada 2 4 2 2 3 2" xfId="5108"/>
    <cellStyle name="Entrada 2 4 2 2 4" xfId="5109"/>
    <cellStyle name="Entrada 2 4 2 2 4 2" xfId="5110"/>
    <cellStyle name="Entrada 2 4 2 2 5" xfId="5111"/>
    <cellStyle name="Entrada 2 4 2 2 5 2" xfId="5112"/>
    <cellStyle name="Entrada 2 4 2 2 6" xfId="5113"/>
    <cellStyle name="Entrada 2 4 2 2 6 2" xfId="5114"/>
    <cellStyle name="Entrada 2 4 2 2 7" xfId="5115"/>
    <cellStyle name="Entrada 2 4 2 2 7 2" xfId="5116"/>
    <cellStyle name="Entrada 2 4 2 2 8" xfId="5117"/>
    <cellStyle name="Entrada 2 4 2 2 8 2" xfId="5118"/>
    <cellStyle name="Entrada 2 4 2 2 9" xfId="5119"/>
    <cellStyle name="Entrada 2 4 2 2 9 2" xfId="5120"/>
    <cellStyle name="Entrada 2 4 2 3" xfId="5121"/>
    <cellStyle name="Entrada 2 4 2 3 10" xfId="5122"/>
    <cellStyle name="Entrada 2 4 2 3 10 2" xfId="5123"/>
    <cellStyle name="Entrada 2 4 2 3 11" xfId="5124"/>
    <cellStyle name="Entrada 2 4 2 3 2" xfId="5125"/>
    <cellStyle name="Entrada 2 4 2 3 2 2" xfId="5126"/>
    <cellStyle name="Entrada 2 4 2 3 3" xfId="5127"/>
    <cellStyle name="Entrada 2 4 2 3 3 2" xfId="5128"/>
    <cellStyle name="Entrada 2 4 2 3 4" xfId="5129"/>
    <cellStyle name="Entrada 2 4 2 3 4 2" xfId="5130"/>
    <cellStyle name="Entrada 2 4 2 3 5" xfId="5131"/>
    <cellStyle name="Entrada 2 4 2 3 5 2" xfId="5132"/>
    <cellStyle name="Entrada 2 4 2 3 6" xfId="5133"/>
    <cellStyle name="Entrada 2 4 2 3 6 2" xfId="5134"/>
    <cellStyle name="Entrada 2 4 2 3 7" xfId="5135"/>
    <cellStyle name="Entrada 2 4 2 3 7 2" xfId="5136"/>
    <cellStyle name="Entrada 2 4 2 3 8" xfId="5137"/>
    <cellStyle name="Entrada 2 4 2 3 8 2" xfId="5138"/>
    <cellStyle name="Entrada 2 4 2 3 9" xfId="5139"/>
    <cellStyle name="Entrada 2 4 2 3 9 2" xfId="5140"/>
    <cellStyle name="Entrada 2 4 2 4" xfId="5141"/>
    <cellStyle name="Entrada 2 4 2 4 2" xfId="5142"/>
    <cellStyle name="Entrada 2 4 2 5" xfId="5143"/>
    <cellStyle name="Entrada 2 4 2 5 2" xfId="5144"/>
    <cellStyle name="Entrada 2 4 2 6" xfId="5145"/>
    <cellStyle name="Entrada 2 4 2 6 2" xfId="5146"/>
    <cellStyle name="Entrada 2 4 2 7" xfId="5147"/>
    <cellStyle name="Entrada 2 4 2 7 2" xfId="5148"/>
    <cellStyle name="Entrada 2 4 2 8" xfId="5149"/>
    <cellStyle name="Entrada 2 4 2 8 2" xfId="5150"/>
    <cellStyle name="Entrada 2 4 2 9" xfId="5151"/>
    <cellStyle name="Entrada 2 4 2 9 2" xfId="5152"/>
    <cellStyle name="Entrada 2 4 3" xfId="5153"/>
    <cellStyle name="Entrada 2 4 3 10" xfId="5154"/>
    <cellStyle name="Entrada 2 4 3 10 2" xfId="5155"/>
    <cellStyle name="Entrada 2 4 3 11" xfId="5156"/>
    <cellStyle name="Entrada 2 4 3 11 2" xfId="5157"/>
    <cellStyle name="Entrada 2 4 3 12" xfId="5158"/>
    <cellStyle name="Entrada 2 4 3 12 2" xfId="5159"/>
    <cellStyle name="Entrada 2 4 3 13" xfId="5160"/>
    <cellStyle name="Entrada 2 4 3 2" xfId="5161"/>
    <cellStyle name="Entrada 2 4 3 2 10" xfId="5162"/>
    <cellStyle name="Entrada 2 4 3 2 10 2" xfId="5163"/>
    <cellStyle name="Entrada 2 4 3 2 11" xfId="5164"/>
    <cellStyle name="Entrada 2 4 3 2 2" xfId="5165"/>
    <cellStyle name="Entrada 2 4 3 2 2 2" xfId="5166"/>
    <cellStyle name="Entrada 2 4 3 2 3" xfId="5167"/>
    <cellStyle name="Entrada 2 4 3 2 3 2" xfId="5168"/>
    <cellStyle name="Entrada 2 4 3 2 4" xfId="5169"/>
    <cellStyle name="Entrada 2 4 3 2 4 2" xfId="5170"/>
    <cellStyle name="Entrada 2 4 3 2 5" xfId="5171"/>
    <cellStyle name="Entrada 2 4 3 2 5 2" xfId="5172"/>
    <cellStyle name="Entrada 2 4 3 2 6" xfId="5173"/>
    <cellStyle name="Entrada 2 4 3 2 6 2" xfId="5174"/>
    <cellStyle name="Entrada 2 4 3 2 7" xfId="5175"/>
    <cellStyle name="Entrada 2 4 3 2 7 2" xfId="5176"/>
    <cellStyle name="Entrada 2 4 3 2 8" xfId="5177"/>
    <cellStyle name="Entrada 2 4 3 2 8 2" xfId="5178"/>
    <cellStyle name="Entrada 2 4 3 2 9" xfId="5179"/>
    <cellStyle name="Entrada 2 4 3 2 9 2" xfId="5180"/>
    <cellStyle name="Entrada 2 4 3 3" xfId="5181"/>
    <cellStyle name="Entrada 2 4 3 3 10" xfId="5182"/>
    <cellStyle name="Entrada 2 4 3 3 10 2" xfId="5183"/>
    <cellStyle name="Entrada 2 4 3 3 11" xfId="5184"/>
    <cellStyle name="Entrada 2 4 3 3 2" xfId="5185"/>
    <cellStyle name="Entrada 2 4 3 3 2 2" xfId="5186"/>
    <cellStyle name="Entrada 2 4 3 3 3" xfId="5187"/>
    <cellStyle name="Entrada 2 4 3 3 3 2" xfId="5188"/>
    <cellStyle name="Entrada 2 4 3 3 4" xfId="5189"/>
    <cellStyle name="Entrada 2 4 3 3 4 2" xfId="5190"/>
    <cellStyle name="Entrada 2 4 3 3 5" xfId="5191"/>
    <cellStyle name="Entrada 2 4 3 3 5 2" xfId="5192"/>
    <cellStyle name="Entrada 2 4 3 3 6" xfId="5193"/>
    <cellStyle name="Entrada 2 4 3 3 6 2" xfId="5194"/>
    <cellStyle name="Entrada 2 4 3 3 7" xfId="5195"/>
    <cellStyle name="Entrada 2 4 3 3 7 2" xfId="5196"/>
    <cellStyle name="Entrada 2 4 3 3 8" xfId="5197"/>
    <cellStyle name="Entrada 2 4 3 3 8 2" xfId="5198"/>
    <cellStyle name="Entrada 2 4 3 3 9" xfId="5199"/>
    <cellStyle name="Entrada 2 4 3 3 9 2" xfId="5200"/>
    <cellStyle name="Entrada 2 4 3 4" xfId="5201"/>
    <cellStyle name="Entrada 2 4 3 4 2" xfId="5202"/>
    <cellStyle name="Entrada 2 4 3 5" xfId="5203"/>
    <cellStyle name="Entrada 2 4 3 5 2" xfId="5204"/>
    <cellStyle name="Entrada 2 4 3 6" xfId="5205"/>
    <cellStyle name="Entrada 2 4 3 6 2" xfId="5206"/>
    <cellStyle name="Entrada 2 4 3 7" xfId="5207"/>
    <cellStyle name="Entrada 2 4 3 7 2" xfId="5208"/>
    <cellStyle name="Entrada 2 4 3 8" xfId="5209"/>
    <cellStyle name="Entrada 2 4 3 8 2" xfId="5210"/>
    <cellStyle name="Entrada 2 4 3 9" xfId="5211"/>
    <cellStyle name="Entrada 2 4 3 9 2" xfId="5212"/>
    <cellStyle name="Entrada 2 4 4" xfId="5213"/>
    <cellStyle name="Entrada 2 4 4 10" xfId="5214"/>
    <cellStyle name="Entrada 2 4 4 10 2" xfId="5215"/>
    <cellStyle name="Entrada 2 4 4 11" xfId="5216"/>
    <cellStyle name="Entrada 2 4 4 2" xfId="5217"/>
    <cellStyle name="Entrada 2 4 4 2 2" xfId="5218"/>
    <cellStyle name="Entrada 2 4 4 3" xfId="5219"/>
    <cellStyle name="Entrada 2 4 4 3 2" xfId="5220"/>
    <cellStyle name="Entrada 2 4 4 4" xfId="5221"/>
    <cellStyle name="Entrada 2 4 4 4 2" xfId="5222"/>
    <cellStyle name="Entrada 2 4 4 5" xfId="5223"/>
    <cellStyle name="Entrada 2 4 4 5 2" xfId="5224"/>
    <cellStyle name="Entrada 2 4 4 6" xfId="5225"/>
    <cellStyle name="Entrada 2 4 4 6 2" xfId="5226"/>
    <cellStyle name="Entrada 2 4 4 7" xfId="5227"/>
    <cellStyle name="Entrada 2 4 4 7 2" xfId="5228"/>
    <cellStyle name="Entrada 2 4 4 8" xfId="5229"/>
    <cellStyle name="Entrada 2 4 4 8 2" xfId="5230"/>
    <cellStyle name="Entrada 2 4 4 9" xfId="5231"/>
    <cellStyle name="Entrada 2 4 4 9 2" xfId="5232"/>
    <cellStyle name="Entrada 2 4 5" xfId="5233"/>
    <cellStyle name="Entrada 2 4 5 10" xfId="5234"/>
    <cellStyle name="Entrada 2 4 5 10 2" xfId="5235"/>
    <cellStyle name="Entrada 2 4 5 11" xfId="5236"/>
    <cellStyle name="Entrada 2 4 5 2" xfId="5237"/>
    <cellStyle name="Entrada 2 4 5 2 2" xfId="5238"/>
    <cellStyle name="Entrada 2 4 5 3" xfId="5239"/>
    <cellStyle name="Entrada 2 4 5 3 2" xfId="5240"/>
    <cellStyle name="Entrada 2 4 5 4" xfId="5241"/>
    <cellStyle name="Entrada 2 4 5 4 2" xfId="5242"/>
    <cellStyle name="Entrada 2 4 5 5" xfId="5243"/>
    <cellStyle name="Entrada 2 4 5 5 2" xfId="5244"/>
    <cellStyle name="Entrada 2 4 5 6" xfId="5245"/>
    <cellStyle name="Entrada 2 4 5 6 2" xfId="5246"/>
    <cellStyle name="Entrada 2 4 5 7" xfId="5247"/>
    <cellStyle name="Entrada 2 4 5 7 2" xfId="5248"/>
    <cellStyle name="Entrada 2 4 5 8" xfId="5249"/>
    <cellStyle name="Entrada 2 4 5 8 2" xfId="5250"/>
    <cellStyle name="Entrada 2 4 5 9" xfId="5251"/>
    <cellStyle name="Entrada 2 4 5 9 2" xfId="5252"/>
    <cellStyle name="Entrada 2 4 6" xfId="5253"/>
    <cellStyle name="Entrada 2 4 6 2" xfId="5254"/>
    <cellStyle name="Entrada 2 4 7" xfId="5255"/>
    <cellStyle name="Entrada 2 4 7 2" xfId="5256"/>
    <cellStyle name="Entrada 2 4 8" xfId="5257"/>
    <cellStyle name="Entrada 2 4 8 2" xfId="5258"/>
    <cellStyle name="Entrada 2 4 9" xfId="5259"/>
    <cellStyle name="Entrada 2 4 9 2" xfId="5260"/>
    <cellStyle name="Entrada 2 5" xfId="5261"/>
    <cellStyle name="Entrada 2 5 10" xfId="5262"/>
    <cellStyle name="Entrada 2 5 10 2" xfId="5263"/>
    <cellStyle name="Entrada 2 5 11" xfId="5264"/>
    <cellStyle name="Entrada 2 5 11 2" xfId="5265"/>
    <cellStyle name="Entrada 2 5 12" xfId="5266"/>
    <cellStyle name="Entrada 2 5 12 2" xfId="5267"/>
    <cellStyle name="Entrada 2 5 13" xfId="5268"/>
    <cellStyle name="Entrada 2 5 13 2" xfId="5269"/>
    <cellStyle name="Entrada 2 5 14" xfId="5270"/>
    <cellStyle name="Entrada 2 5 14 2" xfId="5271"/>
    <cellStyle name="Entrada 2 5 15" xfId="5272"/>
    <cellStyle name="Entrada 2 5 2" xfId="5273"/>
    <cellStyle name="Entrada 2 5 2 10" xfId="5274"/>
    <cellStyle name="Entrada 2 5 2 10 2" xfId="5275"/>
    <cellStyle name="Entrada 2 5 2 11" xfId="5276"/>
    <cellStyle name="Entrada 2 5 2 11 2" xfId="5277"/>
    <cellStyle name="Entrada 2 5 2 12" xfId="5278"/>
    <cellStyle name="Entrada 2 5 2 12 2" xfId="5279"/>
    <cellStyle name="Entrada 2 5 2 13" xfId="5280"/>
    <cellStyle name="Entrada 2 5 2 2" xfId="5281"/>
    <cellStyle name="Entrada 2 5 2 2 10" xfId="5282"/>
    <cellStyle name="Entrada 2 5 2 2 10 2" xfId="5283"/>
    <cellStyle name="Entrada 2 5 2 2 11" xfId="5284"/>
    <cellStyle name="Entrada 2 5 2 2 2" xfId="5285"/>
    <cellStyle name="Entrada 2 5 2 2 2 2" xfId="5286"/>
    <cellStyle name="Entrada 2 5 2 2 3" xfId="5287"/>
    <cellStyle name="Entrada 2 5 2 2 3 2" xfId="5288"/>
    <cellStyle name="Entrada 2 5 2 2 4" xfId="5289"/>
    <cellStyle name="Entrada 2 5 2 2 4 2" xfId="5290"/>
    <cellStyle name="Entrada 2 5 2 2 5" xfId="5291"/>
    <cellStyle name="Entrada 2 5 2 2 5 2" xfId="5292"/>
    <cellStyle name="Entrada 2 5 2 2 6" xfId="5293"/>
    <cellStyle name="Entrada 2 5 2 2 6 2" xfId="5294"/>
    <cellStyle name="Entrada 2 5 2 2 7" xfId="5295"/>
    <cellStyle name="Entrada 2 5 2 2 7 2" xfId="5296"/>
    <cellStyle name="Entrada 2 5 2 2 8" xfId="5297"/>
    <cellStyle name="Entrada 2 5 2 2 8 2" xfId="5298"/>
    <cellStyle name="Entrada 2 5 2 2 9" xfId="5299"/>
    <cellStyle name="Entrada 2 5 2 2 9 2" xfId="5300"/>
    <cellStyle name="Entrada 2 5 2 3" xfId="5301"/>
    <cellStyle name="Entrada 2 5 2 3 10" xfId="5302"/>
    <cellStyle name="Entrada 2 5 2 3 10 2" xfId="5303"/>
    <cellStyle name="Entrada 2 5 2 3 11" xfId="5304"/>
    <cellStyle name="Entrada 2 5 2 3 2" xfId="5305"/>
    <cellStyle name="Entrada 2 5 2 3 2 2" xfId="5306"/>
    <cellStyle name="Entrada 2 5 2 3 3" xfId="5307"/>
    <cellStyle name="Entrada 2 5 2 3 3 2" xfId="5308"/>
    <cellStyle name="Entrada 2 5 2 3 4" xfId="5309"/>
    <cellStyle name="Entrada 2 5 2 3 4 2" xfId="5310"/>
    <cellStyle name="Entrada 2 5 2 3 5" xfId="5311"/>
    <cellStyle name="Entrada 2 5 2 3 5 2" xfId="5312"/>
    <cellStyle name="Entrada 2 5 2 3 6" xfId="5313"/>
    <cellStyle name="Entrada 2 5 2 3 6 2" xfId="5314"/>
    <cellStyle name="Entrada 2 5 2 3 7" xfId="5315"/>
    <cellStyle name="Entrada 2 5 2 3 7 2" xfId="5316"/>
    <cellStyle name="Entrada 2 5 2 3 8" xfId="5317"/>
    <cellStyle name="Entrada 2 5 2 3 8 2" xfId="5318"/>
    <cellStyle name="Entrada 2 5 2 3 9" xfId="5319"/>
    <cellStyle name="Entrada 2 5 2 3 9 2" xfId="5320"/>
    <cellStyle name="Entrada 2 5 2 4" xfId="5321"/>
    <cellStyle name="Entrada 2 5 2 4 2" xfId="5322"/>
    <cellStyle name="Entrada 2 5 2 5" xfId="5323"/>
    <cellStyle name="Entrada 2 5 2 5 2" xfId="5324"/>
    <cellStyle name="Entrada 2 5 2 6" xfId="5325"/>
    <cellStyle name="Entrada 2 5 2 6 2" xfId="5326"/>
    <cellStyle name="Entrada 2 5 2 7" xfId="5327"/>
    <cellStyle name="Entrada 2 5 2 7 2" xfId="5328"/>
    <cellStyle name="Entrada 2 5 2 8" xfId="5329"/>
    <cellStyle name="Entrada 2 5 2 8 2" xfId="5330"/>
    <cellStyle name="Entrada 2 5 2 9" xfId="5331"/>
    <cellStyle name="Entrada 2 5 2 9 2" xfId="5332"/>
    <cellStyle name="Entrada 2 5 3" xfId="5333"/>
    <cellStyle name="Entrada 2 5 3 10" xfId="5334"/>
    <cellStyle name="Entrada 2 5 3 10 2" xfId="5335"/>
    <cellStyle name="Entrada 2 5 3 11" xfId="5336"/>
    <cellStyle name="Entrada 2 5 3 11 2" xfId="5337"/>
    <cellStyle name="Entrada 2 5 3 12" xfId="5338"/>
    <cellStyle name="Entrada 2 5 3 12 2" xfId="5339"/>
    <cellStyle name="Entrada 2 5 3 13" xfId="5340"/>
    <cellStyle name="Entrada 2 5 3 2" xfId="5341"/>
    <cellStyle name="Entrada 2 5 3 2 10" xfId="5342"/>
    <cellStyle name="Entrada 2 5 3 2 10 2" xfId="5343"/>
    <cellStyle name="Entrada 2 5 3 2 11" xfId="5344"/>
    <cellStyle name="Entrada 2 5 3 2 2" xfId="5345"/>
    <cellStyle name="Entrada 2 5 3 2 2 2" xfId="5346"/>
    <cellStyle name="Entrada 2 5 3 2 3" xfId="5347"/>
    <cellStyle name="Entrada 2 5 3 2 3 2" xfId="5348"/>
    <cellStyle name="Entrada 2 5 3 2 4" xfId="5349"/>
    <cellStyle name="Entrada 2 5 3 2 4 2" xfId="5350"/>
    <cellStyle name="Entrada 2 5 3 2 5" xfId="5351"/>
    <cellStyle name="Entrada 2 5 3 2 5 2" xfId="5352"/>
    <cellStyle name="Entrada 2 5 3 2 6" xfId="5353"/>
    <cellStyle name="Entrada 2 5 3 2 6 2" xfId="5354"/>
    <cellStyle name="Entrada 2 5 3 2 7" xfId="5355"/>
    <cellStyle name="Entrada 2 5 3 2 7 2" xfId="5356"/>
    <cellStyle name="Entrada 2 5 3 2 8" xfId="5357"/>
    <cellStyle name="Entrada 2 5 3 2 8 2" xfId="5358"/>
    <cellStyle name="Entrada 2 5 3 2 9" xfId="5359"/>
    <cellStyle name="Entrada 2 5 3 2 9 2" xfId="5360"/>
    <cellStyle name="Entrada 2 5 3 3" xfId="5361"/>
    <cellStyle name="Entrada 2 5 3 3 10" xfId="5362"/>
    <cellStyle name="Entrada 2 5 3 3 10 2" xfId="5363"/>
    <cellStyle name="Entrada 2 5 3 3 11" xfId="5364"/>
    <cellStyle name="Entrada 2 5 3 3 2" xfId="5365"/>
    <cellStyle name="Entrada 2 5 3 3 2 2" xfId="5366"/>
    <cellStyle name="Entrada 2 5 3 3 3" xfId="5367"/>
    <cellStyle name="Entrada 2 5 3 3 3 2" xfId="5368"/>
    <cellStyle name="Entrada 2 5 3 3 4" xfId="5369"/>
    <cellStyle name="Entrada 2 5 3 3 4 2" xfId="5370"/>
    <cellStyle name="Entrada 2 5 3 3 5" xfId="5371"/>
    <cellStyle name="Entrada 2 5 3 3 5 2" xfId="5372"/>
    <cellStyle name="Entrada 2 5 3 3 6" xfId="5373"/>
    <cellStyle name="Entrada 2 5 3 3 6 2" xfId="5374"/>
    <cellStyle name="Entrada 2 5 3 3 7" xfId="5375"/>
    <cellStyle name="Entrada 2 5 3 3 7 2" xfId="5376"/>
    <cellStyle name="Entrada 2 5 3 3 8" xfId="5377"/>
    <cellStyle name="Entrada 2 5 3 3 8 2" xfId="5378"/>
    <cellStyle name="Entrada 2 5 3 3 9" xfId="5379"/>
    <cellStyle name="Entrada 2 5 3 3 9 2" xfId="5380"/>
    <cellStyle name="Entrada 2 5 3 4" xfId="5381"/>
    <cellStyle name="Entrada 2 5 3 4 2" xfId="5382"/>
    <cellStyle name="Entrada 2 5 3 5" xfId="5383"/>
    <cellStyle name="Entrada 2 5 3 5 2" xfId="5384"/>
    <cellStyle name="Entrada 2 5 3 6" xfId="5385"/>
    <cellStyle name="Entrada 2 5 3 6 2" xfId="5386"/>
    <cellStyle name="Entrada 2 5 3 7" xfId="5387"/>
    <cellStyle name="Entrada 2 5 3 7 2" xfId="5388"/>
    <cellStyle name="Entrada 2 5 3 8" xfId="5389"/>
    <cellStyle name="Entrada 2 5 3 8 2" xfId="5390"/>
    <cellStyle name="Entrada 2 5 3 9" xfId="5391"/>
    <cellStyle name="Entrada 2 5 3 9 2" xfId="5392"/>
    <cellStyle name="Entrada 2 5 4" xfId="5393"/>
    <cellStyle name="Entrada 2 5 4 10" xfId="5394"/>
    <cellStyle name="Entrada 2 5 4 10 2" xfId="5395"/>
    <cellStyle name="Entrada 2 5 4 11" xfId="5396"/>
    <cellStyle name="Entrada 2 5 4 2" xfId="5397"/>
    <cellStyle name="Entrada 2 5 4 2 2" xfId="5398"/>
    <cellStyle name="Entrada 2 5 4 3" xfId="5399"/>
    <cellStyle name="Entrada 2 5 4 3 2" xfId="5400"/>
    <cellStyle name="Entrada 2 5 4 4" xfId="5401"/>
    <cellStyle name="Entrada 2 5 4 4 2" xfId="5402"/>
    <cellStyle name="Entrada 2 5 4 5" xfId="5403"/>
    <cellStyle name="Entrada 2 5 4 5 2" xfId="5404"/>
    <cellStyle name="Entrada 2 5 4 6" xfId="5405"/>
    <cellStyle name="Entrada 2 5 4 6 2" xfId="5406"/>
    <cellStyle name="Entrada 2 5 4 7" xfId="5407"/>
    <cellStyle name="Entrada 2 5 4 7 2" xfId="5408"/>
    <cellStyle name="Entrada 2 5 4 8" xfId="5409"/>
    <cellStyle name="Entrada 2 5 4 8 2" xfId="5410"/>
    <cellStyle name="Entrada 2 5 4 9" xfId="5411"/>
    <cellStyle name="Entrada 2 5 4 9 2" xfId="5412"/>
    <cellStyle name="Entrada 2 5 5" xfId="5413"/>
    <cellStyle name="Entrada 2 5 5 10" xfId="5414"/>
    <cellStyle name="Entrada 2 5 5 10 2" xfId="5415"/>
    <cellStyle name="Entrada 2 5 5 11" xfId="5416"/>
    <cellStyle name="Entrada 2 5 5 2" xfId="5417"/>
    <cellStyle name="Entrada 2 5 5 2 2" xfId="5418"/>
    <cellStyle name="Entrada 2 5 5 3" xfId="5419"/>
    <cellStyle name="Entrada 2 5 5 3 2" xfId="5420"/>
    <cellStyle name="Entrada 2 5 5 4" xfId="5421"/>
    <cellStyle name="Entrada 2 5 5 4 2" xfId="5422"/>
    <cellStyle name="Entrada 2 5 5 5" xfId="5423"/>
    <cellStyle name="Entrada 2 5 5 5 2" xfId="5424"/>
    <cellStyle name="Entrada 2 5 5 6" xfId="5425"/>
    <cellStyle name="Entrada 2 5 5 6 2" xfId="5426"/>
    <cellStyle name="Entrada 2 5 5 7" xfId="5427"/>
    <cellStyle name="Entrada 2 5 5 7 2" xfId="5428"/>
    <cellStyle name="Entrada 2 5 5 8" xfId="5429"/>
    <cellStyle name="Entrada 2 5 5 8 2" xfId="5430"/>
    <cellStyle name="Entrada 2 5 5 9" xfId="5431"/>
    <cellStyle name="Entrada 2 5 5 9 2" xfId="5432"/>
    <cellStyle name="Entrada 2 5 6" xfId="5433"/>
    <cellStyle name="Entrada 2 5 6 2" xfId="5434"/>
    <cellStyle name="Entrada 2 5 7" xfId="5435"/>
    <cellStyle name="Entrada 2 5 7 2" xfId="5436"/>
    <cellStyle name="Entrada 2 5 8" xfId="5437"/>
    <cellStyle name="Entrada 2 5 8 2" xfId="5438"/>
    <cellStyle name="Entrada 2 5 9" xfId="5439"/>
    <cellStyle name="Entrada 2 5 9 2" xfId="5440"/>
    <cellStyle name="Entrada 2 6" xfId="5441"/>
    <cellStyle name="Entrada 2 6 10" xfId="5442"/>
    <cellStyle name="Entrada 2 6 10 2" xfId="5443"/>
    <cellStyle name="Entrada 2 6 11" xfId="5444"/>
    <cellStyle name="Entrada 2 6 11 2" xfId="5445"/>
    <cellStyle name="Entrada 2 6 12" xfId="5446"/>
    <cellStyle name="Entrada 2 6 12 2" xfId="5447"/>
    <cellStyle name="Entrada 2 6 13" xfId="5448"/>
    <cellStyle name="Entrada 2 6 13 2" xfId="5449"/>
    <cellStyle name="Entrada 2 6 14" xfId="5450"/>
    <cellStyle name="Entrada 2 6 14 2" xfId="5451"/>
    <cellStyle name="Entrada 2 6 15" xfId="5452"/>
    <cellStyle name="Entrada 2 6 2" xfId="5453"/>
    <cellStyle name="Entrada 2 6 2 10" xfId="5454"/>
    <cellStyle name="Entrada 2 6 2 10 2" xfId="5455"/>
    <cellStyle name="Entrada 2 6 2 11" xfId="5456"/>
    <cellStyle name="Entrada 2 6 2 11 2" xfId="5457"/>
    <cellStyle name="Entrada 2 6 2 12" xfId="5458"/>
    <cellStyle name="Entrada 2 6 2 12 2" xfId="5459"/>
    <cellStyle name="Entrada 2 6 2 13" xfId="5460"/>
    <cellStyle name="Entrada 2 6 2 2" xfId="5461"/>
    <cellStyle name="Entrada 2 6 2 2 10" xfId="5462"/>
    <cellStyle name="Entrada 2 6 2 2 10 2" xfId="5463"/>
    <cellStyle name="Entrada 2 6 2 2 11" xfId="5464"/>
    <cellStyle name="Entrada 2 6 2 2 2" xfId="5465"/>
    <cellStyle name="Entrada 2 6 2 2 2 2" xfId="5466"/>
    <cellStyle name="Entrada 2 6 2 2 3" xfId="5467"/>
    <cellStyle name="Entrada 2 6 2 2 3 2" xfId="5468"/>
    <cellStyle name="Entrada 2 6 2 2 4" xfId="5469"/>
    <cellStyle name="Entrada 2 6 2 2 4 2" xfId="5470"/>
    <cellStyle name="Entrada 2 6 2 2 5" xfId="5471"/>
    <cellStyle name="Entrada 2 6 2 2 5 2" xfId="5472"/>
    <cellStyle name="Entrada 2 6 2 2 6" xfId="5473"/>
    <cellStyle name="Entrada 2 6 2 2 6 2" xfId="5474"/>
    <cellStyle name="Entrada 2 6 2 2 7" xfId="5475"/>
    <cellStyle name="Entrada 2 6 2 2 7 2" xfId="5476"/>
    <cellStyle name="Entrada 2 6 2 2 8" xfId="5477"/>
    <cellStyle name="Entrada 2 6 2 2 8 2" xfId="5478"/>
    <cellStyle name="Entrada 2 6 2 2 9" xfId="5479"/>
    <cellStyle name="Entrada 2 6 2 2 9 2" xfId="5480"/>
    <cellStyle name="Entrada 2 6 2 3" xfId="5481"/>
    <cellStyle name="Entrada 2 6 2 3 10" xfId="5482"/>
    <cellStyle name="Entrada 2 6 2 3 10 2" xfId="5483"/>
    <cellStyle name="Entrada 2 6 2 3 11" xfId="5484"/>
    <cellStyle name="Entrada 2 6 2 3 2" xfId="5485"/>
    <cellStyle name="Entrada 2 6 2 3 2 2" xfId="5486"/>
    <cellStyle name="Entrada 2 6 2 3 3" xfId="5487"/>
    <cellStyle name="Entrada 2 6 2 3 3 2" xfId="5488"/>
    <cellStyle name="Entrada 2 6 2 3 4" xfId="5489"/>
    <cellStyle name="Entrada 2 6 2 3 4 2" xfId="5490"/>
    <cellStyle name="Entrada 2 6 2 3 5" xfId="5491"/>
    <cellStyle name="Entrada 2 6 2 3 5 2" xfId="5492"/>
    <cellStyle name="Entrada 2 6 2 3 6" xfId="5493"/>
    <cellStyle name="Entrada 2 6 2 3 6 2" xfId="5494"/>
    <cellStyle name="Entrada 2 6 2 3 7" xfId="5495"/>
    <cellStyle name="Entrada 2 6 2 3 7 2" xfId="5496"/>
    <cellStyle name="Entrada 2 6 2 3 8" xfId="5497"/>
    <cellStyle name="Entrada 2 6 2 3 8 2" xfId="5498"/>
    <cellStyle name="Entrada 2 6 2 3 9" xfId="5499"/>
    <cellStyle name="Entrada 2 6 2 3 9 2" xfId="5500"/>
    <cellStyle name="Entrada 2 6 2 4" xfId="5501"/>
    <cellStyle name="Entrada 2 6 2 4 2" xfId="5502"/>
    <cellStyle name="Entrada 2 6 2 5" xfId="5503"/>
    <cellStyle name="Entrada 2 6 2 5 2" xfId="5504"/>
    <cellStyle name="Entrada 2 6 2 6" xfId="5505"/>
    <cellStyle name="Entrada 2 6 2 6 2" xfId="5506"/>
    <cellStyle name="Entrada 2 6 2 7" xfId="5507"/>
    <cellStyle name="Entrada 2 6 2 7 2" xfId="5508"/>
    <cellStyle name="Entrada 2 6 2 8" xfId="5509"/>
    <cellStyle name="Entrada 2 6 2 8 2" xfId="5510"/>
    <cellStyle name="Entrada 2 6 2 9" xfId="5511"/>
    <cellStyle name="Entrada 2 6 2 9 2" xfId="5512"/>
    <cellStyle name="Entrada 2 6 3" xfId="5513"/>
    <cellStyle name="Entrada 2 6 3 10" xfId="5514"/>
    <cellStyle name="Entrada 2 6 3 10 2" xfId="5515"/>
    <cellStyle name="Entrada 2 6 3 11" xfId="5516"/>
    <cellStyle name="Entrada 2 6 3 11 2" xfId="5517"/>
    <cellStyle name="Entrada 2 6 3 12" xfId="5518"/>
    <cellStyle name="Entrada 2 6 3 12 2" xfId="5519"/>
    <cellStyle name="Entrada 2 6 3 13" xfId="5520"/>
    <cellStyle name="Entrada 2 6 3 2" xfId="5521"/>
    <cellStyle name="Entrada 2 6 3 2 10" xfId="5522"/>
    <cellStyle name="Entrada 2 6 3 2 10 2" xfId="5523"/>
    <cellStyle name="Entrada 2 6 3 2 11" xfId="5524"/>
    <cellStyle name="Entrada 2 6 3 2 2" xfId="5525"/>
    <cellStyle name="Entrada 2 6 3 2 2 2" xfId="5526"/>
    <cellStyle name="Entrada 2 6 3 2 3" xfId="5527"/>
    <cellStyle name="Entrada 2 6 3 2 3 2" xfId="5528"/>
    <cellStyle name="Entrada 2 6 3 2 4" xfId="5529"/>
    <cellStyle name="Entrada 2 6 3 2 4 2" xfId="5530"/>
    <cellStyle name="Entrada 2 6 3 2 5" xfId="5531"/>
    <cellStyle name="Entrada 2 6 3 2 5 2" xfId="5532"/>
    <cellStyle name="Entrada 2 6 3 2 6" xfId="5533"/>
    <cellStyle name="Entrada 2 6 3 2 6 2" xfId="5534"/>
    <cellStyle name="Entrada 2 6 3 2 7" xfId="5535"/>
    <cellStyle name="Entrada 2 6 3 2 7 2" xfId="5536"/>
    <cellStyle name="Entrada 2 6 3 2 8" xfId="5537"/>
    <cellStyle name="Entrada 2 6 3 2 8 2" xfId="5538"/>
    <cellStyle name="Entrada 2 6 3 2 9" xfId="5539"/>
    <cellStyle name="Entrada 2 6 3 2 9 2" xfId="5540"/>
    <cellStyle name="Entrada 2 6 3 3" xfId="5541"/>
    <cellStyle name="Entrada 2 6 3 3 10" xfId="5542"/>
    <cellStyle name="Entrada 2 6 3 3 10 2" xfId="5543"/>
    <cellStyle name="Entrada 2 6 3 3 11" xfId="5544"/>
    <cellStyle name="Entrada 2 6 3 3 2" xfId="5545"/>
    <cellStyle name="Entrada 2 6 3 3 2 2" xfId="5546"/>
    <cellStyle name="Entrada 2 6 3 3 3" xfId="5547"/>
    <cellStyle name="Entrada 2 6 3 3 3 2" xfId="5548"/>
    <cellStyle name="Entrada 2 6 3 3 4" xfId="5549"/>
    <cellStyle name="Entrada 2 6 3 3 4 2" xfId="5550"/>
    <cellStyle name="Entrada 2 6 3 3 5" xfId="5551"/>
    <cellStyle name="Entrada 2 6 3 3 5 2" xfId="5552"/>
    <cellStyle name="Entrada 2 6 3 3 6" xfId="5553"/>
    <cellStyle name="Entrada 2 6 3 3 6 2" xfId="5554"/>
    <cellStyle name="Entrada 2 6 3 3 7" xfId="5555"/>
    <cellStyle name="Entrada 2 6 3 3 7 2" xfId="5556"/>
    <cellStyle name="Entrada 2 6 3 3 8" xfId="5557"/>
    <cellStyle name="Entrada 2 6 3 3 8 2" xfId="5558"/>
    <cellStyle name="Entrada 2 6 3 3 9" xfId="5559"/>
    <cellStyle name="Entrada 2 6 3 3 9 2" xfId="5560"/>
    <cellStyle name="Entrada 2 6 3 4" xfId="5561"/>
    <cellStyle name="Entrada 2 6 3 4 2" xfId="5562"/>
    <cellStyle name="Entrada 2 6 3 5" xfId="5563"/>
    <cellStyle name="Entrada 2 6 3 5 2" xfId="5564"/>
    <cellStyle name="Entrada 2 6 3 6" xfId="5565"/>
    <cellStyle name="Entrada 2 6 3 6 2" xfId="5566"/>
    <cellStyle name="Entrada 2 6 3 7" xfId="5567"/>
    <cellStyle name="Entrada 2 6 3 7 2" xfId="5568"/>
    <cellStyle name="Entrada 2 6 3 8" xfId="5569"/>
    <cellStyle name="Entrada 2 6 3 8 2" xfId="5570"/>
    <cellStyle name="Entrada 2 6 3 9" xfId="5571"/>
    <cellStyle name="Entrada 2 6 3 9 2" xfId="5572"/>
    <cellStyle name="Entrada 2 6 4" xfId="5573"/>
    <cellStyle name="Entrada 2 6 4 10" xfId="5574"/>
    <cellStyle name="Entrada 2 6 4 10 2" xfId="5575"/>
    <cellStyle name="Entrada 2 6 4 11" xfId="5576"/>
    <cellStyle name="Entrada 2 6 4 2" xfId="5577"/>
    <cellStyle name="Entrada 2 6 4 2 2" xfId="5578"/>
    <cellStyle name="Entrada 2 6 4 3" xfId="5579"/>
    <cellStyle name="Entrada 2 6 4 3 2" xfId="5580"/>
    <cellStyle name="Entrada 2 6 4 4" xfId="5581"/>
    <cellStyle name="Entrada 2 6 4 4 2" xfId="5582"/>
    <cellStyle name="Entrada 2 6 4 5" xfId="5583"/>
    <cellStyle name="Entrada 2 6 4 5 2" xfId="5584"/>
    <cellStyle name="Entrada 2 6 4 6" xfId="5585"/>
    <cellStyle name="Entrada 2 6 4 6 2" xfId="5586"/>
    <cellStyle name="Entrada 2 6 4 7" xfId="5587"/>
    <cellStyle name="Entrada 2 6 4 7 2" xfId="5588"/>
    <cellStyle name="Entrada 2 6 4 8" xfId="5589"/>
    <cellStyle name="Entrada 2 6 4 8 2" xfId="5590"/>
    <cellStyle name="Entrada 2 6 4 9" xfId="5591"/>
    <cellStyle name="Entrada 2 6 4 9 2" xfId="5592"/>
    <cellStyle name="Entrada 2 6 5" xfId="5593"/>
    <cellStyle name="Entrada 2 6 5 10" xfId="5594"/>
    <cellStyle name="Entrada 2 6 5 10 2" xfId="5595"/>
    <cellStyle name="Entrada 2 6 5 11" xfId="5596"/>
    <cellStyle name="Entrada 2 6 5 2" xfId="5597"/>
    <cellStyle name="Entrada 2 6 5 2 2" xfId="5598"/>
    <cellStyle name="Entrada 2 6 5 3" xfId="5599"/>
    <cellStyle name="Entrada 2 6 5 3 2" xfId="5600"/>
    <cellStyle name="Entrada 2 6 5 4" xfId="5601"/>
    <cellStyle name="Entrada 2 6 5 4 2" xfId="5602"/>
    <cellStyle name="Entrada 2 6 5 5" xfId="5603"/>
    <cellStyle name="Entrada 2 6 5 5 2" xfId="5604"/>
    <cellStyle name="Entrada 2 6 5 6" xfId="5605"/>
    <cellStyle name="Entrada 2 6 5 6 2" xfId="5606"/>
    <cellStyle name="Entrada 2 6 5 7" xfId="5607"/>
    <cellStyle name="Entrada 2 6 5 7 2" xfId="5608"/>
    <cellStyle name="Entrada 2 6 5 8" xfId="5609"/>
    <cellStyle name="Entrada 2 6 5 8 2" xfId="5610"/>
    <cellStyle name="Entrada 2 6 5 9" xfId="5611"/>
    <cellStyle name="Entrada 2 6 5 9 2" xfId="5612"/>
    <cellStyle name="Entrada 2 6 6" xfId="5613"/>
    <cellStyle name="Entrada 2 6 6 2" xfId="5614"/>
    <cellStyle name="Entrada 2 6 7" xfId="5615"/>
    <cellStyle name="Entrada 2 6 7 2" xfId="5616"/>
    <cellStyle name="Entrada 2 6 8" xfId="5617"/>
    <cellStyle name="Entrada 2 6 8 2" xfId="5618"/>
    <cellStyle name="Entrada 2 6 9" xfId="5619"/>
    <cellStyle name="Entrada 2 6 9 2" xfId="5620"/>
    <cellStyle name="Entrada 2 7" xfId="5621"/>
    <cellStyle name="Entrada 2 7 10" xfId="5622"/>
    <cellStyle name="Entrada 2 7 10 2" xfId="5623"/>
    <cellStyle name="Entrada 2 7 11" xfId="5624"/>
    <cellStyle name="Entrada 2 7 11 2" xfId="5625"/>
    <cellStyle name="Entrada 2 7 12" xfId="5626"/>
    <cellStyle name="Entrada 2 7 12 2" xfId="5627"/>
    <cellStyle name="Entrada 2 7 13" xfId="5628"/>
    <cellStyle name="Entrada 2 7 2" xfId="5629"/>
    <cellStyle name="Entrada 2 7 2 10" xfId="5630"/>
    <cellStyle name="Entrada 2 7 2 10 2" xfId="5631"/>
    <cellStyle name="Entrada 2 7 2 11" xfId="5632"/>
    <cellStyle name="Entrada 2 7 2 2" xfId="5633"/>
    <cellStyle name="Entrada 2 7 2 2 2" xfId="5634"/>
    <cellStyle name="Entrada 2 7 2 3" xfId="5635"/>
    <cellStyle name="Entrada 2 7 2 3 2" xfId="5636"/>
    <cellStyle name="Entrada 2 7 2 4" xfId="5637"/>
    <cellStyle name="Entrada 2 7 2 4 2" xfId="5638"/>
    <cellStyle name="Entrada 2 7 2 5" xfId="5639"/>
    <cellStyle name="Entrada 2 7 2 5 2" xfId="5640"/>
    <cellStyle name="Entrada 2 7 2 6" xfId="5641"/>
    <cellStyle name="Entrada 2 7 2 6 2" xfId="5642"/>
    <cellStyle name="Entrada 2 7 2 7" xfId="5643"/>
    <cellStyle name="Entrada 2 7 2 7 2" xfId="5644"/>
    <cellStyle name="Entrada 2 7 2 8" xfId="5645"/>
    <cellStyle name="Entrada 2 7 2 8 2" xfId="5646"/>
    <cellStyle name="Entrada 2 7 2 9" xfId="5647"/>
    <cellStyle name="Entrada 2 7 2 9 2" xfId="5648"/>
    <cellStyle name="Entrada 2 7 3" xfId="5649"/>
    <cellStyle name="Entrada 2 7 3 10" xfId="5650"/>
    <cellStyle name="Entrada 2 7 3 10 2" xfId="5651"/>
    <cellStyle name="Entrada 2 7 3 11" xfId="5652"/>
    <cellStyle name="Entrada 2 7 3 2" xfId="5653"/>
    <cellStyle name="Entrada 2 7 3 2 2" xfId="5654"/>
    <cellStyle name="Entrada 2 7 3 3" xfId="5655"/>
    <cellStyle name="Entrada 2 7 3 3 2" xfId="5656"/>
    <cellStyle name="Entrada 2 7 3 4" xfId="5657"/>
    <cellStyle name="Entrada 2 7 3 4 2" xfId="5658"/>
    <cellStyle name="Entrada 2 7 3 5" xfId="5659"/>
    <cellStyle name="Entrada 2 7 3 5 2" xfId="5660"/>
    <cellStyle name="Entrada 2 7 3 6" xfId="5661"/>
    <cellStyle name="Entrada 2 7 3 6 2" xfId="5662"/>
    <cellStyle name="Entrada 2 7 3 7" xfId="5663"/>
    <cellStyle name="Entrada 2 7 3 7 2" xfId="5664"/>
    <cellStyle name="Entrada 2 7 3 8" xfId="5665"/>
    <cellStyle name="Entrada 2 7 3 8 2" xfId="5666"/>
    <cellStyle name="Entrada 2 7 3 9" xfId="5667"/>
    <cellStyle name="Entrada 2 7 3 9 2" xfId="5668"/>
    <cellStyle name="Entrada 2 7 4" xfId="5669"/>
    <cellStyle name="Entrada 2 7 4 2" xfId="5670"/>
    <cellStyle name="Entrada 2 7 5" xfId="5671"/>
    <cellStyle name="Entrada 2 7 5 2" xfId="5672"/>
    <cellStyle name="Entrada 2 7 6" xfId="5673"/>
    <cellStyle name="Entrada 2 7 6 2" xfId="5674"/>
    <cellStyle name="Entrada 2 7 7" xfId="5675"/>
    <cellStyle name="Entrada 2 7 7 2" xfId="5676"/>
    <cellStyle name="Entrada 2 7 8" xfId="5677"/>
    <cellStyle name="Entrada 2 7 8 2" xfId="5678"/>
    <cellStyle name="Entrada 2 7 9" xfId="5679"/>
    <cellStyle name="Entrada 2 7 9 2" xfId="5680"/>
    <cellStyle name="Entrada 2 8" xfId="5681"/>
    <cellStyle name="Entrada 2 8 10" xfId="5682"/>
    <cellStyle name="Entrada 2 8 10 2" xfId="5683"/>
    <cellStyle name="Entrada 2 8 11" xfId="5684"/>
    <cellStyle name="Entrada 2 8 11 2" xfId="5685"/>
    <cellStyle name="Entrada 2 8 12" xfId="5686"/>
    <cellStyle name="Entrada 2 8 12 2" xfId="5687"/>
    <cellStyle name="Entrada 2 8 13" xfId="5688"/>
    <cellStyle name="Entrada 2 8 2" xfId="5689"/>
    <cellStyle name="Entrada 2 8 2 10" xfId="5690"/>
    <cellStyle name="Entrada 2 8 2 10 2" xfId="5691"/>
    <cellStyle name="Entrada 2 8 2 11" xfId="5692"/>
    <cellStyle name="Entrada 2 8 2 2" xfId="5693"/>
    <cellStyle name="Entrada 2 8 2 2 2" xfId="5694"/>
    <cellStyle name="Entrada 2 8 2 3" xfId="5695"/>
    <cellStyle name="Entrada 2 8 2 3 2" xfId="5696"/>
    <cellStyle name="Entrada 2 8 2 4" xfId="5697"/>
    <cellStyle name="Entrada 2 8 2 4 2" xfId="5698"/>
    <cellStyle name="Entrada 2 8 2 5" xfId="5699"/>
    <cellStyle name="Entrada 2 8 2 5 2" xfId="5700"/>
    <cellStyle name="Entrada 2 8 2 6" xfId="5701"/>
    <cellStyle name="Entrada 2 8 2 6 2" xfId="5702"/>
    <cellStyle name="Entrada 2 8 2 7" xfId="5703"/>
    <cellStyle name="Entrada 2 8 2 7 2" xfId="5704"/>
    <cellStyle name="Entrada 2 8 2 8" xfId="5705"/>
    <cellStyle name="Entrada 2 8 2 8 2" xfId="5706"/>
    <cellStyle name="Entrada 2 8 2 9" xfId="5707"/>
    <cellStyle name="Entrada 2 8 2 9 2" xfId="5708"/>
    <cellStyle name="Entrada 2 8 3" xfId="5709"/>
    <cellStyle name="Entrada 2 8 3 10" xfId="5710"/>
    <cellStyle name="Entrada 2 8 3 10 2" xfId="5711"/>
    <cellStyle name="Entrada 2 8 3 11" xfId="5712"/>
    <cellStyle name="Entrada 2 8 3 2" xfId="5713"/>
    <cellStyle name="Entrada 2 8 3 2 2" xfId="5714"/>
    <cellStyle name="Entrada 2 8 3 3" xfId="5715"/>
    <cellStyle name="Entrada 2 8 3 3 2" xfId="5716"/>
    <cellStyle name="Entrada 2 8 3 4" xfId="5717"/>
    <cellStyle name="Entrada 2 8 3 4 2" xfId="5718"/>
    <cellStyle name="Entrada 2 8 3 5" xfId="5719"/>
    <cellStyle name="Entrada 2 8 3 5 2" xfId="5720"/>
    <cellStyle name="Entrada 2 8 3 6" xfId="5721"/>
    <cellStyle name="Entrada 2 8 3 6 2" xfId="5722"/>
    <cellStyle name="Entrada 2 8 3 7" xfId="5723"/>
    <cellStyle name="Entrada 2 8 3 7 2" xfId="5724"/>
    <cellStyle name="Entrada 2 8 3 8" xfId="5725"/>
    <cellStyle name="Entrada 2 8 3 8 2" xfId="5726"/>
    <cellStyle name="Entrada 2 8 3 9" xfId="5727"/>
    <cellStyle name="Entrada 2 8 3 9 2" xfId="5728"/>
    <cellStyle name="Entrada 2 8 4" xfId="5729"/>
    <cellStyle name="Entrada 2 8 4 2" xfId="5730"/>
    <cellStyle name="Entrada 2 8 5" xfId="5731"/>
    <cellStyle name="Entrada 2 8 5 2" xfId="5732"/>
    <cellStyle name="Entrada 2 8 6" xfId="5733"/>
    <cellStyle name="Entrada 2 8 6 2" xfId="5734"/>
    <cellStyle name="Entrada 2 8 7" xfId="5735"/>
    <cellStyle name="Entrada 2 8 7 2" xfId="5736"/>
    <cellStyle name="Entrada 2 8 8" xfId="5737"/>
    <cellStyle name="Entrada 2 8 8 2" xfId="5738"/>
    <cellStyle name="Entrada 2 8 9" xfId="5739"/>
    <cellStyle name="Entrada 2 8 9 2" xfId="5740"/>
    <cellStyle name="Entrada 2 9" xfId="5741"/>
    <cellStyle name="Entrada 2 9 2" xfId="5742"/>
    <cellStyle name="Entrada 3" xfId="1096"/>
    <cellStyle name="Entrada 3 10" xfId="5743"/>
    <cellStyle name="Entrada 3 10 2" xfId="5744"/>
    <cellStyle name="Entrada 3 11" xfId="5745"/>
    <cellStyle name="Entrada 3 11 2" xfId="5746"/>
    <cellStyle name="Entrada 3 12" xfId="5747"/>
    <cellStyle name="Entrada 3 12 2" xfId="5748"/>
    <cellStyle name="Entrada 3 13" xfId="5749"/>
    <cellStyle name="Entrada 3 13 2" xfId="5750"/>
    <cellStyle name="Entrada 3 14" xfId="5751"/>
    <cellStyle name="Entrada 3 14 2" xfId="5752"/>
    <cellStyle name="Entrada 3 15" xfId="5753"/>
    <cellStyle name="Entrada 3 16" xfId="5754"/>
    <cellStyle name="Entrada 3 17" xfId="5755"/>
    <cellStyle name="Entrada 3 2" xfId="5756"/>
    <cellStyle name="Entrada 3 2 10" xfId="5757"/>
    <cellStyle name="Entrada 3 2 10 2" xfId="5758"/>
    <cellStyle name="Entrada 3 2 11" xfId="5759"/>
    <cellStyle name="Entrada 3 2 11 2" xfId="5760"/>
    <cellStyle name="Entrada 3 2 12" xfId="5761"/>
    <cellStyle name="Entrada 3 2 12 2" xfId="5762"/>
    <cellStyle name="Entrada 3 2 13" xfId="5763"/>
    <cellStyle name="Entrada 3 2 13 2" xfId="5764"/>
    <cellStyle name="Entrada 3 2 14" xfId="5765"/>
    <cellStyle name="Entrada 3 2 14 2" xfId="5766"/>
    <cellStyle name="Entrada 3 2 15" xfId="5767"/>
    <cellStyle name="Entrada 3 2 2" xfId="5768"/>
    <cellStyle name="Entrada 3 2 2 10" xfId="5769"/>
    <cellStyle name="Entrada 3 2 2 10 2" xfId="5770"/>
    <cellStyle name="Entrada 3 2 2 11" xfId="5771"/>
    <cellStyle name="Entrada 3 2 2 11 2" xfId="5772"/>
    <cellStyle name="Entrada 3 2 2 12" xfId="5773"/>
    <cellStyle name="Entrada 3 2 2 12 2" xfId="5774"/>
    <cellStyle name="Entrada 3 2 2 13" xfId="5775"/>
    <cellStyle name="Entrada 3 2 2 2" xfId="5776"/>
    <cellStyle name="Entrada 3 2 2 2 10" xfId="5777"/>
    <cellStyle name="Entrada 3 2 2 2 10 2" xfId="5778"/>
    <cellStyle name="Entrada 3 2 2 2 11" xfId="5779"/>
    <cellStyle name="Entrada 3 2 2 2 2" xfId="5780"/>
    <cellStyle name="Entrada 3 2 2 2 2 2" xfId="5781"/>
    <cellStyle name="Entrada 3 2 2 2 3" xfId="5782"/>
    <cellStyle name="Entrada 3 2 2 2 3 2" xfId="5783"/>
    <cellStyle name="Entrada 3 2 2 2 4" xfId="5784"/>
    <cellStyle name="Entrada 3 2 2 2 4 2" xfId="5785"/>
    <cellStyle name="Entrada 3 2 2 2 5" xfId="5786"/>
    <cellStyle name="Entrada 3 2 2 2 5 2" xfId="5787"/>
    <cellStyle name="Entrada 3 2 2 2 6" xfId="5788"/>
    <cellStyle name="Entrada 3 2 2 2 6 2" xfId="5789"/>
    <cellStyle name="Entrada 3 2 2 2 7" xfId="5790"/>
    <cellStyle name="Entrada 3 2 2 2 7 2" xfId="5791"/>
    <cellStyle name="Entrada 3 2 2 2 8" xfId="5792"/>
    <cellStyle name="Entrada 3 2 2 2 8 2" xfId="5793"/>
    <cellStyle name="Entrada 3 2 2 2 9" xfId="5794"/>
    <cellStyle name="Entrada 3 2 2 2 9 2" xfId="5795"/>
    <cellStyle name="Entrada 3 2 2 3" xfId="5796"/>
    <cellStyle name="Entrada 3 2 2 3 10" xfId="5797"/>
    <cellStyle name="Entrada 3 2 2 3 10 2" xfId="5798"/>
    <cellStyle name="Entrada 3 2 2 3 11" xfId="5799"/>
    <cellStyle name="Entrada 3 2 2 3 2" xfId="5800"/>
    <cellStyle name="Entrada 3 2 2 3 2 2" xfId="5801"/>
    <cellStyle name="Entrada 3 2 2 3 3" xfId="5802"/>
    <cellStyle name="Entrada 3 2 2 3 3 2" xfId="5803"/>
    <cellStyle name="Entrada 3 2 2 3 4" xfId="5804"/>
    <cellStyle name="Entrada 3 2 2 3 4 2" xfId="5805"/>
    <cellStyle name="Entrada 3 2 2 3 5" xfId="5806"/>
    <cellStyle name="Entrada 3 2 2 3 5 2" xfId="5807"/>
    <cellStyle name="Entrada 3 2 2 3 6" xfId="5808"/>
    <cellStyle name="Entrada 3 2 2 3 6 2" xfId="5809"/>
    <cellStyle name="Entrada 3 2 2 3 7" xfId="5810"/>
    <cellStyle name="Entrada 3 2 2 3 7 2" xfId="5811"/>
    <cellStyle name="Entrada 3 2 2 3 8" xfId="5812"/>
    <cellStyle name="Entrada 3 2 2 3 8 2" xfId="5813"/>
    <cellStyle name="Entrada 3 2 2 3 9" xfId="5814"/>
    <cellStyle name="Entrada 3 2 2 3 9 2" xfId="5815"/>
    <cellStyle name="Entrada 3 2 2 4" xfId="5816"/>
    <cellStyle name="Entrada 3 2 2 4 2" xfId="5817"/>
    <cellStyle name="Entrada 3 2 2 5" xfId="5818"/>
    <cellStyle name="Entrada 3 2 2 5 2" xfId="5819"/>
    <cellStyle name="Entrada 3 2 2 6" xfId="5820"/>
    <cellStyle name="Entrada 3 2 2 6 2" xfId="5821"/>
    <cellStyle name="Entrada 3 2 2 7" xfId="5822"/>
    <cellStyle name="Entrada 3 2 2 7 2" xfId="5823"/>
    <cellStyle name="Entrada 3 2 2 8" xfId="5824"/>
    <cellStyle name="Entrada 3 2 2 8 2" xfId="5825"/>
    <cellStyle name="Entrada 3 2 2 9" xfId="5826"/>
    <cellStyle name="Entrada 3 2 2 9 2" xfId="5827"/>
    <cellStyle name="Entrada 3 2 3" xfId="5828"/>
    <cellStyle name="Entrada 3 2 3 10" xfId="5829"/>
    <cellStyle name="Entrada 3 2 3 10 2" xfId="5830"/>
    <cellStyle name="Entrada 3 2 3 11" xfId="5831"/>
    <cellStyle name="Entrada 3 2 3 11 2" xfId="5832"/>
    <cellStyle name="Entrada 3 2 3 12" xfId="5833"/>
    <cellStyle name="Entrada 3 2 3 12 2" xfId="5834"/>
    <cellStyle name="Entrada 3 2 3 13" xfId="5835"/>
    <cellStyle name="Entrada 3 2 3 2" xfId="5836"/>
    <cellStyle name="Entrada 3 2 3 2 10" xfId="5837"/>
    <cellStyle name="Entrada 3 2 3 2 10 2" xfId="5838"/>
    <cellStyle name="Entrada 3 2 3 2 11" xfId="5839"/>
    <cellStyle name="Entrada 3 2 3 2 2" xfId="5840"/>
    <cellStyle name="Entrada 3 2 3 2 2 2" xfId="5841"/>
    <cellStyle name="Entrada 3 2 3 2 3" xfId="5842"/>
    <cellStyle name="Entrada 3 2 3 2 3 2" xfId="5843"/>
    <cellStyle name="Entrada 3 2 3 2 4" xfId="5844"/>
    <cellStyle name="Entrada 3 2 3 2 4 2" xfId="5845"/>
    <cellStyle name="Entrada 3 2 3 2 5" xfId="5846"/>
    <cellStyle name="Entrada 3 2 3 2 5 2" xfId="5847"/>
    <cellStyle name="Entrada 3 2 3 2 6" xfId="5848"/>
    <cellStyle name="Entrada 3 2 3 2 6 2" xfId="5849"/>
    <cellStyle name="Entrada 3 2 3 2 7" xfId="5850"/>
    <cellStyle name="Entrada 3 2 3 2 7 2" xfId="5851"/>
    <cellStyle name="Entrada 3 2 3 2 8" xfId="5852"/>
    <cellStyle name="Entrada 3 2 3 2 8 2" xfId="5853"/>
    <cellStyle name="Entrada 3 2 3 2 9" xfId="5854"/>
    <cellStyle name="Entrada 3 2 3 2 9 2" xfId="5855"/>
    <cellStyle name="Entrada 3 2 3 3" xfId="5856"/>
    <cellStyle name="Entrada 3 2 3 3 10" xfId="5857"/>
    <cellStyle name="Entrada 3 2 3 3 10 2" xfId="5858"/>
    <cellStyle name="Entrada 3 2 3 3 11" xfId="5859"/>
    <cellStyle name="Entrada 3 2 3 3 2" xfId="5860"/>
    <cellStyle name="Entrada 3 2 3 3 2 2" xfId="5861"/>
    <cellStyle name="Entrada 3 2 3 3 3" xfId="5862"/>
    <cellStyle name="Entrada 3 2 3 3 3 2" xfId="5863"/>
    <cellStyle name="Entrada 3 2 3 3 4" xfId="5864"/>
    <cellStyle name="Entrada 3 2 3 3 4 2" xfId="5865"/>
    <cellStyle name="Entrada 3 2 3 3 5" xfId="5866"/>
    <cellStyle name="Entrada 3 2 3 3 5 2" xfId="5867"/>
    <cellStyle name="Entrada 3 2 3 3 6" xfId="5868"/>
    <cellStyle name="Entrada 3 2 3 3 6 2" xfId="5869"/>
    <cellStyle name="Entrada 3 2 3 3 7" xfId="5870"/>
    <cellStyle name="Entrada 3 2 3 3 7 2" xfId="5871"/>
    <cellStyle name="Entrada 3 2 3 3 8" xfId="5872"/>
    <cellStyle name="Entrada 3 2 3 3 8 2" xfId="5873"/>
    <cellStyle name="Entrada 3 2 3 3 9" xfId="5874"/>
    <cellStyle name="Entrada 3 2 3 3 9 2" xfId="5875"/>
    <cellStyle name="Entrada 3 2 3 4" xfId="5876"/>
    <cellStyle name="Entrada 3 2 3 4 2" xfId="5877"/>
    <cellStyle name="Entrada 3 2 3 5" xfId="5878"/>
    <cellStyle name="Entrada 3 2 3 5 2" xfId="5879"/>
    <cellStyle name="Entrada 3 2 3 6" xfId="5880"/>
    <cellStyle name="Entrada 3 2 3 6 2" xfId="5881"/>
    <cellStyle name="Entrada 3 2 3 7" xfId="5882"/>
    <cellStyle name="Entrada 3 2 3 7 2" xfId="5883"/>
    <cellStyle name="Entrada 3 2 3 8" xfId="5884"/>
    <cellStyle name="Entrada 3 2 3 8 2" xfId="5885"/>
    <cellStyle name="Entrada 3 2 3 9" xfId="5886"/>
    <cellStyle name="Entrada 3 2 3 9 2" xfId="5887"/>
    <cellStyle name="Entrada 3 2 4" xfId="5888"/>
    <cellStyle name="Entrada 3 2 4 10" xfId="5889"/>
    <cellStyle name="Entrada 3 2 4 10 2" xfId="5890"/>
    <cellStyle name="Entrada 3 2 4 11" xfId="5891"/>
    <cellStyle name="Entrada 3 2 4 2" xfId="5892"/>
    <cellStyle name="Entrada 3 2 4 2 2" xfId="5893"/>
    <cellStyle name="Entrada 3 2 4 3" xfId="5894"/>
    <cellStyle name="Entrada 3 2 4 3 2" xfId="5895"/>
    <cellStyle name="Entrada 3 2 4 4" xfId="5896"/>
    <cellStyle name="Entrada 3 2 4 4 2" xfId="5897"/>
    <cellStyle name="Entrada 3 2 4 5" xfId="5898"/>
    <cellStyle name="Entrada 3 2 4 5 2" xfId="5899"/>
    <cellStyle name="Entrada 3 2 4 6" xfId="5900"/>
    <cellStyle name="Entrada 3 2 4 6 2" xfId="5901"/>
    <cellStyle name="Entrada 3 2 4 7" xfId="5902"/>
    <cellStyle name="Entrada 3 2 4 7 2" xfId="5903"/>
    <cellStyle name="Entrada 3 2 4 8" xfId="5904"/>
    <cellStyle name="Entrada 3 2 4 8 2" xfId="5905"/>
    <cellStyle name="Entrada 3 2 4 9" xfId="5906"/>
    <cellStyle name="Entrada 3 2 4 9 2" xfId="5907"/>
    <cellStyle name="Entrada 3 2 5" xfId="5908"/>
    <cellStyle name="Entrada 3 2 5 10" xfId="5909"/>
    <cellStyle name="Entrada 3 2 5 10 2" xfId="5910"/>
    <cellStyle name="Entrada 3 2 5 11" xfId="5911"/>
    <cellStyle name="Entrada 3 2 5 2" xfId="5912"/>
    <cellStyle name="Entrada 3 2 5 2 2" xfId="5913"/>
    <cellStyle name="Entrada 3 2 5 3" xfId="5914"/>
    <cellStyle name="Entrada 3 2 5 3 2" xfId="5915"/>
    <cellStyle name="Entrada 3 2 5 4" xfId="5916"/>
    <cellStyle name="Entrada 3 2 5 4 2" xfId="5917"/>
    <cellStyle name="Entrada 3 2 5 5" xfId="5918"/>
    <cellStyle name="Entrada 3 2 5 5 2" xfId="5919"/>
    <cellStyle name="Entrada 3 2 5 6" xfId="5920"/>
    <cellStyle name="Entrada 3 2 5 6 2" xfId="5921"/>
    <cellStyle name="Entrada 3 2 5 7" xfId="5922"/>
    <cellStyle name="Entrada 3 2 5 7 2" xfId="5923"/>
    <cellStyle name="Entrada 3 2 5 8" xfId="5924"/>
    <cellStyle name="Entrada 3 2 5 8 2" xfId="5925"/>
    <cellStyle name="Entrada 3 2 5 9" xfId="5926"/>
    <cellStyle name="Entrada 3 2 5 9 2" xfId="5927"/>
    <cellStyle name="Entrada 3 2 6" xfId="5928"/>
    <cellStyle name="Entrada 3 2 6 2" xfId="5929"/>
    <cellStyle name="Entrada 3 2 7" xfId="5930"/>
    <cellStyle name="Entrada 3 2 7 2" xfId="5931"/>
    <cellStyle name="Entrada 3 2 8" xfId="5932"/>
    <cellStyle name="Entrada 3 2 8 2" xfId="5933"/>
    <cellStyle name="Entrada 3 2 9" xfId="5934"/>
    <cellStyle name="Entrada 3 2 9 2" xfId="5935"/>
    <cellStyle name="Entrada 3 3" xfId="5936"/>
    <cellStyle name="Entrada 3 3 10" xfId="5937"/>
    <cellStyle name="Entrada 3 3 10 2" xfId="5938"/>
    <cellStyle name="Entrada 3 3 11" xfId="5939"/>
    <cellStyle name="Entrada 3 3 11 2" xfId="5940"/>
    <cellStyle name="Entrada 3 3 12" xfId="5941"/>
    <cellStyle name="Entrada 3 3 12 2" xfId="5942"/>
    <cellStyle name="Entrada 3 3 13" xfId="5943"/>
    <cellStyle name="Entrada 3 3 13 2" xfId="5944"/>
    <cellStyle name="Entrada 3 3 14" xfId="5945"/>
    <cellStyle name="Entrada 3 3 14 2" xfId="5946"/>
    <cellStyle name="Entrada 3 3 15" xfId="5947"/>
    <cellStyle name="Entrada 3 3 2" xfId="5948"/>
    <cellStyle name="Entrada 3 3 2 10" xfId="5949"/>
    <cellStyle name="Entrada 3 3 2 10 2" xfId="5950"/>
    <cellStyle name="Entrada 3 3 2 11" xfId="5951"/>
    <cellStyle name="Entrada 3 3 2 11 2" xfId="5952"/>
    <cellStyle name="Entrada 3 3 2 12" xfId="5953"/>
    <cellStyle name="Entrada 3 3 2 12 2" xfId="5954"/>
    <cellStyle name="Entrada 3 3 2 13" xfId="5955"/>
    <cellStyle name="Entrada 3 3 2 2" xfId="5956"/>
    <cellStyle name="Entrada 3 3 2 2 10" xfId="5957"/>
    <cellStyle name="Entrada 3 3 2 2 10 2" xfId="5958"/>
    <cellStyle name="Entrada 3 3 2 2 11" xfId="5959"/>
    <cellStyle name="Entrada 3 3 2 2 2" xfId="5960"/>
    <cellStyle name="Entrada 3 3 2 2 2 2" xfId="5961"/>
    <cellStyle name="Entrada 3 3 2 2 3" xfId="5962"/>
    <cellStyle name="Entrada 3 3 2 2 3 2" xfId="5963"/>
    <cellStyle name="Entrada 3 3 2 2 4" xfId="5964"/>
    <cellStyle name="Entrada 3 3 2 2 4 2" xfId="5965"/>
    <cellStyle name="Entrada 3 3 2 2 5" xfId="5966"/>
    <cellStyle name="Entrada 3 3 2 2 5 2" xfId="5967"/>
    <cellStyle name="Entrada 3 3 2 2 6" xfId="5968"/>
    <cellStyle name="Entrada 3 3 2 2 6 2" xfId="5969"/>
    <cellStyle name="Entrada 3 3 2 2 7" xfId="5970"/>
    <cellStyle name="Entrada 3 3 2 2 7 2" xfId="5971"/>
    <cellStyle name="Entrada 3 3 2 2 8" xfId="5972"/>
    <cellStyle name="Entrada 3 3 2 2 8 2" xfId="5973"/>
    <cellStyle name="Entrada 3 3 2 2 9" xfId="5974"/>
    <cellStyle name="Entrada 3 3 2 2 9 2" xfId="5975"/>
    <cellStyle name="Entrada 3 3 2 3" xfId="5976"/>
    <cellStyle name="Entrada 3 3 2 3 10" xfId="5977"/>
    <cellStyle name="Entrada 3 3 2 3 10 2" xfId="5978"/>
    <cellStyle name="Entrada 3 3 2 3 11" xfId="5979"/>
    <cellStyle name="Entrada 3 3 2 3 2" xfId="5980"/>
    <cellStyle name="Entrada 3 3 2 3 2 2" xfId="5981"/>
    <cellStyle name="Entrada 3 3 2 3 3" xfId="5982"/>
    <cellStyle name="Entrada 3 3 2 3 3 2" xfId="5983"/>
    <cellStyle name="Entrada 3 3 2 3 4" xfId="5984"/>
    <cellStyle name="Entrada 3 3 2 3 4 2" xfId="5985"/>
    <cellStyle name="Entrada 3 3 2 3 5" xfId="5986"/>
    <cellStyle name="Entrada 3 3 2 3 5 2" xfId="5987"/>
    <cellStyle name="Entrada 3 3 2 3 6" xfId="5988"/>
    <cellStyle name="Entrada 3 3 2 3 6 2" xfId="5989"/>
    <cellStyle name="Entrada 3 3 2 3 7" xfId="5990"/>
    <cellStyle name="Entrada 3 3 2 3 7 2" xfId="5991"/>
    <cellStyle name="Entrada 3 3 2 3 8" xfId="5992"/>
    <cellStyle name="Entrada 3 3 2 3 8 2" xfId="5993"/>
    <cellStyle name="Entrada 3 3 2 3 9" xfId="5994"/>
    <cellStyle name="Entrada 3 3 2 3 9 2" xfId="5995"/>
    <cellStyle name="Entrada 3 3 2 4" xfId="5996"/>
    <cellStyle name="Entrada 3 3 2 4 2" xfId="5997"/>
    <cellStyle name="Entrada 3 3 2 5" xfId="5998"/>
    <cellStyle name="Entrada 3 3 2 5 2" xfId="5999"/>
    <cellStyle name="Entrada 3 3 2 6" xfId="6000"/>
    <cellStyle name="Entrada 3 3 2 6 2" xfId="6001"/>
    <cellStyle name="Entrada 3 3 2 7" xfId="6002"/>
    <cellStyle name="Entrada 3 3 2 7 2" xfId="6003"/>
    <cellStyle name="Entrada 3 3 2 8" xfId="6004"/>
    <cellStyle name="Entrada 3 3 2 8 2" xfId="6005"/>
    <cellStyle name="Entrada 3 3 2 9" xfId="6006"/>
    <cellStyle name="Entrada 3 3 2 9 2" xfId="6007"/>
    <cellStyle name="Entrada 3 3 3" xfId="6008"/>
    <cellStyle name="Entrada 3 3 3 10" xfId="6009"/>
    <cellStyle name="Entrada 3 3 3 10 2" xfId="6010"/>
    <cellStyle name="Entrada 3 3 3 11" xfId="6011"/>
    <cellStyle name="Entrada 3 3 3 11 2" xfId="6012"/>
    <cellStyle name="Entrada 3 3 3 12" xfId="6013"/>
    <cellStyle name="Entrada 3 3 3 12 2" xfId="6014"/>
    <cellStyle name="Entrada 3 3 3 13" xfId="6015"/>
    <cellStyle name="Entrada 3 3 3 2" xfId="6016"/>
    <cellStyle name="Entrada 3 3 3 2 10" xfId="6017"/>
    <cellStyle name="Entrada 3 3 3 2 10 2" xfId="6018"/>
    <cellStyle name="Entrada 3 3 3 2 11" xfId="6019"/>
    <cellStyle name="Entrada 3 3 3 2 2" xfId="6020"/>
    <cellStyle name="Entrada 3 3 3 2 2 2" xfId="6021"/>
    <cellStyle name="Entrada 3 3 3 2 3" xfId="6022"/>
    <cellStyle name="Entrada 3 3 3 2 3 2" xfId="6023"/>
    <cellStyle name="Entrada 3 3 3 2 4" xfId="6024"/>
    <cellStyle name="Entrada 3 3 3 2 4 2" xfId="6025"/>
    <cellStyle name="Entrada 3 3 3 2 5" xfId="6026"/>
    <cellStyle name="Entrada 3 3 3 2 5 2" xfId="6027"/>
    <cellStyle name="Entrada 3 3 3 2 6" xfId="6028"/>
    <cellStyle name="Entrada 3 3 3 2 6 2" xfId="6029"/>
    <cellStyle name="Entrada 3 3 3 2 7" xfId="6030"/>
    <cellStyle name="Entrada 3 3 3 2 7 2" xfId="6031"/>
    <cellStyle name="Entrada 3 3 3 2 8" xfId="6032"/>
    <cellStyle name="Entrada 3 3 3 2 8 2" xfId="6033"/>
    <cellStyle name="Entrada 3 3 3 2 9" xfId="6034"/>
    <cellStyle name="Entrada 3 3 3 2 9 2" xfId="6035"/>
    <cellStyle name="Entrada 3 3 3 3" xfId="6036"/>
    <cellStyle name="Entrada 3 3 3 3 10" xfId="6037"/>
    <cellStyle name="Entrada 3 3 3 3 10 2" xfId="6038"/>
    <cellStyle name="Entrada 3 3 3 3 11" xfId="6039"/>
    <cellStyle name="Entrada 3 3 3 3 2" xfId="6040"/>
    <cellStyle name="Entrada 3 3 3 3 2 2" xfId="6041"/>
    <cellStyle name="Entrada 3 3 3 3 3" xfId="6042"/>
    <cellStyle name="Entrada 3 3 3 3 3 2" xfId="6043"/>
    <cellStyle name="Entrada 3 3 3 3 4" xfId="6044"/>
    <cellStyle name="Entrada 3 3 3 3 4 2" xfId="6045"/>
    <cellStyle name="Entrada 3 3 3 3 5" xfId="6046"/>
    <cellStyle name="Entrada 3 3 3 3 5 2" xfId="6047"/>
    <cellStyle name="Entrada 3 3 3 3 6" xfId="6048"/>
    <cellStyle name="Entrada 3 3 3 3 6 2" xfId="6049"/>
    <cellStyle name="Entrada 3 3 3 3 7" xfId="6050"/>
    <cellStyle name="Entrada 3 3 3 3 7 2" xfId="6051"/>
    <cellStyle name="Entrada 3 3 3 3 8" xfId="6052"/>
    <cellStyle name="Entrada 3 3 3 3 8 2" xfId="6053"/>
    <cellStyle name="Entrada 3 3 3 3 9" xfId="6054"/>
    <cellStyle name="Entrada 3 3 3 3 9 2" xfId="6055"/>
    <cellStyle name="Entrada 3 3 3 4" xfId="6056"/>
    <cellStyle name="Entrada 3 3 3 4 2" xfId="6057"/>
    <cellStyle name="Entrada 3 3 3 5" xfId="6058"/>
    <cellStyle name="Entrada 3 3 3 5 2" xfId="6059"/>
    <cellStyle name="Entrada 3 3 3 6" xfId="6060"/>
    <cellStyle name="Entrada 3 3 3 6 2" xfId="6061"/>
    <cellStyle name="Entrada 3 3 3 7" xfId="6062"/>
    <cellStyle name="Entrada 3 3 3 7 2" xfId="6063"/>
    <cellStyle name="Entrada 3 3 3 8" xfId="6064"/>
    <cellStyle name="Entrada 3 3 3 8 2" xfId="6065"/>
    <cellStyle name="Entrada 3 3 3 9" xfId="6066"/>
    <cellStyle name="Entrada 3 3 3 9 2" xfId="6067"/>
    <cellStyle name="Entrada 3 3 4" xfId="6068"/>
    <cellStyle name="Entrada 3 3 4 10" xfId="6069"/>
    <cellStyle name="Entrada 3 3 4 10 2" xfId="6070"/>
    <cellStyle name="Entrada 3 3 4 11" xfId="6071"/>
    <cellStyle name="Entrada 3 3 4 2" xfId="6072"/>
    <cellStyle name="Entrada 3 3 4 2 2" xfId="6073"/>
    <cellStyle name="Entrada 3 3 4 3" xfId="6074"/>
    <cellStyle name="Entrada 3 3 4 3 2" xfId="6075"/>
    <cellStyle name="Entrada 3 3 4 4" xfId="6076"/>
    <cellStyle name="Entrada 3 3 4 4 2" xfId="6077"/>
    <cellStyle name="Entrada 3 3 4 5" xfId="6078"/>
    <cellStyle name="Entrada 3 3 4 5 2" xfId="6079"/>
    <cellStyle name="Entrada 3 3 4 6" xfId="6080"/>
    <cellStyle name="Entrada 3 3 4 6 2" xfId="6081"/>
    <cellStyle name="Entrada 3 3 4 7" xfId="6082"/>
    <cellStyle name="Entrada 3 3 4 7 2" xfId="6083"/>
    <cellStyle name="Entrada 3 3 4 8" xfId="6084"/>
    <cellStyle name="Entrada 3 3 4 8 2" xfId="6085"/>
    <cellStyle name="Entrada 3 3 4 9" xfId="6086"/>
    <cellStyle name="Entrada 3 3 4 9 2" xfId="6087"/>
    <cellStyle name="Entrada 3 3 5" xfId="6088"/>
    <cellStyle name="Entrada 3 3 5 10" xfId="6089"/>
    <cellStyle name="Entrada 3 3 5 10 2" xfId="6090"/>
    <cellStyle name="Entrada 3 3 5 11" xfId="6091"/>
    <cellStyle name="Entrada 3 3 5 2" xfId="6092"/>
    <cellStyle name="Entrada 3 3 5 2 2" xfId="6093"/>
    <cellStyle name="Entrada 3 3 5 3" xfId="6094"/>
    <cellStyle name="Entrada 3 3 5 3 2" xfId="6095"/>
    <cellStyle name="Entrada 3 3 5 4" xfId="6096"/>
    <cellStyle name="Entrada 3 3 5 4 2" xfId="6097"/>
    <cellStyle name="Entrada 3 3 5 5" xfId="6098"/>
    <cellStyle name="Entrada 3 3 5 5 2" xfId="6099"/>
    <cellStyle name="Entrada 3 3 5 6" xfId="6100"/>
    <cellStyle name="Entrada 3 3 5 6 2" xfId="6101"/>
    <cellStyle name="Entrada 3 3 5 7" xfId="6102"/>
    <cellStyle name="Entrada 3 3 5 7 2" xfId="6103"/>
    <cellStyle name="Entrada 3 3 5 8" xfId="6104"/>
    <cellStyle name="Entrada 3 3 5 8 2" xfId="6105"/>
    <cellStyle name="Entrada 3 3 5 9" xfId="6106"/>
    <cellStyle name="Entrada 3 3 5 9 2" xfId="6107"/>
    <cellStyle name="Entrada 3 3 6" xfId="6108"/>
    <cellStyle name="Entrada 3 3 6 2" xfId="6109"/>
    <cellStyle name="Entrada 3 3 7" xfId="6110"/>
    <cellStyle name="Entrada 3 3 7 2" xfId="6111"/>
    <cellStyle name="Entrada 3 3 8" xfId="6112"/>
    <cellStyle name="Entrada 3 3 8 2" xfId="6113"/>
    <cellStyle name="Entrada 3 3 9" xfId="6114"/>
    <cellStyle name="Entrada 3 3 9 2" xfId="6115"/>
    <cellStyle name="Entrada 3 4" xfId="6116"/>
    <cellStyle name="Entrada 3 4 10" xfId="6117"/>
    <cellStyle name="Entrada 3 4 10 2" xfId="6118"/>
    <cellStyle name="Entrada 3 4 11" xfId="6119"/>
    <cellStyle name="Entrada 3 4 11 2" xfId="6120"/>
    <cellStyle name="Entrada 3 4 12" xfId="6121"/>
    <cellStyle name="Entrada 3 4 12 2" xfId="6122"/>
    <cellStyle name="Entrada 3 4 13" xfId="6123"/>
    <cellStyle name="Entrada 3 4 2" xfId="6124"/>
    <cellStyle name="Entrada 3 4 2 10" xfId="6125"/>
    <cellStyle name="Entrada 3 4 2 10 2" xfId="6126"/>
    <cellStyle name="Entrada 3 4 2 11" xfId="6127"/>
    <cellStyle name="Entrada 3 4 2 2" xfId="6128"/>
    <cellStyle name="Entrada 3 4 2 2 2" xfId="6129"/>
    <cellStyle name="Entrada 3 4 2 3" xfId="6130"/>
    <cellStyle name="Entrada 3 4 2 3 2" xfId="6131"/>
    <cellStyle name="Entrada 3 4 2 4" xfId="6132"/>
    <cellStyle name="Entrada 3 4 2 4 2" xfId="6133"/>
    <cellStyle name="Entrada 3 4 2 5" xfId="6134"/>
    <cellStyle name="Entrada 3 4 2 5 2" xfId="6135"/>
    <cellStyle name="Entrada 3 4 2 6" xfId="6136"/>
    <cellStyle name="Entrada 3 4 2 6 2" xfId="6137"/>
    <cellStyle name="Entrada 3 4 2 7" xfId="6138"/>
    <cellStyle name="Entrada 3 4 2 7 2" xfId="6139"/>
    <cellStyle name="Entrada 3 4 2 8" xfId="6140"/>
    <cellStyle name="Entrada 3 4 2 8 2" xfId="6141"/>
    <cellStyle name="Entrada 3 4 2 9" xfId="6142"/>
    <cellStyle name="Entrada 3 4 2 9 2" xfId="6143"/>
    <cellStyle name="Entrada 3 4 3" xfId="6144"/>
    <cellStyle name="Entrada 3 4 3 10" xfId="6145"/>
    <cellStyle name="Entrada 3 4 3 10 2" xfId="6146"/>
    <cellStyle name="Entrada 3 4 3 11" xfId="6147"/>
    <cellStyle name="Entrada 3 4 3 2" xfId="6148"/>
    <cellStyle name="Entrada 3 4 3 2 2" xfId="6149"/>
    <cellStyle name="Entrada 3 4 3 3" xfId="6150"/>
    <cellStyle name="Entrada 3 4 3 3 2" xfId="6151"/>
    <cellStyle name="Entrada 3 4 3 4" xfId="6152"/>
    <cellStyle name="Entrada 3 4 3 4 2" xfId="6153"/>
    <cellStyle name="Entrada 3 4 3 5" xfId="6154"/>
    <cellStyle name="Entrada 3 4 3 5 2" xfId="6155"/>
    <cellStyle name="Entrada 3 4 3 6" xfId="6156"/>
    <cellStyle name="Entrada 3 4 3 6 2" xfId="6157"/>
    <cellStyle name="Entrada 3 4 3 7" xfId="6158"/>
    <cellStyle name="Entrada 3 4 3 7 2" xfId="6159"/>
    <cellStyle name="Entrada 3 4 3 8" xfId="6160"/>
    <cellStyle name="Entrada 3 4 3 8 2" xfId="6161"/>
    <cellStyle name="Entrada 3 4 3 9" xfId="6162"/>
    <cellStyle name="Entrada 3 4 3 9 2" xfId="6163"/>
    <cellStyle name="Entrada 3 4 4" xfId="6164"/>
    <cellStyle name="Entrada 3 4 4 2" xfId="6165"/>
    <cellStyle name="Entrada 3 4 5" xfId="6166"/>
    <cellStyle name="Entrada 3 4 5 2" xfId="6167"/>
    <cellStyle name="Entrada 3 4 6" xfId="6168"/>
    <cellStyle name="Entrada 3 4 6 2" xfId="6169"/>
    <cellStyle name="Entrada 3 4 7" xfId="6170"/>
    <cellStyle name="Entrada 3 4 7 2" xfId="6171"/>
    <cellStyle name="Entrada 3 4 8" xfId="6172"/>
    <cellStyle name="Entrada 3 4 8 2" xfId="6173"/>
    <cellStyle name="Entrada 3 4 9" xfId="6174"/>
    <cellStyle name="Entrada 3 4 9 2" xfId="6175"/>
    <cellStyle name="Entrada 3 5" xfId="6176"/>
    <cellStyle name="Entrada 3 5 10" xfId="6177"/>
    <cellStyle name="Entrada 3 5 10 2" xfId="6178"/>
    <cellStyle name="Entrada 3 5 11" xfId="6179"/>
    <cellStyle name="Entrada 3 5 11 2" xfId="6180"/>
    <cellStyle name="Entrada 3 5 12" xfId="6181"/>
    <cellStyle name="Entrada 3 5 12 2" xfId="6182"/>
    <cellStyle name="Entrada 3 5 13" xfId="6183"/>
    <cellStyle name="Entrada 3 5 2" xfId="6184"/>
    <cellStyle name="Entrada 3 5 2 10" xfId="6185"/>
    <cellStyle name="Entrada 3 5 2 10 2" xfId="6186"/>
    <cellStyle name="Entrada 3 5 2 11" xfId="6187"/>
    <cellStyle name="Entrada 3 5 2 2" xfId="6188"/>
    <cellStyle name="Entrada 3 5 2 2 2" xfId="6189"/>
    <cellStyle name="Entrada 3 5 2 3" xfId="6190"/>
    <cellStyle name="Entrada 3 5 2 3 2" xfId="6191"/>
    <cellStyle name="Entrada 3 5 2 4" xfId="6192"/>
    <cellStyle name="Entrada 3 5 2 4 2" xfId="6193"/>
    <cellStyle name="Entrada 3 5 2 5" xfId="6194"/>
    <cellStyle name="Entrada 3 5 2 5 2" xfId="6195"/>
    <cellStyle name="Entrada 3 5 2 6" xfId="6196"/>
    <cellStyle name="Entrada 3 5 2 6 2" xfId="6197"/>
    <cellStyle name="Entrada 3 5 2 7" xfId="6198"/>
    <cellStyle name="Entrada 3 5 2 7 2" xfId="6199"/>
    <cellStyle name="Entrada 3 5 2 8" xfId="6200"/>
    <cellStyle name="Entrada 3 5 2 8 2" xfId="6201"/>
    <cellStyle name="Entrada 3 5 2 9" xfId="6202"/>
    <cellStyle name="Entrada 3 5 2 9 2" xfId="6203"/>
    <cellStyle name="Entrada 3 5 3" xfId="6204"/>
    <cellStyle name="Entrada 3 5 3 10" xfId="6205"/>
    <cellStyle name="Entrada 3 5 3 10 2" xfId="6206"/>
    <cellStyle name="Entrada 3 5 3 11" xfId="6207"/>
    <cellStyle name="Entrada 3 5 3 2" xfId="6208"/>
    <cellStyle name="Entrada 3 5 3 2 2" xfId="6209"/>
    <cellStyle name="Entrada 3 5 3 3" xfId="6210"/>
    <cellStyle name="Entrada 3 5 3 3 2" xfId="6211"/>
    <cellStyle name="Entrada 3 5 3 4" xfId="6212"/>
    <cellStyle name="Entrada 3 5 3 4 2" xfId="6213"/>
    <cellStyle name="Entrada 3 5 3 5" xfId="6214"/>
    <cellStyle name="Entrada 3 5 3 5 2" xfId="6215"/>
    <cellStyle name="Entrada 3 5 3 6" xfId="6216"/>
    <cellStyle name="Entrada 3 5 3 6 2" xfId="6217"/>
    <cellStyle name="Entrada 3 5 3 7" xfId="6218"/>
    <cellStyle name="Entrada 3 5 3 7 2" xfId="6219"/>
    <cellStyle name="Entrada 3 5 3 8" xfId="6220"/>
    <cellStyle name="Entrada 3 5 3 8 2" xfId="6221"/>
    <cellStyle name="Entrada 3 5 3 9" xfId="6222"/>
    <cellStyle name="Entrada 3 5 3 9 2" xfId="6223"/>
    <cellStyle name="Entrada 3 5 4" xfId="6224"/>
    <cellStyle name="Entrada 3 5 4 2" xfId="6225"/>
    <cellStyle name="Entrada 3 5 5" xfId="6226"/>
    <cellStyle name="Entrada 3 5 5 2" xfId="6227"/>
    <cellStyle name="Entrada 3 5 6" xfId="6228"/>
    <cellStyle name="Entrada 3 5 6 2" xfId="6229"/>
    <cellStyle name="Entrada 3 5 7" xfId="6230"/>
    <cellStyle name="Entrada 3 5 7 2" xfId="6231"/>
    <cellStyle name="Entrada 3 5 8" xfId="6232"/>
    <cellStyle name="Entrada 3 5 8 2" xfId="6233"/>
    <cellStyle name="Entrada 3 5 9" xfId="6234"/>
    <cellStyle name="Entrada 3 5 9 2" xfId="6235"/>
    <cellStyle name="Entrada 3 6" xfId="6236"/>
    <cellStyle name="Entrada 3 6 2" xfId="6237"/>
    <cellStyle name="Entrada 3 7" xfId="6238"/>
    <cellStyle name="Entrada 3 7 2" xfId="6239"/>
    <cellStyle name="Entrada 3 8" xfId="6240"/>
    <cellStyle name="Entrada 3 8 2" xfId="6241"/>
    <cellStyle name="Entrada 3 9" xfId="6242"/>
    <cellStyle name="Entrada 3 9 2" xfId="6243"/>
    <cellStyle name="Entrada 4" xfId="6244"/>
    <cellStyle name="Entrada 4 10" xfId="6245"/>
    <cellStyle name="Entrada 4 10 2" xfId="6246"/>
    <cellStyle name="Entrada 4 11" xfId="6247"/>
    <cellStyle name="Entrada 4 11 2" xfId="6248"/>
    <cellStyle name="Entrada 4 12" xfId="6249"/>
    <cellStyle name="Entrada 4 12 2" xfId="6250"/>
    <cellStyle name="Entrada 4 13" xfId="6251"/>
    <cellStyle name="Entrada 4 13 2" xfId="6252"/>
    <cellStyle name="Entrada 4 14" xfId="6253"/>
    <cellStyle name="Entrada 4 14 2" xfId="6254"/>
    <cellStyle name="Entrada 4 15" xfId="6255"/>
    <cellStyle name="Entrada 4 15 2" xfId="6256"/>
    <cellStyle name="Entrada 4 16" xfId="6257"/>
    <cellStyle name="Entrada 4 17" xfId="6258"/>
    <cellStyle name="Entrada 4 18" xfId="6259"/>
    <cellStyle name="Entrada 4 2" xfId="6260"/>
    <cellStyle name="Entrada 4 2 10" xfId="6261"/>
    <cellStyle name="Entrada 4 2 10 2" xfId="6262"/>
    <cellStyle name="Entrada 4 2 11" xfId="6263"/>
    <cellStyle name="Entrada 4 2 11 2" xfId="6264"/>
    <cellStyle name="Entrada 4 2 12" xfId="6265"/>
    <cellStyle name="Entrada 4 2 12 2" xfId="6266"/>
    <cellStyle name="Entrada 4 2 13" xfId="6267"/>
    <cellStyle name="Entrada 4 2 13 2" xfId="6268"/>
    <cellStyle name="Entrada 4 2 14" xfId="6269"/>
    <cellStyle name="Entrada 4 2 14 2" xfId="6270"/>
    <cellStyle name="Entrada 4 2 15" xfId="6271"/>
    <cellStyle name="Entrada 4 2 2" xfId="6272"/>
    <cellStyle name="Entrada 4 2 2 10" xfId="6273"/>
    <cellStyle name="Entrada 4 2 2 10 2" xfId="6274"/>
    <cellStyle name="Entrada 4 2 2 11" xfId="6275"/>
    <cellStyle name="Entrada 4 2 2 11 2" xfId="6276"/>
    <cellStyle name="Entrada 4 2 2 12" xfId="6277"/>
    <cellStyle name="Entrada 4 2 2 12 2" xfId="6278"/>
    <cellStyle name="Entrada 4 2 2 13" xfId="6279"/>
    <cellStyle name="Entrada 4 2 2 2" xfId="6280"/>
    <cellStyle name="Entrada 4 2 2 2 10" xfId="6281"/>
    <cellStyle name="Entrada 4 2 2 2 10 2" xfId="6282"/>
    <cellStyle name="Entrada 4 2 2 2 11" xfId="6283"/>
    <cellStyle name="Entrada 4 2 2 2 2" xfId="6284"/>
    <cellStyle name="Entrada 4 2 2 2 2 2" xfId="6285"/>
    <cellStyle name="Entrada 4 2 2 2 3" xfId="6286"/>
    <cellStyle name="Entrada 4 2 2 2 3 2" xfId="6287"/>
    <cellStyle name="Entrada 4 2 2 2 4" xfId="6288"/>
    <cellStyle name="Entrada 4 2 2 2 4 2" xfId="6289"/>
    <cellStyle name="Entrada 4 2 2 2 5" xfId="6290"/>
    <cellStyle name="Entrada 4 2 2 2 5 2" xfId="6291"/>
    <cellStyle name="Entrada 4 2 2 2 6" xfId="6292"/>
    <cellStyle name="Entrada 4 2 2 2 6 2" xfId="6293"/>
    <cellStyle name="Entrada 4 2 2 2 7" xfId="6294"/>
    <cellStyle name="Entrada 4 2 2 2 7 2" xfId="6295"/>
    <cellStyle name="Entrada 4 2 2 2 8" xfId="6296"/>
    <cellStyle name="Entrada 4 2 2 2 8 2" xfId="6297"/>
    <cellStyle name="Entrada 4 2 2 2 9" xfId="6298"/>
    <cellStyle name="Entrada 4 2 2 2 9 2" xfId="6299"/>
    <cellStyle name="Entrada 4 2 2 3" xfId="6300"/>
    <cellStyle name="Entrada 4 2 2 3 10" xfId="6301"/>
    <cellStyle name="Entrada 4 2 2 3 10 2" xfId="6302"/>
    <cellStyle name="Entrada 4 2 2 3 11" xfId="6303"/>
    <cellStyle name="Entrada 4 2 2 3 2" xfId="6304"/>
    <cellStyle name="Entrada 4 2 2 3 2 2" xfId="6305"/>
    <cellStyle name="Entrada 4 2 2 3 3" xfId="6306"/>
    <cellStyle name="Entrada 4 2 2 3 3 2" xfId="6307"/>
    <cellStyle name="Entrada 4 2 2 3 4" xfId="6308"/>
    <cellStyle name="Entrada 4 2 2 3 4 2" xfId="6309"/>
    <cellStyle name="Entrada 4 2 2 3 5" xfId="6310"/>
    <cellStyle name="Entrada 4 2 2 3 5 2" xfId="6311"/>
    <cellStyle name="Entrada 4 2 2 3 6" xfId="6312"/>
    <cellStyle name="Entrada 4 2 2 3 6 2" xfId="6313"/>
    <cellStyle name="Entrada 4 2 2 3 7" xfId="6314"/>
    <cellStyle name="Entrada 4 2 2 3 7 2" xfId="6315"/>
    <cellStyle name="Entrada 4 2 2 3 8" xfId="6316"/>
    <cellStyle name="Entrada 4 2 2 3 8 2" xfId="6317"/>
    <cellStyle name="Entrada 4 2 2 3 9" xfId="6318"/>
    <cellStyle name="Entrada 4 2 2 3 9 2" xfId="6319"/>
    <cellStyle name="Entrada 4 2 2 4" xfId="6320"/>
    <cellStyle name="Entrada 4 2 2 4 2" xfId="6321"/>
    <cellStyle name="Entrada 4 2 2 5" xfId="6322"/>
    <cellStyle name="Entrada 4 2 2 5 2" xfId="6323"/>
    <cellStyle name="Entrada 4 2 2 6" xfId="6324"/>
    <cellStyle name="Entrada 4 2 2 6 2" xfId="6325"/>
    <cellStyle name="Entrada 4 2 2 7" xfId="6326"/>
    <cellStyle name="Entrada 4 2 2 7 2" xfId="6327"/>
    <cellStyle name="Entrada 4 2 2 8" xfId="6328"/>
    <cellStyle name="Entrada 4 2 2 8 2" xfId="6329"/>
    <cellStyle name="Entrada 4 2 2 9" xfId="6330"/>
    <cellStyle name="Entrada 4 2 2 9 2" xfId="6331"/>
    <cellStyle name="Entrada 4 2 3" xfId="6332"/>
    <cellStyle name="Entrada 4 2 3 10" xfId="6333"/>
    <cellStyle name="Entrada 4 2 3 10 2" xfId="6334"/>
    <cellStyle name="Entrada 4 2 3 11" xfId="6335"/>
    <cellStyle name="Entrada 4 2 3 11 2" xfId="6336"/>
    <cellStyle name="Entrada 4 2 3 12" xfId="6337"/>
    <cellStyle name="Entrada 4 2 3 12 2" xfId="6338"/>
    <cellStyle name="Entrada 4 2 3 13" xfId="6339"/>
    <cellStyle name="Entrada 4 2 3 2" xfId="6340"/>
    <cellStyle name="Entrada 4 2 3 2 10" xfId="6341"/>
    <cellStyle name="Entrada 4 2 3 2 10 2" xfId="6342"/>
    <cellStyle name="Entrada 4 2 3 2 11" xfId="6343"/>
    <cellStyle name="Entrada 4 2 3 2 2" xfId="6344"/>
    <cellStyle name="Entrada 4 2 3 2 2 2" xfId="6345"/>
    <cellStyle name="Entrada 4 2 3 2 3" xfId="6346"/>
    <cellStyle name="Entrada 4 2 3 2 3 2" xfId="6347"/>
    <cellStyle name="Entrada 4 2 3 2 4" xfId="6348"/>
    <cellStyle name="Entrada 4 2 3 2 4 2" xfId="6349"/>
    <cellStyle name="Entrada 4 2 3 2 5" xfId="6350"/>
    <cellStyle name="Entrada 4 2 3 2 5 2" xfId="6351"/>
    <cellStyle name="Entrada 4 2 3 2 6" xfId="6352"/>
    <cellStyle name="Entrada 4 2 3 2 6 2" xfId="6353"/>
    <cellStyle name="Entrada 4 2 3 2 7" xfId="6354"/>
    <cellStyle name="Entrada 4 2 3 2 7 2" xfId="6355"/>
    <cellStyle name="Entrada 4 2 3 2 8" xfId="6356"/>
    <cellStyle name="Entrada 4 2 3 2 8 2" xfId="6357"/>
    <cellStyle name="Entrada 4 2 3 2 9" xfId="6358"/>
    <cellStyle name="Entrada 4 2 3 2 9 2" xfId="6359"/>
    <cellStyle name="Entrada 4 2 3 3" xfId="6360"/>
    <cellStyle name="Entrada 4 2 3 3 10" xfId="6361"/>
    <cellStyle name="Entrada 4 2 3 3 10 2" xfId="6362"/>
    <cellStyle name="Entrada 4 2 3 3 11" xfId="6363"/>
    <cellStyle name="Entrada 4 2 3 3 2" xfId="6364"/>
    <cellStyle name="Entrada 4 2 3 3 2 2" xfId="6365"/>
    <cellStyle name="Entrada 4 2 3 3 3" xfId="6366"/>
    <cellStyle name="Entrada 4 2 3 3 3 2" xfId="6367"/>
    <cellStyle name="Entrada 4 2 3 3 4" xfId="6368"/>
    <cellStyle name="Entrada 4 2 3 3 4 2" xfId="6369"/>
    <cellStyle name="Entrada 4 2 3 3 5" xfId="6370"/>
    <cellStyle name="Entrada 4 2 3 3 5 2" xfId="6371"/>
    <cellStyle name="Entrada 4 2 3 3 6" xfId="6372"/>
    <cellStyle name="Entrada 4 2 3 3 6 2" xfId="6373"/>
    <cellStyle name="Entrada 4 2 3 3 7" xfId="6374"/>
    <cellStyle name="Entrada 4 2 3 3 7 2" xfId="6375"/>
    <cellStyle name="Entrada 4 2 3 3 8" xfId="6376"/>
    <cellStyle name="Entrada 4 2 3 3 8 2" xfId="6377"/>
    <cellStyle name="Entrada 4 2 3 3 9" xfId="6378"/>
    <cellStyle name="Entrada 4 2 3 3 9 2" xfId="6379"/>
    <cellStyle name="Entrada 4 2 3 4" xfId="6380"/>
    <cellStyle name="Entrada 4 2 3 4 2" xfId="6381"/>
    <cellStyle name="Entrada 4 2 3 5" xfId="6382"/>
    <cellStyle name="Entrada 4 2 3 5 2" xfId="6383"/>
    <cellStyle name="Entrada 4 2 3 6" xfId="6384"/>
    <cellStyle name="Entrada 4 2 3 6 2" xfId="6385"/>
    <cellStyle name="Entrada 4 2 3 7" xfId="6386"/>
    <cellStyle name="Entrada 4 2 3 7 2" xfId="6387"/>
    <cellStyle name="Entrada 4 2 3 8" xfId="6388"/>
    <cellStyle name="Entrada 4 2 3 8 2" xfId="6389"/>
    <cellStyle name="Entrada 4 2 3 9" xfId="6390"/>
    <cellStyle name="Entrada 4 2 3 9 2" xfId="6391"/>
    <cellStyle name="Entrada 4 2 4" xfId="6392"/>
    <cellStyle name="Entrada 4 2 4 10" xfId="6393"/>
    <cellStyle name="Entrada 4 2 4 10 2" xfId="6394"/>
    <cellStyle name="Entrada 4 2 4 11" xfId="6395"/>
    <cellStyle name="Entrada 4 2 4 2" xfId="6396"/>
    <cellStyle name="Entrada 4 2 4 2 2" xfId="6397"/>
    <cellStyle name="Entrada 4 2 4 3" xfId="6398"/>
    <cellStyle name="Entrada 4 2 4 3 2" xfId="6399"/>
    <cellStyle name="Entrada 4 2 4 4" xfId="6400"/>
    <cellStyle name="Entrada 4 2 4 4 2" xfId="6401"/>
    <cellStyle name="Entrada 4 2 4 5" xfId="6402"/>
    <cellStyle name="Entrada 4 2 4 5 2" xfId="6403"/>
    <cellStyle name="Entrada 4 2 4 6" xfId="6404"/>
    <cellStyle name="Entrada 4 2 4 6 2" xfId="6405"/>
    <cellStyle name="Entrada 4 2 4 7" xfId="6406"/>
    <cellStyle name="Entrada 4 2 4 7 2" xfId="6407"/>
    <cellStyle name="Entrada 4 2 4 8" xfId="6408"/>
    <cellStyle name="Entrada 4 2 4 8 2" xfId="6409"/>
    <cellStyle name="Entrada 4 2 4 9" xfId="6410"/>
    <cellStyle name="Entrada 4 2 4 9 2" xfId="6411"/>
    <cellStyle name="Entrada 4 2 5" xfId="6412"/>
    <cellStyle name="Entrada 4 2 5 10" xfId="6413"/>
    <cellStyle name="Entrada 4 2 5 10 2" xfId="6414"/>
    <cellStyle name="Entrada 4 2 5 11" xfId="6415"/>
    <cellStyle name="Entrada 4 2 5 2" xfId="6416"/>
    <cellStyle name="Entrada 4 2 5 2 2" xfId="6417"/>
    <cellStyle name="Entrada 4 2 5 3" xfId="6418"/>
    <cellStyle name="Entrada 4 2 5 3 2" xfId="6419"/>
    <cellStyle name="Entrada 4 2 5 4" xfId="6420"/>
    <cellStyle name="Entrada 4 2 5 4 2" xfId="6421"/>
    <cellStyle name="Entrada 4 2 5 5" xfId="6422"/>
    <cellStyle name="Entrada 4 2 5 5 2" xfId="6423"/>
    <cellStyle name="Entrada 4 2 5 6" xfId="6424"/>
    <cellStyle name="Entrada 4 2 5 6 2" xfId="6425"/>
    <cellStyle name="Entrada 4 2 5 7" xfId="6426"/>
    <cellStyle name="Entrada 4 2 5 7 2" xfId="6427"/>
    <cellStyle name="Entrada 4 2 5 8" xfId="6428"/>
    <cellStyle name="Entrada 4 2 5 8 2" xfId="6429"/>
    <cellStyle name="Entrada 4 2 5 9" xfId="6430"/>
    <cellStyle name="Entrada 4 2 5 9 2" xfId="6431"/>
    <cellStyle name="Entrada 4 2 6" xfId="6432"/>
    <cellStyle name="Entrada 4 2 6 2" xfId="6433"/>
    <cellStyle name="Entrada 4 2 7" xfId="6434"/>
    <cellStyle name="Entrada 4 2 7 2" xfId="6435"/>
    <cellStyle name="Entrada 4 2 8" xfId="6436"/>
    <cellStyle name="Entrada 4 2 8 2" xfId="6437"/>
    <cellStyle name="Entrada 4 2 9" xfId="6438"/>
    <cellStyle name="Entrada 4 2 9 2" xfId="6439"/>
    <cellStyle name="Entrada 4 3" xfId="6440"/>
    <cellStyle name="Entrada 4 3 10" xfId="6441"/>
    <cellStyle name="Entrada 4 3 10 2" xfId="6442"/>
    <cellStyle name="Entrada 4 3 11" xfId="6443"/>
    <cellStyle name="Entrada 4 3 11 2" xfId="6444"/>
    <cellStyle name="Entrada 4 3 12" xfId="6445"/>
    <cellStyle name="Entrada 4 3 12 2" xfId="6446"/>
    <cellStyle name="Entrada 4 3 13" xfId="6447"/>
    <cellStyle name="Entrada 4 3 2" xfId="6448"/>
    <cellStyle name="Entrada 4 3 2 10" xfId="6449"/>
    <cellStyle name="Entrada 4 3 2 10 2" xfId="6450"/>
    <cellStyle name="Entrada 4 3 2 11" xfId="6451"/>
    <cellStyle name="Entrada 4 3 2 2" xfId="6452"/>
    <cellStyle name="Entrada 4 3 2 2 2" xfId="6453"/>
    <cellStyle name="Entrada 4 3 2 3" xfId="6454"/>
    <cellStyle name="Entrada 4 3 2 3 2" xfId="6455"/>
    <cellStyle name="Entrada 4 3 2 4" xfId="6456"/>
    <cellStyle name="Entrada 4 3 2 4 2" xfId="6457"/>
    <cellStyle name="Entrada 4 3 2 5" xfId="6458"/>
    <cellStyle name="Entrada 4 3 2 5 2" xfId="6459"/>
    <cellStyle name="Entrada 4 3 2 6" xfId="6460"/>
    <cellStyle name="Entrada 4 3 2 6 2" xfId="6461"/>
    <cellStyle name="Entrada 4 3 2 7" xfId="6462"/>
    <cellStyle name="Entrada 4 3 2 7 2" xfId="6463"/>
    <cellStyle name="Entrada 4 3 2 8" xfId="6464"/>
    <cellStyle name="Entrada 4 3 2 8 2" xfId="6465"/>
    <cellStyle name="Entrada 4 3 2 9" xfId="6466"/>
    <cellStyle name="Entrada 4 3 2 9 2" xfId="6467"/>
    <cellStyle name="Entrada 4 3 3" xfId="6468"/>
    <cellStyle name="Entrada 4 3 3 10" xfId="6469"/>
    <cellStyle name="Entrada 4 3 3 10 2" xfId="6470"/>
    <cellStyle name="Entrada 4 3 3 11" xfId="6471"/>
    <cellStyle name="Entrada 4 3 3 2" xfId="6472"/>
    <cellStyle name="Entrada 4 3 3 2 2" xfId="6473"/>
    <cellStyle name="Entrada 4 3 3 3" xfId="6474"/>
    <cellStyle name="Entrada 4 3 3 3 2" xfId="6475"/>
    <cellStyle name="Entrada 4 3 3 4" xfId="6476"/>
    <cellStyle name="Entrada 4 3 3 4 2" xfId="6477"/>
    <cellStyle name="Entrada 4 3 3 5" xfId="6478"/>
    <cellStyle name="Entrada 4 3 3 5 2" xfId="6479"/>
    <cellStyle name="Entrada 4 3 3 6" xfId="6480"/>
    <cellStyle name="Entrada 4 3 3 6 2" xfId="6481"/>
    <cellStyle name="Entrada 4 3 3 7" xfId="6482"/>
    <cellStyle name="Entrada 4 3 3 7 2" xfId="6483"/>
    <cellStyle name="Entrada 4 3 3 8" xfId="6484"/>
    <cellStyle name="Entrada 4 3 3 8 2" xfId="6485"/>
    <cellStyle name="Entrada 4 3 3 9" xfId="6486"/>
    <cellStyle name="Entrada 4 3 3 9 2" xfId="6487"/>
    <cellStyle name="Entrada 4 3 4" xfId="6488"/>
    <cellStyle name="Entrada 4 3 4 2" xfId="6489"/>
    <cellStyle name="Entrada 4 3 5" xfId="6490"/>
    <cellStyle name="Entrada 4 3 5 2" xfId="6491"/>
    <cellStyle name="Entrada 4 3 6" xfId="6492"/>
    <cellStyle name="Entrada 4 3 6 2" xfId="6493"/>
    <cellStyle name="Entrada 4 3 7" xfId="6494"/>
    <cellStyle name="Entrada 4 3 7 2" xfId="6495"/>
    <cellStyle name="Entrada 4 3 8" xfId="6496"/>
    <cellStyle name="Entrada 4 3 8 2" xfId="6497"/>
    <cellStyle name="Entrada 4 3 9" xfId="6498"/>
    <cellStyle name="Entrada 4 3 9 2" xfId="6499"/>
    <cellStyle name="Entrada 4 4" xfId="6500"/>
    <cellStyle name="Entrada 4 4 10" xfId="6501"/>
    <cellStyle name="Entrada 4 4 10 2" xfId="6502"/>
    <cellStyle name="Entrada 4 4 11" xfId="6503"/>
    <cellStyle name="Entrada 4 4 11 2" xfId="6504"/>
    <cellStyle name="Entrada 4 4 12" xfId="6505"/>
    <cellStyle name="Entrada 4 4 12 2" xfId="6506"/>
    <cellStyle name="Entrada 4 4 13" xfId="6507"/>
    <cellStyle name="Entrada 4 4 2" xfId="6508"/>
    <cellStyle name="Entrada 4 4 2 10" xfId="6509"/>
    <cellStyle name="Entrada 4 4 2 10 2" xfId="6510"/>
    <cellStyle name="Entrada 4 4 2 11" xfId="6511"/>
    <cellStyle name="Entrada 4 4 2 2" xfId="6512"/>
    <cellStyle name="Entrada 4 4 2 2 2" xfId="6513"/>
    <cellStyle name="Entrada 4 4 2 3" xfId="6514"/>
    <cellStyle name="Entrada 4 4 2 3 2" xfId="6515"/>
    <cellStyle name="Entrada 4 4 2 4" xfId="6516"/>
    <cellStyle name="Entrada 4 4 2 4 2" xfId="6517"/>
    <cellStyle name="Entrada 4 4 2 5" xfId="6518"/>
    <cellStyle name="Entrada 4 4 2 5 2" xfId="6519"/>
    <cellStyle name="Entrada 4 4 2 6" xfId="6520"/>
    <cellStyle name="Entrada 4 4 2 6 2" xfId="6521"/>
    <cellStyle name="Entrada 4 4 2 7" xfId="6522"/>
    <cellStyle name="Entrada 4 4 2 7 2" xfId="6523"/>
    <cellStyle name="Entrada 4 4 2 8" xfId="6524"/>
    <cellStyle name="Entrada 4 4 2 8 2" xfId="6525"/>
    <cellStyle name="Entrada 4 4 2 9" xfId="6526"/>
    <cellStyle name="Entrada 4 4 2 9 2" xfId="6527"/>
    <cellStyle name="Entrada 4 4 3" xfId="6528"/>
    <cellStyle name="Entrada 4 4 3 10" xfId="6529"/>
    <cellStyle name="Entrada 4 4 3 10 2" xfId="6530"/>
    <cellStyle name="Entrada 4 4 3 11" xfId="6531"/>
    <cellStyle name="Entrada 4 4 3 2" xfId="6532"/>
    <cellStyle name="Entrada 4 4 3 2 2" xfId="6533"/>
    <cellStyle name="Entrada 4 4 3 3" xfId="6534"/>
    <cellStyle name="Entrada 4 4 3 3 2" xfId="6535"/>
    <cellStyle name="Entrada 4 4 3 4" xfId="6536"/>
    <cellStyle name="Entrada 4 4 3 4 2" xfId="6537"/>
    <cellStyle name="Entrada 4 4 3 5" xfId="6538"/>
    <cellStyle name="Entrada 4 4 3 5 2" xfId="6539"/>
    <cellStyle name="Entrada 4 4 3 6" xfId="6540"/>
    <cellStyle name="Entrada 4 4 3 6 2" xfId="6541"/>
    <cellStyle name="Entrada 4 4 3 7" xfId="6542"/>
    <cellStyle name="Entrada 4 4 3 7 2" xfId="6543"/>
    <cellStyle name="Entrada 4 4 3 8" xfId="6544"/>
    <cellStyle name="Entrada 4 4 3 8 2" xfId="6545"/>
    <cellStyle name="Entrada 4 4 3 9" xfId="6546"/>
    <cellStyle name="Entrada 4 4 3 9 2" xfId="6547"/>
    <cellStyle name="Entrada 4 4 4" xfId="6548"/>
    <cellStyle name="Entrada 4 4 4 2" xfId="6549"/>
    <cellStyle name="Entrada 4 4 5" xfId="6550"/>
    <cellStyle name="Entrada 4 4 5 2" xfId="6551"/>
    <cellStyle name="Entrada 4 4 6" xfId="6552"/>
    <cellStyle name="Entrada 4 4 6 2" xfId="6553"/>
    <cellStyle name="Entrada 4 4 7" xfId="6554"/>
    <cellStyle name="Entrada 4 4 7 2" xfId="6555"/>
    <cellStyle name="Entrada 4 4 8" xfId="6556"/>
    <cellStyle name="Entrada 4 4 8 2" xfId="6557"/>
    <cellStyle name="Entrada 4 4 9" xfId="6558"/>
    <cellStyle name="Entrada 4 4 9 2" xfId="6559"/>
    <cellStyle name="Entrada 4 5" xfId="6560"/>
    <cellStyle name="Entrada 4 5 10" xfId="6561"/>
    <cellStyle name="Entrada 4 5 10 2" xfId="6562"/>
    <cellStyle name="Entrada 4 5 11" xfId="6563"/>
    <cellStyle name="Entrada 4 5 2" xfId="6564"/>
    <cellStyle name="Entrada 4 5 2 2" xfId="6565"/>
    <cellStyle name="Entrada 4 5 3" xfId="6566"/>
    <cellStyle name="Entrada 4 5 3 2" xfId="6567"/>
    <cellStyle name="Entrada 4 5 4" xfId="6568"/>
    <cellStyle name="Entrada 4 5 4 2" xfId="6569"/>
    <cellStyle name="Entrada 4 5 5" xfId="6570"/>
    <cellStyle name="Entrada 4 5 5 2" xfId="6571"/>
    <cellStyle name="Entrada 4 5 6" xfId="6572"/>
    <cellStyle name="Entrada 4 5 6 2" xfId="6573"/>
    <cellStyle name="Entrada 4 5 7" xfId="6574"/>
    <cellStyle name="Entrada 4 5 7 2" xfId="6575"/>
    <cellStyle name="Entrada 4 5 8" xfId="6576"/>
    <cellStyle name="Entrada 4 5 8 2" xfId="6577"/>
    <cellStyle name="Entrada 4 5 9" xfId="6578"/>
    <cellStyle name="Entrada 4 5 9 2" xfId="6579"/>
    <cellStyle name="Entrada 4 6" xfId="6580"/>
    <cellStyle name="Entrada 4 6 10" xfId="6581"/>
    <cellStyle name="Entrada 4 6 10 2" xfId="6582"/>
    <cellStyle name="Entrada 4 6 11" xfId="6583"/>
    <cellStyle name="Entrada 4 6 2" xfId="6584"/>
    <cellStyle name="Entrada 4 6 2 2" xfId="6585"/>
    <cellStyle name="Entrada 4 6 3" xfId="6586"/>
    <cellStyle name="Entrada 4 6 3 2" xfId="6587"/>
    <cellStyle name="Entrada 4 6 4" xfId="6588"/>
    <cellStyle name="Entrada 4 6 4 2" xfId="6589"/>
    <cellStyle name="Entrada 4 6 5" xfId="6590"/>
    <cellStyle name="Entrada 4 6 5 2" xfId="6591"/>
    <cellStyle name="Entrada 4 6 6" xfId="6592"/>
    <cellStyle name="Entrada 4 6 6 2" xfId="6593"/>
    <cellStyle name="Entrada 4 6 7" xfId="6594"/>
    <cellStyle name="Entrada 4 6 7 2" xfId="6595"/>
    <cellStyle name="Entrada 4 6 8" xfId="6596"/>
    <cellStyle name="Entrada 4 6 8 2" xfId="6597"/>
    <cellStyle name="Entrada 4 6 9" xfId="6598"/>
    <cellStyle name="Entrada 4 6 9 2" xfId="6599"/>
    <cellStyle name="Entrada 4 7" xfId="6600"/>
    <cellStyle name="Entrada 4 7 2" xfId="6601"/>
    <cellStyle name="Entrada 4 8" xfId="6602"/>
    <cellStyle name="Entrada 4 8 2" xfId="6603"/>
    <cellStyle name="Entrada 4 9" xfId="6604"/>
    <cellStyle name="Entrada 4 9 2" xfId="6605"/>
    <cellStyle name="Entrada 5" xfId="6606"/>
    <cellStyle name="Entrada 5 10" xfId="6607"/>
    <cellStyle name="Entrada 5 10 2" xfId="6608"/>
    <cellStyle name="Entrada 5 11" xfId="6609"/>
    <cellStyle name="Entrada 5 11 2" xfId="6610"/>
    <cellStyle name="Entrada 5 12" xfId="6611"/>
    <cellStyle name="Entrada 5 12 2" xfId="6612"/>
    <cellStyle name="Entrada 5 13" xfId="6613"/>
    <cellStyle name="Entrada 5 2" xfId="6614"/>
    <cellStyle name="Entrada 5 2 10" xfId="6615"/>
    <cellStyle name="Entrada 5 2 10 2" xfId="6616"/>
    <cellStyle name="Entrada 5 2 11" xfId="6617"/>
    <cellStyle name="Entrada 5 2 2" xfId="6618"/>
    <cellStyle name="Entrada 5 2 2 2" xfId="6619"/>
    <cellStyle name="Entrada 5 2 3" xfId="6620"/>
    <cellStyle name="Entrada 5 2 3 2" xfId="6621"/>
    <cellStyle name="Entrada 5 2 4" xfId="6622"/>
    <cellStyle name="Entrada 5 2 4 2" xfId="6623"/>
    <cellStyle name="Entrada 5 2 5" xfId="6624"/>
    <cellStyle name="Entrada 5 2 5 2" xfId="6625"/>
    <cellStyle name="Entrada 5 2 6" xfId="6626"/>
    <cellStyle name="Entrada 5 2 6 2" xfId="6627"/>
    <cellStyle name="Entrada 5 2 7" xfId="6628"/>
    <cellStyle name="Entrada 5 2 7 2" xfId="6629"/>
    <cellStyle name="Entrada 5 2 8" xfId="6630"/>
    <cellStyle name="Entrada 5 2 8 2" xfId="6631"/>
    <cellStyle name="Entrada 5 2 9" xfId="6632"/>
    <cellStyle name="Entrada 5 2 9 2" xfId="6633"/>
    <cellStyle name="Entrada 5 3" xfId="6634"/>
    <cellStyle name="Entrada 5 3 10" xfId="6635"/>
    <cellStyle name="Entrada 5 3 10 2" xfId="6636"/>
    <cellStyle name="Entrada 5 3 11" xfId="6637"/>
    <cellStyle name="Entrada 5 3 2" xfId="6638"/>
    <cellStyle name="Entrada 5 3 2 2" xfId="6639"/>
    <cellStyle name="Entrada 5 3 3" xfId="6640"/>
    <cellStyle name="Entrada 5 3 3 2" xfId="6641"/>
    <cellStyle name="Entrada 5 3 4" xfId="6642"/>
    <cellStyle name="Entrada 5 3 4 2" xfId="6643"/>
    <cellStyle name="Entrada 5 3 5" xfId="6644"/>
    <cellStyle name="Entrada 5 3 5 2" xfId="6645"/>
    <cellStyle name="Entrada 5 3 6" xfId="6646"/>
    <cellStyle name="Entrada 5 3 6 2" xfId="6647"/>
    <cellStyle name="Entrada 5 3 7" xfId="6648"/>
    <cellStyle name="Entrada 5 3 7 2" xfId="6649"/>
    <cellStyle name="Entrada 5 3 8" xfId="6650"/>
    <cellStyle name="Entrada 5 3 8 2" xfId="6651"/>
    <cellStyle name="Entrada 5 3 9" xfId="6652"/>
    <cellStyle name="Entrada 5 3 9 2" xfId="6653"/>
    <cellStyle name="Entrada 5 4" xfId="6654"/>
    <cellStyle name="Entrada 5 4 2" xfId="6655"/>
    <cellStyle name="Entrada 5 5" xfId="6656"/>
    <cellStyle name="Entrada 5 5 2" xfId="6657"/>
    <cellStyle name="Entrada 5 6" xfId="6658"/>
    <cellStyle name="Entrada 5 6 2" xfId="6659"/>
    <cellStyle name="Entrada 5 7" xfId="6660"/>
    <cellStyle name="Entrada 5 7 2" xfId="6661"/>
    <cellStyle name="Entrada 5 8" xfId="6662"/>
    <cellStyle name="Entrada 5 8 2" xfId="6663"/>
    <cellStyle name="Entrada 5 9" xfId="6664"/>
    <cellStyle name="Entrada 5 9 2" xfId="6665"/>
    <cellStyle name="Entrada 6" xfId="6666"/>
    <cellStyle name="Entrada 6 10" xfId="6667"/>
    <cellStyle name="Entrada 6 10 2" xfId="6668"/>
    <cellStyle name="Entrada 6 11" xfId="6669"/>
    <cellStyle name="Entrada 6 11 2" xfId="6670"/>
    <cellStyle name="Entrada 6 12" xfId="6671"/>
    <cellStyle name="Entrada 6 12 2" xfId="6672"/>
    <cellStyle name="Entrada 6 13" xfId="6673"/>
    <cellStyle name="Entrada 6 2" xfId="6674"/>
    <cellStyle name="Entrada 6 2 10" xfId="6675"/>
    <cellStyle name="Entrada 6 2 10 2" xfId="6676"/>
    <cellStyle name="Entrada 6 2 11" xfId="6677"/>
    <cellStyle name="Entrada 6 2 2" xfId="6678"/>
    <cellStyle name="Entrada 6 2 2 2" xfId="6679"/>
    <cellStyle name="Entrada 6 2 3" xfId="6680"/>
    <cellStyle name="Entrada 6 2 3 2" xfId="6681"/>
    <cellStyle name="Entrada 6 2 4" xfId="6682"/>
    <cellStyle name="Entrada 6 2 4 2" xfId="6683"/>
    <cellStyle name="Entrada 6 2 5" xfId="6684"/>
    <cellStyle name="Entrada 6 2 5 2" xfId="6685"/>
    <cellStyle name="Entrada 6 2 6" xfId="6686"/>
    <cellStyle name="Entrada 6 2 6 2" xfId="6687"/>
    <cellStyle name="Entrada 6 2 7" xfId="6688"/>
    <cellStyle name="Entrada 6 2 7 2" xfId="6689"/>
    <cellStyle name="Entrada 6 2 8" xfId="6690"/>
    <cellStyle name="Entrada 6 2 8 2" xfId="6691"/>
    <cellStyle name="Entrada 6 2 9" xfId="6692"/>
    <cellStyle name="Entrada 6 2 9 2" xfId="6693"/>
    <cellStyle name="Entrada 6 3" xfId="6694"/>
    <cellStyle name="Entrada 6 3 10" xfId="6695"/>
    <cellStyle name="Entrada 6 3 10 2" xfId="6696"/>
    <cellStyle name="Entrada 6 3 11" xfId="6697"/>
    <cellStyle name="Entrada 6 3 2" xfId="6698"/>
    <cellStyle name="Entrada 6 3 2 2" xfId="6699"/>
    <cellStyle name="Entrada 6 3 3" xfId="6700"/>
    <cellStyle name="Entrada 6 3 3 2" xfId="6701"/>
    <cellStyle name="Entrada 6 3 4" xfId="6702"/>
    <cellStyle name="Entrada 6 3 4 2" xfId="6703"/>
    <cellStyle name="Entrada 6 3 5" xfId="6704"/>
    <cellStyle name="Entrada 6 3 5 2" xfId="6705"/>
    <cellStyle name="Entrada 6 3 6" xfId="6706"/>
    <cellStyle name="Entrada 6 3 6 2" xfId="6707"/>
    <cellStyle name="Entrada 6 3 7" xfId="6708"/>
    <cellStyle name="Entrada 6 3 7 2" xfId="6709"/>
    <cellStyle name="Entrada 6 3 8" xfId="6710"/>
    <cellStyle name="Entrada 6 3 8 2" xfId="6711"/>
    <cellStyle name="Entrada 6 3 9" xfId="6712"/>
    <cellStyle name="Entrada 6 3 9 2" xfId="6713"/>
    <cellStyle name="Entrada 6 4" xfId="6714"/>
    <cellStyle name="Entrada 6 4 2" xfId="6715"/>
    <cellStyle name="Entrada 6 5" xfId="6716"/>
    <cellStyle name="Entrada 6 5 2" xfId="6717"/>
    <cellStyle name="Entrada 6 6" xfId="6718"/>
    <cellStyle name="Entrada 6 6 2" xfId="6719"/>
    <cellStyle name="Entrada 6 7" xfId="6720"/>
    <cellStyle name="Entrada 6 7 2" xfId="6721"/>
    <cellStyle name="Entrada 6 8" xfId="6722"/>
    <cellStyle name="Entrada 6 8 2" xfId="6723"/>
    <cellStyle name="Entrada 6 9" xfId="6724"/>
    <cellStyle name="Entrada 6 9 2" xfId="6725"/>
    <cellStyle name="Entrada 7" xfId="6726"/>
    <cellStyle name="Entrada 7 10" xfId="6727"/>
    <cellStyle name="Entrada 7 10 2" xfId="6728"/>
    <cellStyle name="Entrada 7 11" xfId="6729"/>
    <cellStyle name="Entrada 7 11 2" xfId="6730"/>
    <cellStyle name="Entrada 7 12" xfId="6731"/>
    <cellStyle name="Entrada 7 12 2" xfId="6732"/>
    <cellStyle name="Entrada 7 13" xfId="6733"/>
    <cellStyle name="Entrada 7 2" xfId="6734"/>
    <cellStyle name="Entrada 7 2 10" xfId="6735"/>
    <cellStyle name="Entrada 7 2 10 2" xfId="6736"/>
    <cellStyle name="Entrada 7 2 11" xfId="6737"/>
    <cellStyle name="Entrada 7 2 2" xfId="6738"/>
    <cellStyle name="Entrada 7 2 2 2" xfId="6739"/>
    <cellStyle name="Entrada 7 2 3" xfId="6740"/>
    <cellStyle name="Entrada 7 2 3 2" xfId="6741"/>
    <cellStyle name="Entrada 7 2 4" xfId="6742"/>
    <cellStyle name="Entrada 7 2 4 2" xfId="6743"/>
    <cellStyle name="Entrada 7 2 5" xfId="6744"/>
    <cellStyle name="Entrada 7 2 5 2" xfId="6745"/>
    <cellStyle name="Entrada 7 2 6" xfId="6746"/>
    <cellStyle name="Entrada 7 2 6 2" xfId="6747"/>
    <cellStyle name="Entrada 7 2 7" xfId="6748"/>
    <cellStyle name="Entrada 7 2 7 2" xfId="6749"/>
    <cellStyle name="Entrada 7 2 8" xfId="6750"/>
    <cellStyle name="Entrada 7 2 8 2" xfId="6751"/>
    <cellStyle name="Entrada 7 2 9" xfId="6752"/>
    <cellStyle name="Entrada 7 2 9 2" xfId="6753"/>
    <cellStyle name="Entrada 7 3" xfId="6754"/>
    <cellStyle name="Entrada 7 3 10" xfId="6755"/>
    <cellStyle name="Entrada 7 3 10 2" xfId="6756"/>
    <cellStyle name="Entrada 7 3 11" xfId="6757"/>
    <cellStyle name="Entrada 7 3 2" xfId="6758"/>
    <cellStyle name="Entrada 7 3 2 2" xfId="6759"/>
    <cellStyle name="Entrada 7 3 3" xfId="6760"/>
    <cellStyle name="Entrada 7 3 3 2" xfId="6761"/>
    <cellStyle name="Entrada 7 3 4" xfId="6762"/>
    <cellStyle name="Entrada 7 3 4 2" xfId="6763"/>
    <cellStyle name="Entrada 7 3 5" xfId="6764"/>
    <cellStyle name="Entrada 7 3 5 2" xfId="6765"/>
    <cellStyle name="Entrada 7 3 6" xfId="6766"/>
    <cellStyle name="Entrada 7 3 6 2" xfId="6767"/>
    <cellStyle name="Entrada 7 3 7" xfId="6768"/>
    <cellStyle name="Entrada 7 3 7 2" xfId="6769"/>
    <cellStyle name="Entrada 7 3 8" xfId="6770"/>
    <cellStyle name="Entrada 7 3 8 2" xfId="6771"/>
    <cellStyle name="Entrada 7 3 9" xfId="6772"/>
    <cellStyle name="Entrada 7 3 9 2" xfId="6773"/>
    <cellStyle name="Entrada 7 4" xfId="6774"/>
    <cellStyle name="Entrada 7 4 2" xfId="6775"/>
    <cellStyle name="Entrada 7 5" xfId="6776"/>
    <cellStyle name="Entrada 7 5 2" xfId="6777"/>
    <cellStyle name="Entrada 7 6" xfId="6778"/>
    <cellStyle name="Entrada 7 6 2" xfId="6779"/>
    <cellStyle name="Entrada 7 7" xfId="6780"/>
    <cellStyle name="Entrada 7 7 2" xfId="6781"/>
    <cellStyle name="Entrada 7 8" xfId="6782"/>
    <cellStyle name="Entrada 7 8 2" xfId="6783"/>
    <cellStyle name="Entrada 7 9" xfId="6784"/>
    <cellStyle name="Entrada 7 9 2" xfId="6785"/>
    <cellStyle name="Entrada 8" xfId="6786"/>
    <cellStyle name="Entrada 9" xfId="1092"/>
    <cellStyle name="Excel Built-in Normal" xfId="1097"/>
    <cellStyle name="Hipervínculo 2" xfId="944"/>
    <cellStyle name="Hipervínculo 2 2" xfId="42109"/>
    <cellStyle name="Hipervínculo 3" xfId="945"/>
    <cellStyle name="Hipervínculo 3 2" xfId="1176"/>
    <cellStyle name="Incorrecto" xfId="14" builtinId="27" customBuiltin="1"/>
    <cellStyle name="Incorrecto 2" xfId="1099"/>
    <cellStyle name="Incorrecto 2 2" xfId="1100"/>
    <cellStyle name="Incorrecto 2 3" xfId="1101"/>
    <cellStyle name="Incorrecto 2 4" xfId="6787"/>
    <cellStyle name="Incorrecto 3" xfId="1102"/>
    <cellStyle name="Incorrecto 4" xfId="6788"/>
    <cellStyle name="Incorrecto 5" xfId="6789"/>
    <cellStyle name="Incorrecto 6" xfId="6790"/>
    <cellStyle name="Incorrecto 7" xfId="6791"/>
    <cellStyle name="Incorrecto 8" xfId="1098"/>
    <cellStyle name="Millares 10" xfId="6792"/>
    <cellStyle name="Millares 11" xfId="6793"/>
    <cellStyle name="Millares 12" xfId="6794"/>
    <cellStyle name="Millares 13" xfId="6795"/>
    <cellStyle name="Millares 14" xfId="6796"/>
    <cellStyle name="Millares 15" xfId="6797"/>
    <cellStyle name="Millares 16" xfId="1103"/>
    <cellStyle name="Millares 2" xfId="1104"/>
    <cellStyle name="Millares 2 2" xfId="1105"/>
    <cellStyle name="Millares 2 2 10" xfId="6798"/>
    <cellStyle name="Millares 2 2 11" xfId="6799"/>
    <cellStyle name="Millares 2 2 12" xfId="6800"/>
    <cellStyle name="Millares 2 2 13" xfId="6801"/>
    <cellStyle name="Millares 2 2 14" xfId="6802"/>
    <cellStyle name="Millares 2 2 2" xfId="6803"/>
    <cellStyle name="Millares 2 2 3" xfId="6804"/>
    <cellStyle name="Millares 2 2 4" xfId="6805"/>
    <cellStyle name="Millares 2 2 5" xfId="6806"/>
    <cellStyle name="Millares 2 2 6" xfId="6807"/>
    <cellStyle name="Millares 2 2 7" xfId="6808"/>
    <cellStyle name="Millares 2 2 8" xfId="6809"/>
    <cellStyle name="Millares 2 2 9" xfId="6810"/>
    <cellStyle name="Millares 2 3" xfId="1106"/>
    <cellStyle name="Millares 2 3 10" xfId="6811"/>
    <cellStyle name="Millares 2 3 11" xfId="6812"/>
    <cellStyle name="Millares 2 3 12" xfId="6813"/>
    <cellStyle name="Millares 2 3 13" xfId="6814"/>
    <cellStyle name="Millares 2 3 14" xfId="6815"/>
    <cellStyle name="Millares 2 3 2" xfId="6816"/>
    <cellStyle name="Millares 2 3 3" xfId="6817"/>
    <cellStyle name="Millares 2 3 4" xfId="6818"/>
    <cellStyle name="Millares 2 3 5" xfId="6819"/>
    <cellStyle name="Millares 2 3 6" xfId="6820"/>
    <cellStyle name="Millares 2 3 7" xfId="6821"/>
    <cellStyle name="Millares 2 3 8" xfId="6822"/>
    <cellStyle name="Millares 2 3 9" xfId="6823"/>
    <cellStyle name="Millares 2 4" xfId="6824"/>
    <cellStyle name="Millares 2 5" xfId="6825"/>
    <cellStyle name="Millares 2 6" xfId="6826"/>
    <cellStyle name="Millares 2 7" xfId="6827"/>
    <cellStyle name="Millares 3" xfId="6828"/>
    <cellStyle name="Millares 4" xfId="6829"/>
    <cellStyle name="Millares 4 10" xfId="6830"/>
    <cellStyle name="Millares 4 10 2" xfId="6831"/>
    <cellStyle name="Millares 4 11" xfId="6832"/>
    <cellStyle name="Millares 4 11 2" xfId="6833"/>
    <cellStyle name="Millares 4 12" xfId="6834"/>
    <cellStyle name="Millares 4 12 2" xfId="6835"/>
    <cellStyle name="Millares 4 13" xfId="6836"/>
    <cellStyle name="Millares 4 2" xfId="6837"/>
    <cellStyle name="Millares 4 2 10" xfId="6838"/>
    <cellStyle name="Millares 4 2 10 2" xfId="6839"/>
    <cellStyle name="Millares 4 2 11" xfId="6840"/>
    <cellStyle name="Millares 4 2 11 2" xfId="6841"/>
    <cellStyle name="Millares 4 2 12" xfId="6842"/>
    <cellStyle name="Millares 4 2 2" xfId="6843"/>
    <cellStyle name="Millares 4 2 2 10" xfId="6844"/>
    <cellStyle name="Millares 4 2 2 10 2" xfId="6845"/>
    <cellStyle name="Millares 4 2 2 11" xfId="6846"/>
    <cellStyle name="Millares 4 2 2 2" xfId="6847"/>
    <cellStyle name="Millares 4 2 2 2 2" xfId="6848"/>
    <cellStyle name="Millares 4 2 2 3" xfId="6849"/>
    <cellStyle name="Millares 4 2 2 3 2" xfId="6850"/>
    <cellStyle name="Millares 4 2 2 4" xfId="6851"/>
    <cellStyle name="Millares 4 2 2 4 2" xfId="6852"/>
    <cellStyle name="Millares 4 2 2 5" xfId="6853"/>
    <cellStyle name="Millares 4 2 2 5 2" xfId="6854"/>
    <cellStyle name="Millares 4 2 2 6" xfId="6855"/>
    <cellStyle name="Millares 4 2 2 6 2" xfId="6856"/>
    <cellStyle name="Millares 4 2 2 7" xfId="6857"/>
    <cellStyle name="Millares 4 2 2 7 2" xfId="6858"/>
    <cellStyle name="Millares 4 2 2 8" xfId="6859"/>
    <cellStyle name="Millares 4 2 2 8 2" xfId="6860"/>
    <cellStyle name="Millares 4 2 2 9" xfId="6861"/>
    <cellStyle name="Millares 4 2 2 9 2" xfId="6862"/>
    <cellStyle name="Millares 4 2 3" xfId="6863"/>
    <cellStyle name="Millares 4 2 3 2" xfId="6864"/>
    <cellStyle name="Millares 4 2 4" xfId="6865"/>
    <cellStyle name="Millares 4 2 4 2" xfId="6866"/>
    <cellStyle name="Millares 4 2 5" xfId="6867"/>
    <cellStyle name="Millares 4 2 5 2" xfId="6868"/>
    <cellStyle name="Millares 4 2 6" xfId="6869"/>
    <cellStyle name="Millares 4 2 6 2" xfId="6870"/>
    <cellStyle name="Millares 4 2 7" xfId="6871"/>
    <cellStyle name="Millares 4 2 7 2" xfId="6872"/>
    <cellStyle name="Millares 4 2 8" xfId="6873"/>
    <cellStyle name="Millares 4 2 8 2" xfId="6874"/>
    <cellStyle name="Millares 4 2 9" xfId="6875"/>
    <cellStyle name="Millares 4 2 9 2" xfId="6876"/>
    <cellStyle name="Millares 4 3" xfId="6877"/>
    <cellStyle name="Millares 4 3 10" xfId="6878"/>
    <cellStyle name="Millares 4 3 10 2" xfId="6879"/>
    <cellStyle name="Millares 4 3 11" xfId="6880"/>
    <cellStyle name="Millares 4 3 2" xfId="6881"/>
    <cellStyle name="Millares 4 3 2 2" xfId="6882"/>
    <cellStyle name="Millares 4 3 3" xfId="6883"/>
    <cellStyle name="Millares 4 3 3 2" xfId="6884"/>
    <cellStyle name="Millares 4 3 4" xfId="6885"/>
    <cellStyle name="Millares 4 3 4 2" xfId="6886"/>
    <cellStyle name="Millares 4 3 5" xfId="6887"/>
    <cellStyle name="Millares 4 3 5 2" xfId="6888"/>
    <cellStyle name="Millares 4 3 6" xfId="6889"/>
    <cellStyle name="Millares 4 3 6 2" xfId="6890"/>
    <cellStyle name="Millares 4 3 7" xfId="6891"/>
    <cellStyle name="Millares 4 3 7 2" xfId="6892"/>
    <cellStyle name="Millares 4 3 8" xfId="6893"/>
    <cellStyle name="Millares 4 3 8 2" xfId="6894"/>
    <cellStyle name="Millares 4 3 9" xfId="6895"/>
    <cellStyle name="Millares 4 3 9 2" xfId="6896"/>
    <cellStyle name="Millares 4 4" xfId="6897"/>
    <cellStyle name="Millares 4 4 2" xfId="6898"/>
    <cellStyle name="Millares 4 5" xfId="6899"/>
    <cellStyle name="Millares 4 5 2" xfId="6900"/>
    <cellStyle name="Millares 4 6" xfId="6901"/>
    <cellStyle name="Millares 4 6 2" xfId="6902"/>
    <cellStyle name="Millares 4 7" xfId="6903"/>
    <cellStyle name="Millares 4 7 2" xfId="6904"/>
    <cellStyle name="Millares 4 8" xfId="6905"/>
    <cellStyle name="Millares 4 8 2" xfId="6906"/>
    <cellStyle name="Millares 4 9" xfId="6907"/>
    <cellStyle name="Millares 4 9 2" xfId="6908"/>
    <cellStyle name="Millares 5" xfId="6909"/>
    <cellStyle name="Millares 5 10" xfId="6910"/>
    <cellStyle name="Millares 5 10 2" xfId="6911"/>
    <cellStyle name="Millares 5 11" xfId="6912"/>
    <cellStyle name="Millares 5 11 2" xfId="6913"/>
    <cellStyle name="Millares 5 12" xfId="6914"/>
    <cellStyle name="Millares 5 12 2" xfId="6915"/>
    <cellStyle name="Millares 5 13" xfId="6916"/>
    <cellStyle name="Millares 5 2" xfId="6917"/>
    <cellStyle name="Millares 5 2 10" xfId="6918"/>
    <cellStyle name="Millares 5 2 10 2" xfId="6919"/>
    <cellStyle name="Millares 5 2 11" xfId="6920"/>
    <cellStyle name="Millares 5 2 11 2" xfId="6921"/>
    <cellStyle name="Millares 5 2 12" xfId="6922"/>
    <cellStyle name="Millares 5 2 2" xfId="6923"/>
    <cellStyle name="Millares 5 2 2 10" xfId="6924"/>
    <cellStyle name="Millares 5 2 2 10 2" xfId="6925"/>
    <cellStyle name="Millares 5 2 2 11" xfId="6926"/>
    <cellStyle name="Millares 5 2 2 2" xfId="6927"/>
    <cellStyle name="Millares 5 2 2 2 2" xfId="6928"/>
    <cellStyle name="Millares 5 2 2 3" xfId="6929"/>
    <cellStyle name="Millares 5 2 2 3 2" xfId="6930"/>
    <cellStyle name="Millares 5 2 2 4" xfId="6931"/>
    <cellStyle name="Millares 5 2 2 4 2" xfId="6932"/>
    <cellStyle name="Millares 5 2 2 5" xfId="6933"/>
    <cellStyle name="Millares 5 2 2 5 2" xfId="6934"/>
    <cellStyle name="Millares 5 2 2 6" xfId="6935"/>
    <cellStyle name="Millares 5 2 2 6 2" xfId="6936"/>
    <cellStyle name="Millares 5 2 2 7" xfId="6937"/>
    <cellStyle name="Millares 5 2 2 7 2" xfId="6938"/>
    <cellStyle name="Millares 5 2 2 8" xfId="6939"/>
    <cellStyle name="Millares 5 2 2 8 2" xfId="6940"/>
    <cellStyle name="Millares 5 2 2 9" xfId="6941"/>
    <cellStyle name="Millares 5 2 2 9 2" xfId="6942"/>
    <cellStyle name="Millares 5 2 3" xfId="6943"/>
    <cellStyle name="Millares 5 2 3 2" xfId="6944"/>
    <cellStyle name="Millares 5 2 4" xfId="6945"/>
    <cellStyle name="Millares 5 2 4 2" xfId="6946"/>
    <cellStyle name="Millares 5 2 5" xfId="6947"/>
    <cellStyle name="Millares 5 2 5 2" xfId="6948"/>
    <cellStyle name="Millares 5 2 6" xfId="6949"/>
    <cellStyle name="Millares 5 2 6 2" xfId="6950"/>
    <cellStyle name="Millares 5 2 7" xfId="6951"/>
    <cellStyle name="Millares 5 2 7 2" xfId="6952"/>
    <cellStyle name="Millares 5 2 8" xfId="6953"/>
    <cellStyle name="Millares 5 2 8 2" xfId="6954"/>
    <cellStyle name="Millares 5 2 9" xfId="6955"/>
    <cellStyle name="Millares 5 2 9 2" xfId="6956"/>
    <cellStyle name="Millares 5 3" xfId="6957"/>
    <cellStyle name="Millares 5 3 10" xfId="6958"/>
    <cellStyle name="Millares 5 3 10 2" xfId="6959"/>
    <cellStyle name="Millares 5 3 11" xfId="6960"/>
    <cellStyle name="Millares 5 3 2" xfId="6961"/>
    <cellStyle name="Millares 5 3 2 2" xfId="6962"/>
    <cellStyle name="Millares 5 3 3" xfId="6963"/>
    <cellStyle name="Millares 5 3 3 2" xfId="6964"/>
    <cellStyle name="Millares 5 3 4" xfId="6965"/>
    <cellStyle name="Millares 5 3 4 2" xfId="6966"/>
    <cellStyle name="Millares 5 3 5" xfId="6967"/>
    <cellStyle name="Millares 5 3 5 2" xfId="6968"/>
    <cellStyle name="Millares 5 3 6" xfId="6969"/>
    <cellStyle name="Millares 5 3 6 2" xfId="6970"/>
    <cellStyle name="Millares 5 3 7" xfId="6971"/>
    <cellStyle name="Millares 5 3 7 2" xfId="6972"/>
    <cellStyle name="Millares 5 3 8" xfId="6973"/>
    <cellStyle name="Millares 5 3 8 2" xfId="6974"/>
    <cellStyle name="Millares 5 3 9" xfId="6975"/>
    <cellStyle name="Millares 5 3 9 2" xfId="6976"/>
    <cellStyle name="Millares 5 4" xfId="6977"/>
    <cellStyle name="Millares 5 4 2" xfId="6978"/>
    <cellStyle name="Millares 5 5" xfId="6979"/>
    <cellStyle name="Millares 5 5 2" xfId="6980"/>
    <cellStyle name="Millares 5 6" xfId="6981"/>
    <cellStyle name="Millares 5 6 2" xfId="6982"/>
    <cellStyle name="Millares 5 7" xfId="6983"/>
    <cellStyle name="Millares 5 7 2" xfId="6984"/>
    <cellStyle name="Millares 5 8" xfId="6985"/>
    <cellStyle name="Millares 5 8 2" xfId="6986"/>
    <cellStyle name="Millares 5 9" xfId="6987"/>
    <cellStyle name="Millares 5 9 2" xfId="6988"/>
    <cellStyle name="Millares 6" xfId="6989"/>
    <cellStyle name="Millares 6 10" xfId="6990"/>
    <cellStyle name="Millares 6 10 2" xfId="6991"/>
    <cellStyle name="Millares 6 11" xfId="6992"/>
    <cellStyle name="Millares 6 11 2" xfId="6993"/>
    <cellStyle name="Millares 6 12" xfId="6994"/>
    <cellStyle name="Millares 6 12 2" xfId="6995"/>
    <cellStyle name="Millares 6 13" xfId="6996"/>
    <cellStyle name="Millares 6 2" xfId="6997"/>
    <cellStyle name="Millares 6 2 10" xfId="6998"/>
    <cellStyle name="Millares 6 2 10 2" xfId="6999"/>
    <cellStyle name="Millares 6 2 11" xfId="7000"/>
    <cellStyle name="Millares 6 2 11 2" xfId="7001"/>
    <cellStyle name="Millares 6 2 12" xfId="7002"/>
    <cellStyle name="Millares 6 2 2" xfId="7003"/>
    <cellStyle name="Millares 6 2 2 10" xfId="7004"/>
    <cellStyle name="Millares 6 2 2 10 2" xfId="7005"/>
    <cellStyle name="Millares 6 2 2 11" xfId="7006"/>
    <cellStyle name="Millares 6 2 2 2" xfId="7007"/>
    <cellStyle name="Millares 6 2 2 2 2" xfId="7008"/>
    <cellStyle name="Millares 6 2 2 3" xfId="7009"/>
    <cellStyle name="Millares 6 2 2 3 2" xfId="7010"/>
    <cellStyle name="Millares 6 2 2 4" xfId="7011"/>
    <cellStyle name="Millares 6 2 2 4 2" xfId="7012"/>
    <cellStyle name="Millares 6 2 2 5" xfId="7013"/>
    <cellStyle name="Millares 6 2 2 5 2" xfId="7014"/>
    <cellStyle name="Millares 6 2 2 6" xfId="7015"/>
    <cellStyle name="Millares 6 2 2 6 2" xfId="7016"/>
    <cellStyle name="Millares 6 2 2 7" xfId="7017"/>
    <cellStyle name="Millares 6 2 2 7 2" xfId="7018"/>
    <cellStyle name="Millares 6 2 2 8" xfId="7019"/>
    <cellStyle name="Millares 6 2 2 8 2" xfId="7020"/>
    <cellStyle name="Millares 6 2 2 9" xfId="7021"/>
    <cellStyle name="Millares 6 2 2 9 2" xfId="7022"/>
    <cellStyle name="Millares 6 2 3" xfId="7023"/>
    <cellStyle name="Millares 6 2 3 2" xfId="7024"/>
    <cellStyle name="Millares 6 2 4" xfId="7025"/>
    <cellStyle name="Millares 6 2 4 2" xfId="7026"/>
    <cellStyle name="Millares 6 2 5" xfId="7027"/>
    <cellStyle name="Millares 6 2 5 2" xfId="7028"/>
    <cellStyle name="Millares 6 2 6" xfId="7029"/>
    <cellStyle name="Millares 6 2 6 2" xfId="7030"/>
    <cellStyle name="Millares 6 2 7" xfId="7031"/>
    <cellStyle name="Millares 6 2 7 2" xfId="7032"/>
    <cellStyle name="Millares 6 2 8" xfId="7033"/>
    <cellStyle name="Millares 6 2 8 2" xfId="7034"/>
    <cellStyle name="Millares 6 2 9" xfId="7035"/>
    <cellStyle name="Millares 6 2 9 2" xfId="7036"/>
    <cellStyle name="Millares 6 3" xfId="7037"/>
    <cellStyle name="Millares 6 3 10" xfId="7038"/>
    <cellStyle name="Millares 6 3 10 2" xfId="7039"/>
    <cellStyle name="Millares 6 3 11" xfId="7040"/>
    <cellStyle name="Millares 6 3 2" xfId="7041"/>
    <cellStyle name="Millares 6 3 2 2" xfId="7042"/>
    <cellStyle name="Millares 6 3 3" xfId="7043"/>
    <cellStyle name="Millares 6 3 3 2" xfId="7044"/>
    <cellStyle name="Millares 6 3 4" xfId="7045"/>
    <cellStyle name="Millares 6 3 4 2" xfId="7046"/>
    <cellStyle name="Millares 6 3 5" xfId="7047"/>
    <cellStyle name="Millares 6 3 5 2" xfId="7048"/>
    <cellStyle name="Millares 6 3 6" xfId="7049"/>
    <cellStyle name="Millares 6 3 6 2" xfId="7050"/>
    <cellStyle name="Millares 6 3 7" xfId="7051"/>
    <cellStyle name="Millares 6 3 7 2" xfId="7052"/>
    <cellStyle name="Millares 6 3 8" xfId="7053"/>
    <cellStyle name="Millares 6 3 8 2" xfId="7054"/>
    <cellStyle name="Millares 6 3 9" xfId="7055"/>
    <cellStyle name="Millares 6 3 9 2" xfId="7056"/>
    <cellStyle name="Millares 6 4" xfId="7057"/>
    <cellStyle name="Millares 6 4 2" xfId="7058"/>
    <cellStyle name="Millares 6 5" xfId="7059"/>
    <cellStyle name="Millares 6 5 2" xfId="7060"/>
    <cellStyle name="Millares 6 6" xfId="7061"/>
    <cellStyle name="Millares 6 6 2" xfId="7062"/>
    <cellStyle name="Millares 6 7" xfId="7063"/>
    <cellStyle name="Millares 6 7 2" xfId="7064"/>
    <cellStyle name="Millares 6 8" xfId="7065"/>
    <cellStyle name="Millares 6 8 2" xfId="7066"/>
    <cellStyle name="Millares 6 9" xfId="7067"/>
    <cellStyle name="Millares 6 9 2" xfId="7068"/>
    <cellStyle name="Millares 7" xfId="7069"/>
    <cellStyle name="Millares 7 10" xfId="7070"/>
    <cellStyle name="Millares 7 11" xfId="7071"/>
    <cellStyle name="Millares 7 12" xfId="7072"/>
    <cellStyle name="Millares 7 2" xfId="7073"/>
    <cellStyle name="Millares 7 3" xfId="7074"/>
    <cellStyle name="Millares 7 4" xfId="7075"/>
    <cellStyle name="Millares 7 5" xfId="7076"/>
    <cellStyle name="Millares 7 6" xfId="7077"/>
    <cellStyle name="Millares 7 7" xfId="7078"/>
    <cellStyle name="Millares 7 8" xfId="7079"/>
    <cellStyle name="Millares 7 9" xfId="7080"/>
    <cellStyle name="Millares 8" xfId="7081"/>
    <cellStyle name="Millares 9" xfId="7082"/>
    <cellStyle name="Moneda 2" xfId="7083"/>
    <cellStyle name="Moneda 2 2" xfId="7084"/>
    <cellStyle name="Moneda 2 3" xfId="7085"/>
    <cellStyle name="Moneda 3" xfId="7086"/>
    <cellStyle name="Moneda 4" xfId="7087"/>
    <cellStyle name="Moneda 5" xfId="7088"/>
    <cellStyle name="Moneda 6" xfId="7089"/>
    <cellStyle name="Moneda 7" xfId="7090"/>
    <cellStyle name="Moneda 8" xfId="1107"/>
    <cellStyle name="Neutral" xfId="15" builtinId="28" customBuiltin="1"/>
    <cellStyle name="Neutral 2" xfId="1109"/>
    <cellStyle name="Neutral 2 2" xfId="1110"/>
    <cellStyle name="Neutral 2 3" xfId="1111"/>
    <cellStyle name="Neutral 2 4" xfId="7091"/>
    <cellStyle name="Neutral 3" xfId="1112"/>
    <cellStyle name="Neutral 4" xfId="7092"/>
    <cellStyle name="Neutral 5" xfId="7093"/>
    <cellStyle name="Neutral 6" xfId="7094"/>
    <cellStyle name="Neutral 7" xfId="7095"/>
    <cellStyle name="Neutral 8" xfId="1108"/>
    <cellStyle name="Normal" xfId="0" builtinId="0"/>
    <cellStyle name="Normal 10" xfId="49"/>
    <cellStyle name="Normal 10 10" xfId="7097"/>
    <cellStyle name="Normal 10 10 2" xfId="7098"/>
    <cellStyle name="Normal 10 11" xfId="7099"/>
    <cellStyle name="Normal 10 11 2" xfId="7100"/>
    <cellStyle name="Normal 10 12" xfId="7101"/>
    <cellStyle name="Normal 10 12 2" xfId="7102"/>
    <cellStyle name="Normal 10 13" xfId="7103"/>
    <cellStyle name="Normal 10 13 2" xfId="7104"/>
    <cellStyle name="Normal 10 14" xfId="7105"/>
    <cellStyle name="Normal 10 14 2" xfId="7106"/>
    <cellStyle name="Normal 10 15" xfId="7107"/>
    <cellStyle name="Normal 10 15 2" xfId="7108"/>
    <cellStyle name="Normal 10 16" xfId="7109"/>
    <cellStyle name="Normal 10 16 2" xfId="7110"/>
    <cellStyle name="Normal 10 17" xfId="7111"/>
    <cellStyle name="Normal 10 17 2" xfId="7112"/>
    <cellStyle name="Normal 10 18" xfId="7113"/>
    <cellStyle name="Normal 10 18 2" xfId="7114"/>
    <cellStyle name="Normal 10 19" xfId="7115"/>
    <cellStyle name="Normal 10 2" xfId="50"/>
    <cellStyle name="Normal 10 2 2" xfId="51"/>
    <cellStyle name="Normal 10 20" xfId="7096"/>
    <cellStyle name="Normal 10 3" xfId="52"/>
    <cellStyle name="Normal 10 3 2" xfId="53"/>
    <cellStyle name="Normal 10 4" xfId="54"/>
    <cellStyle name="Normal 10 4 2" xfId="55"/>
    <cellStyle name="Normal 10 5" xfId="56"/>
    <cellStyle name="Normal 10 5 2" xfId="57"/>
    <cellStyle name="Normal 10 6" xfId="58"/>
    <cellStyle name="Normal 10 6 2" xfId="59"/>
    <cellStyle name="Normal 10 7" xfId="60"/>
    <cellStyle name="Normal 10 8" xfId="7116"/>
    <cellStyle name="Normal 10 8 10" xfId="7117"/>
    <cellStyle name="Normal 10 8 10 2" xfId="7118"/>
    <cellStyle name="Normal 10 8 11" xfId="7119"/>
    <cellStyle name="Normal 10 8 11 2" xfId="7120"/>
    <cellStyle name="Normal 10 8 12" xfId="7121"/>
    <cellStyle name="Normal 10 8 2" xfId="7122"/>
    <cellStyle name="Normal 10 8 2 10" xfId="7123"/>
    <cellStyle name="Normal 10 8 2 10 2" xfId="7124"/>
    <cellStyle name="Normal 10 8 2 11" xfId="7125"/>
    <cellStyle name="Normal 10 8 2 2" xfId="7126"/>
    <cellStyle name="Normal 10 8 2 2 2" xfId="7127"/>
    <cellStyle name="Normal 10 8 2 3" xfId="7128"/>
    <cellStyle name="Normal 10 8 2 3 2" xfId="7129"/>
    <cellStyle name="Normal 10 8 2 4" xfId="7130"/>
    <cellStyle name="Normal 10 8 2 4 2" xfId="7131"/>
    <cellStyle name="Normal 10 8 2 5" xfId="7132"/>
    <cellStyle name="Normal 10 8 2 5 2" xfId="7133"/>
    <cellStyle name="Normal 10 8 2 6" xfId="7134"/>
    <cellStyle name="Normal 10 8 2 6 2" xfId="7135"/>
    <cellStyle name="Normal 10 8 2 7" xfId="7136"/>
    <cellStyle name="Normal 10 8 2 7 2" xfId="7137"/>
    <cellStyle name="Normal 10 8 2 8" xfId="7138"/>
    <cellStyle name="Normal 10 8 2 8 2" xfId="7139"/>
    <cellStyle name="Normal 10 8 2 9" xfId="7140"/>
    <cellStyle name="Normal 10 8 2 9 2" xfId="7141"/>
    <cellStyle name="Normal 10 8 3" xfId="7142"/>
    <cellStyle name="Normal 10 8 3 2" xfId="7143"/>
    <cellStyle name="Normal 10 8 4" xfId="7144"/>
    <cellStyle name="Normal 10 8 4 2" xfId="7145"/>
    <cellStyle name="Normal 10 8 5" xfId="7146"/>
    <cellStyle name="Normal 10 8 5 2" xfId="7147"/>
    <cellStyle name="Normal 10 8 6" xfId="7148"/>
    <cellStyle name="Normal 10 8 6 2" xfId="7149"/>
    <cellStyle name="Normal 10 8 7" xfId="7150"/>
    <cellStyle name="Normal 10 8 7 2" xfId="7151"/>
    <cellStyle name="Normal 10 8 8" xfId="7152"/>
    <cellStyle name="Normal 10 8 8 2" xfId="7153"/>
    <cellStyle name="Normal 10 8 9" xfId="7154"/>
    <cellStyle name="Normal 10 8 9 2" xfId="7155"/>
    <cellStyle name="Normal 10 9" xfId="7156"/>
    <cellStyle name="Normal 10 9 10" xfId="7157"/>
    <cellStyle name="Normal 10 9 10 2" xfId="7158"/>
    <cellStyle name="Normal 10 9 11" xfId="7159"/>
    <cellStyle name="Normal 10 9 2" xfId="7160"/>
    <cellStyle name="Normal 10 9 2 2" xfId="7161"/>
    <cellStyle name="Normal 10 9 3" xfId="7162"/>
    <cellStyle name="Normal 10 9 3 2" xfId="7163"/>
    <cellStyle name="Normal 10 9 4" xfId="7164"/>
    <cellStyle name="Normal 10 9 4 2" xfId="7165"/>
    <cellStyle name="Normal 10 9 5" xfId="7166"/>
    <cellStyle name="Normal 10 9 5 2" xfId="7167"/>
    <cellStyle name="Normal 10 9 6" xfId="7168"/>
    <cellStyle name="Normal 10 9 6 2" xfId="7169"/>
    <cellStyle name="Normal 10 9 7" xfId="7170"/>
    <cellStyle name="Normal 10 9 7 2" xfId="7171"/>
    <cellStyle name="Normal 10 9 8" xfId="7172"/>
    <cellStyle name="Normal 10 9 8 2" xfId="7173"/>
    <cellStyle name="Normal 10 9 9" xfId="7174"/>
    <cellStyle name="Normal 10 9 9 2" xfId="7175"/>
    <cellStyle name="Normal 11" xfId="61"/>
    <cellStyle name="Normal 11 2" xfId="62"/>
    <cellStyle name="Normal 11 2 10" xfId="7176"/>
    <cellStyle name="Normal 11 2 11" xfId="7177"/>
    <cellStyle name="Normal 11 2 12" xfId="7178"/>
    <cellStyle name="Normal 11 2 13" xfId="7179"/>
    <cellStyle name="Normal 11 2 14" xfId="7180"/>
    <cellStyle name="Normal 11 2 15" xfId="7181"/>
    <cellStyle name="Normal 11 2 2" xfId="63"/>
    <cellStyle name="Normal 11 2 3" xfId="7182"/>
    <cellStyle name="Normal 11 2 4" xfId="7183"/>
    <cellStyle name="Normal 11 2 5" xfId="7184"/>
    <cellStyle name="Normal 11 2 6" xfId="7185"/>
    <cellStyle name="Normal 11 2 7" xfId="7186"/>
    <cellStyle name="Normal 11 2 8" xfId="7187"/>
    <cellStyle name="Normal 11 2 9" xfId="7188"/>
    <cellStyle name="Normal 11 3" xfId="64"/>
    <cellStyle name="Normal 11 3 10" xfId="7189"/>
    <cellStyle name="Normal 11 3 11" xfId="7190"/>
    <cellStyle name="Normal 11 3 12" xfId="7191"/>
    <cellStyle name="Normal 11 3 13" xfId="7192"/>
    <cellStyle name="Normal 11 3 14" xfId="7193"/>
    <cellStyle name="Normal 11 3 2" xfId="65"/>
    <cellStyle name="Normal 11 3 3" xfId="7194"/>
    <cellStyle name="Normal 11 3 4" xfId="7195"/>
    <cellStyle name="Normal 11 3 5" xfId="7196"/>
    <cellStyle name="Normal 11 3 6" xfId="7197"/>
    <cellStyle name="Normal 11 3 7" xfId="7198"/>
    <cellStyle name="Normal 11 3 8" xfId="7199"/>
    <cellStyle name="Normal 11 3 9" xfId="7200"/>
    <cellStyle name="Normal 11 4" xfId="66"/>
    <cellStyle name="Normal 11 4 2" xfId="67"/>
    <cellStyle name="Normal 11 5" xfId="68"/>
    <cellStyle name="Normal 11 5 2" xfId="69"/>
    <cellStyle name="Normal 11 6" xfId="70"/>
    <cellStyle name="Normal 11 6 2" xfId="71"/>
    <cellStyle name="Normal 11 7" xfId="72"/>
    <cellStyle name="Normal 12" xfId="73"/>
    <cellStyle name="Normal 12 2" xfId="74"/>
    <cellStyle name="Normal 12 2 10" xfId="7201"/>
    <cellStyle name="Normal 12 2 11" xfId="7202"/>
    <cellStyle name="Normal 12 2 12" xfId="7203"/>
    <cellStyle name="Normal 12 2 13" xfId="7204"/>
    <cellStyle name="Normal 12 2 14" xfId="7205"/>
    <cellStyle name="Normal 12 2 15" xfId="7206"/>
    <cellStyle name="Normal 12 2 2" xfId="75"/>
    <cellStyle name="Normal 12 2 3" xfId="7207"/>
    <cellStyle name="Normal 12 2 4" xfId="7208"/>
    <cellStyle name="Normal 12 2 5" xfId="7209"/>
    <cellStyle name="Normal 12 2 6" xfId="7210"/>
    <cellStyle name="Normal 12 2 7" xfId="7211"/>
    <cellStyle name="Normal 12 2 8" xfId="7212"/>
    <cellStyle name="Normal 12 2 9" xfId="7213"/>
    <cellStyle name="Normal 12 3" xfId="76"/>
    <cellStyle name="Normal 12 3 10" xfId="7214"/>
    <cellStyle name="Normal 12 3 11" xfId="7215"/>
    <cellStyle name="Normal 12 3 12" xfId="7216"/>
    <cellStyle name="Normal 12 3 13" xfId="7217"/>
    <cellStyle name="Normal 12 3 14" xfId="7218"/>
    <cellStyle name="Normal 12 3 2" xfId="7219"/>
    <cellStyle name="Normal 12 3 3" xfId="7220"/>
    <cellStyle name="Normal 12 3 4" xfId="7221"/>
    <cellStyle name="Normal 12 3 5" xfId="7222"/>
    <cellStyle name="Normal 12 3 6" xfId="7223"/>
    <cellStyle name="Normal 12 3 7" xfId="7224"/>
    <cellStyle name="Normal 12 3 8" xfId="7225"/>
    <cellStyle name="Normal 12 3 9" xfId="7226"/>
    <cellStyle name="Normal 13" xfId="77"/>
    <cellStyle name="Normal 13 2" xfId="78"/>
    <cellStyle name="Normal 13 2 2" xfId="79"/>
    <cellStyle name="Normal 13 3" xfId="80"/>
    <cellStyle name="Normal 14" xfId="81"/>
    <cellStyle name="Normal 14 10" xfId="7228"/>
    <cellStyle name="Normal 14 10 2" xfId="7229"/>
    <cellStyle name="Normal 14 11" xfId="7230"/>
    <cellStyle name="Normal 14 11 2" xfId="7231"/>
    <cellStyle name="Normal 14 12" xfId="7232"/>
    <cellStyle name="Normal 14 12 2" xfId="7233"/>
    <cellStyle name="Normal 14 13" xfId="7234"/>
    <cellStyle name="Normal 14 13 2" xfId="7235"/>
    <cellStyle name="Normal 14 14" xfId="7236"/>
    <cellStyle name="Normal 14 14 2" xfId="7237"/>
    <cellStyle name="Normal 14 15" xfId="7238"/>
    <cellStyle name="Normal 14 16" xfId="7227"/>
    <cellStyle name="Normal 14 2" xfId="82"/>
    <cellStyle name="Normal 14 2 2" xfId="83"/>
    <cellStyle name="Normal 14 3" xfId="84"/>
    <cellStyle name="Normal 14 4" xfId="7239"/>
    <cellStyle name="Normal 14 4 10" xfId="7240"/>
    <cellStyle name="Normal 14 4 10 2" xfId="7241"/>
    <cellStyle name="Normal 14 4 11" xfId="7242"/>
    <cellStyle name="Normal 14 4 11 2" xfId="7243"/>
    <cellStyle name="Normal 14 4 12" xfId="7244"/>
    <cellStyle name="Normal 14 4 2" xfId="7245"/>
    <cellStyle name="Normal 14 4 2 10" xfId="7246"/>
    <cellStyle name="Normal 14 4 2 10 2" xfId="7247"/>
    <cellStyle name="Normal 14 4 2 11" xfId="7248"/>
    <cellStyle name="Normal 14 4 2 2" xfId="7249"/>
    <cellStyle name="Normal 14 4 2 2 2" xfId="7250"/>
    <cellStyle name="Normal 14 4 2 3" xfId="7251"/>
    <cellStyle name="Normal 14 4 2 3 2" xfId="7252"/>
    <cellStyle name="Normal 14 4 2 4" xfId="7253"/>
    <cellStyle name="Normal 14 4 2 4 2" xfId="7254"/>
    <cellStyle name="Normal 14 4 2 5" xfId="7255"/>
    <cellStyle name="Normal 14 4 2 5 2" xfId="7256"/>
    <cellStyle name="Normal 14 4 2 6" xfId="7257"/>
    <cellStyle name="Normal 14 4 2 6 2" xfId="7258"/>
    <cellStyle name="Normal 14 4 2 7" xfId="7259"/>
    <cellStyle name="Normal 14 4 2 7 2" xfId="7260"/>
    <cellStyle name="Normal 14 4 2 8" xfId="7261"/>
    <cellStyle name="Normal 14 4 2 8 2" xfId="7262"/>
    <cellStyle name="Normal 14 4 2 9" xfId="7263"/>
    <cellStyle name="Normal 14 4 2 9 2" xfId="7264"/>
    <cellStyle name="Normal 14 4 3" xfId="7265"/>
    <cellStyle name="Normal 14 4 3 2" xfId="7266"/>
    <cellStyle name="Normal 14 4 4" xfId="7267"/>
    <cellStyle name="Normal 14 4 4 2" xfId="7268"/>
    <cellStyle name="Normal 14 4 5" xfId="7269"/>
    <cellStyle name="Normal 14 4 5 2" xfId="7270"/>
    <cellStyle name="Normal 14 4 6" xfId="7271"/>
    <cellStyle name="Normal 14 4 6 2" xfId="7272"/>
    <cellStyle name="Normal 14 4 7" xfId="7273"/>
    <cellStyle name="Normal 14 4 7 2" xfId="7274"/>
    <cellStyle name="Normal 14 4 8" xfId="7275"/>
    <cellStyle name="Normal 14 4 8 2" xfId="7276"/>
    <cellStyle name="Normal 14 4 9" xfId="7277"/>
    <cellStyle name="Normal 14 4 9 2" xfId="7278"/>
    <cellStyle name="Normal 14 5" xfId="7279"/>
    <cellStyle name="Normal 14 5 10" xfId="7280"/>
    <cellStyle name="Normal 14 5 10 2" xfId="7281"/>
    <cellStyle name="Normal 14 5 11" xfId="7282"/>
    <cellStyle name="Normal 14 5 2" xfId="7283"/>
    <cellStyle name="Normal 14 5 2 2" xfId="7284"/>
    <cellStyle name="Normal 14 5 3" xfId="7285"/>
    <cellStyle name="Normal 14 5 3 2" xfId="7286"/>
    <cellStyle name="Normal 14 5 4" xfId="7287"/>
    <cellStyle name="Normal 14 5 4 2" xfId="7288"/>
    <cellStyle name="Normal 14 5 5" xfId="7289"/>
    <cellStyle name="Normal 14 5 5 2" xfId="7290"/>
    <cellStyle name="Normal 14 5 6" xfId="7291"/>
    <cellStyle name="Normal 14 5 6 2" xfId="7292"/>
    <cellStyle name="Normal 14 5 7" xfId="7293"/>
    <cellStyle name="Normal 14 5 7 2" xfId="7294"/>
    <cellStyle name="Normal 14 5 8" xfId="7295"/>
    <cellStyle name="Normal 14 5 8 2" xfId="7296"/>
    <cellStyle name="Normal 14 5 9" xfId="7297"/>
    <cellStyle name="Normal 14 5 9 2" xfId="7298"/>
    <cellStyle name="Normal 14 6" xfId="7299"/>
    <cellStyle name="Normal 14 6 2" xfId="7300"/>
    <cellStyle name="Normal 14 7" xfId="7301"/>
    <cellStyle name="Normal 14 7 2" xfId="7302"/>
    <cellStyle name="Normal 14 8" xfId="7303"/>
    <cellStyle name="Normal 14 8 2" xfId="7304"/>
    <cellStyle name="Normal 14 9" xfId="7305"/>
    <cellStyle name="Normal 14 9 2" xfId="7306"/>
    <cellStyle name="Normal 15" xfId="85"/>
    <cellStyle name="Normal 15 10" xfId="7308"/>
    <cellStyle name="Normal 15 10 2" xfId="7309"/>
    <cellStyle name="Normal 15 11" xfId="7310"/>
    <cellStyle name="Normal 15 11 2" xfId="7311"/>
    <cellStyle name="Normal 15 12" xfId="7312"/>
    <cellStyle name="Normal 15 12 2" xfId="7313"/>
    <cellStyle name="Normal 15 13" xfId="7314"/>
    <cellStyle name="Normal 15 13 2" xfId="7315"/>
    <cellStyle name="Normal 15 14" xfId="7316"/>
    <cellStyle name="Normal 15 14 2" xfId="7317"/>
    <cellStyle name="Normal 15 15" xfId="7318"/>
    <cellStyle name="Normal 15 16" xfId="7307"/>
    <cellStyle name="Normal 15 2" xfId="86"/>
    <cellStyle name="Normal 15 2 2" xfId="87"/>
    <cellStyle name="Normal 15 3" xfId="88"/>
    <cellStyle name="Normal 15 4" xfId="7319"/>
    <cellStyle name="Normal 15 4 10" xfId="7320"/>
    <cellStyle name="Normal 15 4 10 2" xfId="7321"/>
    <cellStyle name="Normal 15 4 11" xfId="7322"/>
    <cellStyle name="Normal 15 4 11 2" xfId="7323"/>
    <cellStyle name="Normal 15 4 12" xfId="7324"/>
    <cellStyle name="Normal 15 4 2" xfId="7325"/>
    <cellStyle name="Normal 15 4 2 10" xfId="7326"/>
    <cellStyle name="Normal 15 4 2 10 2" xfId="7327"/>
    <cellStyle name="Normal 15 4 2 11" xfId="7328"/>
    <cellStyle name="Normal 15 4 2 2" xfId="7329"/>
    <cellStyle name="Normal 15 4 2 2 2" xfId="7330"/>
    <cellStyle name="Normal 15 4 2 3" xfId="7331"/>
    <cellStyle name="Normal 15 4 2 3 2" xfId="7332"/>
    <cellStyle name="Normal 15 4 2 4" xfId="7333"/>
    <cellStyle name="Normal 15 4 2 4 2" xfId="7334"/>
    <cellStyle name="Normal 15 4 2 5" xfId="7335"/>
    <cellStyle name="Normal 15 4 2 5 2" xfId="7336"/>
    <cellStyle name="Normal 15 4 2 6" xfId="7337"/>
    <cellStyle name="Normal 15 4 2 6 2" xfId="7338"/>
    <cellStyle name="Normal 15 4 2 7" xfId="7339"/>
    <cellStyle name="Normal 15 4 2 7 2" xfId="7340"/>
    <cellStyle name="Normal 15 4 2 8" xfId="7341"/>
    <cellStyle name="Normal 15 4 2 8 2" xfId="7342"/>
    <cellStyle name="Normal 15 4 2 9" xfId="7343"/>
    <cellStyle name="Normal 15 4 2 9 2" xfId="7344"/>
    <cellStyle name="Normal 15 4 3" xfId="7345"/>
    <cellStyle name="Normal 15 4 3 2" xfId="7346"/>
    <cellStyle name="Normal 15 4 4" xfId="7347"/>
    <cellStyle name="Normal 15 4 4 2" xfId="7348"/>
    <cellStyle name="Normal 15 4 5" xfId="7349"/>
    <cellStyle name="Normal 15 4 5 2" xfId="7350"/>
    <cellStyle name="Normal 15 4 6" xfId="7351"/>
    <cellStyle name="Normal 15 4 6 2" xfId="7352"/>
    <cellStyle name="Normal 15 4 7" xfId="7353"/>
    <cellStyle name="Normal 15 4 7 2" xfId="7354"/>
    <cellStyle name="Normal 15 4 8" xfId="7355"/>
    <cellStyle name="Normal 15 4 8 2" xfId="7356"/>
    <cellStyle name="Normal 15 4 9" xfId="7357"/>
    <cellStyle name="Normal 15 4 9 2" xfId="7358"/>
    <cellStyle name="Normal 15 5" xfId="7359"/>
    <cellStyle name="Normal 15 5 10" xfId="7360"/>
    <cellStyle name="Normal 15 5 10 2" xfId="7361"/>
    <cellStyle name="Normal 15 5 11" xfId="7362"/>
    <cellStyle name="Normal 15 5 2" xfId="7363"/>
    <cellStyle name="Normal 15 5 2 2" xfId="7364"/>
    <cellStyle name="Normal 15 5 3" xfId="7365"/>
    <cellStyle name="Normal 15 5 3 2" xfId="7366"/>
    <cellStyle name="Normal 15 5 4" xfId="7367"/>
    <cellStyle name="Normal 15 5 4 2" xfId="7368"/>
    <cellStyle name="Normal 15 5 5" xfId="7369"/>
    <cellStyle name="Normal 15 5 5 2" xfId="7370"/>
    <cellStyle name="Normal 15 5 6" xfId="7371"/>
    <cellStyle name="Normal 15 5 6 2" xfId="7372"/>
    <cellStyle name="Normal 15 5 7" xfId="7373"/>
    <cellStyle name="Normal 15 5 7 2" xfId="7374"/>
    <cellStyle name="Normal 15 5 8" xfId="7375"/>
    <cellStyle name="Normal 15 5 8 2" xfId="7376"/>
    <cellStyle name="Normal 15 5 9" xfId="7377"/>
    <cellStyle name="Normal 15 5 9 2" xfId="7378"/>
    <cellStyle name="Normal 15 6" xfId="7379"/>
    <cellStyle name="Normal 15 6 2" xfId="7380"/>
    <cellStyle name="Normal 15 7" xfId="7381"/>
    <cellStyle name="Normal 15 7 2" xfId="7382"/>
    <cellStyle name="Normal 15 8" xfId="7383"/>
    <cellStyle name="Normal 15 8 2" xfId="7384"/>
    <cellStyle name="Normal 15 9" xfId="7385"/>
    <cellStyle name="Normal 15 9 2" xfId="7386"/>
    <cellStyle name="Normal 16" xfId="89"/>
    <cellStyle name="Normal 16 10" xfId="7387"/>
    <cellStyle name="Normal 16 11" xfId="7388"/>
    <cellStyle name="Normal 16 12" xfId="7389"/>
    <cellStyle name="Normal 16 13" xfId="7390"/>
    <cellStyle name="Normal 16 14" xfId="7391"/>
    <cellStyle name="Normal 16 15" xfId="7392"/>
    <cellStyle name="Normal 16 2" xfId="90"/>
    <cellStyle name="Normal 16 3" xfId="7393"/>
    <cellStyle name="Normal 16 4" xfId="7394"/>
    <cellStyle name="Normal 16 5" xfId="7395"/>
    <cellStyle name="Normal 16 6" xfId="7396"/>
    <cellStyle name="Normal 16 7" xfId="7397"/>
    <cellStyle name="Normal 16 8" xfId="7398"/>
    <cellStyle name="Normal 16 9" xfId="7399"/>
    <cellStyle name="Normal 17" xfId="91"/>
    <cellStyle name="Normal 17 10" xfId="7401"/>
    <cellStyle name="Normal 17 10 2" xfId="7402"/>
    <cellStyle name="Normal 17 11" xfId="7403"/>
    <cellStyle name="Normal 17 11 2" xfId="7404"/>
    <cellStyle name="Normal 17 12" xfId="7405"/>
    <cellStyle name="Normal 17 12 2" xfId="7406"/>
    <cellStyle name="Normal 17 13" xfId="7407"/>
    <cellStyle name="Normal 17 14" xfId="7400"/>
    <cellStyle name="Normal 17 2" xfId="92"/>
    <cellStyle name="Normal 17 2 10" xfId="7409"/>
    <cellStyle name="Normal 17 2 10 2" xfId="7410"/>
    <cellStyle name="Normal 17 2 11" xfId="7411"/>
    <cellStyle name="Normal 17 2 11 2" xfId="7412"/>
    <cellStyle name="Normal 17 2 12" xfId="7413"/>
    <cellStyle name="Normal 17 2 13" xfId="7408"/>
    <cellStyle name="Normal 17 2 2" xfId="7414"/>
    <cellStyle name="Normal 17 2 2 10" xfId="7415"/>
    <cellStyle name="Normal 17 2 2 10 2" xfId="7416"/>
    <cellStyle name="Normal 17 2 2 11" xfId="7417"/>
    <cellStyle name="Normal 17 2 2 2" xfId="7418"/>
    <cellStyle name="Normal 17 2 2 2 2" xfId="7419"/>
    <cellStyle name="Normal 17 2 2 3" xfId="7420"/>
    <cellStyle name="Normal 17 2 2 3 2" xfId="7421"/>
    <cellStyle name="Normal 17 2 2 4" xfId="7422"/>
    <cellStyle name="Normal 17 2 2 4 2" xfId="7423"/>
    <cellStyle name="Normal 17 2 2 5" xfId="7424"/>
    <cellStyle name="Normal 17 2 2 5 2" xfId="7425"/>
    <cellStyle name="Normal 17 2 2 6" xfId="7426"/>
    <cellStyle name="Normal 17 2 2 6 2" xfId="7427"/>
    <cellStyle name="Normal 17 2 2 7" xfId="7428"/>
    <cellStyle name="Normal 17 2 2 7 2" xfId="7429"/>
    <cellStyle name="Normal 17 2 2 8" xfId="7430"/>
    <cellStyle name="Normal 17 2 2 8 2" xfId="7431"/>
    <cellStyle name="Normal 17 2 2 9" xfId="7432"/>
    <cellStyle name="Normal 17 2 2 9 2" xfId="7433"/>
    <cellStyle name="Normal 17 2 3" xfId="7434"/>
    <cellStyle name="Normal 17 2 3 2" xfId="7435"/>
    <cellStyle name="Normal 17 2 4" xfId="7436"/>
    <cellStyle name="Normal 17 2 4 2" xfId="7437"/>
    <cellStyle name="Normal 17 2 5" xfId="7438"/>
    <cellStyle name="Normal 17 2 5 2" xfId="7439"/>
    <cellStyle name="Normal 17 2 6" xfId="7440"/>
    <cellStyle name="Normal 17 2 6 2" xfId="7441"/>
    <cellStyle name="Normal 17 2 7" xfId="7442"/>
    <cellStyle name="Normal 17 2 7 2" xfId="7443"/>
    <cellStyle name="Normal 17 2 8" xfId="7444"/>
    <cellStyle name="Normal 17 2 8 2" xfId="7445"/>
    <cellStyle name="Normal 17 2 9" xfId="7446"/>
    <cellStyle name="Normal 17 2 9 2" xfId="7447"/>
    <cellStyle name="Normal 17 3" xfId="7448"/>
    <cellStyle name="Normal 17 3 10" xfId="7449"/>
    <cellStyle name="Normal 17 3 10 2" xfId="7450"/>
    <cellStyle name="Normal 17 3 11" xfId="7451"/>
    <cellStyle name="Normal 17 3 2" xfId="7452"/>
    <cellStyle name="Normal 17 3 2 2" xfId="7453"/>
    <cellStyle name="Normal 17 3 3" xfId="7454"/>
    <cellStyle name="Normal 17 3 3 2" xfId="7455"/>
    <cellStyle name="Normal 17 3 4" xfId="7456"/>
    <cellStyle name="Normal 17 3 4 2" xfId="7457"/>
    <cellStyle name="Normal 17 3 5" xfId="7458"/>
    <cellStyle name="Normal 17 3 5 2" xfId="7459"/>
    <cellStyle name="Normal 17 3 6" xfId="7460"/>
    <cellStyle name="Normal 17 3 6 2" xfId="7461"/>
    <cellStyle name="Normal 17 3 7" xfId="7462"/>
    <cellStyle name="Normal 17 3 7 2" xfId="7463"/>
    <cellStyle name="Normal 17 3 8" xfId="7464"/>
    <cellStyle name="Normal 17 3 8 2" xfId="7465"/>
    <cellStyle name="Normal 17 3 9" xfId="7466"/>
    <cellStyle name="Normal 17 3 9 2" xfId="7467"/>
    <cellStyle name="Normal 17 4" xfId="7468"/>
    <cellStyle name="Normal 17 4 2" xfId="7469"/>
    <cellStyle name="Normal 17 5" xfId="7470"/>
    <cellStyle name="Normal 17 5 2" xfId="7471"/>
    <cellStyle name="Normal 17 6" xfId="7472"/>
    <cellStyle name="Normal 17 6 2" xfId="7473"/>
    <cellStyle name="Normal 17 7" xfId="7474"/>
    <cellStyle name="Normal 17 7 2" xfId="7475"/>
    <cellStyle name="Normal 17 8" xfId="7476"/>
    <cellStyle name="Normal 17 8 2" xfId="7477"/>
    <cellStyle name="Normal 17 9" xfId="7478"/>
    <cellStyle name="Normal 17 9 2" xfId="7479"/>
    <cellStyle name="Normal 18" xfId="93"/>
    <cellStyle name="Normal 18 10" xfId="7480"/>
    <cellStyle name="Normal 18 11" xfId="7481"/>
    <cellStyle name="Normal 18 12" xfId="7482"/>
    <cellStyle name="Normal 18 13" xfId="7483"/>
    <cellStyle name="Normal 18 14" xfId="7484"/>
    <cellStyle name="Normal 18 15" xfId="7485"/>
    <cellStyle name="Normal 18 16" xfId="7486"/>
    <cellStyle name="Normal 18 2" xfId="94"/>
    <cellStyle name="Normal 18 2 10" xfId="7487"/>
    <cellStyle name="Normal 18 2 11" xfId="7488"/>
    <cellStyle name="Normal 18 2 12" xfId="7489"/>
    <cellStyle name="Normal 18 2 13" xfId="7490"/>
    <cellStyle name="Normal 18 2 14" xfId="7491"/>
    <cellStyle name="Normal 18 2 2" xfId="7492"/>
    <cellStyle name="Normal 18 2 3" xfId="7493"/>
    <cellStyle name="Normal 18 2 4" xfId="7494"/>
    <cellStyle name="Normal 18 2 5" xfId="7495"/>
    <cellStyle name="Normal 18 2 6" xfId="7496"/>
    <cellStyle name="Normal 18 2 7" xfId="7497"/>
    <cellStyle name="Normal 18 2 8" xfId="7498"/>
    <cellStyle name="Normal 18 2 9" xfId="7499"/>
    <cellStyle name="Normal 18 3" xfId="7500"/>
    <cellStyle name="Normal 18 4" xfId="7501"/>
    <cellStyle name="Normal 18 5" xfId="7502"/>
    <cellStyle name="Normal 18 6" xfId="7503"/>
    <cellStyle name="Normal 18 7" xfId="7504"/>
    <cellStyle name="Normal 18 8" xfId="7505"/>
    <cellStyle name="Normal 18 9" xfId="7506"/>
    <cellStyle name="Normal 19" xfId="95"/>
    <cellStyle name="Normal 19 10" xfId="7507"/>
    <cellStyle name="Normal 19 11" xfId="7508"/>
    <cellStyle name="Normal 19 12" xfId="7509"/>
    <cellStyle name="Normal 19 13" xfId="7510"/>
    <cellStyle name="Normal 19 14" xfId="7511"/>
    <cellStyle name="Normal 19 15" xfId="7512"/>
    <cellStyle name="Normal 19 2" xfId="96"/>
    <cellStyle name="Normal 19 3" xfId="7513"/>
    <cellStyle name="Normal 19 4" xfId="7514"/>
    <cellStyle name="Normal 19 5" xfId="7515"/>
    <cellStyle name="Normal 19 6" xfId="7516"/>
    <cellStyle name="Normal 19 7" xfId="7517"/>
    <cellStyle name="Normal 19 8" xfId="7518"/>
    <cellStyle name="Normal 19 9" xfId="7519"/>
    <cellStyle name="Normal 2" xfId="8"/>
    <cellStyle name="Normal 2 10" xfId="98"/>
    <cellStyle name="Normal 2 10 10" xfId="7520"/>
    <cellStyle name="Normal 2 10 10 2" xfId="7521"/>
    <cellStyle name="Normal 2 10 11" xfId="7522"/>
    <cellStyle name="Normal 2 10 11 2" xfId="7523"/>
    <cellStyle name="Normal 2 10 12" xfId="7524"/>
    <cellStyle name="Normal 2 10 12 2" xfId="7525"/>
    <cellStyle name="Normal 2 10 13" xfId="7526"/>
    <cellStyle name="Normal 2 10 2" xfId="7527"/>
    <cellStyle name="Normal 2 10 2 10" xfId="7528"/>
    <cellStyle name="Normal 2 10 2 10 2" xfId="7529"/>
    <cellStyle name="Normal 2 10 2 11" xfId="7530"/>
    <cellStyle name="Normal 2 10 2 11 2" xfId="7531"/>
    <cellStyle name="Normal 2 10 2 12" xfId="7532"/>
    <cellStyle name="Normal 2 10 2 2" xfId="7533"/>
    <cellStyle name="Normal 2 10 2 2 10" xfId="7534"/>
    <cellStyle name="Normal 2 10 2 2 10 2" xfId="7535"/>
    <cellStyle name="Normal 2 10 2 2 11" xfId="7536"/>
    <cellStyle name="Normal 2 10 2 2 2" xfId="7537"/>
    <cellStyle name="Normal 2 10 2 2 2 2" xfId="7538"/>
    <cellStyle name="Normal 2 10 2 2 3" xfId="7539"/>
    <cellStyle name="Normal 2 10 2 2 3 2" xfId="7540"/>
    <cellStyle name="Normal 2 10 2 2 4" xfId="7541"/>
    <cellStyle name="Normal 2 10 2 2 4 2" xfId="7542"/>
    <cellStyle name="Normal 2 10 2 2 5" xfId="7543"/>
    <cellStyle name="Normal 2 10 2 2 5 2" xfId="7544"/>
    <cellStyle name="Normal 2 10 2 2 6" xfId="7545"/>
    <cellStyle name="Normal 2 10 2 2 6 2" xfId="7546"/>
    <cellStyle name="Normal 2 10 2 2 7" xfId="7547"/>
    <cellStyle name="Normal 2 10 2 2 7 2" xfId="7548"/>
    <cellStyle name="Normal 2 10 2 2 8" xfId="7549"/>
    <cellStyle name="Normal 2 10 2 2 8 2" xfId="7550"/>
    <cellStyle name="Normal 2 10 2 2 9" xfId="7551"/>
    <cellStyle name="Normal 2 10 2 2 9 2" xfId="7552"/>
    <cellStyle name="Normal 2 10 2 3" xfId="7553"/>
    <cellStyle name="Normal 2 10 2 3 2" xfId="7554"/>
    <cellStyle name="Normal 2 10 2 4" xfId="7555"/>
    <cellStyle name="Normal 2 10 2 4 2" xfId="7556"/>
    <cellStyle name="Normal 2 10 2 5" xfId="7557"/>
    <cellStyle name="Normal 2 10 2 5 2" xfId="7558"/>
    <cellStyle name="Normal 2 10 2 6" xfId="7559"/>
    <cellStyle name="Normal 2 10 2 6 2" xfId="7560"/>
    <cellStyle name="Normal 2 10 2 7" xfId="7561"/>
    <cellStyle name="Normal 2 10 2 7 2" xfId="7562"/>
    <cellStyle name="Normal 2 10 2 8" xfId="7563"/>
    <cellStyle name="Normal 2 10 2 8 2" xfId="7564"/>
    <cellStyle name="Normal 2 10 2 9" xfId="7565"/>
    <cellStyle name="Normal 2 10 2 9 2" xfId="7566"/>
    <cellStyle name="Normal 2 10 3" xfId="7567"/>
    <cellStyle name="Normal 2 10 3 10" xfId="7568"/>
    <cellStyle name="Normal 2 10 3 10 2" xfId="7569"/>
    <cellStyle name="Normal 2 10 3 11" xfId="7570"/>
    <cellStyle name="Normal 2 10 3 2" xfId="7571"/>
    <cellStyle name="Normal 2 10 3 2 2" xfId="7572"/>
    <cellStyle name="Normal 2 10 3 3" xfId="7573"/>
    <cellStyle name="Normal 2 10 3 3 2" xfId="7574"/>
    <cellStyle name="Normal 2 10 3 4" xfId="7575"/>
    <cellStyle name="Normal 2 10 3 4 2" xfId="7576"/>
    <cellStyle name="Normal 2 10 3 5" xfId="7577"/>
    <cellStyle name="Normal 2 10 3 5 2" xfId="7578"/>
    <cellStyle name="Normal 2 10 3 6" xfId="7579"/>
    <cellStyle name="Normal 2 10 3 6 2" xfId="7580"/>
    <cellStyle name="Normal 2 10 3 7" xfId="7581"/>
    <cellStyle name="Normal 2 10 3 7 2" xfId="7582"/>
    <cellStyle name="Normal 2 10 3 8" xfId="7583"/>
    <cellStyle name="Normal 2 10 3 8 2" xfId="7584"/>
    <cellStyle name="Normal 2 10 3 9" xfId="7585"/>
    <cellStyle name="Normal 2 10 3 9 2" xfId="7586"/>
    <cellStyle name="Normal 2 10 4" xfId="7587"/>
    <cellStyle name="Normal 2 10 4 2" xfId="7588"/>
    <cellStyle name="Normal 2 10 5" xfId="7589"/>
    <cellStyle name="Normal 2 10 5 2" xfId="7590"/>
    <cellStyle name="Normal 2 10 6" xfId="7591"/>
    <cellStyle name="Normal 2 10 6 2" xfId="7592"/>
    <cellStyle name="Normal 2 10 7" xfId="7593"/>
    <cellStyle name="Normal 2 10 7 2" xfId="7594"/>
    <cellStyle name="Normal 2 10 8" xfId="7595"/>
    <cellStyle name="Normal 2 10 8 2" xfId="7596"/>
    <cellStyle name="Normal 2 10 9" xfId="7597"/>
    <cellStyle name="Normal 2 10 9 2" xfId="7598"/>
    <cellStyle name="Normal 2 11" xfId="99"/>
    <cellStyle name="Normal 2 11 2" xfId="100"/>
    <cellStyle name="Normal 2 11 2 10" xfId="7599"/>
    <cellStyle name="Normal 2 11 2 10 2" xfId="7600"/>
    <cellStyle name="Normal 2 11 2 11" xfId="7601"/>
    <cellStyle name="Normal 2 11 2 11 2" xfId="7602"/>
    <cellStyle name="Normal 2 11 2 12" xfId="7603"/>
    <cellStyle name="Normal 2 11 2 12 2" xfId="7604"/>
    <cellStyle name="Normal 2 11 2 13" xfId="7605"/>
    <cellStyle name="Normal 2 11 2 13 2" xfId="7606"/>
    <cellStyle name="Normal 2 11 2 14" xfId="7607"/>
    <cellStyle name="Normal 2 11 2 14 2" xfId="7608"/>
    <cellStyle name="Normal 2 11 2 15" xfId="7609"/>
    <cellStyle name="Normal 2 11 2 15 2" xfId="7610"/>
    <cellStyle name="Normal 2 11 2 16" xfId="7611"/>
    <cellStyle name="Normal 2 11 2 16 2" xfId="7612"/>
    <cellStyle name="Normal 2 11 2 17" xfId="7613"/>
    <cellStyle name="Normal 2 11 2 2" xfId="101"/>
    <cellStyle name="Normal 2 11 2 2 2" xfId="102"/>
    <cellStyle name="Normal 2 11 2 2 2 10" xfId="7614"/>
    <cellStyle name="Normal 2 11 2 2 2 10 2" xfId="7615"/>
    <cellStyle name="Normal 2 11 2 2 2 11" xfId="7616"/>
    <cellStyle name="Normal 2 11 2 2 2 11 2" xfId="7617"/>
    <cellStyle name="Normal 2 11 2 2 2 12" xfId="7618"/>
    <cellStyle name="Normal 2 11 2 2 2 12 2" xfId="7619"/>
    <cellStyle name="Normal 2 11 2 2 2 13" xfId="7620"/>
    <cellStyle name="Normal 2 11 2 2 2 2" xfId="7621"/>
    <cellStyle name="Normal 2 11 2 2 2 2 10" xfId="7622"/>
    <cellStyle name="Normal 2 11 2 2 2 2 10 2" xfId="7623"/>
    <cellStyle name="Normal 2 11 2 2 2 2 11" xfId="7624"/>
    <cellStyle name="Normal 2 11 2 2 2 2 11 2" xfId="7625"/>
    <cellStyle name="Normal 2 11 2 2 2 2 12" xfId="7626"/>
    <cellStyle name="Normal 2 11 2 2 2 2 2" xfId="7627"/>
    <cellStyle name="Normal 2 11 2 2 2 2 2 10" xfId="7628"/>
    <cellStyle name="Normal 2 11 2 2 2 2 2 10 2" xfId="7629"/>
    <cellStyle name="Normal 2 11 2 2 2 2 2 11" xfId="7630"/>
    <cellStyle name="Normal 2 11 2 2 2 2 2 2" xfId="7631"/>
    <cellStyle name="Normal 2 11 2 2 2 2 2 2 2" xfId="7632"/>
    <cellStyle name="Normal 2 11 2 2 2 2 2 3" xfId="7633"/>
    <cellStyle name="Normal 2 11 2 2 2 2 2 3 2" xfId="7634"/>
    <cellStyle name="Normal 2 11 2 2 2 2 2 4" xfId="7635"/>
    <cellStyle name="Normal 2 11 2 2 2 2 2 4 2" xfId="7636"/>
    <cellStyle name="Normal 2 11 2 2 2 2 2 5" xfId="7637"/>
    <cellStyle name="Normal 2 11 2 2 2 2 2 5 2" xfId="7638"/>
    <cellStyle name="Normal 2 11 2 2 2 2 2 6" xfId="7639"/>
    <cellStyle name="Normal 2 11 2 2 2 2 2 6 2" xfId="7640"/>
    <cellStyle name="Normal 2 11 2 2 2 2 2 7" xfId="7641"/>
    <cellStyle name="Normal 2 11 2 2 2 2 2 7 2" xfId="7642"/>
    <cellStyle name="Normal 2 11 2 2 2 2 2 8" xfId="7643"/>
    <cellStyle name="Normal 2 11 2 2 2 2 2 8 2" xfId="7644"/>
    <cellStyle name="Normal 2 11 2 2 2 2 2 9" xfId="7645"/>
    <cellStyle name="Normal 2 11 2 2 2 2 2 9 2" xfId="7646"/>
    <cellStyle name="Normal 2 11 2 2 2 2 3" xfId="7647"/>
    <cellStyle name="Normal 2 11 2 2 2 2 3 2" xfId="7648"/>
    <cellStyle name="Normal 2 11 2 2 2 2 4" xfId="7649"/>
    <cellStyle name="Normal 2 11 2 2 2 2 4 2" xfId="7650"/>
    <cellStyle name="Normal 2 11 2 2 2 2 5" xfId="7651"/>
    <cellStyle name="Normal 2 11 2 2 2 2 5 2" xfId="7652"/>
    <cellStyle name="Normal 2 11 2 2 2 2 6" xfId="7653"/>
    <cellStyle name="Normal 2 11 2 2 2 2 6 2" xfId="7654"/>
    <cellStyle name="Normal 2 11 2 2 2 2 7" xfId="7655"/>
    <cellStyle name="Normal 2 11 2 2 2 2 7 2" xfId="7656"/>
    <cellStyle name="Normal 2 11 2 2 2 2 8" xfId="7657"/>
    <cellStyle name="Normal 2 11 2 2 2 2 8 2" xfId="7658"/>
    <cellStyle name="Normal 2 11 2 2 2 2 9" xfId="7659"/>
    <cellStyle name="Normal 2 11 2 2 2 2 9 2" xfId="7660"/>
    <cellStyle name="Normal 2 11 2 2 2 3" xfId="7661"/>
    <cellStyle name="Normal 2 11 2 2 2 3 10" xfId="7662"/>
    <cellStyle name="Normal 2 11 2 2 2 3 10 2" xfId="7663"/>
    <cellStyle name="Normal 2 11 2 2 2 3 11" xfId="7664"/>
    <cellStyle name="Normal 2 11 2 2 2 3 2" xfId="7665"/>
    <cellStyle name="Normal 2 11 2 2 2 3 2 2" xfId="7666"/>
    <cellStyle name="Normal 2 11 2 2 2 3 3" xfId="7667"/>
    <cellStyle name="Normal 2 11 2 2 2 3 3 2" xfId="7668"/>
    <cellStyle name="Normal 2 11 2 2 2 3 4" xfId="7669"/>
    <cellStyle name="Normal 2 11 2 2 2 3 4 2" xfId="7670"/>
    <cellStyle name="Normal 2 11 2 2 2 3 5" xfId="7671"/>
    <cellStyle name="Normal 2 11 2 2 2 3 5 2" xfId="7672"/>
    <cellStyle name="Normal 2 11 2 2 2 3 6" xfId="7673"/>
    <cellStyle name="Normal 2 11 2 2 2 3 6 2" xfId="7674"/>
    <cellStyle name="Normal 2 11 2 2 2 3 7" xfId="7675"/>
    <cellStyle name="Normal 2 11 2 2 2 3 7 2" xfId="7676"/>
    <cellStyle name="Normal 2 11 2 2 2 3 8" xfId="7677"/>
    <cellStyle name="Normal 2 11 2 2 2 3 8 2" xfId="7678"/>
    <cellStyle name="Normal 2 11 2 2 2 3 9" xfId="7679"/>
    <cellStyle name="Normal 2 11 2 2 2 3 9 2" xfId="7680"/>
    <cellStyle name="Normal 2 11 2 2 2 4" xfId="7681"/>
    <cellStyle name="Normal 2 11 2 2 2 4 2" xfId="7682"/>
    <cellStyle name="Normal 2 11 2 2 2 5" xfId="7683"/>
    <cellStyle name="Normal 2 11 2 2 2 5 2" xfId="7684"/>
    <cellStyle name="Normal 2 11 2 2 2 6" xfId="7685"/>
    <cellStyle name="Normal 2 11 2 2 2 6 2" xfId="7686"/>
    <cellStyle name="Normal 2 11 2 2 2 7" xfId="7687"/>
    <cellStyle name="Normal 2 11 2 2 2 7 2" xfId="7688"/>
    <cellStyle name="Normal 2 11 2 2 2 8" xfId="7689"/>
    <cellStyle name="Normal 2 11 2 2 2 8 2" xfId="7690"/>
    <cellStyle name="Normal 2 11 2 2 2 9" xfId="7691"/>
    <cellStyle name="Normal 2 11 2 2 2 9 2" xfId="7692"/>
    <cellStyle name="Normal 2 11 2 2 3" xfId="103"/>
    <cellStyle name="Normal 2 11 2 2 3 10" xfId="7693"/>
    <cellStyle name="Normal 2 11 2 2 3 10 2" xfId="7694"/>
    <cellStyle name="Normal 2 11 2 2 3 11" xfId="7695"/>
    <cellStyle name="Normal 2 11 2 2 3 11 2" xfId="7696"/>
    <cellStyle name="Normal 2 11 2 2 3 12" xfId="7697"/>
    <cellStyle name="Normal 2 11 2 2 3 12 2" xfId="7698"/>
    <cellStyle name="Normal 2 11 2 2 3 13" xfId="7699"/>
    <cellStyle name="Normal 2 11 2 2 3 2" xfId="7700"/>
    <cellStyle name="Normal 2 11 2 2 3 2 10" xfId="7701"/>
    <cellStyle name="Normal 2 11 2 2 3 2 10 2" xfId="7702"/>
    <cellStyle name="Normal 2 11 2 2 3 2 11" xfId="7703"/>
    <cellStyle name="Normal 2 11 2 2 3 2 11 2" xfId="7704"/>
    <cellStyle name="Normal 2 11 2 2 3 2 12" xfId="7705"/>
    <cellStyle name="Normal 2 11 2 2 3 2 2" xfId="7706"/>
    <cellStyle name="Normal 2 11 2 2 3 2 2 10" xfId="7707"/>
    <cellStyle name="Normal 2 11 2 2 3 2 2 10 2" xfId="7708"/>
    <cellStyle name="Normal 2 11 2 2 3 2 2 11" xfId="7709"/>
    <cellStyle name="Normal 2 11 2 2 3 2 2 2" xfId="7710"/>
    <cellStyle name="Normal 2 11 2 2 3 2 2 2 2" xfId="7711"/>
    <cellStyle name="Normal 2 11 2 2 3 2 2 3" xfId="7712"/>
    <cellStyle name="Normal 2 11 2 2 3 2 2 3 2" xfId="7713"/>
    <cellStyle name="Normal 2 11 2 2 3 2 2 4" xfId="7714"/>
    <cellStyle name="Normal 2 11 2 2 3 2 2 4 2" xfId="7715"/>
    <cellStyle name="Normal 2 11 2 2 3 2 2 5" xfId="7716"/>
    <cellStyle name="Normal 2 11 2 2 3 2 2 5 2" xfId="7717"/>
    <cellStyle name="Normal 2 11 2 2 3 2 2 6" xfId="7718"/>
    <cellStyle name="Normal 2 11 2 2 3 2 2 6 2" xfId="7719"/>
    <cellStyle name="Normal 2 11 2 2 3 2 2 7" xfId="7720"/>
    <cellStyle name="Normal 2 11 2 2 3 2 2 7 2" xfId="7721"/>
    <cellStyle name="Normal 2 11 2 2 3 2 2 8" xfId="7722"/>
    <cellStyle name="Normal 2 11 2 2 3 2 2 8 2" xfId="7723"/>
    <cellStyle name="Normal 2 11 2 2 3 2 2 9" xfId="7724"/>
    <cellStyle name="Normal 2 11 2 2 3 2 2 9 2" xfId="7725"/>
    <cellStyle name="Normal 2 11 2 2 3 2 3" xfId="7726"/>
    <cellStyle name="Normal 2 11 2 2 3 2 3 2" xfId="7727"/>
    <cellStyle name="Normal 2 11 2 2 3 2 4" xfId="7728"/>
    <cellStyle name="Normal 2 11 2 2 3 2 4 2" xfId="7729"/>
    <cellStyle name="Normal 2 11 2 2 3 2 5" xfId="7730"/>
    <cellStyle name="Normal 2 11 2 2 3 2 5 2" xfId="7731"/>
    <cellStyle name="Normal 2 11 2 2 3 2 6" xfId="7732"/>
    <cellStyle name="Normal 2 11 2 2 3 2 6 2" xfId="7733"/>
    <cellStyle name="Normal 2 11 2 2 3 2 7" xfId="7734"/>
    <cellStyle name="Normal 2 11 2 2 3 2 7 2" xfId="7735"/>
    <cellStyle name="Normal 2 11 2 2 3 2 8" xfId="7736"/>
    <cellStyle name="Normal 2 11 2 2 3 2 8 2" xfId="7737"/>
    <cellStyle name="Normal 2 11 2 2 3 2 9" xfId="7738"/>
    <cellStyle name="Normal 2 11 2 2 3 2 9 2" xfId="7739"/>
    <cellStyle name="Normal 2 11 2 2 3 3" xfId="7740"/>
    <cellStyle name="Normal 2 11 2 2 3 3 10" xfId="7741"/>
    <cellStyle name="Normal 2 11 2 2 3 3 10 2" xfId="7742"/>
    <cellStyle name="Normal 2 11 2 2 3 3 11" xfId="7743"/>
    <cellStyle name="Normal 2 11 2 2 3 3 2" xfId="7744"/>
    <cellStyle name="Normal 2 11 2 2 3 3 2 2" xfId="7745"/>
    <cellStyle name="Normal 2 11 2 2 3 3 3" xfId="7746"/>
    <cellStyle name="Normal 2 11 2 2 3 3 3 2" xfId="7747"/>
    <cellStyle name="Normal 2 11 2 2 3 3 4" xfId="7748"/>
    <cellStyle name="Normal 2 11 2 2 3 3 4 2" xfId="7749"/>
    <cellStyle name="Normal 2 11 2 2 3 3 5" xfId="7750"/>
    <cellStyle name="Normal 2 11 2 2 3 3 5 2" xfId="7751"/>
    <cellStyle name="Normal 2 11 2 2 3 3 6" xfId="7752"/>
    <cellStyle name="Normal 2 11 2 2 3 3 6 2" xfId="7753"/>
    <cellStyle name="Normal 2 11 2 2 3 3 7" xfId="7754"/>
    <cellStyle name="Normal 2 11 2 2 3 3 7 2" xfId="7755"/>
    <cellStyle name="Normal 2 11 2 2 3 3 8" xfId="7756"/>
    <cellStyle name="Normal 2 11 2 2 3 3 8 2" xfId="7757"/>
    <cellStyle name="Normal 2 11 2 2 3 3 9" xfId="7758"/>
    <cellStyle name="Normal 2 11 2 2 3 3 9 2" xfId="7759"/>
    <cellStyle name="Normal 2 11 2 2 3 4" xfId="7760"/>
    <cellStyle name="Normal 2 11 2 2 3 4 2" xfId="7761"/>
    <cellStyle name="Normal 2 11 2 2 3 5" xfId="7762"/>
    <cellStyle name="Normal 2 11 2 2 3 5 2" xfId="7763"/>
    <cellStyle name="Normal 2 11 2 2 3 6" xfId="7764"/>
    <cellStyle name="Normal 2 11 2 2 3 6 2" xfId="7765"/>
    <cellStyle name="Normal 2 11 2 2 3 7" xfId="7766"/>
    <cellStyle name="Normal 2 11 2 2 3 7 2" xfId="7767"/>
    <cellStyle name="Normal 2 11 2 2 3 8" xfId="7768"/>
    <cellStyle name="Normal 2 11 2 2 3 8 2" xfId="7769"/>
    <cellStyle name="Normal 2 11 2 2 3 9" xfId="7770"/>
    <cellStyle name="Normal 2 11 2 2 3 9 2" xfId="7771"/>
    <cellStyle name="Normal 2 11 2 2 4" xfId="104"/>
    <cellStyle name="Normal 2 11 2 2 4 10" xfId="7772"/>
    <cellStyle name="Normal 2 11 2 2 4 10 2" xfId="7773"/>
    <cellStyle name="Normal 2 11 2 2 4 11" xfId="7774"/>
    <cellStyle name="Normal 2 11 2 2 4 11 2" xfId="7775"/>
    <cellStyle name="Normal 2 11 2 2 4 12" xfId="7776"/>
    <cellStyle name="Normal 2 11 2 2 4 12 2" xfId="7777"/>
    <cellStyle name="Normal 2 11 2 2 4 13" xfId="7778"/>
    <cellStyle name="Normal 2 11 2 2 4 2" xfId="7779"/>
    <cellStyle name="Normal 2 11 2 2 4 2 10" xfId="7780"/>
    <cellStyle name="Normal 2 11 2 2 4 2 10 2" xfId="7781"/>
    <cellStyle name="Normal 2 11 2 2 4 2 11" xfId="7782"/>
    <cellStyle name="Normal 2 11 2 2 4 2 11 2" xfId="7783"/>
    <cellStyle name="Normal 2 11 2 2 4 2 12" xfId="7784"/>
    <cellStyle name="Normal 2 11 2 2 4 2 2" xfId="7785"/>
    <cellStyle name="Normal 2 11 2 2 4 2 2 10" xfId="7786"/>
    <cellStyle name="Normal 2 11 2 2 4 2 2 10 2" xfId="7787"/>
    <cellStyle name="Normal 2 11 2 2 4 2 2 11" xfId="7788"/>
    <cellStyle name="Normal 2 11 2 2 4 2 2 2" xfId="7789"/>
    <cellStyle name="Normal 2 11 2 2 4 2 2 2 2" xfId="7790"/>
    <cellStyle name="Normal 2 11 2 2 4 2 2 3" xfId="7791"/>
    <cellStyle name="Normal 2 11 2 2 4 2 2 3 2" xfId="7792"/>
    <cellStyle name="Normal 2 11 2 2 4 2 2 4" xfId="7793"/>
    <cellStyle name="Normal 2 11 2 2 4 2 2 4 2" xfId="7794"/>
    <cellStyle name="Normal 2 11 2 2 4 2 2 5" xfId="7795"/>
    <cellStyle name="Normal 2 11 2 2 4 2 2 5 2" xfId="7796"/>
    <cellStyle name="Normal 2 11 2 2 4 2 2 6" xfId="7797"/>
    <cellStyle name="Normal 2 11 2 2 4 2 2 6 2" xfId="7798"/>
    <cellStyle name="Normal 2 11 2 2 4 2 2 7" xfId="7799"/>
    <cellStyle name="Normal 2 11 2 2 4 2 2 7 2" xfId="7800"/>
    <cellStyle name="Normal 2 11 2 2 4 2 2 8" xfId="7801"/>
    <cellStyle name="Normal 2 11 2 2 4 2 2 8 2" xfId="7802"/>
    <cellStyle name="Normal 2 11 2 2 4 2 2 9" xfId="7803"/>
    <cellStyle name="Normal 2 11 2 2 4 2 2 9 2" xfId="7804"/>
    <cellStyle name="Normal 2 11 2 2 4 2 3" xfId="7805"/>
    <cellStyle name="Normal 2 11 2 2 4 2 3 2" xfId="7806"/>
    <cellStyle name="Normal 2 11 2 2 4 2 4" xfId="7807"/>
    <cellStyle name="Normal 2 11 2 2 4 2 4 2" xfId="7808"/>
    <cellStyle name="Normal 2 11 2 2 4 2 5" xfId="7809"/>
    <cellStyle name="Normal 2 11 2 2 4 2 5 2" xfId="7810"/>
    <cellStyle name="Normal 2 11 2 2 4 2 6" xfId="7811"/>
    <cellStyle name="Normal 2 11 2 2 4 2 6 2" xfId="7812"/>
    <cellStyle name="Normal 2 11 2 2 4 2 7" xfId="7813"/>
    <cellStyle name="Normal 2 11 2 2 4 2 7 2" xfId="7814"/>
    <cellStyle name="Normal 2 11 2 2 4 2 8" xfId="7815"/>
    <cellStyle name="Normal 2 11 2 2 4 2 8 2" xfId="7816"/>
    <cellStyle name="Normal 2 11 2 2 4 2 9" xfId="7817"/>
    <cellStyle name="Normal 2 11 2 2 4 2 9 2" xfId="7818"/>
    <cellStyle name="Normal 2 11 2 2 4 3" xfId="7819"/>
    <cellStyle name="Normal 2 11 2 2 4 3 10" xfId="7820"/>
    <cellStyle name="Normal 2 11 2 2 4 3 10 2" xfId="7821"/>
    <cellStyle name="Normal 2 11 2 2 4 3 11" xfId="7822"/>
    <cellStyle name="Normal 2 11 2 2 4 3 2" xfId="7823"/>
    <cellStyle name="Normal 2 11 2 2 4 3 2 2" xfId="7824"/>
    <cellStyle name="Normal 2 11 2 2 4 3 3" xfId="7825"/>
    <cellStyle name="Normal 2 11 2 2 4 3 3 2" xfId="7826"/>
    <cellStyle name="Normal 2 11 2 2 4 3 4" xfId="7827"/>
    <cellStyle name="Normal 2 11 2 2 4 3 4 2" xfId="7828"/>
    <cellStyle name="Normal 2 11 2 2 4 3 5" xfId="7829"/>
    <cellStyle name="Normal 2 11 2 2 4 3 5 2" xfId="7830"/>
    <cellStyle name="Normal 2 11 2 2 4 3 6" xfId="7831"/>
    <cellStyle name="Normal 2 11 2 2 4 3 6 2" xfId="7832"/>
    <cellStyle name="Normal 2 11 2 2 4 3 7" xfId="7833"/>
    <cellStyle name="Normal 2 11 2 2 4 3 7 2" xfId="7834"/>
    <cellStyle name="Normal 2 11 2 2 4 3 8" xfId="7835"/>
    <cellStyle name="Normal 2 11 2 2 4 3 8 2" xfId="7836"/>
    <cellStyle name="Normal 2 11 2 2 4 3 9" xfId="7837"/>
    <cellStyle name="Normal 2 11 2 2 4 3 9 2" xfId="7838"/>
    <cellStyle name="Normal 2 11 2 2 4 4" xfId="7839"/>
    <cellStyle name="Normal 2 11 2 2 4 4 2" xfId="7840"/>
    <cellStyle name="Normal 2 11 2 2 4 5" xfId="7841"/>
    <cellStyle name="Normal 2 11 2 2 4 5 2" xfId="7842"/>
    <cellStyle name="Normal 2 11 2 2 4 6" xfId="7843"/>
    <cellStyle name="Normal 2 11 2 2 4 6 2" xfId="7844"/>
    <cellStyle name="Normal 2 11 2 2 4 7" xfId="7845"/>
    <cellStyle name="Normal 2 11 2 2 4 7 2" xfId="7846"/>
    <cellStyle name="Normal 2 11 2 2 4 8" xfId="7847"/>
    <cellStyle name="Normal 2 11 2 2 4 8 2" xfId="7848"/>
    <cellStyle name="Normal 2 11 2 2 4 9" xfId="7849"/>
    <cellStyle name="Normal 2 11 2 2 4 9 2" xfId="7850"/>
    <cellStyle name="Normal 2 11 2 2 5" xfId="105"/>
    <cellStyle name="Normal 2 11 2 2 5 10" xfId="7851"/>
    <cellStyle name="Normal 2 11 2 2 5 10 2" xfId="7852"/>
    <cellStyle name="Normal 2 11 2 2 5 11" xfId="7853"/>
    <cellStyle name="Normal 2 11 2 2 5 11 2" xfId="7854"/>
    <cellStyle name="Normal 2 11 2 2 5 12" xfId="7855"/>
    <cellStyle name="Normal 2 11 2 2 5 12 2" xfId="7856"/>
    <cellStyle name="Normal 2 11 2 2 5 13" xfId="7857"/>
    <cellStyle name="Normal 2 11 2 2 5 2" xfId="7858"/>
    <cellStyle name="Normal 2 11 2 2 5 2 10" xfId="7859"/>
    <cellStyle name="Normal 2 11 2 2 5 2 10 2" xfId="7860"/>
    <cellStyle name="Normal 2 11 2 2 5 2 11" xfId="7861"/>
    <cellStyle name="Normal 2 11 2 2 5 2 11 2" xfId="7862"/>
    <cellStyle name="Normal 2 11 2 2 5 2 12" xfId="7863"/>
    <cellStyle name="Normal 2 11 2 2 5 2 2" xfId="7864"/>
    <cellStyle name="Normal 2 11 2 2 5 2 2 10" xfId="7865"/>
    <cellStyle name="Normal 2 11 2 2 5 2 2 10 2" xfId="7866"/>
    <cellStyle name="Normal 2 11 2 2 5 2 2 11" xfId="7867"/>
    <cellStyle name="Normal 2 11 2 2 5 2 2 2" xfId="7868"/>
    <cellStyle name="Normal 2 11 2 2 5 2 2 2 2" xfId="7869"/>
    <cellStyle name="Normal 2 11 2 2 5 2 2 3" xfId="7870"/>
    <cellStyle name="Normal 2 11 2 2 5 2 2 3 2" xfId="7871"/>
    <cellStyle name="Normal 2 11 2 2 5 2 2 4" xfId="7872"/>
    <cellStyle name="Normal 2 11 2 2 5 2 2 4 2" xfId="7873"/>
    <cellStyle name="Normal 2 11 2 2 5 2 2 5" xfId="7874"/>
    <cellStyle name="Normal 2 11 2 2 5 2 2 5 2" xfId="7875"/>
    <cellStyle name="Normal 2 11 2 2 5 2 2 6" xfId="7876"/>
    <cellStyle name="Normal 2 11 2 2 5 2 2 6 2" xfId="7877"/>
    <cellStyle name="Normal 2 11 2 2 5 2 2 7" xfId="7878"/>
    <cellStyle name="Normal 2 11 2 2 5 2 2 7 2" xfId="7879"/>
    <cellStyle name="Normal 2 11 2 2 5 2 2 8" xfId="7880"/>
    <cellStyle name="Normal 2 11 2 2 5 2 2 8 2" xfId="7881"/>
    <cellStyle name="Normal 2 11 2 2 5 2 2 9" xfId="7882"/>
    <cellStyle name="Normal 2 11 2 2 5 2 2 9 2" xfId="7883"/>
    <cellStyle name="Normal 2 11 2 2 5 2 3" xfId="7884"/>
    <cellStyle name="Normal 2 11 2 2 5 2 3 2" xfId="7885"/>
    <cellStyle name="Normal 2 11 2 2 5 2 4" xfId="7886"/>
    <cellStyle name="Normal 2 11 2 2 5 2 4 2" xfId="7887"/>
    <cellStyle name="Normal 2 11 2 2 5 2 5" xfId="7888"/>
    <cellStyle name="Normal 2 11 2 2 5 2 5 2" xfId="7889"/>
    <cellStyle name="Normal 2 11 2 2 5 2 6" xfId="7890"/>
    <cellStyle name="Normal 2 11 2 2 5 2 6 2" xfId="7891"/>
    <cellStyle name="Normal 2 11 2 2 5 2 7" xfId="7892"/>
    <cellStyle name="Normal 2 11 2 2 5 2 7 2" xfId="7893"/>
    <cellStyle name="Normal 2 11 2 2 5 2 8" xfId="7894"/>
    <cellStyle name="Normal 2 11 2 2 5 2 8 2" xfId="7895"/>
    <cellStyle name="Normal 2 11 2 2 5 2 9" xfId="7896"/>
    <cellStyle name="Normal 2 11 2 2 5 2 9 2" xfId="7897"/>
    <cellStyle name="Normal 2 11 2 2 5 3" xfId="7898"/>
    <cellStyle name="Normal 2 11 2 2 5 3 10" xfId="7899"/>
    <cellStyle name="Normal 2 11 2 2 5 3 10 2" xfId="7900"/>
    <cellStyle name="Normal 2 11 2 2 5 3 11" xfId="7901"/>
    <cellStyle name="Normal 2 11 2 2 5 3 2" xfId="7902"/>
    <cellStyle name="Normal 2 11 2 2 5 3 2 2" xfId="7903"/>
    <cellStyle name="Normal 2 11 2 2 5 3 3" xfId="7904"/>
    <cellStyle name="Normal 2 11 2 2 5 3 3 2" xfId="7905"/>
    <cellStyle name="Normal 2 11 2 2 5 3 4" xfId="7906"/>
    <cellStyle name="Normal 2 11 2 2 5 3 4 2" xfId="7907"/>
    <cellStyle name="Normal 2 11 2 2 5 3 5" xfId="7908"/>
    <cellStyle name="Normal 2 11 2 2 5 3 5 2" xfId="7909"/>
    <cellStyle name="Normal 2 11 2 2 5 3 6" xfId="7910"/>
    <cellStyle name="Normal 2 11 2 2 5 3 6 2" xfId="7911"/>
    <cellStyle name="Normal 2 11 2 2 5 3 7" xfId="7912"/>
    <cellStyle name="Normal 2 11 2 2 5 3 7 2" xfId="7913"/>
    <cellStyle name="Normal 2 11 2 2 5 3 8" xfId="7914"/>
    <cellStyle name="Normal 2 11 2 2 5 3 8 2" xfId="7915"/>
    <cellStyle name="Normal 2 11 2 2 5 3 9" xfId="7916"/>
    <cellStyle name="Normal 2 11 2 2 5 3 9 2" xfId="7917"/>
    <cellStyle name="Normal 2 11 2 2 5 4" xfId="7918"/>
    <cellStyle name="Normal 2 11 2 2 5 4 2" xfId="7919"/>
    <cellStyle name="Normal 2 11 2 2 5 5" xfId="7920"/>
    <cellStyle name="Normal 2 11 2 2 5 5 2" xfId="7921"/>
    <cellStyle name="Normal 2 11 2 2 5 6" xfId="7922"/>
    <cellStyle name="Normal 2 11 2 2 5 6 2" xfId="7923"/>
    <cellStyle name="Normal 2 11 2 2 5 7" xfId="7924"/>
    <cellStyle name="Normal 2 11 2 2 5 7 2" xfId="7925"/>
    <cellStyle name="Normal 2 11 2 2 5 8" xfId="7926"/>
    <cellStyle name="Normal 2 11 2 2 5 8 2" xfId="7927"/>
    <cellStyle name="Normal 2 11 2 2 5 9" xfId="7928"/>
    <cellStyle name="Normal 2 11 2 2 5 9 2" xfId="7929"/>
    <cellStyle name="Normal 2 11 2 2 6" xfId="106"/>
    <cellStyle name="Normal 2 11 2 3" xfId="107"/>
    <cellStyle name="Normal 2 11 2 3 2" xfId="108"/>
    <cellStyle name="Normal 2 11 2 4" xfId="109"/>
    <cellStyle name="Normal 2 11 2 4 2" xfId="110"/>
    <cellStyle name="Normal 2 11 2 5" xfId="111"/>
    <cellStyle name="Normal 2 11 2 5 2" xfId="112"/>
    <cellStyle name="Normal 2 11 2 6" xfId="7930"/>
    <cellStyle name="Normal 2 11 2 6 10" xfId="7931"/>
    <cellStyle name="Normal 2 11 2 6 10 2" xfId="7932"/>
    <cellStyle name="Normal 2 11 2 6 11" xfId="7933"/>
    <cellStyle name="Normal 2 11 2 6 11 2" xfId="7934"/>
    <cellStyle name="Normal 2 11 2 6 12" xfId="7935"/>
    <cellStyle name="Normal 2 11 2 6 2" xfId="7936"/>
    <cellStyle name="Normal 2 11 2 6 2 10" xfId="7937"/>
    <cellStyle name="Normal 2 11 2 6 2 10 2" xfId="7938"/>
    <cellStyle name="Normal 2 11 2 6 2 11" xfId="7939"/>
    <cellStyle name="Normal 2 11 2 6 2 2" xfId="7940"/>
    <cellStyle name="Normal 2 11 2 6 2 2 2" xfId="7941"/>
    <cellStyle name="Normal 2 11 2 6 2 3" xfId="7942"/>
    <cellStyle name="Normal 2 11 2 6 2 3 2" xfId="7943"/>
    <cellStyle name="Normal 2 11 2 6 2 4" xfId="7944"/>
    <cellStyle name="Normal 2 11 2 6 2 4 2" xfId="7945"/>
    <cellStyle name="Normal 2 11 2 6 2 5" xfId="7946"/>
    <cellStyle name="Normal 2 11 2 6 2 5 2" xfId="7947"/>
    <cellStyle name="Normal 2 11 2 6 2 6" xfId="7948"/>
    <cellStyle name="Normal 2 11 2 6 2 6 2" xfId="7949"/>
    <cellStyle name="Normal 2 11 2 6 2 7" xfId="7950"/>
    <cellStyle name="Normal 2 11 2 6 2 7 2" xfId="7951"/>
    <cellStyle name="Normal 2 11 2 6 2 8" xfId="7952"/>
    <cellStyle name="Normal 2 11 2 6 2 8 2" xfId="7953"/>
    <cellStyle name="Normal 2 11 2 6 2 9" xfId="7954"/>
    <cellStyle name="Normal 2 11 2 6 2 9 2" xfId="7955"/>
    <cellStyle name="Normal 2 11 2 6 3" xfId="7956"/>
    <cellStyle name="Normal 2 11 2 6 3 2" xfId="7957"/>
    <cellStyle name="Normal 2 11 2 6 4" xfId="7958"/>
    <cellStyle name="Normal 2 11 2 6 4 2" xfId="7959"/>
    <cellStyle name="Normal 2 11 2 6 5" xfId="7960"/>
    <cellStyle name="Normal 2 11 2 6 5 2" xfId="7961"/>
    <cellStyle name="Normal 2 11 2 6 6" xfId="7962"/>
    <cellStyle name="Normal 2 11 2 6 6 2" xfId="7963"/>
    <cellStyle name="Normal 2 11 2 6 7" xfId="7964"/>
    <cellStyle name="Normal 2 11 2 6 7 2" xfId="7965"/>
    <cellStyle name="Normal 2 11 2 6 8" xfId="7966"/>
    <cellStyle name="Normal 2 11 2 6 8 2" xfId="7967"/>
    <cellStyle name="Normal 2 11 2 6 9" xfId="7968"/>
    <cellStyle name="Normal 2 11 2 6 9 2" xfId="7969"/>
    <cellStyle name="Normal 2 11 2 7" xfId="7970"/>
    <cellStyle name="Normal 2 11 2 7 10" xfId="7971"/>
    <cellStyle name="Normal 2 11 2 7 10 2" xfId="7972"/>
    <cellStyle name="Normal 2 11 2 7 11" xfId="7973"/>
    <cellStyle name="Normal 2 11 2 7 2" xfId="7974"/>
    <cellStyle name="Normal 2 11 2 7 2 2" xfId="7975"/>
    <cellStyle name="Normal 2 11 2 7 3" xfId="7976"/>
    <cellStyle name="Normal 2 11 2 7 3 2" xfId="7977"/>
    <cellStyle name="Normal 2 11 2 7 4" xfId="7978"/>
    <cellStyle name="Normal 2 11 2 7 4 2" xfId="7979"/>
    <cellStyle name="Normal 2 11 2 7 5" xfId="7980"/>
    <cellStyle name="Normal 2 11 2 7 5 2" xfId="7981"/>
    <cellStyle name="Normal 2 11 2 7 6" xfId="7982"/>
    <cellStyle name="Normal 2 11 2 7 6 2" xfId="7983"/>
    <cellStyle name="Normal 2 11 2 7 7" xfId="7984"/>
    <cellStyle name="Normal 2 11 2 7 7 2" xfId="7985"/>
    <cellStyle name="Normal 2 11 2 7 8" xfId="7986"/>
    <cellStyle name="Normal 2 11 2 7 8 2" xfId="7987"/>
    <cellStyle name="Normal 2 11 2 7 9" xfId="7988"/>
    <cellStyle name="Normal 2 11 2 7 9 2" xfId="7989"/>
    <cellStyle name="Normal 2 11 2 8" xfId="7990"/>
    <cellStyle name="Normal 2 11 2 8 2" xfId="7991"/>
    <cellStyle name="Normal 2 11 2 9" xfId="7992"/>
    <cellStyle name="Normal 2 11 2 9 2" xfId="7993"/>
    <cellStyle name="Normal 2 11 3" xfId="113"/>
    <cellStyle name="Normal 2 11 3 10" xfId="7994"/>
    <cellStyle name="Normal 2 11 3 10 2" xfId="7995"/>
    <cellStyle name="Normal 2 11 3 11" xfId="7996"/>
    <cellStyle name="Normal 2 11 3 11 2" xfId="7997"/>
    <cellStyle name="Normal 2 11 3 12" xfId="7998"/>
    <cellStyle name="Normal 2 11 3 12 2" xfId="7999"/>
    <cellStyle name="Normal 2 11 3 13" xfId="8000"/>
    <cellStyle name="Normal 2 11 3 2" xfId="8001"/>
    <cellStyle name="Normal 2 11 3 2 10" xfId="8002"/>
    <cellStyle name="Normal 2 11 3 2 10 2" xfId="8003"/>
    <cellStyle name="Normal 2 11 3 2 11" xfId="8004"/>
    <cellStyle name="Normal 2 11 3 2 11 2" xfId="8005"/>
    <cellStyle name="Normal 2 11 3 2 12" xfId="8006"/>
    <cellStyle name="Normal 2 11 3 2 2" xfId="8007"/>
    <cellStyle name="Normal 2 11 3 2 2 10" xfId="8008"/>
    <cellStyle name="Normal 2 11 3 2 2 10 2" xfId="8009"/>
    <cellStyle name="Normal 2 11 3 2 2 11" xfId="8010"/>
    <cellStyle name="Normal 2 11 3 2 2 2" xfId="8011"/>
    <cellStyle name="Normal 2 11 3 2 2 2 2" xfId="8012"/>
    <cellStyle name="Normal 2 11 3 2 2 3" xfId="8013"/>
    <cellStyle name="Normal 2 11 3 2 2 3 2" xfId="8014"/>
    <cellStyle name="Normal 2 11 3 2 2 4" xfId="8015"/>
    <cellStyle name="Normal 2 11 3 2 2 4 2" xfId="8016"/>
    <cellStyle name="Normal 2 11 3 2 2 5" xfId="8017"/>
    <cellStyle name="Normal 2 11 3 2 2 5 2" xfId="8018"/>
    <cellStyle name="Normal 2 11 3 2 2 6" xfId="8019"/>
    <cellStyle name="Normal 2 11 3 2 2 6 2" xfId="8020"/>
    <cellStyle name="Normal 2 11 3 2 2 7" xfId="8021"/>
    <cellStyle name="Normal 2 11 3 2 2 7 2" xfId="8022"/>
    <cellStyle name="Normal 2 11 3 2 2 8" xfId="8023"/>
    <cellStyle name="Normal 2 11 3 2 2 8 2" xfId="8024"/>
    <cellStyle name="Normal 2 11 3 2 2 9" xfId="8025"/>
    <cellStyle name="Normal 2 11 3 2 2 9 2" xfId="8026"/>
    <cellStyle name="Normal 2 11 3 2 3" xfId="8027"/>
    <cellStyle name="Normal 2 11 3 2 3 2" xfId="8028"/>
    <cellStyle name="Normal 2 11 3 2 4" xfId="8029"/>
    <cellStyle name="Normal 2 11 3 2 4 2" xfId="8030"/>
    <cellStyle name="Normal 2 11 3 2 5" xfId="8031"/>
    <cellStyle name="Normal 2 11 3 2 5 2" xfId="8032"/>
    <cellStyle name="Normal 2 11 3 2 6" xfId="8033"/>
    <cellStyle name="Normal 2 11 3 2 6 2" xfId="8034"/>
    <cellStyle name="Normal 2 11 3 2 7" xfId="8035"/>
    <cellStyle name="Normal 2 11 3 2 7 2" xfId="8036"/>
    <cellStyle name="Normal 2 11 3 2 8" xfId="8037"/>
    <cellStyle name="Normal 2 11 3 2 8 2" xfId="8038"/>
    <cellStyle name="Normal 2 11 3 2 9" xfId="8039"/>
    <cellStyle name="Normal 2 11 3 2 9 2" xfId="8040"/>
    <cellStyle name="Normal 2 11 3 3" xfId="8041"/>
    <cellStyle name="Normal 2 11 3 3 10" xfId="8042"/>
    <cellStyle name="Normal 2 11 3 3 10 2" xfId="8043"/>
    <cellStyle name="Normal 2 11 3 3 11" xfId="8044"/>
    <cellStyle name="Normal 2 11 3 3 2" xfId="8045"/>
    <cellStyle name="Normal 2 11 3 3 2 2" xfId="8046"/>
    <cellStyle name="Normal 2 11 3 3 3" xfId="8047"/>
    <cellStyle name="Normal 2 11 3 3 3 2" xfId="8048"/>
    <cellStyle name="Normal 2 11 3 3 4" xfId="8049"/>
    <cellStyle name="Normal 2 11 3 3 4 2" xfId="8050"/>
    <cellStyle name="Normal 2 11 3 3 5" xfId="8051"/>
    <cellStyle name="Normal 2 11 3 3 5 2" xfId="8052"/>
    <cellStyle name="Normal 2 11 3 3 6" xfId="8053"/>
    <cellStyle name="Normal 2 11 3 3 6 2" xfId="8054"/>
    <cellStyle name="Normal 2 11 3 3 7" xfId="8055"/>
    <cellStyle name="Normal 2 11 3 3 7 2" xfId="8056"/>
    <cellStyle name="Normal 2 11 3 3 8" xfId="8057"/>
    <cellStyle name="Normal 2 11 3 3 8 2" xfId="8058"/>
    <cellStyle name="Normal 2 11 3 3 9" xfId="8059"/>
    <cellStyle name="Normal 2 11 3 3 9 2" xfId="8060"/>
    <cellStyle name="Normal 2 11 3 4" xfId="8061"/>
    <cellStyle name="Normal 2 11 3 4 2" xfId="8062"/>
    <cellStyle name="Normal 2 11 3 5" xfId="8063"/>
    <cellStyle name="Normal 2 11 3 5 2" xfId="8064"/>
    <cellStyle name="Normal 2 11 3 6" xfId="8065"/>
    <cellStyle name="Normal 2 11 3 6 2" xfId="8066"/>
    <cellStyle name="Normal 2 11 3 7" xfId="8067"/>
    <cellStyle name="Normal 2 11 3 7 2" xfId="8068"/>
    <cellStyle name="Normal 2 11 3 8" xfId="8069"/>
    <cellStyle name="Normal 2 11 3 8 2" xfId="8070"/>
    <cellStyle name="Normal 2 11 3 9" xfId="8071"/>
    <cellStyle name="Normal 2 11 3 9 2" xfId="8072"/>
    <cellStyle name="Normal 2 11 4" xfId="114"/>
    <cellStyle name="Normal 2 11 4 10" xfId="8073"/>
    <cellStyle name="Normal 2 11 4 10 2" xfId="8074"/>
    <cellStyle name="Normal 2 11 4 11" xfId="8075"/>
    <cellStyle name="Normal 2 11 4 11 2" xfId="8076"/>
    <cellStyle name="Normal 2 11 4 12" xfId="8077"/>
    <cellStyle name="Normal 2 11 4 12 2" xfId="8078"/>
    <cellStyle name="Normal 2 11 4 13" xfId="8079"/>
    <cellStyle name="Normal 2 11 4 2" xfId="8080"/>
    <cellStyle name="Normal 2 11 4 2 10" xfId="8081"/>
    <cellStyle name="Normal 2 11 4 2 10 2" xfId="8082"/>
    <cellStyle name="Normal 2 11 4 2 11" xfId="8083"/>
    <cellStyle name="Normal 2 11 4 2 11 2" xfId="8084"/>
    <cellStyle name="Normal 2 11 4 2 12" xfId="8085"/>
    <cellStyle name="Normal 2 11 4 2 2" xfId="8086"/>
    <cellStyle name="Normal 2 11 4 2 2 10" xfId="8087"/>
    <cellStyle name="Normal 2 11 4 2 2 10 2" xfId="8088"/>
    <cellStyle name="Normal 2 11 4 2 2 11" xfId="8089"/>
    <cellStyle name="Normal 2 11 4 2 2 2" xfId="8090"/>
    <cellStyle name="Normal 2 11 4 2 2 2 2" xfId="8091"/>
    <cellStyle name="Normal 2 11 4 2 2 3" xfId="8092"/>
    <cellStyle name="Normal 2 11 4 2 2 3 2" xfId="8093"/>
    <cellStyle name="Normal 2 11 4 2 2 4" xfId="8094"/>
    <cellStyle name="Normal 2 11 4 2 2 4 2" xfId="8095"/>
    <cellStyle name="Normal 2 11 4 2 2 5" xfId="8096"/>
    <cellStyle name="Normal 2 11 4 2 2 5 2" xfId="8097"/>
    <cellStyle name="Normal 2 11 4 2 2 6" xfId="8098"/>
    <cellStyle name="Normal 2 11 4 2 2 6 2" xfId="8099"/>
    <cellStyle name="Normal 2 11 4 2 2 7" xfId="8100"/>
    <cellStyle name="Normal 2 11 4 2 2 7 2" xfId="8101"/>
    <cellStyle name="Normal 2 11 4 2 2 8" xfId="8102"/>
    <cellStyle name="Normal 2 11 4 2 2 8 2" xfId="8103"/>
    <cellStyle name="Normal 2 11 4 2 2 9" xfId="8104"/>
    <cellStyle name="Normal 2 11 4 2 2 9 2" xfId="8105"/>
    <cellStyle name="Normal 2 11 4 2 3" xfId="8106"/>
    <cellStyle name="Normal 2 11 4 2 3 2" xfId="8107"/>
    <cellStyle name="Normal 2 11 4 2 4" xfId="8108"/>
    <cellStyle name="Normal 2 11 4 2 4 2" xfId="8109"/>
    <cellStyle name="Normal 2 11 4 2 5" xfId="8110"/>
    <cellStyle name="Normal 2 11 4 2 5 2" xfId="8111"/>
    <cellStyle name="Normal 2 11 4 2 6" xfId="8112"/>
    <cellStyle name="Normal 2 11 4 2 6 2" xfId="8113"/>
    <cellStyle name="Normal 2 11 4 2 7" xfId="8114"/>
    <cellStyle name="Normal 2 11 4 2 7 2" xfId="8115"/>
    <cellStyle name="Normal 2 11 4 2 8" xfId="8116"/>
    <cellStyle name="Normal 2 11 4 2 8 2" xfId="8117"/>
    <cellStyle name="Normal 2 11 4 2 9" xfId="8118"/>
    <cellStyle name="Normal 2 11 4 2 9 2" xfId="8119"/>
    <cellStyle name="Normal 2 11 4 3" xfId="8120"/>
    <cellStyle name="Normal 2 11 4 3 10" xfId="8121"/>
    <cellStyle name="Normal 2 11 4 3 10 2" xfId="8122"/>
    <cellStyle name="Normal 2 11 4 3 11" xfId="8123"/>
    <cellStyle name="Normal 2 11 4 3 2" xfId="8124"/>
    <cellStyle name="Normal 2 11 4 3 2 2" xfId="8125"/>
    <cellStyle name="Normal 2 11 4 3 3" xfId="8126"/>
    <cellStyle name="Normal 2 11 4 3 3 2" xfId="8127"/>
    <cellStyle name="Normal 2 11 4 3 4" xfId="8128"/>
    <cellStyle name="Normal 2 11 4 3 4 2" xfId="8129"/>
    <cellStyle name="Normal 2 11 4 3 5" xfId="8130"/>
    <cellStyle name="Normal 2 11 4 3 5 2" xfId="8131"/>
    <cellStyle name="Normal 2 11 4 3 6" xfId="8132"/>
    <cellStyle name="Normal 2 11 4 3 6 2" xfId="8133"/>
    <cellStyle name="Normal 2 11 4 3 7" xfId="8134"/>
    <cellStyle name="Normal 2 11 4 3 7 2" xfId="8135"/>
    <cellStyle name="Normal 2 11 4 3 8" xfId="8136"/>
    <cellStyle name="Normal 2 11 4 3 8 2" xfId="8137"/>
    <cellStyle name="Normal 2 11 4 3 9" xfId="8138"/>
    <cellStyle name="Normal 2 11 4 3 9 2" xfId="8139"/>
    <cellStyle name="Normal 2 11 4 4" xfId="8140"/>
    <cellStyle name="Normal 2 11 4 4 2" xfId="8141"/>
    <cellStyle name="Normal 2 11 4 5" xfId="8142"/>
    <cellStyle name="Normal 2 11 4 5 2" xfId="8143"/>
    <cellStyle name="Normal 2 11 4 6" xfId="8144"/>
    <cellStyle name="Normal 2 11 4 6 2" xfId="8145"/>
    <cellStyle name="Normal 2 11 4 7" xfId="8146"/>
    <cellStyle name="Normal 2 11 4 7 2" xfId="8147"/>
    <cellStyle name="Normal 2 11 4 8" xfId="8148"/>
    <cellStyle name="Normal 2 11 4 8 2" xfId="8149"/>
    <cellStyle name="Normal 2 11 4 9" xfId="8150"/>
    <cellStyle name="Normal 2 11 4 9 2" xfId="8151"/>
    <cellStyle name="Normal 2 11 5" xfId="115"/>
    <cellStyle name="Normal 2 11 5 10" xfId="8152"/>
    <cellStyle name="Normal 2 11 5 10 2" xfId="8153"/>
    <cellStyle name="Normal 2 11 5 11" xfId="8154"/>
    <cellStyle name="Normal 2 11 5 11 2" xfId="8155"/>
    <cellStyle name="Normal 2 11 5 12" xfId="8156"/>
    <cellStyle name="Normal 2 11 5 12 2" xfId="8157"/>
    <cellStyle name="Normal 2 11 5 13" xfId="8158"/>
    <cellStyle name="Normal 2 11 5 2" xfId="8159"/>
    <cellStyle name="Normal 2 11 5 2 10" xfId="8160"/>
    <cellStyle name="Normal 2 11 5 2 10 2" xfId="8161"/>
    <cellStyle name="Normal 2 11 5 2 11" xfId="8162"/>
    <cellStyle name="Normal 2 11 5 2 11 2" xfId="8163"/>
    <cellStyle name="Normal 2 11 5 2 12" xfId="8164"/>
    <cellStyle name="Normal 2 11 5 2 2" xfId="8165"/>
    <cellStyle name="Normal 2 11 5 2 2 10" xfId="8166"/>
    <cellStyle name="Normal 2 11 5 2 2 10 2" xfId="8167"/>
    <cellStyle name="Normal 2 11 5 2 2 11" xfId="8168"/>
    <cellStyle name="Normal 2 11 5 2 2 2" xfId="8169"/>
    <cellStyle name="Normal 2 11 5 2 2 2 2" xfId="8170"/>
    <cellStyle name="Normal 2 11 5 2 2 3" xfId="8171"/>
    <cellStyle name="Normal 2 11 5 2 2 3 2" xfId="8172"/>
    <cellStyle name="Normal 2 11 5 2 2 4" xfId="8173"/>
    <cellStyle name="Normal 2 11 5 2 2 4 2" xfId="8174"/>
    <cellStyle name="Normal 2 11 5 2 2 5" xfId="8175"/>
    <cellStyle name="Normal 2 11 5 2 2 5 2" xfId="8176"/>
    <cellStyle name="Normal 2 11 5 2 2 6" xfId="8177"/>
    <cellStyle name="Normal 2 11 5 2 2 6 2" xfId="8178"/>
    <cellStyle name="Normal 2 11 5 2 2 7" xfId="8179"/>
    <cellStyle name="Normal 2 11 5 2 2 7 2" xfId="8180"/>
    <cellStyle name="Normal 2 11 5 2 2 8" xfId="8181"/>
    <cellStyle name="Normal 2 11 5 2 2 8 2" xfId="8182"/>
    <cellStyle name="Normal 2 11 5 2 2 9" xfId="8183"/>
    <cellStyle name="Normal 2 11 5 2 2 9 2" xfId="8184"/>
    <cellStyle name="Normal 2 11 5 2 3" xfId="8185"/>
    <cellStyle name="Normal 2 11 5 2 3 2" xfId="8186"/>
    <cellStyle name="Normal 2 11 5 2 4" xfId="8187"/>
    <cellStyle name="Normal 2 11 5 2 4 2" xfId="8188"/>
    <cellStyle name="Normal 2 11 5 2 5" xfId="8189"/>
    <cellStyle name="Normal 2 11 5 2 5 2" xfId="8190"/>
    <cellStyle name="Normal 2 11 5 2 6" xfId="8191"/>
    <cellStyle name="Normal 2 11 5 2 6 2" xfId="8192"/>
    <cellStyle name="Normal 2 11 5 2 7" xfId="8193"/>
    <cellStyle name="Normal 2 11 5 2 7 2" xfId="8194"/>
    <cellStyle name="Normal 2 11 5 2 8" xfId="8195"/>
    <cellStyle name="Normal 2 11 5 2 8 2" xfId="8196"/>
    <cellStyle name="Normal 2 11 5 2 9" xfId="8197"/>
    <cellStyle name="Normal 2 11 5 2 9 2" xfId="8198"/>
    <cellStyle name="Normal 2 11 5 3" xfId="8199"/>
    <cellStyle name="Normal 2 11 5 3 10" xfId="8200"/>
    <cellStyle name="Normal 2 11 5 3 10 2" xfId="8201"/>
    <cellStyle name="Normal 2 11 5 3 11" xfId="8202"/>
    <cellStyle name="Normal 2 11 5 3 2" xfId="8203"/>
    <cellStyle name="Normal 2 11 5 3 2 2" xfId="8204"/>
    <cellStyle name="Normal 2 11 5 3 3" xfId="8205"/>
    <cellStyle name="Normal 2 11 5 3 3 2" xfId="8206"/>
    <cellStyle name="Normal 2 11 5 3 4" xfId="8207"/>
    <cellStyle name="Normal 2 11 5 3 4 2" xfId="8208"/>
    <cellStyle name="Normal 2 11 5 3 5" xfId="8209"/>
    <cellStyle name="Normal 2 11 5 3 5 2" xfId="8210"/>
    <cellStyle name="Normal 2 11 5 3 6" xfId="8211"/>
    <cellStyle name="Normal 2 11 5 3 6 2" xfId="8212"/>
    <cellStyle name="Normal 2 11 5 3 7" xfId="8213"/>
    <cellStyle name="Normal 2 11 5 3 7 2" xfId="8214"/>
    <cellStyle name="Normal 2 11 5 3 8" xfId="8215"/>
    <cellStyle name="Normal 2 11 5 3 8 2" xfId="8216"/>
    <cellStyle name="Normal 2 11 5 3 9" xfId="8217"/>
    <cellStyle name="Normal 2 11 5 3 9 2" xfId="8218"/>
    <cellStyle name="Normal 2 11 5 4" xfId="8219"/>
    <cellStyle name="Normal 2 11 5 4 2" xfId="8220"/>
    <cellStyle name="Normal 2 11 5 5" xfId="8221"/>
    <cellStyle name="Normal 2 11 5 5 2" xfId="8222"/>
    <cellStyle name="Normal 2 11 5 6" xfId="8223"/>
    <cellStyle name="Normal 2 11 5 6 2" xfId="8224"/>
    <cellStyle name="Normal 2 11 5 7" xfId="8225"/>
    <cellStyle name="Normal 2 11 5 7 2" xfId="8226"/>
    <cellStyle name="Normal 2 11 5 8" xfId="8227"/>
    <cellStyle name="Normal 2 11 5 8 2" xfId="8228"/>
    <cellStyle name="Normal 2 11 5 9" xfId="8229"/>
    <cellStyle name="Normal 2 11 5 9 2" xfId="8230"/>
    <cellStyle name="Normal 2 11 6" xfId="116"/>
    <cellStyle name="Normal 2 11 6 10" xfId="8231"/>
    <cellStyle name="Normal 2 11 6 10 2" xfId="8232"/>
    <cellStyle name="Normal 2 11 6 11" xfId="8233"/>
    <cellStyle name="Normal 2 11 6 11 2" xfId="8234"/>
    <cellStyle name="Normal 2 11 6 12" xfId="8235"/>
    <cellStyle name="Normal 2 11 6 12 2" xfId="8236"/>
    <cellStyle name="Normal 2 11 6 13" xfId="8237"/>
    <cellStyle name="Normal 2 11 6 2" xfId="8238"/>
    <cellStyle name="Normal 2 11 6 2 10" xfId="8239"/>
    <cellStyle name="Normal 2 11 6 2 10 2" xfId="8240"/>
    <cellStyle name="Normal 2 11 6 2 11" xfId="8241"/>
    <cellStyle name="Normal 2 11 6 2 11 2" xfId="8242"/>
    <cellStyle name="Normal 2 11 6 2 12" xfId="8243"/>
    <cellStyle name="Normal 2 11 6 2 2" xfId="8244"/>
    <cellStyle name="Normal 2 11 6 2 2 10" xfId="8245"/>
    <cellStyle name="Normal 2 11 6 2 2 10 2" xfId="8246"/>
    <cellStyle name="Normal 2 11 6 2 2 11" xfId="8247"/>
    <cellStyle name="Normal 2 11 6 2 2 2" xfId="8248"/>
    <cellStyle name="Normal 2 11 6 2 2 2 2" xfId="8249"/>
    <cellStyle name="Normal 2 11 6 2 2 3" xfId="8250"/>
    <cellStyle name="Normal 2 11 6 2 2 3 2" xfId="8251"/>
    <cellStyle name="Normal 2 11 6 2 2 4" xfId="8252"/>
    <cellStyle name="Normal 2 11 6 2 2 4 2" xfId="8253"/>
    <cellStyle name="Normal 2 11 6 2 2 5" xfId="8254"/>
    <cellStyle name="Normal 2 11 6 2 2 5 2" xfId="8255"/>
    <cellStyle name="Normal 2 11 6 2 2 6" xfId="8256"/>
    <cellStyle name="Normal 2 11 6 2 2 6 2" xfId="8257"/>
    <cellStyle name="Normal 2 11 6 2 2 7" xfId="8258"/>
    <cellStyle name="Normal 2 11 6 2 2 7 2" xfId="8259"/>
    <cellStyle name="Normal 2 11 6 2 2 8" xfId="8260"/>
    <cellStyle name="Normal 2 11 6 2 2 8 2" xfId="8261"/>
    <cellStyle name="Normal 2 11 6 2 2 9" xfId="8262"/>
    <cellStyle name="Normal 2 11 6 2 2 9 2" xfId="8263"/>
    <cellStyle name="Normal 2 11 6 2 3" xfId="8264"/>
    <cellStyle name="Normal 2 11 6 2 3 2" xfId="8265"/>
    <cellStyle name="Normal 2 11 6 2 4" xfId="8266"/>
    <cellStyle name="Normal 2 11 6 2 4 2" xfId="8267"/>
    <cellStyle name="Normal 2 11 6 2 5" xfId="8268"/>
    <cellStyle name="Normal 2 11 6 2 5 2" xfId="8269"/>
    <cellStyle name="Normal 2 11 6 2 6" xfId="8270"/>
    <cellStyle name="Normal 2 11 6 2 6 2" xfId="8271"/>
    <cellStyle name="Normal 2 11 6 2 7" xfId="8272"/>
    <cellStyle name="Normal 2 11 6 2 7 2" xfId="8273"/>
    <cellStyle name="Normal 2 11 6 2 8" xfId="8274"/>
    <cellStyle name="Normal 2 11 6 2 8 2" xfId="8275"/>
    <cellStyle name="Normal 2 11 6 2 9" xfId="8276"/>
    <cellStyle name="Normal 2 11 6 2 9 2" xfId="8277"/>
    <cellStyle name="Normal 2 11 6 3" xfId="8278"/>
    <cellStyle name="Normal 2 11 6 3 10" xfId="8279"/>
    <cellStyle name="Normal 2 11 6 3 10 2" xfId="8280"/>
    <cellStyle name="Normal 2 11 6 3 11" xfId="8281"/>
    <cellStyle name="Normal 2 11 6 3 2" xfId="8282"/>
    <cellStyle name="Normal 2 11 6 3 2 2" xfId="8283"/>
    <cellStyle name="Normal 2 11 6 3 3" xfId="8284"/>
    <cellStyle name="Normal 2 11 6 3 3 2" xfId="8285"/>
    <cellStyle name="Normal 2 11 6 3 4" xfId="8286"/>
    <cellStyle name="Normal 2 11 6 3 4 2" xfId="8287"/>
    <cellStyle name="Normal 2 11 6 3 5" xfId="8288"/>
    <cellStyle name="Normal 2 11 6 3 5 2" xfId="8289"/>
    <cellStyle name="Normal 2 11 6 3 6" xfId="8290"/>
    <cellStyle name="Normal 2 11 6 3 6 2" xfId="8291"/>
    <cellStyle name="Normal 2 11 6 3 7" xfId="8292"/>
    <cellStyle name="Normal 2 11 6 3 7 2" xfId="8293"/>
    <cellStyle name="Normal 2 11 6 3 8" xfId="8294"/>
    <cellStyle name="Normal 2 11 6 3 8 2" xfId="8295"/>
    <cellStyle name="Normal 2 11 6 3 9" xfId="8296"/>
    <cellStyle name="Normal 2 11 6 3 9 2" xfId="8297"/>
    <cellStyle name="Normal 2 11 6 4" xfId="8298"/>
    <cellStyle name="Normal 2 11 6 4 2" xfId="8299"/>
    <cellStyle name="Normal 2 11 6 5" xfId="8300"/>
    <cellStyle name="Normal 2 11 6 5 2" xfId="8301"/>
    <cellStyle name="Normal 2 11 6 6" xfId="8302"/>
    <cellStyle name="Normal 2 11 6 6 2" xfId="8303"/>
    <cellStyle name="Normal 2 11 6 7" xfId="8304"/>
    <cellStyle name="Normal 2 11 6 7 2" xfId="8305"/>
    <cellStyle name="Normal 2 11 6 8" xfId="8306"/>
    <cellStyle name="Normal 2 11 6 8 2" xfId="8307"/>
    <cellStyle name="Normal 2 11 6 9" xfId="8308"/>
    <cellStyle name="Normal 2 11 6 9 2" xfId="8309"/>
    <cellStyle name="Normal 2 11 7" xfId="117"/>
    <cellStyle name="Normal 2 12" xfId="118"/>
    <cellStyle name="Normal 2 12 10" xfId="8310"/>
    <cellStyle name="Normal 2 12 10 2" xfId="8311"/>
    <cellStyle name="Normal 2 12 11" xfId="8312"/>
    <cellStyle name="Normal 2 12 11 2" xfId="8313"/>
    <cellStyle name="Normal 2 12 12" xfId="8314"/>
    <cellStyle name="Normal 2 12 12 2" xfId="8315"/>
    <cellStyle name="Normal 2 12 13" xfId="8316"/>
    <cellStyle name="Normal 2 12 2" xfId="8317"/>
    <cellStyle name="Normal 2 12 2 10" xfId="8318"/>
    <cellStyle name="Normal 2 12 2 10 2" xfId="8319"/>
    <cellStyle name="Normal 2 12 2 11" xfId="8320"/>
    <cellStyle name="Normal 2 12 2 11 2" xfId="8321"/>
    <cellStyle name="Normal 2 12 2 12" xfId="8322"/>
    <cellStyle name="Normal 2 12 2 2" xfId="8323"/>
    <cellStyle name="Normal 2 12 2 2 10" xfId="8324"/>
    <cellStyle name="Normal 2 12 2 2 10 2" xfId="8325"/>
    <cellStyle name="Normal 2 12 2 2 11" xfId="8326"/>
    <cellStyle name="Normal 2 12 2 2 2" xfId="8327"/>
    <cellStyle name="Normal 2 12 2 2 2 2" xfId="8328"/>
    <cellStyle name="Normal 2 12 2 2 3" xfId="8329"/>
    <cellStyle name="Normal 2 12 2 2 3 2" xfId="8330"/>
    <cellStyle name="Normal 2 12 2 2 4" xfId="8331"/>
    <cellStyle name="Normal 2 12 2 2 4 2" xfId="8332"/>
    <cellStyle name="Normal 2 12 2 2 5" xfId="8333"/>
    <cellStyle name="Normal 2 12 2 2 5 2" xfId="8334"/>
    <cellStyle name="Normal 2 12 2 2 6" xfId="8335"/>
    <cellStyle name="Normal 2 12 2 2 6 2" xfId="8336"/>
    <cellStyle name="Normal 2 12 2 2 7" xfId="8337"/>
    <cellStyle name="Normal 2 12 2 2 7 2" xfId="8338"/>
    <cellStyle name="Normal 2 12 2 2 8" xfId="8339"/>
    <cellStyle name="Normal 2 12 2 2 8 2" xfId="8340"/>
    <cellStyle name="Normal 2 12 2 2 9" xfId="8341"/>
    <cellStyle name="Normal 2 12 2 2 9 2" xfId="8342"/>
    <cellStyle name="Normal 2 12 2 3" xfId="8343"/>
    <cellStyle name="Normal 2 12 2 3 2" xfId="8344"/>
    <cellStyle name="Normal 2 12 2 4" xfId="8345"/>
    <cellStyle name="Normal 2 12 2 4 2" xfId="8346"/>
    <cellStyle name="Normal 2 12 2 5" xfId="8347"/>
    <cellStyle name="Normal 2 12 2 5 2" xfId="8348"/>
    <cellStyle name="Normal 2 12 2 6" xfId="8349"/>
    <cellStyle name="Normal 2 12 2 6 2" xfId="8350"/>
    <cellStyle name="Normal 2 12 2 7" xfId="8351"/>
    <cellStyle name="Normal 2 12 2 7 2" xfId="8352"/>
    <cellStyle name="Normal 2 12 2 8" xfId="8353"/>
    <cellStyle name="Normal 2 12 2 8 2" xfId="8354"/>
    <cellStyle name="Normal 2 12 2 9" xfId="8355"/>
    <cellStyle name="Normal 2 12 2 9 2" xfId="8356"/>
    <cellStyle name="Normal 2 12 3" xfId="8357"/>
    <cellStyle name="Normal 2 12 3 10" xfId="8358"/>
    <cellStyle name="Normal 2 12 3 10 2" xfId="8359"/>
    <cellStyle name="Normal 2 12 3 11" xfId="8360"/>
    <cellStyle name="Normal 2 12 3 2" xfId="8361"/>
    <cellStyle name="Normal 2 12 3 2 2" xfId="8362"/>
    <cellStyle name="Normal 2 12 3 3" xfId="8363"/>
    <cellStyle name="Normal 2 12 3 3 2" xfId="8364"/>
    <cellStyle name="Normal 2 12 3 4" xfId="8365"/>
    <cellStyle name="Normal 2 12 3 4 2" xfId="8366"/>
    <cellStyle name="Normal 2 12 3 5" xfId="8367"/>
    <cellStyle name="Normal 2 12 3 5 2" xfId="8368"/>
    <cellStyle name="Normal 2 12 3 6" xfId="8369"/>
    <cellStyle name="Normal 2 12 3 6 2" xfId="8370"/>
    <cellStyle name="Normal 2 12 3 7" xfId="8371"/>
    <cellStyle name="Normal 2 12 3 7 2" xfId="8372"/>
    <cellStyle name="Normal 2 12 3 8" xfId="8373"/>
    <cellStyle name="Normal 2 12 3 8 2" xfId="8374"/>
    <cellStyle name="Normal 2 12 3 9" xfId="8375"/>
    <cellStyle name="Normal 2 12 3 9 2" xfId="8376"/>
    <cellStyle name="Normal 2 12 4" xfId="8377"/>
    <cellStyle name="Normal 2 12 4 2" xfId="8378"/>
    <cellStyle name="Normal 2 12 5" xfId="8379"/>
    <cellStyle name="Normal 2 12 5 2" xfId="8380"/>
    <cellStyle name="Normal 2 12 6" xfId="8381"/>
    <cellStyle name="Normal 2 12 6 2" xfId="8382"/>
    <cellStyle name="Normal 2 12 7" xfId="8383"/>
    <cellStyle name="Normal 2 12 7 2" xfId="8384"/>
    <cellStyle name="Normal 2 12 8" xfId="8385"/>
    <cellStyle name="Normal 2 12 8 2" xfId="8386"/>
    <cellStyle name="Normal 2 12 9" xfId="8387"/>
    <cellStyle name="Normal 2 12 9 2" xfId="8388"/>
    <cellStyle name="Normal 2 13" xfId="119"/>
    <cellStyle name="Normal 2 13 10" xfId="8389"/>
    <cellStyle name="Normal 2 13 10 2" xfId="8390"/>
    <cellStyle name="Normal 2 13 11" xfId="8391"/>
    <cellStyle name="Normal 2 13 11 2" xfId="8392"/>
    <cellStyle name="Normal 2 13 12" xfId="8393"/>
    <cellStyle name="Normal 2 13 12 2" xfId="8394"/>
    <cellStyle name="Normal 2 13 13" xfId="8395"/>
    <cellStyle name="Normal 2 13 2" xfId="8396"/>
    <cellStyle name="Normal 2 13 2 10" xfId="8397"/>
    <cellStyle name="Normal 2 13 2 10 2" xfId="8398"/>
    <cellStyle name="Normal 2 13 2 11" xfId="8399"/>
    <cellStyle name="Normal 2 13 2 11 2" xfId="8400"/>
    <cellStyle name="Normal 2 13 2 12" xfId="8401"/>
    <cellStyle name="Normal 2 13 2 2" xfId="8402"/>
    <cellStyle name="Normal 2 13 2 2 10" xfId="8403"/>
    <cellStyle name="Normal 2 13 2 2 10 2" xfId="8404"/>
    <cellStyle name="Normal 2 13 2 2 11" xfId="8405"/>
    <cellStyle name="Normal 2 13 2 2 2" xfId="8406"/>
    <cellStyle name="Normal 2 13 2 2 2 2" xfId="8407"/>
    <cellStyle name="Normal 2 13 2 2 3" xfId="8408"/>
    <cellStyle name="Normal 2 13 2 2 3 2" xfId="8409"/>
    <cellStyle name="Normal 2 13 2 2 4" xfId="8410"/>
    <cellStyle name="Normal 2 13 2 2 4 2" xfId="8411"/>
    <cellStyle name="Normal 2 13 2 2 5" xfId="8412"/>
    <cellStyle name="Normal 2 13 2 2 5 2" xfId="8413"/>
    <cellStyle name="Normal 2 13 2 2 6" xfId="8414"/>
    <cellStyle name="Normal 2 13 2 2 6 2" xfId="8415"/>
    <cellStyle name="Normal 2 13 2 2 7" xfId="8416"/>
    <cellStyle name="Normal 2 13 2 2 7 2" xfId="8417"/>
    <cellStyle name="Normal 2 13 2 2 8" xfId="8418"/>
    <cellStyle name="Normal 2 13 2 2 8 2" xfId="8419"/>
    <cellStyle name="Normal 2 13 2 2 9" xfId="8420"/>
    <cellStyle name="Normal 2 13 2 2 9 2" xfId="8421"/>
    <cellStyle name="Normal 2 13 2 3" xfId="8422"/>
    <cellStyle name="Normal 2 13 2 3 2" xfId="8423"/>
    <cellStyle name="Normal 2 13 2 4" xfId="8424"/>
    <cellStyle name="Normal 2 13 2 4 2" xfId="8425"/>
    <cellStyle name="Normal 2 13 2 5" xfId="8426"/>
    <cellStyle name="Normal 2 13 2 5 2" xfId="8427"/>
    <cellStyle name="Normal 2 13 2 6" xfId="8428"/>
    <cellStyle name="Normal 2 13 2 6 2" xfId="8429"/>
    <cellStyle name="Normal 2 13 2 7" xfId="8430"/>
    <cellStyle name="Normal 2 13 2 7 2" xfId="8431"/>
    <cellStyle name="Normal 2 13 2 8" xfId="8432"/>
    <cellStyle name="Normal 2 13 2 8 2" xfId="8433"/>
    <cellStyle name="Normal 2 13 2 9" xfId="8434"/>
    <cellStyle name="Normal 2 13 2 9 2" xfId="8435"/>
    <cellStyle name="Normal 2 13 3" xfId="8436"/>
    <cellStyle name="Normal 2 13 3 10" xfId="8437"/>
    <cellStyle name="Normal 2 13 3 10 2" xfId="8438"/>
    <cellStyle name="Normal 2 13 3 11" xfId="8439"/>
    <cellStyle name="Normal 2 13 3 2" xfId="8440"/>
    <cellStyle name="Normal 2 13 3 2 2" xfId="8441"/>
    <cellStyle name="Normal 2 13 3 3" xfId="8442"/>
    <cellStyle name="Normal 2 13 3 3 2" xfId="8443"/>
    <cellStyle name="Normal 2 13 3 4" xfId="8444"/>
    <cellStyle name="Normal 2 13 3 4 2" xfId="8445"/>
    <cellStyle name="Normal 2 13 3 5" xfId="8446"/>
    <cellStyle name="Normal 2 13 3 5 2" xfId="8447"/>
    <cellStyle name="Normal 2 13 3 6" xfId="8448"/>
    <cellStyle name="Normal 2 13 3 6 2" xfId="8449"/>
    <cellStyle name="Normal 2 13 3 7" xfId="8450"/>
    <cellStyle name="Normal 2 13 3 7 2" xfId="8451"/>
    <cellStyle name="Normal 2 13 3 8" xfId="8452"/>
    <cellStyle name="Normal 2 13 3 8 2" xfId="8453"/>
    <cellStyle name="Normal 2 13 3 9" xfId="8454"/>
    <cellStyle name="Normal 2 13 3 9 2" xfId="8455"/>
    <cellStyle name="Normal 2 13 4" xfId="8456"/>
    <cellStyle name="Normal 2 13 4 2" xfId="8457"/>
    <cellStyle name="Normal 2 13 5" xfId="8458"/>
    <cellStyle name="Normal 2 13 5 2" xfId="8459"/>
    <cellStyle name="Normal 2 13 6" xfId="8460"/>
    <cellStyle name="Normal 2 13 6 2" xfId="8461"/>
    <cellStyle name="Normal 2 13 7" xfId="8462"/>
    <cellStyle name="Normal 2 13 7 2" xfId="8463"/>
    <cellStyle name="Normal 2 13 8" xfId="8464"/>
    <cellStyle name="Normal 2 13 8 2" xfId="8465"/>
    <cellStyle name="Normal 2 13 9" xfId="8466"/>
    <cellStyle name="Normal 2 13 9 2" xfId="8467"/>
    <cellStyle name="Normal 2 14" xfId="120"/>
    <cellStyle name="Normal 2 14 10" xfId="8468"/>
    <cellStyle name="Normal 2 14 10 2" xfId="8469"/>
    <cellStyle name="Normal 2 14 11" xfId="8470"/>
    <cellStyle name="Normal 2 14 11 2" xfId="8471"/>
    <cellStyle name="Normal 2 14 12" xfId="8472"/>
    <cellStyle name="Normal 2 14 12 2" xfId="8473"/>
    <cellStyle name="Normal 2 14 13" xfId="8474"/>
    <cellStyle name="Normal 2 14 2" xfId="8475"/>
    <cellStyle name="Normal 2 14 2 10" xfId="8476"/>
    <cellStyle name="Normal 2 14 2 10 2" xfId="8477"/>
    <cellStyle name="Normal 2 14 2 11" xfId="8478"/>
    <cellStyle name="Normal 2 14 2 11 2" xfId="8479"/>
    <cellStyle name="Normal 2 14 2 12" xfId="8480"/>
    <cellStyle name="Normal 2 14 2 2" xfId="8481"/>
    <cellStyle name="Normal 2 14 2 2 10" xfId="8482"/>
    <cellStyle name="Normal 2 14 2 2 10 2" xfId="8483"/>
    <cellStyle name="Normal 2 14 2 2 11" xfId="8484"/>
    <cellStyle name="Normal 2 14 2 2 2" xfId="8485"/>
    <cellStyle name="Normal 2 14 2 2 2 2" xfId="8486"/>
    <cellStyle name="Normal 2 14 2 2 3" xfId="8487"/>
    <cellStyle name="Normal 2 14 2 2 3 2" xfId="8488"/>
    <cellStyle name="Normal 2 14 2 2 4" xfId="8489"/>
    <cellStyle name="Normal 2 14 2 2 4 2" xfId="8490"/>
    <cellStyle name="Normal 2 14 2 2 5" xfId="8491"/>
    <cellStyle name="Normal 2 14 2 2 5 2" xfId="8492"/>
    <cellStyle name="Normal 2 14 2 2 6" xfId="8493"/>
    <cellStyle name="Normal 2 14 2 2 6 2" xfId="8494"/>
    <cellStyle name="Normal 2 14 2 2 7" xfId="8495"/>
    <cellStyle name="Normal 2 14 2 2 7 2" xfId="8496"/>
    <cellStyle name="Normal 2 14 2 2 8" xfId="8497"/>
    <cellStyle name="Normal 2 14 2 2 8 2" xfId="8498"/>
    <cellStyle name="Normal 2 14 2 2 9" xfId="8499"/>
    <cellStyle name="Normal 2 14 2 2 9 2" xfId="8500"/>
    <cellStyle name="Normal 2 14 2 3" xfId="8501"/>
    <cellStyle name="Normal 2 14 2 3 2" xfId="8502"/>
    <cellStyle name="Normal 2 14 2 4" xfId="8503"/>
    <cellStyle name="Normal 2 14 2 4 2" xfId="8504"/>
    <cellStyle name="Normal 2 14 2 5" xfId="8505"/>
    <cellStyle name="Normal 2 14 2 5 2" xfId="8506"/>
    <cellStyle name="Normal 2 14 2 6" xfId="8507"/>
    <cellStyle name="Normal 2 14 2 6 2" xfId="8508"/>
    <cellStyle name="Normal 2 14 2 7" xfId="8509"/>
    <cellStyle name="Normal 2 14 2 7 2" xfId="8510"/>
    <cellStyle name="Normal 2 14 2 8" xfId="8511"/>
    <cellStyle name="Normal 2 14 2 8 2" xfId="8512"/>
    <cellStyle name="Normal 2 14 2 9" xfId="8513"/>
    <cellStyle name="Normal 2 14 2 9 2" xfId="8514"/>
    <cellStyle name="Normal 2 14 3" xfId="8515"/>
    <cellStyle name="Normal 2 14 3 10" xfId="8516"/>
    <cellStyle name="Normal 2 14 3 10 2" xfId="8517"/>
    <cellStyle name="Normal 2 14 3 11" xfId="8518"/>
    <cellStyle name="Normal 2 14 3 2" xfId="8519"/>
    <cellStyle name="Normal 2 14 3 2 2" xfId="8520"/>
    <cellStyle name="Normal 2 14 3 3" xfId="8521"/>
    <cellStyle name="Normal 2 14 3 3 2" xfId="8522"/>
    <cellStyle name="Normal 2 14 3 4" xfId="8523"/>
    <cellStyle name="Normal 2 14 3 4 2" xfId="8524"/>
    <cellStyle name="Normal 2 14 3 5" xfId="8525"/>
    <cellStyle name="Normal 2 14 3 5 2" xfId="8526"/>
    <cellStyle name="Normal 2 14 3 6" xfId="8527"/>
    <cellStyle name="Normal 2 14 3 6 2" xfId="8528"/>
    <cellStyle name="Normal 2 14 3 7" xfId="8529"/>
    <cellStyle name="Normal 2 14 3 7 2" xfId="8530"/>
    <cellStyle name="Normal 2 14 3 8" xfId="8531"/>
    <cellStyle name="Normal 2 14 3 8 2" xfId="8532"/>
    <cellStyle name="Normal 2 14 3 9" xfId="8533"/>
    <cellStyle name="Normal 2 14 3 9 2" xfId="8534"/>
    <cellStyle name="Normal 2 14 4" xfId="8535"/>
    <cellStyle name="Normal 2 14 4 2" xfId="8536"/>
    <cellStyle name="Normal 2 14 5" xfId="8537"/>
    <cellStyle name="Normal 2 14 5 2" xfId="8538"/>
    <cellStyle name="Normal 2 14 6" xfId="8539"/>
    <cellStyle name="Normal 2 14 6 2" xfId="8540"/>
    <cellStyle name="Normal 2 14 7" xfId="8541"/>
    <cellStyle name="Normal 2 14 7 2" xfId="8542"/>
    <cellStyle name="Normal 2 14 8" xfId="8543"/>
    <cellStyle name="Normal 2 14 8 2" xfId="8544"/>
    <cellStyle name="Normal 2 14 9" xfId="8545"/>
    <cellStyle name="Normal 2 14 9 2" xfId="8546"/>
    <cellStyle name="Normal 2 15" xfId="121"/>
    <cellStyle name="Normal 2 15 2" xfId="122"/>
    <cellStyle name="Normal 2 15 2 10" xfId="8547"/>
    <cellStyle name="Normal 2 15 2 10 2" xfId="8548"/>
    <cellStyle name="Normal 2 15 2 11" xfId="8549"/>
    <cellStyle name="Normal 2 15 2 11 2" xfId="8550"/>
    <cellStyle name="Normal 2 15 2 12" xfId="8551"/>
    <cellStyle name="Normal 2 15 2 12 2" xfId="8552"/>
    <cellStyle name="Normal 2 15 2 13" xfId="8553"/>
    <cellStyle name="Normal 2 15 2 2" xfId="8554"/>
    <cellStyle name="Normal 2 15 2 2 10" xfId="8555"/>
    <cellStyle name="Normal 2 15 2 2 10 2" xfId="8556"/>
    <cellStyle name="Normal 2 15 2 2 11" xfId="8557"/>
    <cellStyle name="Normal 2 15 2 2 11 2" xfId="8558"/>
    <cellStyle name="Normal 2 15 2 2 12" xfId="8559"/>
    <cellStyle name="Normal 2 15 2 2 2" xfId="8560"/>
    <cellStyle name="Normal 2 15 2 2 2 10" xfId="8561"/>
    <cellStyle name="Normal 2 15 2 2 2 10 2" xfId="8562"/>
    <cellStyle name="Normal 2 15 2 2 2 11" xfId="8563"/>
    <cellStyle name="Normal 2 15 2 2 2 2" xfId="8564"/>
    <cellStyle name="Normal 2 15 2 2 2 2 2" xfId="8565"/>
    <cellStyle name="Normal 2 15 2 2 2 3" xfId="8566"/>
    <cellStyle name="Normal 2 15 2 2 2 3 2" xfId="8567"/>
    <cellStyle name="Normal 2 15 2 2 2 4" xfId="8568"/>
    <cellStyle name="Normal 2 15 2 2 2 4 2" xfId="8569"/>
    <cellStyle name="Normal 2 15 2 2 2 5" xfId="8570"/>
    <cellStyle name="Normal 2 15 2 2 2 5 2" xfId="8571"/>
    <cellStyle name="Normal 2 15 2 2 2 6" xfId="8572"/>
    <cellStyle name="Normal 2 15 2 2 2 6 2" xfId="8573"/>
    <cellStyle name="Normal 2 15 2 2 2 7" xfId="8574"/>
    <cellStyle name="Normal 2 15 2 2 2 7 2" xfId="8575"/>
    <cellStyle name="Normal 2 15 2 2 2 8" xfId="8576"/>
    <cellStyle name="Normal 2 15 2 2 2 8 2" xfId="8577"/>
    <cellStyle name="Normal 2 15 2 2 2 9" xfId="8578"/>
    <cellStyle name="Normal 2 15 2 2 2 9 2" xfId="8579"/>
    <cellStyle name="Normal 2 15 2 2 3" xfId="8580"/>
    <cellStyle name="Normal 2 15 2 2 3 2" xfId="8581"/>
    <cellStyle name="Normal 2 15 2 2 4" xfId="8582"/>
    <cellStyle name="Normal 2 15 2 2 4 2" xfId="8583"/>
    <cellStyle name="Normal 2 15 2 2 5" xfId="8584"/>
    <cellStyle name="Normal 2 15 2 2 5 2" xfId="8585"/>
    <cellStyle name="Normal 2 15 2 2 6" xfId="8586"/>
    <cellStyle name="Normal 2 15 2 2 6 2" xfId="8587"/>
    <cellStyle name="Normal 2 15 2 2 7" xfId="8588"/>
    <cellStyle name="Normal 2 15 2 2 7 2" xfId="8589"/>
    <cellStyle name="Normal 2 15 2 2 8" xfId="8590"/>
    <cellStyle name="Normal 2 15 2 2 8 2" xfId="8591"/>
    <cellStyle name="Normal 2 15 2 2 9" xfId="8592"/>
    <cellStyle name="Normal 2 15 2 2 9 2" xfId="8593"/>
    <cellStyle name="Normal 2 15 2 3" xfId="8594"/>
    <cellStyle name="Normal 2 15 2 3 10" xfId="8595"/>
    <cellStyle name="Normal 2 15 2 3 10 2" xfId="8596"/>
    <cellStyle name="Normal 2 15 2 3 11" xfId="8597"/>
    <cellStyle name="Normal 2 15 2 3 2" xfId="8598"/>
    <cellStyle name="Normal 2 15 2 3 2 2" xfId="8599"/>
    <cellStyle name="Normal 2 15 2 3 3" xfId="8600"/>
    <cellStyle name="Normal 2 15 2 3 3 2" xfId="8601"/>
    <cellStyle name="Normal 2 15 2 3 4" xfId="8602"/>
    <cellStyle name="Normal 2 15 2 3 4 2" xfId="8603"/>
    <cellStyle name="Normal 2 15 2 3 5" xfId="8604"/>
    <cellStyle name="Normal 2 15 2 3 5 2" xfId="8605"/>
    <cellStyle name="Normal 2 15 2 3 6" xfId="8606"/>
    <cellStyle name="Normal 2 15 2 3 6 2" xfId="8607"/>
    <cellStyle name="Normal 2 15 2 3 7" xfId="8608"/>
    <cellStyle name="Normal 2 15 2 3 7 2" xfId="8609"/>
    <cellStyle name="Normal 2 15 2 3 8" xfId="8610"/>
    <cellStyle name="Normal 2 15 2 3 8 2" xfId="8611"/>
    <cellStyle name="Normal 2 15 2 3 9" xfId="8612"/>
    <cellStyle name="Normal 2 15 2 3 9 2" xfId="8613"/>
    <cellStyle name="Normal 2 15 2 4" xfId="8614"/>
    <cellStyle name="Normal 2 15 2 4 2" xfId="8615"/>
    <cellStyle name="Normal 2 15 2 5" xfId="8616"/>
    <cellStyle name="Normal 2 15 2 5 2" xfId="8617"/>
    <cellStyle name="Normal 2 15 2 6" xfId="8618"/>
    <cellStyle name="Normal 2 15 2 6 2" xfId="8619"/>
    <cellStyle name="Normal 2 15 2 7" xfId="8620"/>
    <cellStyle name="Normal 2 15 2 7 2" xfId="8621"/>
    <cellStyle name="Normal 2 15 2 8" xfId="8622"/>
    <cellStyle name="Normal 2 15 2 8 2" xfId="8623"/>
    <cellStyle name="Normal 2 15 2 9" xfId="8624"/>
    <cellStyle name="Normal 2 15 2 9 2" xfId="8625"/>
    <cellStyle name="Normal 2 15 3" xfId="123"/>
    <cellStyle name="Normal 2 15 3 10" xfId="8626"/>
    <cellStyle name="Normal 2 15 3 10 2" xfId="8627"/>
    <cellStyle name="Normal 2 15 3 11" xfId="8628"/>
    <cellStyle name="Normal 2 15 3 11 2" xfId="8629"/>
    <cellStyle name="Normal 2 15 3 12" xfId="8630"/>
    <cellStyle name="Normal 2 15 3 12 2" xfId="8631"/>
    <cellStyle name="Normal 2 15 3 13" xfId="8632"/>
    <cellStyle name="Normal 2 15 3 2" xfId="8633"/>
    <cellStyle name="Normal 2 15 3 2 10" xfId="8634"/>
    <cellStyle name="Normal 2 15 3 2 10 2" xfId="8635"/>
    <cellStyle name="Normal 2 15 3 2 11" xfId="8636"/>
    <cellStyle name="Normal 2 15 3 2 11 2" xfId="8637"/>
    <cellStyle name="Normal 2 15 3 2 12" xfId="8638"/>
    <cellStyle name="Normal 2 15 3 2 2" xfId="8639"/>
    <cellStyle name="Normal 2 15 3 2 2 10" xfId="8640"/>
    <cellStyle name="Normal 2 15 3 2 2 10 2" xfId="8641"/>
    <cellStyle name="Normal 2 15 3 2 2 11" xfId="8642"/>
    <cellStyle name="Normal 2 15 3 2 2 2" xfId="8643"/>
    <cellStyle name="Normal 2 15 3 2 2 2 2" xfId="8644"/>
    <cellStyle name="Normal 2 15 3 2 2 3" xfId="8645"/>
    <cellStyle name="Normal 2 15 3 2 2 3 2" xfId="8646"/>
    <cellStyle name="Normal 2 15 3 2 2 4" xfId="8647"/>
    <cellStyle name="Normal 2 15 3 2 2 4 2" xfId="8648"/>
    <cellStyle name="Normal 2 15 3 2 2 5" xfId="8649"/>
    <cellStyle name="Normal 2 15 3 2 2 5 2" xfId="8650"/>
    <cellStyle name="Normal 2 15 3 2 2 6" xfId="8651"/>
    <cellStyle name="Normal 2 15 3 2 2 6 2" xfId="8652"/>
    <cellStyle name="Normal 2 15 3 2 2 7" xfId="8653"/>
    <cellStyle name="Normal 2 15 3 2 2 7 2" xfId="8654"/>
    <cellStyle name="Normal 2 15 3 2 2 8" xfId="8655"/>
    <cellStyle name="Normal 2 15 3 2 2 8 2" xfId="8656"/>
    <cellStyle name="Normal 2 15 3 2 2 9" xfId="8657"/>
    <cellStyle name="Normal 2 15 3 2 2 9 2" xfId="8658"/>
    <cellStyle name="Normal 2 15 3 2 3" xfId="8659"/>
    <cellStyle name="Normal 2 15 3 2 3 2" xfId="8660"/>
    <cellStyle name="Normal 2 15 3 2 4" xfId="8661"/>
    <cellStyle name="Normal 2 15 3 2 4 2" xfId="8662"/>
    <cellStyle name="Normal 2 15 3 2 5" xfId="8663"/>
    <cellStyle name="Normal 2 15 3 2 5 2" xfId="8664"/>
    <cellStyle name="Normal 2 15 3 2 6" xfId="8665"/>
    <cellStyle name="Normal 2 15 3 2 6 2" xfId="8666"/>
    <cellStyle name="Normal 2 15 3 2 7" xfId="8667"/>
    <cellStyle name="Normal 2 15 3 2 7 2" xfId="8668"/>
    <cellStyle name="Normal 2 15 3 2 8" xfId="8669"/>
    <cellStyle name="Normal 2 15 3 2 8 2" xfId="8670"/>
    <cellStyle name="Normal 2 15 3 2 9" xfId="8671"/>
    <cellStyle name="Normal 2 15 3 2 9 2" xfId="8672"/>
    <cellStyle name="Normal 2 15 3 3" xfId="8673"/>
    <cellStyle name="Normal 2 15 3 3 10" xfId="8674"/>
    <cellStyle name="Normal 2 15 3 3 10 2" xfId="8675"/>
    <cellStyle name="Normal 2 15 3 3 11" xfId="8676"/>
    <cellStyle name="Normal 2 15 3 3 2" xfId="8677"/>
    <cellStyle name="Normal 2 15 3 3 2 2" xfId="8678"/>
    <cellStyle name="Normal 2 15 3 3 3" xfId="8679"/>
    <cellStyle name="Normal 2 15 3 3 3 2" xfId="8680"/>
    <cellStyle name="Normal 2 15 3 3 4" xfId="8681"/>
    <cellStyle name="Normal 2 15 3 3 4 2" xfId="8682"/>
    <cellStyle name="Normal 2 15 3 3 5" xfId="8683"/>
    <cellStyle name="Normal 2 15 3 3 5 2" xfId="8684"/>
    <cellStyle name="Normal 2 15 3 3 6" xfId="8685"/>
    <cellStyle name="Normal 2 15 3 3 6 2" xfId="8686"/>
    <cellStyle name="Normal 2 15 3 3 7" xfId="8687"/>
    <cellStyle name="Normal 2 15 3 3 7 2" xfId="8688"/>
    <cellStyle name="Normal 2 15 3 3 8" xfId="8689"/>
    <cellStyle name="Normal 2 15 3 3 8 2" xfId="8690"/>
    <cellStyle name="Normal 2 15 3 3 9" xfId="8691"/>
    <cellStyle name="Normal 2 15 3 3 9 2" xfId="8692"/>
    <cellStyle name="Normal 2 15 3 4" xfId="8693"/>
    <cellStyle name="Normal 2 15 3 4 2" xfId="8694"/>
    <cellStyle name="Normal 2 15 3 5" xfId="8695"/>
    <cellStyle name="Normal 2 15 3 5 2" xfId="8696"/>
    <cellStyle name="Normal 2 15 3 6" xfId="8697"/>
    <cellStyle name="Normal 2 15 3 6 2" xfId="8698"/>
    <cellStyle name="Normal 2 15 3 7" xfId="8699"/>
    <cellStyle name="Normal 2 15 3 7 2" xfId="8700"/>
    <cellStyle name="Normal 2 15 3 8" xfId="8701"/>
    <cellStyle name="Normal 2 15 3 8 2" xfId="8702"/>
    <cellStyle name="Normal 2 15 3 9" xfId="8703"/>
    <cellStyle name="Normal 2 15 3 9 2" xfId="8704"/>
    <cellStyle name="Normal 2 15 4" xfId="124"/>
    <cellStyle name="Normal 2 15 4 10" xfId="8705"/>
    <cellStyle name="Normal 2 15 4 10 2" xfId="8706"/>
    <cellStyle name="Normal 2 15 4 11" xfId="8707"/>
    <cellStyle name="Normal 2 15 4 11 2" xfId="8708"/>
    <cellStyle name="Normal 2 15 4 12" xfId="8709"/>
    <cellStyle name="Normal 2 15 4 12 2" xfId="8710"/>
    <cellStyle name="Normal 2 15 4 13" xfId="8711"/>
    <cellStyle name="Normal 2 15 4 2" xfId="8712"/>
    <cellStyle name="Normal 2 15 4 2 10" xfId="8713"/>
    <cellStyle name="Normal 2 15 4 2 10 2" xfId="8714"/>
    <cellStyle name="Normal 2 15 4 2 11" xfId="8715"/>
    <cellStyle name="Normal 2 15 4 2 11 2" xfId="8716"/>
    <cellStyle name="Normal 2 15 4 2 12" xfId="8717"/>
    <cellStyle name="Normal 2 15 4 2 2" xfId="8718"/>
    <cellStyle name="Normal 2 15 4 2 2 10" xfId="8719"/>
    <cellStyle name="Normal 2 15 4 2 2 10 2" xfId="8720"/>
    <cellStyle name="Normal 2 15 4 2 2 11" xfId="8721"/>
    <cellStyle name="Normal 2 15 4 2 2 2" xfId="8722"/>
    <cellStyle name="Normal 2 15 4 2 2 2 2" xfId="8723"/>
    <cellStyle name="Normal 2 15 4 2 2 3" xfId="8724"/>
    <cellStyle name="Normal 2 15 4 2 2 3 2" xfId="8725"/>
    <cellStyle name="Normal 2 15 4 2 2 4" xfId="8726"/>
    <cellStyle name="Normal 2 15 4 2 2 4 2" xfId="8727"/>
    <cellStyle name="Normal 2 15 4 2 2 5" xfId="8728"/>
    <cellStyle name="Normal 2 15 4 2 2 5 2" xfId="8729"/>
    <cellStyle name="Normal 2 15 4 2 2 6" xfId="8730"/>
    <cellStyle name="Normal 2 15 4 2 2 6 2" xfId="8731"/>
    <cellStyle name="Normal 2 15 4 2 2 7" xfId="8732"/>
    <cellStyle name="Normal 2 15 4 2 2 7 2" xfId="8733"/>
    <cellStyle name="Normal 2 15 4 2 2 8" xfId="8734"/>
    <cellStyle name="Normal 2 15 4 2 2 8 2" xfId="8735"/>
    <cellStyle name="Normal 2 15 4 2 2 9" xfId="8736"/>
    <cellStyle name="Normal 2 15 4 2 2 9 2" xfId="8737"/>
    <cellStyle name="Normal 2 15 4 2 3" xfId="8738"/>
    <cellStyle name="Normal 2 15 4 2 3 2" xfId="8739"/>
    <cellStyle name="Normal 2 15 4 2 4" xfId="8740"/>
    <cellStyle name="Normal 2 15 4 2 4 2" xfId="8741"/>
    <cellStyle name="Normal 2 15 4 2 5" xfId="8742"/>
    <cellStyle name="Normal 2 15 4 2 5 2" xfId="8743"/>
    <cellStyle name="Normal 2 15 4 2 6" xfId="8744"/>
    <cellStyle name="Normal 2 15 4 2 6 2" xfId="8745"/>
    <cellStyle name="Normal 2 15 4 2 7" xfId="8746"/>
    <cellStyle name="Normal 2 15 4 2 7 2" xfId="8747"/>
    <cellStyle name="Normal 2 15 4 2 8" xfId="8748"/>
    <cellStyle name="Normal 2 15 4 2 8 2" xfId="8749"/>
    <cellStyle name="Normal 2 15 4 2 9" xfId="8750"/>
    <cellStyle name="Normal 2 15 4 2 9 2" xfId="8751"/>
    <cellStyle name="Normal 2 15 4 3" xfId="8752"/>
    <cellStyle name="Normal 2 15 4 3 10" xfId="8753"/>
    <cellStyle name="Normal 2 15 4 3 10 2" xfId="8754"/>
    <cellStyle name="Normal 2 15 4 3 11" xfId="8755"/>
    <cellStyle name="Normal 2 15 4 3 2" xfId="8756"/>
    <cellStyle name="Normal 2 15 4 3 2 2" xfId="8757"/>
    <cellStyle name="Normal 2 15 4 3 3" xfId="8758"/>
    <cellStyle name="Normal 2 15 4 3 3 2" xfId="8759"/>
    <cellStyle name="Normal 2 15 4 3 4" xfId="8760"/>
    <cellStyle name="Normal 2 15 4 3 4 2" xfId="8761"/>
    <cellStyle name="Normal 2 15 4 3 5" xfId="8762"/>
    <cellStyle name="Normal 2 15 4 3 5 2" xfId="8763"/>
    <cellStyle name="Normal 2 15 4 3 6" xfId="8764"/>
    <cellStyle name="Normal 2 15 4 3 6 2" xfId="8765"/>
    <cellStyle name="Normal 2 15 4 3 7" xfId="8766"/>
    <cellStyle name="Normal 2 15 4 3 7 2" xfId="8767"/>
    <cellStyle name="Normal 2 15 4 3 8" xfId="8768"/>
    <cellStyle name="Normal 2 15 4 3 8 2" xfId="8769"/>
    <cellStyle name="Normal 2 15 4 3 9" xfId="8770"/>
    <cellStyle name="Normal 2 15 4 3 9 2" xfId="8771"/>
    <cellStyle name="Normal 2 15 4 4" xfId="8772"/>
    <cellStyle name="Normal 2 15 4 4 2" xfId="8773"/>
    <cellStyle name="Normal 2 15 4 5" xfId="8774"/>
    <cellStyle name="Normal 2 15 4 5 2" xfId="8775"/>
    <cellStyle name="Normal 2 15 4 6" xfId="8776"/>
    <cellStyle name="Normal 2 15 4 6 2" xfId="8777"/>
    <cellStyle name="Normal 2 15 4 7" xfId="8778"/>
    <cellStyle name="Normal 2 15 4 7 2" xfId="8779"/>
    <cellStyle name="Normal 2 15 4 8" xfId="8780"/>
    <cellStyle name="Normal 2 15 4 8 2" xfId="8781"/>
    <cellStyle name="Normal 2 15 4 9" xfId="8782"/>
    <cellStyle name="Normal 2 15 4 9 2" xfId="8783"/>
    <cellStyle name="Normal 2 15 5" xfId="125"/>
    <cellStyle name="Normal 2 15 5 10" xfId="8784"/>
    <cellStyle name="Normal 2 15 5 10 2" xfId="8785"/>
    <cellStyle name="Normal 2 15 5 11" xfId="8786"/>
    <cellStyle name="Normal 2 15 5 11 2" xfId="8787"/>
    <cellStyle name="Normal 2 15 5 12" xfId="8788"/>
    <cellStyle name="Normal 2 15 5 12 2" xfId="8789"/>
    <cellStyle name="Normal 2 15 5 13" xfId="8790"/>
    <cellStyle name="Normal 2 15 5 2" xfId="8791"/>
    <cellStyle name="Normal 2 15 5 2 10" xfId="8792"/>
    <cellStyle name="Normal 2 15 5 2 10 2" xfId="8793"/>
    <cellStyle name="Normal 2 15 5 2 11" xfId="8794"/>
    <cellStyle name="Normal 2 15 5 2 11 2" xfId="8795"/>
    <cellStyle name="Normal 2 15 5 2 12" xfId="8796"/>
    <cellStyle name="Normal 2 15 5 2 2" xfId="8797"/>
    <cellStyle name="Normal 2 15 5 2 2 10" xfId="8798"/>
    <cellStyle name="Normal 2 15 5 2 2 10 2" xfId="8799"/>
    <cellStyle name="Normal 2 15 5 2 2 11" xfId="8800"/>
    <cellStyle name="Normal 2 15 5 2 2 2" xfId="8801"/>
    <cellStyle name="Normal 2 15 5 2 2 2 2" xfId="8802"/>
    <cellStyle name="Normal 2 15 5 2 2 3" xfId="8803"/>
    <cellStyle name="Normal 2 15 5 2 2 3 2" xfId="8804"/>
    <cellStyle name="Normal 2 15 5 2 2 4" xfId="8805"/>
    <cellStyle name="Normal 2 15 5 2 2 4 2" xfId="8806"/>
    <cellStyle name="Normal 2 15 5 2 2 5" xfId="8807"/>
    <cellStyle name="Normal 2 15 5 2 2 5 2" xfId="8808"/>
    <cellStyle name="Normal 2 15 5 2 2 6" xfId="8809"/>
    <cellStyle name="Normal 2 15 5 2 2 6 2" xfId="8810"/>
    <cellStyle name="Normal 2 15 5 2 2 7" xfId="8811"/>
    <cellStyle name="Normal 2 15 5 2 2 7 2" xfId="8812"/>
    <cellStyle name="Normal 2 15 5 2 2 8" xfId="8813"/>
    <cellStyle name="Normal 2 15 5 2 2 8 2" xfId="8814"/>
    <cellStyle name="Normal 2 15 5 2 2 9" xfId="8815"/>
    <cellStyle name="Normal 2 15 5 2 2 9 2" xfId="8816"/>
    <cellStyle name="Normal 2 15 5 2 3" xfId="8817"/>
    <cellStyle name="Normal 2 15 5 2 3 2" xfId="8818"/>
    <cellStyle name="Normal 2 15 5 2 4" xfId="8819"/>
    <cellStyle name="Normal 2 15 5 2 4 2" xfId="8820"/>
    <cellStyle name="Normal 2 15 5 2 5" xfId="8821"/>
    <cellStyle name="Normal 2 15 5 2 5 2" xfId="8822"/>
    <cellStyle name="Normal 2 15 5 2 6" xfId="8823"/>
    <cellStyle name="Normal 2 15 5 2 6 2" xfId="8824"/>
    <cellStyle name="Normal 2 15 5 2 7" xfId="8825"/>
    <cellStyle name="Normal 2 15 5 2 7 2" xfId="8826"/>
    <cellStyle name="Normal 2 15 5 2 8" xfId="8827"/>
    <cellStyle name="Normal 2 15 5 2 8 2" xfId="8828"/>
    <cellStyle name="Normal 2 15 5 2 9" xfId="8829"/>
    <cellStyle name="Normal 2 15 5 2 9 2" xfId="8830"/>
    <cellStyle name="Normal 2 15 5 3" xfId="8831"/>
    <cellStyle name="Normal 2 15 5 3 10" xfId="8832"/>
    <cellStyle name="Normal 2 15 5 3 10 2" xfId="8833"/>
    <cellStyle name="Normal 2 15 5 3 11" xfId="8834"/>
    <cellStyle name="Normal 2 15 5 3 2" xfId="8835"/>
    <cellStyle name="Normal 2 15 5 3 2 2" xfId="8836"/>
    <cellStyle name="Normal 2 15 5 3 3" xfId="8837"/>
    <cellStyle name="Normal 2 15 5 3 3 2" xfId="8838"/>
    <cellStyle name="Normal 2 15 5 3 4" xfId="8839"/>
    <cellStyle name="Normal 2 15 5 3 4 2" xfId="8840"/>
    <cellStyle name="Normal 2 15 5 3 5" xfId="8841"/>
    <cellStyle name="Normal 2 15 5 3 5 2" xfId="8842"/>
    <cellStyle name="Normal 2 15 5 3 6" xfId="8843"/>
    <cellStyle name="Normal 2 15 5 3 6 2" xfId="8844"/>
    <cellStyle name="Normal 2 15 5 3 7" xfId="8845"/>
    <cellStyle name="Normal 2 15 5 3 7 2" xfId="8846"/>
    <cellStyle name="Normal 2 15 5 3 8" xfId="8847"/>
    <cellStyle name="Normal 2 15 5 3 8 2" xfId="8848"/>
    <cellStyle name="Normal 2 15 5 3 9" xfId="8849"/>
    <cellStyle name="Normal 2 15 5 3 9 2" xfId="8850"/>
    <cellStyle name="Normal 2 15 5 4" xfId="8851"/>
    <cellStyle name="Normal 2 15 5 4 2" xfId="8852"/>
    <cellStyle name="Normal 2 15 5 5" xfId="8853"/>
    <cellStyle name="Normal 2 15 5 5 2" xfId="8854"/>
    <cellStyle name="Normal 2 15 5 6" xfId="8855"/>
    <cellStyle name="Normal 2 15 5 6 2" xfId="8856"/>
    <cellStyle name="Normal 2 15 5 7" xfId="8857"/>
    <cellStyle name="Normal 2 15 5 7 2" xfId="8858"/>
    <cellStyle name="Normal 2 15 5 8" xfId="8859"/>
    <cellStyle name="Normal 2 15 5 8 2" xfId="8860"/>
    <cellStyle name="Normal 2 15 5 9" xfId="8861"/>
    <cellStyle name="Normal 2 15 5 9 2" xfId="8862"/>
    <cellStyle name="Normal 2 15 6" xfId="126"/>
    <cellStyle name="Normal 2 16" xfId="127"/>
    <cellStyle name="Normal 2 16 2" xfId="128"/>
    <cellStyle name="Normal 2 17" xfId="129"/>
    <cellStyle name="Normal 2 17 2" xfId="130"/>
    <cellStyle name="Normal 2 18" xfId="131"/>
    <cellStyle name="Normal 2 18 2" xfId="132"/>
    <cellStyle name="Normal 2 19" xfId="133"/>
    <cellStyle name="Normal 2 2" xfId="134"/>
    <cellStyle name="Normal 2 2 10" xfId="135"/>
    <cellStyle name="Normal 2 2 10 2" xfId="136"/>
    <cellStyle name="Normal 2 2 11" xfId="137"/>
    <cellStyle name="Normal 2 2 11 10" xfId="8863"/>
    <cellStyle name="Normal 2 2 11 10 2" xfId="8864"/>
    <cellStyle name="Normal 2 2 11 11" xfId="8865"/>
    <cellStyle name="Normal 2 2 11 11 2" xfId="8866"/>
    <cellStyle name="Normal 2 2 11 12" xfId="8867"/>
    <cellStyle name="Normal 2 2 11 12 2" xfId="8868"/>
    <cellStyle name="Normal 2 2 11 13" xfId="8869"/>
    <cellStyle name="Normal 2 2 11 13 2" xfId="8870"/>
    <cellStyle name="Normal 2 2 11 14" xfId="8871"/>
    <cellStyle name="Normal 2 2 11 14 2" xfId="8872"/>
    <cellStyle name="Normal 2 2 11 15" xfId="8873"/>
    <cellStyle name="Normal 2 2 11 15 2" xfId="8874"/>
    <cellStyle name="Normal 2 2 11 16" xfId="8875"/>
    <cellStyle name="Normal 2 2 11 16 2" xfId="8876"/>
    <cellStyle name="Normal 2 2 11 17" xfId="8877"/>
    <cellStyle name="Normal 2 2 11 17 2" xfId="8878"/>
    <cellStyle name="Normal 2 2 11 18" xfId="8879"/>
    <cellStyle name="Normal 2 2 11 2" xfId="138"/>
    <cellStyle name="Normal 2 2 11 2 2" xfId="139"/>
    <cellStyle name="Normal 2 2 11 2 2 10" xfId="8880"/>
    <cellStyle name="Normal 2 2 11 2 2 10 2" xfId="8881"/>
    <cellStyle name="Normal 2 2 11 2 2 11" xfId="8882"/>
    <cellStyle name="Normal 2 2 11 2 2 11 2" xfId="8883"/>
    <cellStyle name="Normal 2 2 11 2 2 12" xfId="8884"/>
    <cellStyle name="Normal 2 2 11 2 2 12 2" xfId="8885"/>
    <cellStyle name="Normal 2 2 11 2 2 13" xfId="8886"/>
    <cellStyle name="Normal 2 2 11 2 2 13 2" xfId="8887"/>
    <cellStyle name="Normal 2 2 11 2 2 14" xfId="8888"/>
    <cellStyle name="Normal 2 2 11 2 2 14 2" xfId="8889"/>
    <cellStyle name="Normal 2 2 11 2 2 15" xfId="8890"/>
    <cellStyle name="Normal 2 2 11 2 2 15 2" xfId="8891"/>
    <cellStyle name="Normal 2 2 11 2 2 16" xfId="8892"/>
    <cellStyle name="Normal 2 2 11 2 2 16 2" xfId="8893"/>
    <cellStyle name="Normal 2 2 11 2 2 17" xfId="8894"/>
    <cellStyle name="Normal 2 2 11 2 2 2" xfId="140"/>
    <cellStyle name="Normal 2 2 11 2 2 2 2" xfId="141"/>
    <cellStyle name="Normal 2 2 11 2 2 3" xfId="142"/>
    <cellStyle name="Normal 2 2 11 2 2 3 2" xfId="143"/>
    <cellStyle name="Normal 2 2 11 2 2 4" xfId="144"/>
    <cellStyle name="Normal 2 2 11 2 2 4 2" xfId="145"/>
    <cellStyle name="Normal 2 2 11 2 2 5" xfId="146"/>
    <cellStyle name="Normal 2 2 11 2 2 5 2" xfId="147"/>
    <cellStyle name="Normal 2 2 11 2 2 6" xfId="8895"/>
    <cellStyle name="Normal 2 2 11 2 2 6 10" xfId="8896"/>
    <cellStyle name="Normal 2 2 11 2 2 6 10 2" xfId="8897"/>
    <cellStyle name="Normal 2 2 11 2 2 6 11" xfId="8898"/>
    <cellStyle name="Normal 2 2 11 2 2 6 11 2" xfId="8899"/>
    <cellStyle name="Normal 2 2 11 2 2 6 12" xfId="8900"/>
    <cellStyle name="Normal 2 2 11 2 2 6 2" xfId="8901"/>
    <cellStyle name="Normal 2 2 11 2 2 6 2 10" xfId="8902"/>
    <cellStyle name="Normal 2 2 11 2 2 6 2 10 2" xfId="8903"/>
    <cellStyle name="Normal 2 2 11 2 2 6 2 11" xfId="8904"/>
    <cellStyle name="Normal 2 2 11 2 2 6 2 2" xfId="8905"/>
    <cellStyle name="Normal 2 2 11 2 2 6 2 2 2" xfId="8906"/>
    <cellStyle name="Normal 2 2 11 2 2 6 2 3" xfId="8907"/>
    <cellStyle name="Normal 2 2 11 2 2 6 2 3 2" xfId="8908"/>
    <cellStyle name="Normal 2 2 11 2 2 6 2 4" xfId="8909"/>
    <cellStyle name="Normal 2 2 11 2 2 6 2 4 2" xfId="8910"/>
    <cellStyle name="Normal 2 2 11 2 2 6 2 5" xfId="8911"/>
    <cellStyle name="Normal 2 2 11 2 2 6 2 5 2" xfId="8912"/>
    <cellStyle name="Normal 2 2 11 2 2 6 2 6" xfId="8913"/>
    <cellStyle name="Normal 2 2 11 2 2 6 2 6 2" xfId="8914"/>
    <cellStyle name="Normal 2 2 11 2 2 6 2 7" xfId="8915"/>
    <cellStyle name="Normal 2 2 11 2 2 6 2 7 2" xfId="8916"/>
    <cellStyle name="Normal 2 2 11 2 2 6 2 8" xfId="8917"/>
    <cellStyle name="Normal 2 2 11 2 2 6 2 8 2" xfId="8918"/>
    <cellStyle name="Normal 2 2 11 2 2 6 2 9" xfId="8919"/>
    <cellStyle name="Normal 2 2 11 2 2 6 2 9 2" xfId="8920"/>
    <cellStyle name="Normal 2 2 11 2 2 6 3" xfId="8921"/>
    <cellStyle name="Normal 2 2 11 2 2 6 3 2" xfId="8922"/>
    <cellStyle name="Normal 2 2 11 2 2 6 4" xfId="8923"/>
    <cellStyle name="Normal 2 2 11 2 2 6 4 2" xfId="8924"/>
    <cellStyle name="Normal 2 2 11 2 2 6 5" xfId="8925"/>
    <cellStyle name="Normal 2 2 11 2 2 6 5 2" xfId="8926"/>
    <cellStyle name="Normal 2 2 11 2 2 6 6" xfId="8927"/>
    <cellStyle name="Normal 2 2 11 2 2 6 6 2" xfId="8928"/>
    <cellStyle name="Normal 2 2 11 2 2 6 7" xfId="8929"/>
    <cellStyle name="Normal 2 2 11 2 2 6 7 2" xfId="8930"/>
    <cellStyle name="Normal 2 2 11 2 2 6 8" xfId="8931"/>
    <cellStyle name="Normal 2 2 11 2 2 6 8 2" xfId="8932"/>
    <cellStyle name="Normal 2 2 11 2 2 6 9" xfId="8933"/>
    <cellStyle name="Normal 2 2 11 2 2 6 9 2" xfId="8934"/>
    <cellStyle name="Normal 2 2 11 2 2 7" xfId="8935"/>
    <cellStyle name="Normal 2 2 11 2 2 7 10" xfId="8936"/>
    <cellStyle name="Normal 2 2 11 2 2 7 10 2" xfId="8937"/>
    <cellStyle name="Normal 2 2 11 2 2 7 11" xfId="8938"/>
    <cellStyle name="Normal 2 2 11 2 2 7 2" xfId="8939"/>
    <cellStyle name="Normal 2 2 11 2 2 7 2 2" xfId="8940"/>
    <cellStyle name="Normal 2 2 11 2 2 7 3" xfId="8941"/>
    <cellStyle name="Normal 2 2 11 2 2 7 3 2" xfId="8942"/>
    <cellStyle name="Normal 2 2 11 2 2 7 4" xfId="8943"/>
    <cellStyle name="Normal 2 2 11 2 2 7 4 2" xfId="8944"/>
    <cellStyle name="Normal 2 2 11 2 2 7 5" xfId="8945"/>
    <cellStyle name="Normal 2 2 11 2 2 7 5 2" xfId="8946"/>
    <cellStyle name="Normal 2 2 11 2 2 7 6" xfId="8947"/>
    <cellStyle name="Normal 2 2 11 2 2 7 6 2" xfId="8948"/>
    <cellStyle name="Normal 2 2 11 2 2 7 7" xfId="8949"/>
    <cellStyle name="Normal 2 2 11 2 2 7 7 2" xfId="8950"/>
    <cellStyle name="Normal 2 2 11 2 2 7 8" xfId="8951"/>
    <cellStyle name="Normal 2 2 11 2 2 7 8 2" xfId="8952"/>
    <cellStyle name="Normal 2 2 11 2 2 7 9" xfId="8953"/>
    <cellStyle name="Normal 2 2 11 2 2 7 9 2" xfId="8954"/>
    <cellStyle name="Normal 2 2 11 2 2 8" xfId="8955"/>
    <cellStyle name="Normal 2 2 11 2 2 8 2" xfId="8956"/>
    <cellStyle name="Normal 2 2 11 2 2 9" xfId="8957"/>
    <cellStyle name="Normal 2 2 11 2 2 9 2" xfId="8958"/>
    <cellStyle name="Normal 2 2 11 2 3" xfId="148"/>
    <cellStyle name="Normal 2 2 11 2 3 10" xfId="8959"/>
    <cellStyle name="Normal 2 2 11 2 3 10 2" xfId="8960"/>
    <cellStyle name="Normal 2 2 11 2 3 11" xfId="8961"/>
    <cellStyle name="Normal 2 2 11 2 3 11 2" xfId="8962"/>
    <cellStyle name="Normal 2 2 11 2 3 12" xfId="8963"/>
    <cellStyle name="Normal 2 2 11 2 3 12 2" xfId="8964"/>
    <cellStyle name="Normal 2 2 11 2 3 13" xfId="8965"/>
    <cellStyle name="Normal 2 2 11 2 3 2" xfId="8966"/>
    <cellStyle name="Normal 2 2 11 2 3 2 10" xfId="8967"/>
    <cellStyle name="Normal 2 2 11 2 3 2 10 2" xfId="8968"/>
    <cellStyle name="Normal 2 2 11 2 3 2 11" xfId="8969"/>
    <cellStyle name="Normal 2 2 11 2 3 2 11 2" xfId="8970"/>
    <cellStyle name="Normal 2 2 11 2 3 2 12" xfId="8971"/>
    <cellStyle name="Normal 2 2 11 2 3 2 2" xfId="8972"/>
    <cellStyle name="Normal 2 2 11 2 3 2 2 10" xfId="8973"/>
    <cellStyle name="Normal 2 2 11 2 3 2 2 10 2" xfId="8974"/>
    <cellStyle name="Normal 2 2 11 2 3 2 2 11" xfId="8975"/>
    <cellStyle name="Normal 2 2 11 2 3 2 2 2" xfId="8976"/>
    <cellStyle name="Normal 2 2 11 2 3 2 2 2 2" xfId="8977"/>
    <cellStyle name="Normal 2 2 11 2 3 2 2 3" xfId="8978"/>
    <cellStyle name="Normal 2 2 11 2 3 2 2 3 2" xfId="8979"/>
    <cellStyle name="Normal 2 2 11 2 3 2 2 4" xfId="8980"/>
    <cellStyle name="Normal 2 2 11 2 3 2 2 4 2" xfId="8981"/>
    <cellStyle name="Normal 2 2 11 2 3 2 2 5" xfId="8982"/>
    <cellStyle name="Normal 2 2 11 2 3 2 2 5 2" xfId="8983"/>
    <cellStyle name="Normal 2 2 11 2 3 2 2 6" xfId="8984"/>
    <cellStyle name="Normal 2 2 11 2 3 2 2 6 2" xfId="8985"/>
    <cellStyle name="Normal 2 2 11 2 3 2 2 7" xfId="8986"/>
    <cellStyle name="Normal 2 2 11 2 3 2 2 7 2" xfId="8987"/>
    <cellStyle name="Normal 2 2 11 2 3 2 2 8" xfId="8988"/>
    <cellStyle name="Normal 2 2 11 2 3 2 2 8 2" xfId="8989"/>
    <cellStyle name="Normal 2 2 11 2 3 2 2 9" xfId="8990"/>
    <cellStyle name="Normal 2 2 11 2 3 2 2 9 2" xfId="8991"/>
    <cellStyle name="Normal 2 2 11 2 3 2 3" xfId="8992"/>
    <cellStyle name="Normal 2 2 11 2 3 2 3 2" xfId="8993"/>
    <cellStyle name="Normal 2 2 11 2 3 2 4" xfId="8994"/>
    <cellStyle name="Normal 2 2 11 2 3 2 4 2" xfId="8995"/>
    <cellStyle name="Normal 2 2 11 2 3 2 5" xfId="8996"/>
    <cellStyle name="Normal 2 2 11 2 3 2 5 2" xfId="8997"/>
    <cellStyle name="Normal 2 2 11 2 3 2 6" xfId="8998"/>
    <cellStyle name="Normal 2 2 11 2 3 2 6 2" xfId="8999"/>
    <cellStyle name="Normal 2 2 11 2 3 2 7" xfId="9000"/>
    <cellStyle name="Normal 2 2 11 2 3 2 7 2" xfId="9001"/>
    <cellStyle name="Normal 2 2 11 2 3 2 8" xfId="9002"/>
    <cellStyle name="Normal 2 2 11 2 3 2 8 2" xfId="9003"/>
    <cellStyle name="Normal 2 2 11 2 3 2 9" xfId="9004"/>
    <cellStyle name="Normal 2 2 11 2 3 2 9 2" xfId="9005"/>
    <cellStyle name="Normal 2 2 11 2 3 3" xfId="9006"/>
    <cellStyle name="Normal 2 2 11 2 3 3 10" xfId="9007"/>
    <cellStyle name="Normal 2 2 11 2 3 3 10 2" xfId="9008"/>
    <cellStyle name="Normal 2 2 11 2 3 3 11" xfId="9009"/>
    <cellStyle name="Normal 2 2 11 2 3 3 2" xfId="9010"/>
    <cellStyle name="Normal 2 2 11 2 3 3 2 2" xfId="9011"/>
    <cellStyle name="Normal 2 2 11 2 3 3 3" xfId="9012"/>
    <cellStyle name="Normal 2 2 11 2 3 3 3 2" xfId="9013"/>
    <cellStyle name="Normal 2 2 11 2 3 3 4" xfId="9014"/>
    <cellStyle name="Normal 2 2 11 2 3 3 4 2" xfId="9015"/>
    <cellStyle name="Normal 2 2 11 2 3 3 5" xfId="9016"/>
    <cellStyle name="Normal 2 2 11 2 3 3 5 2" xfId="9017"/>
    <cellStyle name="Normal 2 2 11 2 3 3 6" xfId="9018"/>
    <cellStyle name="Normal 2 2 11 2 3 3 6 2" xfId="9019"/>
    <cellStyle name="Normal 2 2 11 2 3 3 7" xfId="9020"/>
    <cellStyle name="Normal 2 2 11 2 3 3 7 2" xfId="9021"/>
    <cellStyle name="Normal 2 2 11 2 3 3 8" xfId="9022"/>
    <cellStyle name="Normal 2 2 11 2 3 3 8 2" xfId="9023"/>
    <cellStyle name="Normal 2 2 11 2 3 3 9" xfId="9024"/>
    <cellStyle name="Normal 2 2 11 2 3 3 9 2" xfId="9025"/>
    <cellStyle name="Normal 2 2 11 2 3 4" xfId="9026"/>
    <cellStyle name="Normal 2 2 11 2 3 4 2" xfId="9027"/>
    <cellStyle name="Normal 2 2 11 2 3 5" xfId="9028"/>
    <cellStyle name="Normal 2 2 11 2 3 5 2" xfId="9029"/>
    <cellStyle name="Normal 2 2 11 2 3 6" xfId="9030"/>
    <cellStyle name="Normal 2 2 11 2 3 6 2" xfId="9031"/>
    <cellStyle name="Normal 2 2 11 2 3 7" xfId="9032"/>
    <cellStyle name="Normal 2 2 11 2 3 7 2" xfId="9033"/>
    <cellStyle name="Normal 2 2 11 2 3 8" xfId="9034"/>
    <cellStyle name="Normal 2 2 11 2 3 8 2" xfId="9035"/>
    <cellStyle name="Normal 2 2 11 2 3 9" xfId="9036"/>
    <cellStyle name="Normal 2 2 11 2 3 9 2" xfId="9037"/>
    <cellStyle name="Normal 2 2 11 2 4" xfId="149"/>
    <cellStyle name="Normal 2 2 11 2 4 10" xfId="9038"/>
    <cellStyle name="Normal 2 2 11 2 4 10 2" xfId="9039"/>
    <cellStyle name="Normal 2 2 11 2 4 11" xfId="9040"/>
    <cellStyle name="Normal 2 2 11 2 4 11 2" xfId="9041"/>
    <cellStyle name="Normal 2 2 11 2 4 12" xfId="9042"/>
    <cellStyle name="Normal 2 2 11 2 4 12 2" xfId="9043"/>
    <cellStyle name="Normal 2 2 11 2 4 13" xfId="9044"/>
    <cellStyle name="Normal 2 2 11 2 4 2" xfId="9045"/>
    <cellStyle name="Normal 2 2 11 2 4 2 10" xfId="9046"/>
    <cellStyle name="Normal 2 2 11 2 4 2 10 2" xfId="9047"/>
    <cellStyle name="Normal 2 2 11 2 4 2 11" xfId="9048"/>
    <cellStyle name="Normal 2 2 11 2 4 2 11 2" xfId="9049"/>
    <cellStyle name="Normal 2 2 11 2 4 2 12" xfId="9050"/>
    <cellStyle name="Normal 2 2 11 2 4 2 2" xfId="9051"/>
    <cellStyle name="Normal 2 2 11 2 4 2 2 10" xfId="9052"/>
    <cellStyle name="Normal 2 2 11 2 4 2 2 10 2" xfId="9053"/>
    <cellStyle name="Normal 2 2 11 2 4 2 2 11" xfId="9054"/>
    <cellStyle name="Normal 2 2 11 2 4 2 2 2" xfId="9055"/>
    <cellStyle name="Normal 2 2 11 2 4 2 2 2 2" xfId="9056"/>
    <cellStyle name="Normal 2 2 11 2 4 2 2 3" xfId="9057"/>
    <cellStyle name="Normal 2 2 11 2 4 2 2 3 2" xfId="9058"/>
    <cellStyle name="Normal 2 2 11 2 4 2 2 4" xfId="9059"/>
    <cellStyle name="Normal 2 2 11 2 4 2 2 4 2" xfId="9060"/>
    <cellStyle name="Normal 2 2 11 2 4 2 2 5" xfId="9061"/>
    <cellStyle name="Normal 2 2 11 2 4 2 2 5 2" xfId="9062"/>
    <cellStyle name="Normal 2 2 11 2 4 2 2 6" xfId="9063"/>
    <cellStyle name="Normal 2 2 11 2 4 2 2 6 2" xfId="9064"/>
    <cellStyle name="Normal 2 2 11 2 4 2 2 7" xfId="9065"/>
    <cellStyle name="Normal 2 2 11 2 4 2 2 7 2" xfId="9066"/>
    <cellStyle name="Normal 2 2 11 2 4 2 2 8" xfId="9067"/>
    <cellStyle name="Normal 2 2 11 2 4 2 2 8 2" xfId="9068"/>
    <cellStyle name="Normal 2 2 11 2 4 2 2 9" xfId="9069"/>
    <cellStyle name="Normal 2 2 11 2 4 2 2 9 2" xfId="9070"/>
    <cellStyle name="Normal 2 2 11 2 4 2 3" xfId="9071"/>
    <cellStyle name="Normal 2 2 11 2 4 2 3 2" xfId="9072"/>
    <cellStyle name="Normal 2 2 11 2 4 2 4" xfId="9073"/>
    <cellStyle name="Normal 2 2 11 2 4 2 4 2" xfId="9074"/>
    <cellStyle name="Normal 2 2 11 2 4 2 5" xfId="9075"/>
    <cellStyle name="Normal 2 2 11 2 4 2 5 2" xfId="9076"/>
    <cellStyle name="Normal 2 2 11 2 4 2 6" xfId="9077"/>
    <cellStyle name="Normal 2 2 11 2 4 2 6 2" xfId="9078"/>
    <cellStyle name="Normal 2 2 11 2 4 2 7" xfId="9079"/>
    <cellStyle name="Normal 2 2 11 2 4 2 7 2" xfId="9080"/>
    <cellStyle name="Normal 2 2 11 2 4 2 8" xfId="9081"/>
    <cellStyle name="Normal 2 2 11 2 4 2 8 2" xfId="9082"/>
    <cellStyle name="Normal 2 2 11 2 4 2 9" xfId="9083"/>
    <cellStyle name="Normal 2 2 11 2 4 2 9 2" xfId="9084"/>
    <cellStyle name="Normal 2 2 11 2 4 3" xfId="9085"/>
    <cellStyle name="Normal 2 2 11 2 4 3 10" xfId="9086"/>
    <cellStyle name="Normal 2 2 11 2 4 3 10 2" xfId="9087"/>
    <cellStyle name="Normal 2 2 11 2 4 3 11" xfId="9088"/>
    <cellStyle name="Normal 2 2 11 2 4 3 2" xfId="9089"/>
    <cellStyle name="Normal 2 2 11 2 4 3 2 2" xfId="9090"/>
    <cellStyle name="Normal 2 2 11 2 4 3 3" xfId="9091"/>
    <cellStyle name="Normal 2 2 11 2 4 3 3 2" xfId="9092"/>
    <cellStyle name="Normal 2 2 11 2 4 3 4" xfId="9093"/>
    <cellStyle name="Normal 2 2 11 2 4 3 4 2" xfId="9094"/>
    <cellStyle name="Normal 2 2 11 2 4 3 5" xfId="9095"/>
    <cellStyle name="Normal 2 2 11 2 4 3 5 2" xfId="9096"/>
    <cellStyle name="Normal 2 2 11 2 4 3 6" xfId="9097"/>
    <cellStyle name="Normal 2 2 11 2 4 3 6 2" xfId="9098"/>
    <cellStyle name="Normal 2 2 11 2 4 3 7" xfId="9099"/>
    <cellStyle name="Normal 2 2 11 2 4 3 7 2" xfId="9100"/>
    <cellStyle name="Normal 2 2 11 2 4 3 8" xfId="9101"/>
    <cellStyle name="Normal 2 2 11 2 4 3 8 2" xfId="9102"/>
    <cellStyle name="Normal 2 2 11 2 4 3 9" xfId="9103"/>
    <cellStyle name="Normal 2 2 11 2 4 3 9 2" xfId="9104"/>
    <cellStyle name="Normal 2 2 11 2 4 4" xfId="9105"/>
    <cellStyle name="Normal 2 2 11 2 4 4 2" xfId="9106"/>
    <cellStyle name="Normal 2 2 11 2 4 5" xfId="9107"/>
    <cellStyle name="Normal 2 2 11 2 4 5 2" xfId="9108"/>
    <cellStyle name="Normal 2 2 11 2 4 6" xfId="9109"/>
    <cellStyle name="Normal 2 2 11 2 4 6 2" xfId="9110"/>
    <cellStyle name="Normal 2 2 11 2 4 7" xfId="9111"/>
    <cellStyle name="Normal 2 2 11 2 4 7 2" xfId="9112"/>
    <cellStyle name="Normal 2 2 11 2 4 8" xfId="9113"/>
    <cellStyle name="Normal 2 2 11 2 4 8 2" xfId="9114"/>
    <cellStyle name="Normal 2 2 11 2 4 9" xfId="9115"/>
    <cellStyle name="Normal 2 2 11 2 4 9 2" xfId="9116"/>
    <cellStyle name="Normal 2 2 11 2 5" xfId="150"/>
    <cellStyle name="Normal 2 2 11 2 5 10" xfId="9117"/>
    <cellStyle name="Normal 2 2 11 2 5 10 2" xfId="9118"/>
    <cellStyle name="Normal 2 2 11 2 5 11" xfId="9119"/>
    <cellStyle name="Normal 2 2 11 2 5 11 2" xfId="9120"/>
    <cellStyle name="Normal 2 2 11 2 5 12" xfId="9121"/>
    <cellStyle name="Normal 2 2 11 2 5 12 2" xfId="9122"/>
    <cellStyle name="Normal 2 2 11 2 5 13" xfId="9123"/>
    <cellStyle name="Normal 2 2 11 2 5 2" xfId="9124"/>
    <cellStyle name="Normal 2 2 11 2 5 2 10" xfId="9125"/>
    <cellStyle name="Normal 2 2 11 2 5 2 10 2" xfId="9126"/>
    <cellStyle name="Normal 2 2 11 2 5 2 11" xfId="9127"/>
    <cellStyle name="Normal 2 2 11 2 5 2 11 2" xfId="9128"/>
    <cellStyle name="Normal 2 2 11 2 5 2 12" xfId="9129"/>
    <cellStyle name="Normal 2 2 11 2 5 2 2" xfId="9130"/>
    <cellStyle name="Normal 2 2 11 2 5 2 2 10" xfId="9131"/>
    <cellStyle name="Normal 2 2 11 2 5 2 2 10 2" xfId="9132"/>
    <cellStyle name="Normal 2 2 11 2 5 2 2 11" xfId="9133"/>
    <cellStyle name="Normal 2 2 11 2 5 2 2 2" xfId="9134"/>
    <cellStyle name="Normal 2 2 11 2 5 2 2 2 2" xfId="9135"/>
    <cellStyle name="Normal 2 2 11 2 5 2 2 3" xfId="9136"/>
    <cellStyle name="Normal 2 2 11 2 5 2 2 3 2" xfId="9137"/>
    <cellStyle name="Normal 2 2 11 2 5 2 2 4" xfId="9138"/>
    <cellStyle name="Normal 2 2 11 2 5 2 2 4 2" xfId="9139"/>
    <cellStyle name="Normal 2 2 11 2 5 2 2 5" xfId="9140"/>
    <cellStyle name="Normal 2 2 11 2 5 2 2 5 2" xfId="9141"/>
    <cellStyle name="Normal 2 2 11 2 5 2 2 6" xfId="9142"/>
    <cellStyle name="Normal 2 2 11 2 5 2 2 6 2" xfId="9143"/>
    <cellStyle name="Normal 2 2 11 2 5 2 2 7" xfId="9144"/>
    <cellStyle name="Normal 2 2 11 2 5 2 2 7 2" xfId="9145"/>
    <cellStyle name="Normal 2 2 11 2 5 2 2 8" xfId="9146"/>
    <cellStyle name="Normal 2 2 11 2 5 2 2 8 2" xfId="9147"/>
    <cellStyle name="Normal 2 2 11 2 5 2 2 9" xfId="9148"/>
    <cellStyle name="Normal 2 2 11 2 5 2 2 9 2" xfId="9149"/>
    <cellStyle name="Normal 2 2 11 2 5 2 3" xfId="9150"/>
    <cellStyle name="Normal 2 2 11 2 5 2 3 2" xfId="9151"/>
    <cellStyle name="Normal 2 2 11 2 5 2 4" xfId="9152"/>
    <cellStyle name="Normal 2 2 11 2 5 2 4 2" xfId="9153"/>
    <cellStyle name="Normal 2 2 11 2 5 2 5" xfId="9154"/>
    <cellStyle name="Normal 2 2 11 2 5 2 5 2" xfId="9155"/>
    <cellStyle name="Normal 2 2 11 2 5 2 6" xfId="9156"/>
    <cellStyle name="Normal 2 2 11 2 5 2 6 2" xfId="9157"/>
    <cellStyle name="Normal 2 2 11 2 5 2 7" xfId="9158"/>
    <cellStyle name="Normal 2 2 11 2 5 2 7 2" xfId="9159"/>
    <cellStyle name="Normal 2 2 11 2 5 2 8" xfId="9160"/>
    <cellStyle name="Normal 2 2 11 2 5 2 8 2" xfId="9161"/>
    <cellStyle name="Normal 2 2 11 2 5 2 9" xfId="9162"/>
    <cellStyle name="Normal 2 2 11 2 5 2 9 2" xfId="9163"/>
    <cellStyle name="Normal 2 2 11 2 5 3" xfId="9164"/>
    <cellStyle name="Normal 2 2 11 2 5 3 10" xfId="9165"/>
    <cellStyle name="Normal 2 2 11 2 5 3 10 2" xfId="9166"/>
    <cellStyle name="Normal 2 2 11 2 5 3 11" xfId="9167"/>
    <cellStyle name="Normal 2 2 11 2 5 3 2" xfId="9168"/>
    <cellStyle name="Normal 2 2 11 2 5 3 2 2" xfId="9169"/>
    <cellStyle name="Normal 2 2 11 2 5 3 3" xfId="9170"/>
    <cellStyle name="Normal 2 2 11 2 5 3 3 2" xfId="9171"/>
    <cellStyle name="Normal 2 2 11 2 5 3 4" xfId="9172"/>
    <cellStyle name="Normal 2 2 11 2 5 3 4 2" xfId="9173"/>
    <cellStyle name="Normal 2 2 11 2 5 3 5" xfId="9174"/>
    <cellStyle name="Normal 2 2 11 2 5 3 5 2" xfId="9175"/>
    <cellStyle name="Normal 2 2 11 2 5 3 6" xfId="9176"/>
    <cellStyle name="Normal 2 2 11 2 5 3 6 2" xfId="9177"/>
    <cellStyle name="Normal 2 2 11 2 5 3 7" xfId="9178"/>
    <cellStyle name="Normal 2 2 11 2 5 3 7 2" xfId="9179"/>
    <cellStyle name="Normal 2 2 11 2 5 3 8" xfId="9180"/>
    <cellStyle name="Normal 2 2 11 2 5 3 8 2" xfId="9181"/>
    <cellStyle name="Normal 2 2 11 2 5 3 9" xfId="9182"/>
    <cellStyle name="Normal 2 2 11 2 5 3 9 2" xfId="9183"/>
    <cellStyle name="Normal 2 2 11 2 5 4" xfId="9184"/>
    <cellStyle name="Normal 2 2 11 2 5 4 2" xfId="9185"/>
    <cellStyle name="Normal 2 2 11 2 5 5" xfId="9186"/>
    <cellStyle name="Normal 2 2 11 2 5 5 2" xfId="9187"/>
    <cellStyle name="Normal 2 2 11 2 5 6" xfId="9188"/>
    <cellStyle name="Normal 2 2 11 2 5 6 2" xfId="9189"/>
    <cellStyle name="Normal 2 2 11 2 5 7" xfId="9190"/>
    <cellStyle name="Normal 2 2 11 2 5 7 2" xfId="9191"/>
    <cellStyle name="Normal 2 2 11 2 5 8" xfId="9192"/>
    <cellStyle name="Normal 2 2 11 2 5 8 2" xfId="9193"/>
    <cellStyle name="Normal 2 2 11 2 5 9" xfId="9194"/>
    <cellStyle name="Normal 2 2 11 2 5 9 2" xfId="9195"/>
    <cellStyle name="Normal 2 2 11 2 6" xfId="151"/>
    <cellStyle name="Normal 2 2 11 3" xfId="152"/>
    <cellStyle name="Normal 2 2 11 3 2" xfId="153"/>
    <cellStyle name="Normal 2 2 11 4" xfId="154"/>
    <cellStyle name="Normal 2 2 11 4 2" xfId="155"/>
    <cellStyle name="Normal 2 2 11 5" xfId="156"/>
    <cellStyle name="Normal 2 2 11 5 2" xfId="157"/>
    <cellStyle name="Normal 2 2 11 6" xfId="158"/>
    <cellStyle name="Normal 2 2 11 6 2" xfId="159"/>
    <cellStyle name="Normal 2 2 11 7" xfId="9196"/>
    <cellStyle name="Normal 2 2 11 7 10" xfId="9197"/>
    <cellStyle name="Normal 2 2 11 7 10 2" xfId="9198"/>
    <cellStyle name="Normal 2 2 11 7 11" xfId="9199"/>
    <cellStyle name="Normal 2 2 11 7 11 2" xfId="9200"/>
    <cellStyle name="Normal 2 2 11 7 12" xfId="9201"/>
    <cellStyle name="Normal 2 2 11 7 2" xfId="9202"/>
    <cellStyle name="Normal 2 2 11 7 2 10" xfId="9203"/>
    <cellStyle name="Normal 2 2 11 7 2 10 2" xfId="9204"/>
    <cellStyle name="Normal 2 2 11 7 2 11" xfId="9205"/>
    <cellStyle name="Normal 2 2 11 7 2 2" xfId="9206"/>
    <cellStyle name="Normal 2 2 11 7 2 2 2" xfId="9207"/>
    <cellStyle name="Normal 2 2 11 7 2 3" xfId="9208"/>
    <cellStyle name="Normal 2 2 11 7 2 3 2" xfId="9209"/>
    <cellStyle name="Normal 2 2 11 7 2 4" xfId="9210"/>
    <cellStyle name="Normal 2 2 11 7 2 4 2" xfId="9211"/>
    <cellStyle name="Normal 2 2 11 7 2 5" xfId="9212"/>
    <cellStyle name="Normal 2 2 11 7 2 5 2" xfId="9213"/>
    <cellStyle name="Normal 2 2 11 7 2 6" xfId="9214"/>
    <cellStyle name="Normal 2 2 11 7 2 6 2" xfId="9215"/>
    <cellStyle name="Normal 2 2 11 7 2 7" xfId="9216"/>
    <cellStyle name="Normal 2 2 11 7 2 7 2" xfId="9217"/>
    <cellStyle name="Normal 2 2 11 7 2 8" xfId="9218"/>
    <cellStyle name="Normal 2 2 11 7 2 8 2" xfId="9219"/>
    <cellStyle name="Normal 2 2 11 7 2 9" xfId="9220"/>
    <cellStyle name="Normal 2 2 11 7 2 9 2" xfId="9221"/>
    <cellStyle name="Normal 2 2 11 7 3" xfId="9222"/>
    <cellStyle name="Normal 2 2 11 7 3 2" xfId="9223"/>
    <cellStyle name="Normal 2 2 11 7 4" xfId="9224"/>
    <cellStyle name="Normal 2 2 11 7 4 2" xfId="9225"/>
    <cellStyle name="Normal 2 2 11 7 5" xfId="9226"/>
    <cellStyle name="Normal 2 2 11 7 5 2" xfId="9227"/>
    <cellStyle name="Normal 2 2 11 7 6" xfId="9228"/>
    <cellStyle name="Normal 2 2 11 7 6 2" xfId="9229"/>
    <cellStyle name="Normal 2 2 11 7 7" xfId="9230"/>
    <cellStyle name="Normal 2 2 11 7 7 2" xfId="9231"/>
    <cellStyle name="Normal 2 2 11 7 8" xfId="9232"/>
    <cellStyle name="Normal 2 2 11 7 8 2" xfId="9233"/>
    <cellStyle name="Normal 2 2 11 7 9" xfId="9234"/>
    <cellStyle name="Normal 2 2 11 7 9 2" xfId="9235"/>
    <cellStyle name="Normal 2 2 11 8" xfId="9236"/>
    <cellStyle name="Normal 2 2 11 8 10" xfId="9237"/>
    <cellStyle name="Normal 2 2 11 8 10 2" xfId="9238"/>
    <cellStyle name="Normal 2 2 11 8 11" xfId="9239"/>
    <cellStyle name="Normal 2 2 11 8 2" xfId="9240"/>
    <cellStyle name="Normal 2 2 11 8 2 2" xfId="9241"/>
    <cellStyle name="Normal 2 2 11 8 3" xfId="9242"/>
    <cellStyle name="Normal 2 2 11 8 3 2" xfId="9243"/>
    <cellStyle name="Normal 2 2 11 8 4" xfId="9244"/>
    <cellStyle name="Normal 2 2 11 8 4 2" xfId="9245"/>
    <cellStyle name="Normal 2 2 11 8 5" xfId="9246"/>
    <cellStyle name="Normal 2 2 11 8 5 2" xfId="9247"/>
    <cellStyle name="Normal 2 2 11 8 6" xfId="9248"/>
    <cellStyle name="Normal 2 2 11 8 6 2" xfId="9249"/>
    <cellStyle name="Normal 2 2 11 8 7" xfId="9250"/>
    <cellStyle name="Normal 2 2 11 8 7 2" xfId="9251"/>
    <cellStyle name="Normal 2 2 11 8 8" xfId="9252"/>
    <cellStyle name="Normal 2 2 11 8 8 2" xfId="9253"/>
    <cellStyle name="Normal 2 2 11 8 9" xfId="9254"/>
    <cellStyle name="Normal 2 2 11 8 9 2" xfId="9255"/>
    <cellStyle name="Normal 2 2 11 9" xfId="9256"/>
    <cellStyle name="Normal 2 2 11 9 2" xfId="9257"/>
    <cellStyle name="Normal 2 2 12" xfId="160"/>
    <cellStyle name="Normal 2 2 12 2" xfId="161"/>
    <cellStyle name="Normal 2 2 13" xfId="162"/>
    <cellStyle name="Normal 2 2 13 2" xfId="163"/>
    <cellStyle name="Normal 2 2 14" xfId="164"/>
    <cellStyle name="Normal 2 2 14 2" xfId="165"/>
    <cellStyle name="Normal 2 2 15" xfId="166"/>
    <cellStyle name="Normal 2 2 15 10" xfId="9258"/>
    <cellStyle name="Normal 2 2 15 10 2" xfId="9259"/>
    <cellStyle name="Normal 2 2 15 11" xfId="9260"/>
    <cellStyle name="Normal 2 2 15 11 2" xfId="9261"/>
    <cellStyle name="Normal 2 2 15 12" xfId="9262"/>
    <cellStyle name="Normal 2 2 15 12 2" xfId="9263"/>
    <cellStyle name="Normal 2 2 15 13" xfId="9264"/>
    <cellStyle name="Normal 2 2 15 13 2" xfId="9265"/>
    <cellStyle name="Normal 2 2 15 14" xfId="9266"/>
    <cellStyle name="Normal 2 2 15 14 2" xfId="9267"/>
    <cellStyle name="Normal 2 2 15 15" xfId="9268"/>
    <cellStyle name="Normal 2 2 15 15 2" xfId="9269"/>
    <cellStyle name="Normal 2 2 15 16" xfId="9270"/>
    <cellStyle name="Normal 2 2 15 16 2" xfId="9271"/>
    <cellStyle name="Normal 2 2 15 17" xfId="9272"/>
    <cellStyle name="Normal 2 2 15 2" xfId="167"/>
    <cellStyle name="Normal 2 2 15 2 2" xfId="168"/>
    <cellStyle name="Normal 2 2 15 3" xfId="169"/>
    <cellStyle name="Normal 2 2 15 3 2" xfId="170"/>
    <cellStyle name="Normal 2 2 15 4" xfId="171"/>
    <cellStyle name="Normal 2 2 15 4 2" xfId="172"/>
    <cellStyle name="Normal 2 2 15 5" xfId="173"/>
    <cellStyle name="Normal 2 2 15 5 2" xfId="174"/>
    <cellStyle name="Normal 2 2 15 6" xfId="9273"/>
    <cellStyle name="Normal 2 2 15 6 10" xfId="9274"/>
    <cellStyle name="Normal 2 2 15 6 10 2" xfId="9275"/>
    <cellStyle name="Normal 2 2 15 6 11" xfId="9276"/>
    <cellStyle name="Normal 2 2 15 6 11 2" xfId="9277"/>
    <cellStyle name="Normal 2 2 15 6 12" xfId="9278"/>
    <cellStyle name="Normal 2 2 15 6 2" xfId="9279"/>
    <cellStyle name="Normal 2 2 15 6 2 10" xfId="9280"/>
    <cellStyle name="Normal 2 2 15 6 2 10 2" xfId="9281"/>
    <cellStyle name="Normal 2 2 15 6 2 11" xfId="9282"/>
    <cellStyle name="Normal 2 2 15 6 2 2" xfId="9283"/>
    <cellStyle name="Normal 2 2 15 6 2 2 2" xfId="9284"/>
    <cellStyle name="Normal 2 2 15 6 2 3" xfId="9285"/>
    <cellStyle name="Normal 2 2 15 6 2 3 2" xfId="9286"/>
    <cellStyle name="Normal 2 2 15 6 2 4" xfId="9287"/>
    <cellStyle name="Normal 2 2 15 6 2 4 2" xfId="9288"/>
    <cellStyle name="Normal 2 2 15 6 2 5" xfId="9289"/>
    <cellStyle name="Normal 2 2 15 6 2 5 2" xfId="9290"/>
    <cellStyle name="Normal 2 2 15 6 2 6" xfId="9291"/>
    <cellStyle name="Normal 2 2 15 6 2 6 2" xfId="9292"/>
    <cellStyle name="Normal 2 2 15 6 2 7" xfId="9293"/>
    <cellStyle name="Normal 2 2 15 6 2 7 2" xfId="9294"/>
    <cellStyle name="Normal 2 2 15 6 2 8" xfId="9295"/>
    <cellStyle name="Normal 2 2 15 6 2 8 2" xfId="9296"/>
    <cellStyle name="Normal 2 2 15 6 2 9" xfId="9297"/>
    <cellStyle name="Normal 2 2 15 6 2 9 2" xfId="9298"/>
    <cellStyle name="Normal 2 2 15 6 3" xfId="9299"/>
    <cellStyle name="Normal 2 2 15 6 3 2" xfId="9300"/>
    <cellStyle name="Normal 2 2 15 6 4" xfId="9301"/>
    <cellStyle name="Normal 2 2 15 6 4 2" xfId="9302"/>
    <cellStyle name="Normal 2 2 15 6 5" xfId="9303"/>
    <cellStyle name="Normal 2 2 15 6 5 2" xfId="9304"/>
    <cellStyle name="Normal 2 2 15 6 6" xfId="9305"/>
    <cellStyle name="Normal 2 2 15 6 6 2" xfId="9306"/>
    <cellStyle name="Normal 2 2 15 6 7" xfId="9307"/>
    <cellStyle name="Normal 2 2 15 6 7 2" xfId="9308"/>
    <cellStyle name="Normal 2 2 15 6 8" xfId="9309"/>
    <cellStyle name="Normal 2 2 15 6 8 2" xfId="9310"/>
    <cellStyle name="Normal 2 2 15 6 9" xfId="9311"/>
    <cellStyle name="Normal 2 2 15 6 9 2" xfId="9312"/>
    <cellStyle name="Normal 2 2 15 7" xfId="9313"/>
    <cellStyle name="Normal 2 2 15 7 10" xfId="9314"/>
    <cellStyle name="Normal 2 2 15 7 10 2" xfId="9315"/>
    <cellStyle name="Normal 2 2 15 7 11" xfId="9316"/>
    <cellStyle name="Normal 2 2 15 7 2" xfId="9317"/>
    <cellStyle name="Normal 2 2 15 7 2 2" xfId="9318"/>
    <cellStyle name="Normal 2 2 15 7 3" xfId="9319"/>
    <cellStyle name="Normal 2 2 15 7 3 2" xfId="9320"/>
    <cellStyle name="Normal 2 2 15 7 4" xfId="9321"/>
    <cellStyle name="Normal 2 2 15 7 4 2" xfId="9322"/>
    <cellStyle name="Normal 2 2 15 7 5" xfId="9323"/>
    <cellStyle name="Normal 2 2 15 7 5 2" xfId="9324"/>
    <cellStyle name="Normal 2 2 15 7 6" xfId="9325"/>
    <cellStyle name="Normal 2 2 15 7 6 2" xfId="9326"/>
    <cellStyle name="Normal 2 2 15 7 7" xfId="9327"/>
    <cellStyle name="Normal 2 2 15 7 7 2" xfId="9328"/>
    <cellStyle name="Normal 2 2 15 7 8" xfId="9329"/>
    <cellStyle name="Normal 2 2 15 7 8 2" xfId="9330"/>
    <cellStyle name="Normal 2 2 15 7 9" xfId="9331"/>
    <cellStyle name="Normal 2 2 15 7 9 2" xfId="9332"/>
    <cellStyle name="Normal 2 2 15 8" xfId="9333"/>
    <cellStyle name="Normal 2 2 15 8 2" xfId="9334"/>
    <cellStyle name="Normal 2 2 15 9" xfId="9335"/>
    <cellStyle name="Normal 2 2 15 9 2" xfId="9336"/>
    <cellStyle name="Normal 2 2 16" xfId="175"/>
    <cellStyle name="Normal 2 2 16 10" xfId="9337"/>
    <cellStyle name="Normal 2 2 16 10 2" xfId="9338"/>
    <cellStyle name="Normal 2 2 16 11" xfId="9339"/>
    <cellStyle name="Normal 2 2 16 11 2" xfId="9340"/>
    <cellStyle name="Normal 2 2 16 12" xfId="9341"/>
    <cellStyle name="Normal 2 2 16 12 2" xfId="9342"/>
    <cellStyle name="Normal 2 2 16 13" xfId="9343"/>
    <cellStyle name="Normal 2 2 16 2" xfId="9344"/>
    <cellStyle name="Normal 2 2 16 2 10" xfId="9345"/>
    <cellStyle name="Normal 2 2 16 2 10 2" xfId="9346"/>
    <cellStyle name="Normal 2 2 16 2 11" xfId="9347"/>
    <cellStyle name="Normal 2 2 16 2 11 2" xfId="9348"/>
    <cellStyle name="Normal 2 2 16 2 12" xfId="9349"/>
    <cellStyle name="Normal 2 2 16 2 2" xfId="9350"/>
    <cellStyle name="Normal 2 2 16 2 2 10" xfId="9351"/>
    <cellStyle name="Normal 2 2 16 2 2 10 2" xfId="9352"/>
    <cellStyle name="Normal 2 2 16 2 2 11" xfId="9353"/>
    <cellStyle name="Normal 2 2 16 2 2 2" xfId="9354"/>
    <cellStyle name="Normal 2 2 16 2 2 2 2" xfId="9355"/>
    <cellStyle name="Normal 2 2 16 2 2 3" xfId="9356"/>
    <cellStyle name="Normal 2 2 16 2 2 3 2" xfId="9357"/>
    <cellStyle name="Normal 2 2 16 2 2 4" xfId="9358"/>
    <cellStyle name="Normal 2 2 16 2 2 4 2" xfId="9359"/>
    <cellStyle name="Normal 2 2 16 2 2 5" xfId="9360"/>
    <cellStyle name="Normal 2 2 16 2 2 5 2" xfId="9361"/>
    <cellStyle name="Normal 2 2 16 2 2 6" xfId="9362"/>
    <cellStyle name="Normal 2 2 16 2 2 6 2" xfId="9363"/>
    <cellStyle name="Normal 2 2 16 2 2 7" xfId="9364"/>
    <cellStyle name="Normal 2 2 16 2 2 7 2" xfId="9365"/>
    <cellStyle name="Normal 2 2 16 2 2 8" xfId="9366"/>
    <cellStyle name="Normal 2 2 16 2 2 8 2" xfId="9367"/>
    <cellStyle name="Normal 2 2 16 2 2 9" xfId="9368"/>
    <cellStyle name="Normal 2 2 16 2 2 9 2" xfId="9369"/>
    <cellStyle name="Normal 2 2 16 2 3" xfId="9370"/>
    <cellStyle name="Normal 2 2 16 2 3 2" xfId="9371"/>
    <cellStyle name="Normal 2 2 16 2 4" xfId="9372"/>
    <cellStyle name="Normal 2 2 16 2 4 2" xfId="9373"/>
    <cellStyle name="Normal 2 2 16 2 5" xfId="9374"/>
    <cellStyle name="Normal 2 2 16 2 5 2" xfId="9375"/>
    <cellStyle name="Normal 2 2 16 2 6" xfId="9376"/>
    <cellStyle name="Normal 2 2 16 2 6 2" xfId="9377"/>
    <cellStyle name="Normal 2 2 16 2 7" xfId="9378"/>
    <cellStyle name="Normal 2 2 16 2 7 2" xfId="9379"/>
    <cellStyle name="Normal 2 2 16 2 8" xfId="9380"/>
    <cellStyle name="Normal 2 2 16 2 8 2" xfId="9381"/>
    <cellStyle name="Normal 2 2 16 2 9" xfId="9382"/>
    <cellStyle name="Normal 2 2 16 2 9 2" xfId="9383"/>
    <cellStyle name="Normal 2 2 16 3" xfId="9384"/>
    <cellStyle name="Normal 2 2 16 3 10" xfId="9385"/>
    <cellStyle name="Normal 2 2 16 3 10 2" xfId="9386"/>
    <cellStyle name="Normal 2 2 16 3 11" xfId="9387"/>
    <cellStyle name="Normal 2 2 16 3 2" xfId="9388"/>
    <cellStyle name="Normal 2 2 16 3 2 2" xfId="9389"/>
    <cellStyle name="Normal 2 2 16 3 3" xfId="9390"/>
    <cellStyle name="Normal 2 2 16 3 3 2" xfId="9391"/>
    <cellStyle name="Normal 2 2 16 3 4" xfId="9392"/>
    <cellStyle name="Normal 2 2 16 3 4 2" xfId="9393"/>
    <cellStyle name="Normal 2 2 16 3 5" xfId="9394"/>
    <cellStyle name="Normal 2 2 16 3 5 2" xfId="9395"/>
    <cellStyle name="Normal 2 2 16 3 6" xfId="9396"/>
    <cellStyle name="Normal 2 2 16 3 6 2" xfId="9397"/>
    <cellStyle name="Normal 2 2 16 3 7" xfId="9398"/>
    <cellStyle name="Normal 2 2 16 3 7 2" xfId="9399"/>
    <cellStyle name="Normal 2 2 16 3 8" xfId="9400"/>
    <cellStyle name="Normal 2 2 16 3 8 2" xfId="9401"/>
    <cellStyle name="Normal 2 2 16 3 9" xfId="9402"/>
    <cellStyle name="Normal 2 2 16 3 9 2" xfId="9403"/>
    <cellStyle name="Normal 2 2 16 4" xfId="9404"/>
    <cellStyle name="Normal 2 2 16 4 2" xfId="9405"/>
    <cellStyle name="Normal 2 2 16 5" xfId="9406"/>
    <cellStyle name="Normal 2 2 16 5 2" xfId="9407"/>
    <cellStyle name="Normal 2 2 16 6" xfId="9408"/>
    <cellStyle name="Normal 2 2 16 6 2" xfId="9409"/>
    <cellStyle name="Normal 2 2 16 7" xfId="9410"/>
    <cellStyle name="Normal 2 2 16 7 2" xfId="9411"/>
    <cellStyle name="Normal 2 2 16 8" xfId="9412"/>
    <cellStyle name="Normal 2 2 16 8 2" xfId="9413"/>
    <cellStyle name="Normal 2 2 16 9" xfId="9414"/>
    <cellStyle name="Normal 2 2 16 9 2" xfId="9415"/>
    <cellStyle name="Normal 2 2 17" xfId="176"/>
    <cellStyle name="Normal 2 2 17 10" xfId="9416"/>
    <cellStyle name="Normal 2 2 17 10 2" xfId="9417"/>
    <cellStyle name="Normal 2 2 17 11" xfId="9418"/>
    <cellStyle name="Normal 2 2 17 11 2" xfId="9419"/>
    <cellStyle name="Normal 2 2 17 12" xfId="9420"/>
    <cellStyle name="Normal 2 2 17 12 2" xfId="9421"/>
    <cellStyle name="Normal 2 2 17 13" xfId="9422"/>
    <cellStyle name="Normal 2 2 17 2" xfId="9423"/>
    <cellStyle name="Normal 2 2 17 2 10" xfId="9424"/>
    <cellStyle name="Normal 2 2 17 2 10 2" xfId="9425"/>
    <cellStyle name="Normal 2 2 17 2 11" xfId="9426"/>
    <cellStyle name="Normal 2 2 17 2 11 2" xfId="9427"/>
    <cellStyle name="Normal 2 2 17 2 12" xfId="9428"/>
    <cellStyle name="Normal 2 2 17 2 2" xfId="9429"/>
    <cellStyle name="Normal 2 2 17 2 2 10" xfId="9430"/>
    <cellStyle name="Normal 2 2 17 2 2 10 2" xfId="9431"/>
    <cellStyle name="Normal 2 2 17 2 2 11" xfId="9432"/>
    <cellStyle name="Normal 2 2 17 2 2 2" xfId="9433"/>
    <cellStyle name="Normal 2 2 17 2 2 2 2" xfId="9434"/>
    <cellStyle name="Normal 2 2 17 2 2 3" xfId="9435"/>
    <cellStyle name="Normal 2 2 17 2 2 3 2" xfId="9436"/>
    <cellStyle name="Normal 2 2 17 2 2 4" xfId="9437"/>
    <cellStyle name="Normal 2 2 17 2 2 4 2" xfId="9438"/>
    <cellStyle name="Normal 2 2 17 2 2 5" xfId="9439"/>
    <cellStyle name="Normal 2 2 17 2 2 5 2" xfId="9440"/>
    <cellStyle name="Normal 2 2 17 2 2 6" xfId="9441"/>
    <cellStyle name="Normal 2 2 17 2 2 6 2" xfId="9442"/>
    <cellStyle name="Normal 2 2 17 2 2 7" xfId="9443"/>
    <cellStyle name="Normal 2 2 17 2 2 7 2" xfId="9444"/>
    <cellStyle name="Normal 2 2 17 2 2 8" xfId="9445"/>
    <cellStyle name="Normal 2 2 17 2 2 8 2" xfId="9446"/>
    <cellStyle name="Normal 2 2 17 2 2 9" xfId="9447"/>
    <cellStyle name="Normal 2 2 17 2 2 9 2" xfId="9448"/>
    <cellStyle name="Normal 2 2 17 2 3" xfId="9449"/>
    <cellStyle name="Normal 2 2 17 2 3 2" xfId="9450"/>
    <cellStyle name="Normal 2 2 17 2 4" xfId="9451"/>
    <cellStyle name="Normal 2 2 17 2 4 2" xfId="9452"/>
    <cellStyle name="Normal 2 2 17 2 5" xfId="9453"/>
    <cellStyle name="Normal 2 2 17 2 5 2" xfId="9454"/>
    <cellStyle name="Normal 2 2 17 2 6" xfId="9455"/>
    <cellStyle name="Normal 2 2 17 2 6 2" xfId="9456"/>
    <cellStyle name="Normal 2 2 17 2 7" xfId="9457"/>
    <cellStyle name="Normal 2 2 17 2 7 2" xfId="9458"/>
    <cellStyle name="Normal 2 2 17 2 8" xfId="9459"/>
    <cellStyle name="Normal 2 2 17 2 8 2" xfId="9460"/>
    <cellStyle name="Normal 2 2 17 2 9" xfId="9461"/>
    <cellStyle name="Normal 2 2 17 2 9 2" xfId="9462"/>
    <cellStyle name="Normal 2 2 17 3" xfId="9463"/>
    <cellStyle name="Normal 2 2 17 3 10" xfId="9464"/>
    <cellStyle name="Normal 2 2 17 3 10 2" xfId="9465"/>
    <cellStyle name="Normal 2 2 17 3 11" xfId="9466"/>
    <cellStyle name="Normal 2 2 17 3 2" xfId="9467"/>
    <cellStyle name="Normal 2 2 17 3 2 2" xfId="9468"/>
    <cellStyle name="Normal 2 2 17 3 3" xfId="9469"/>
    <cellStyle name="Normal 2 2 17 3 3 2" xfId="9470"/>
    <cellStyle name="Normal 2 2 17 3 4" xfId="9471"/>
    <cellStyle name="Normal 2 2 17 3 4 2" xfId="9472"/>
    <cellStyle name="Normal 2 2 17 3 5" xfId="9473"/>
    <cellStyle name="Normal 2 2 17 3 5 2" xfId="9474"/>
    <cellStyle name="Normal 2 2 17 3 6" xfId="9475"/>
    <cellStyle name="Normal 2 2 17 3 6 2" xfId="9476"/>
    <cellStyle name="Normal 2 2 17 3 7" xfId="9477"/>
    <cellStyle name="Normal 2 2 17 3 7 2" xfId="9478"/>
    <cellStyle name="Normal 2 2 17 3 8" xfId="9479"/>
    <cellStyle name="Normal 2 2 17 3 8 2" xfId="9480"/>
    <cellStyle name="Normal 2 2 17 3 9" xfId="9481"/>
    <cellStyle name="Normal 2 2 17 3 9 2" xfId="9482"/>
    <cellStyle name="Normal 2 2 17 4" xfId="9483"/>
    <cellStyle name="Normal 2 2 17 4 2" xfId="9484"/>
    <cellStyle name="Normal 2 2 17 5" xfId="9485"/>
    <cellStyle name="Normal 2 2 17 5 2" xfId="9486"/>
    <cellStyle name="Normal 2 2 17 6" xfId="9487"/>
    <cellStyle name="Normal 2 2 17 6 2" xfId="9488"/>
    <cellStyle name="Normal 2 2 17 7" xfId="9489"/>
    <cellStyle name="Normal 2 2 17 7 2" xfId="9490"/>
    <cellStyle name="Normal 2 2 17 8" xfId="9491"/>
    <cellStyle name="Normal 2 2 17 8 2" xfId="9492"/>
    <cellStyle name="Normal 2 2 17 9" xfId="9493"/>
    <cellStyle name="Normal 2 2 17 9 2" xfId="9494"/>
    <cellStyle name="Normal 2 2 18" xfId="177"/>
    <cellStyle name="Normal 2 2 18 10" xfId="9495"/>
    <cellStyle name="Normal 2 2 18 10 2" xfId="9496"/>
    <cellStyle name="Normal 2 2 18 11" xfId="9497"/>
    <cellStyle name="Normal 2 2 18 11 2" xfId="9498"/>
    <cellStyle name="Normal 2 2 18 12" xfId="9499"/>
    <cellStyle name="Normal 2 2 18 12 2" xfId="9500"/>
    <cellStyle name="Normal 2 2 18 13" xfId="9501"/>
    <cellStyle name="Normal 2 2 18 2" xfId="9502"/>
    <cellStyle name="Normal 2 2 18 2 10" xfId="9503"/>
    <cellStyle name="Normal 2 2 18 2 10 2" xfId="9504"/>
    <cellStyle name="Normal 2 2 18 2 11" xfId="9505"/>
    <cellStyle name="Normal 2 2 18 2 11 2" xfId="9506"/>
    <cellStyle name="Normal 2 2 18 2 12" xfId="9507"/>
    <cellStyle name="Normal 2 2 18 2 2" xfId="9508"/>
    <cellStyle name="Normal 2 2 18 2 2 10" xfId="9509"/>
    <cellStyle name="Normal 2 2 18 2 2 10 2" xfId="9510"/>
    <cellStyle name="Normal 2 2 18 2 2 11" xfId="9511"/>
    <cellStyle name="Normal 2 2 18 2 2 2" xfId="9512"/>
    <cellStyle name="Normal 2 2 18 2 2 2 2" xfId="9513"/>
    <cellStyle name="Normal 2 2 18 2 2 3" xfId="9514"/>
    <cellStyle name="Normal 2 2 18 2 2 3 2" xfId="9515"/>
    <cellStyle name="Normal 2 2 18 2 2 4" xfId="9516"/>
    <cellStyle name="Normal 2 2 18 2 2 4 2" xfId="9517"/>
    <cellStyle name="Normal 2 2 18 2 2 5" xfId="9518"/>
    <cellStyle name="Normal 2 2 18 2 2 5 2" xfId="9519"/>
    <cellStyle name="Normal 2 2 18 2 2 6" xfId="9520"/>
    <cellStyle name="Normal 2 2 18 2 2 6 2" xfId="9521"/>
    <cellStyle name="Normal 2 2 18 2 2 7" xfId="9522"/>
    <cellStyle name="Normal 2 2 18 2 2 7 2" xfId="9523"/>
    <cellStyle name="Normal 2 2 18 2 2 8" xfId="9524"/>
    <cellStyle name="Normal 2 2 18 2 2 8 2" xfId="9525"/>
    <cellStyle name="Normal 2 2 18 2 2 9" xfId="9526"/>
    <cellStyle name="Normal 2 2 18 2 2 9 2" xfId="9527"/>
    <cellStyle name="Normal 2 2 18 2 3" xfId="9528"/>
    <cellStyle name="Normal 2 2 18 2 3 2" xfId="9529"/>
    <cellStyle name="Normal 2 2 18 2 4" xfId="9530"/>
    <cellStyle name="Normal 2 2 18 2 4 2" xfId="9531"/>
    <cellStyle name="Normal 2 2 18 2 5" xfId="9532"/>
    <cellStyle name="Normal 2 2 18 2 5 2" xfId="9533"/>
    <cellStyle name="Normal 2 2 18 2 6" xfId="9534"/>
    <cellStyle name="Normal 2 2 18 2 6 2" xfId="9535"/>
    <cellStyle name="Normal 2 2 18 2 7" xfId="9536"/>
    <cellStyle name="Normal 2 2 18 2 7 2" xfId="9537"/>
    <cellStyle name="Normal 2 2 18 2 8" xfId="9538"/>
    <cellStyle name="Normal 2 2 18 2 8 2" xfId="9539"/>
    <cellStyle name="Normal 2 2 18 2 9" xfId="9540"/>
    <cellStyle name="Normal 2 2 18 2 9 2" xfId="9541"/>
    <cellStyle name="Normal 2 2 18 3" xfId="9542"/>
    <cellStyle name="Normal 2 2 18 3 10" xfId="9543"/>
    <cellStyle name="Normal 2 2 18 3 10 2" xfId="9544"/>
    <cellStyle name="Normal 2 2 18 3 11" xfId="9545"/>
    <cellStyle name="Normal 2 2 18 3 2" xfId="9546"/>
    <cellStyle name="Normal 2 2 18 3 2 2" xfId="9547"/>
    <cellStyle name="Normal 2 2 18 3 3" xfId="9548"/>
    <cellStyle name="Normal 2 2 18 3 3 2" xfId="9549"/>
    <cellStyle name="Normal 2 2 18 3 4" xfId="9550"/>
    <cellStyle name="Normal 2 2 18 3 4 2" xfId="9551"/>
    <cellStyle name="Normal 2 2 18 3 5" xfId="9552"/>
    <cellStyle name="Normal 2 2 18 3 5 2" xfId="9553"/>
    <cellStyle name="Normal 2 2 18 3 6" xfId="9554"/>
    <cellStyle name="Normal 2 2 18 3 6 2" xfId="9555"/>
    <cellStyle name="Normal 2 2 18 3 7" xfId="9556"/>
    <cellStyle name="Normal 2 2 18 3 7 2" xfId="9557"/>
    <cellStyle name="Normal 2 2 18 3 8" xfId="9558"/>
    <cellStyle name="Normal 2 2 18 3 8 2" xfId="9559"/>
    <cellStyle name="Normal 2 2 18 3 9" xfId="9560"/>
    <cellStyle name="Normal 2 2 18 3 9 2" xfId="9561"/>
    <cellStyle name="Normal 2 2 18 4" xfId="9562"/>
    <cellStyle name="Normal 2 2 18 4 2" xfId="9563"/>
    <cellStyle name="Normal 2 2 18 5" xfId="9564"/>
    <cellStyle name="Normal 2 2 18 5 2" xfId="9565"/>
    <cellStyle name="Normal 2 2 18 6" xfId="9566"/>
    <cellStyle name="Normal 2 2 18 6 2" xfId="9567"/>
    <cellStyle name="Normal 2 2 18 7" xfId="9568"/>
    <cellStyle name="Normal 2 2 18 7 2" xfId="9569"/>
    <cellStyle name="Normal 2 2 18 8" xfId="9570"/>
    <cellStyle name="Normal 2 2 18 8 2" xfId="9571"/>
    <cellStyle name="Normal 2 2 18 9" xfId="9572"/>
    <cellStyle name="Normal 2 2 18 9 2" xfId="9573"/>
    <cellStyle name="Normal 2 2 19" xfId="178"/>
    <cellStyle name="Normal 2 2 2" xfId="179"/>
    <cellStyle name="Normal 2 2 2 10" xfId="180"/>
    <cellStyle name="Normal 2 2 2 10 10" xfId="9574"/>
    <cellStyle name="Normal 2 2 2 10 10 2" xfId="9575"/>
    <cellStyle name="Normal 2 2 2 10 11" xfId="9576"/>
    <cellStyle name="Normal 2 2 2 10 11 2" xfId="9577"/>
    <cellStyle name="Normal 2 2 2 10 12" xfId="9578"/>
    <cellStyle name="Normal 2 2 2 10 12 2" xfId="9579"/>
    <cellStyle name="Normal 2 2 2 10 13" xfId="9580"/>
    <cellStyle name="Normal 2 2 2 10 2" xfId="9581"/>
    <cellStyle name="Normal 2 2 2 10 2 10" xfId="9582"/>
    <cellStyle name="Normal 2 2 2 10 2 10 2" xfId="9583"/>
    <cellStyle name="Normal 2 2 2 10 2 11" xfId="9584"/>
    <cellStyle name="Normal 2 2 2 10 2 11 2" xfId="9585"/>
    <cellStyle name="Normal 2 2 2 10 2 12" xfId="9586"/>
    <cellStyle name="Normal 2 2 2 10 2 2" xfId="9587"/>
    <cellStyle name="Normal 2 2 2 10 2 2 10" xfId="9588"/>
    <cellStyle name="Normal 2 2 2 10 2 2 10 2" xfId="9589"/>
    <cellStyle name="Normal 2 2 2 10 2 2 11" xfId="9590"/>
    <cellStyle name="Normal 2 2 2 10 2 2 2" xfId="9591"/>
    <cellStyle name="Normal 2 2 2 10 2 2 2 2" xfId="9592"/>
    <cellStyle name="Normal 2 2 2 10 2 2 3" xfId="9593"/>
    <cellStyle name="Normal 2 2 2 10 2 2 3 2" xfId="9594"/>
    <cellStyle name="Normal 2 2 2 10 2 2 4" xfId="9595"/>
    <cellStyle name="Normal 2 2 2 10 2 2 4 2" xfId="9596"/>
    <cellStyle name="Normal 2 2 2 10 2 2 5" xfId="9597"/>
    <cellStyle name="Normal 2 2 2 10 2 2 5 2" xfId="9598"/>
    <cellStyle name="Normal 2 2 2 10 2 2 6" xfId="9599"/>
    <cellStyle name="Normal 2 2 2 10 2 2 6 2" xfId="9600"/>
    <cellStyle name="Normal 2 2 2 10 2 2 7" xfId="9601"/>
    <cellStyle name="Normal 2 2 2 10 2 2 7 2" xfId="9602"/>
    <cellStyle name="Normal 2 2 2 10 2 2 8" xfId="9603"/>
    <cellStyle name="Normal 2 2 2 10 2 2 8 2" xfId="9604"/>
    <cellStyle name="Normal 2 2 2 10 2 2 9" xfId="9605"/>
    <cellStyle name="Normal 2 2 2 10 2 2 9 2" xfId="9606"/>
    <cellStyle name="Normal 2 2 2 10 2 3" xfId="9607"/>
    <cellStyle name="Normal 2 2 2 10 2 3 2" xfId="9608"/>
    <cellStyle name="Normal 2 2 2 10 2 4" xfId="9609"/>
    <cellStyle name="Normal 2 2 2 10 2 4 2" xfId="9610"/>
    <cellStyle name="Normal 2 2 2 10 2 5" xfId="9611"/>
    <cellStyle name="Normal 2 2 2 10 2 5 2" xfId="9612"/>
    <cellStyle name="Normal 2 2 2 10 2 6" xfId="9613"/>
    <cellStyle name="Normal 2 2 2 10 2 6 2" xfId="9614"/>
    <cellStyle name="Normal 2 2 2 10 2 7" xfId="9615"/>
    <cellStyle name="Normal 2 2 2 10 2 7 2" xfId="9616"/>
    <cellStyle name="Normal 2 2 2 10 2 8" xfId="9617"/>
    <cellStyle name="Normal 2 2 2 10 2 8 2" xfId="9618"/>
    <cellStyle name="Normal 2 2 2 10 2 9" xfId="9619"/>
    <cellStyle name="Normal 2 2 2 10 2 9 2" xfId="9620"/>
    <cellStyle name="Normal 2 2 2 10 3" xfId="9621"/>
    <cellStyle name="Normal 2 2 2 10 3 10" xfId="9622"/>
    <cellStyle name="Normal 2 2 2 10 3 10 2" xfId="9623"/>
    <cellStyle name="Normal 2 2 2 10 3 11" xfId="9624"/>
    <cellStyle name="Normal 2 2 2 10 3 2" xfId="9625"/>
    <cellStyle name="Normal 2 2 2 10 3 2 2" xfId="9626"/>
    <cellStyle name="Normal 2 2 2 10 3 3" xfId="9627"/>
    <cellStyle name="Normal 2 2 2 10 3 3 2" xfId="9628"/>
    <cellStyle name="Normal 2 2 2 10 3 4" xfId="9629"/>
    <cellStyle name="Normal 2 2 2 10 3 4 2" xfId="9630"/>
    <cellStyle name="Normal 2 2 2 10 3 5" xfId="9631"/>
    <cellStyle name="Normal 2 2 2 10 3 5 2" xfId="9632"/>
    <cellStyle name="Normal 2 2 2 10 3 6" xfId="9633"/>
    <cellStyle name="Normal 2 2 2 10 3 6 2" xfId="9634"/>
    <cellStyle name="Normal 2 2 2 10 3 7" xfId="9635"/>
    <cellStyle name="Normal 2 2 2 10 3 7 2" xfId="9636"/>
    <cellStyle name="Normal 2 2 2 10 3 8" xfId="9637"/>
    <cellStyle name="Normal 2 2 2 10 3 8 2" xfId="9638"/>
    <cellStyle name="Normal 2 2 2 10 3 9" xfId="9639"/>
    <cellStyle name="Normal 2 2 2 10 3 9 2" xfId="9640"/>
    <cellStyle name="Normal 2 2 2 10 4" xfId="9641"/>
    <cellStyle name="Normal 2 2 2 10 4 2" xfId="9642"/>
    <cellStyle name="Normal 2 2 2 10 5" xfId="9643"/>
    <cellStyle name="Normal 2 2 2 10 5 2" xfId="9644"/>
    <cellStyle name="Normal 2 2 2 10 6" xfId="9645"/>
    <cellStyle name="Normal 2 2 2 10 6 2" xfId="9646"/>
    <cellStyle name="Normal 2 2 2 10 7" xfId="9647"/>
    <cellStyle name="Normal 2 2 2 10 7 2" xfId="9648"/>
    <cellStyle name="Normal 2 2 2 10 8" xfId="9649"/>
    <cellStyle name="Normal 2 2 2 10 8 2" xfId="9650"/>
    <cellStyle name="Normal 2 2 2 10 9" xfId="9651"/>
    <cellStyle name="Normal 2 2 2 10 9 2" xfId="9652"/>
    <cellStyle name="Normal 2 2 2 11" xfId="181"/>
    <cellStyle name="Normal 2 2 2 11 10" xfId="9653"/>
    <cellStyle name="Normal 2 2 2 11 10 2" xfId="9654"/>
    <cellStyle name="Normal 2 2 2 11 11" xfId="9655"/>
    <cellStyle name="Normal 2 2 2 11 11 2" xfId="9656"/>
    <cellStyle name="Normal 2 2 2 11 12" xfId="9657"/>
    <cellStyle name="Normal 2 2 2 11 12 2" xfId="9658"/>
    <cellStyle name="Normal 2 2 2 11 13" xfId="9659"/>
    <cellStyle name="Normal 2 2 2 11 2" xfId="9660"/>
    <cellStyle name="Normal 2 2 2 11 2 10" xfId="9661"/>
    <cellStyle name="Normal 2 2 2 11 2 10 2" xfId="9662"/>
    <cellStyle name="Normal 2 2 2 11 2 11" xfId="9663"/>
    <cellStyle name="Normal 2 2 2 11 2 11 2" xfId="9664"/>
    <cellStyle name="Normal 2 2 2 11 2 12" xfId="9665"/>
    <cellStyle name="Normal 2 2 2 11 2 2" xfId="9666"/>
    <cellStyle name="Normal 2 2 2 11 2 2 10" xfId="9667"/>
    <cellStyle name="Normal 2 2 2 11 2 2 10 2" xfId="9668"/>
    <cellStyle name="Normal 2 2 2 11 2 2 11" xfId="9669"/>
    <cellStyle name="Normal 2 2 2 11 2 2 2" xfId="9670"/>
    <cellStyle name="Normal 2 2 2 11 2 2 2 2" xfId="9671"/>
    <cellStyle name="Normal 2 2 2 11 2 2 3" xfId="9672"/>
    <cellStyle name="Normal 2 2 2 11 2 2 3 2" xfId="9673"/>
    <cellStyle name="Normal 2 2 2 11 2 2 4" xfId="9674"/>
    <cellStyle name="Normal 2 2 2 11 2 2 4 2" xfId="9675"/>
    <cellStyle name="Normal 2 2 2 11 2 2 5" xfId="9676"/>
    <cellStyle name="Normal 2 2 2 11 2 2 5 2" xfId="9677"/>
    <cellStyle name="Normal 2 2 2 11 2 2 6" xfId="9678"/>
    <cellStyle name="Normal 2 2 2 11 2 2 6 2" xfId="9679"/>
    <cellStyle name="Normal 2 2 2 11 2 2 7" xfId="9680"/>
    <cellStyle name="Normal 2 2 2 11 2 2 7 2" xfId="9681"/>
    <cellStyle name="Normal 2 2 2 11 2 2 8" xfId="9682"/>
    <cellStyle name="Normal 2 2 2 11 2 2 8 2" xfId="9683"/>
    <cellStyle name="Normal 2 2 2 11 2 2 9" xfId="9684"/>
    <cellStyle name="Normal 2 2 2 11 2 2 9 2" xfId="9685"/>
    <cellStyle name="Normal 2 2 2 11 2 3" xfId="9686"/>
    <cellStyle name="Normal 2 2 2 11 2 3 2" xfId="9687"/>
    <cellStyle name="Normal 2 2 2 11 2 4" xfId="9688"/>
    <cellStyle name="Normal 2 2 2 11 2 4 2" xfId="9689"/>
    <cellStyle name="Normal 2 2 2 11 2 5" xfId="9690"/>
    <cellStyle name="Normal 2 2 2 11 2 5 2" xfId="9691"/>
    <cellStyle name="Normal 2 2 2 11 2 6" xfId="9692"/>
    <cellStyle name="Normal 2 2 2 11 2 6 2" xfId="9693"/>
    <cellStyle name="Normal 2 2 2 11 2 7" xfId="9694"/>
    <cellStyle name="Normal 2 2 2 11 2 7 2" xfId="9695"/>
    <cellStyle name="Normal 2 2 2 11 2 8" xfId="9696"/>
    <cellStyle name="Normal 2 2 2 11 2 8 2" xfId="9697"/>
    <cellStyle name="Normal 2 2 2 11 2 9" xfId="9698"/>
    <cellStyle name="Normal 2 2 2 11 2 9 2" xfId="9699"/>
    <cellStyle name="Normal 2 2 2 11 3" xfId="9700"/>
    <cellStyle name="Normal 2 2 2 11 3 10" xfId="9701"/>
    <cellStyle name="Normal 2 2 2 11 3 10 2" xfId="9702"/>
    <cellStyle name="Normal 2 2 2 11 3 11" xfId="9703"/>
    <cellStyle name="Normal 2 2 2 11 3 2" xfId="9704"/>
    <cellStyle name="Normal 2 2 2 11 3 2 2" xfId="9705"/>
    <cellStyle name="Normal 2 2 2 11 3 3" xfId="9706"/>
    <cellStyle name="Normal 2 2 2 11 3 3 2" xfId="9707"/>
    <cellStyle name="Normal 2 2 2 11 3 4" xfId="9708"/>
    <cellStyle name="Normal 2 2 2 11 3 4 2" xfId="9709"/>
    <cellStyle name="Normal 2 2 2 11 3 5" xfId="9710"/>
    <cellStyle name="Normal 2 2 2 11 3 5 2" xfId="9711"/>
    <cellStyle name="Normal 2 2 2 11 3 6" xfId="9712"/>
    <cellStyle name="Normal 2 2 2 11 3 6 2" xfId="9713"/>
    <cellStyle name="Normal 2 2 2 11 3 7" xfId="9714"/>
    <cellStyle name="Normal 2 2 2 11 3 7 2" xfId="9715"/>
    <cellStyle name="Normal 2 2 2 11 3 8" xfId="9716"/>
    <cellStyle name="Normal 2 2 2 11 3 8 2" xfId="9717"/>
    <cellStyle name="Normal 2 2 2 11 3 9" xfId="9718"/>
    <cellStyle name="Normal 2 2 2 11 3 9 2" xfId="9719"/>
    <cellStyle name="Normal 2 2 2 11 4" xfId="9720"/>
    <cellStyle name="Normal 2 2 2 11 4 2" xfId="9721"/>
    <cellStyle name="Normal 2 2 2 11 5" xfId="9722"/>
    <cellStyle name="Normal 2 2 2 11 5 2" xfId="9723"/>
    <cellStyle name="Normal 2 2 2 11 6" xfId="9724"/>
    <cellStyle name="Normal 2 2 2 11 6 2" xfId="9725"/>
    <cellStyle name="Normal 2 2 2 11 7" xfId="9726"/>
    <cellStyle name="Normal 2 2 2 11 7 2" xfId="9727"/>
    <cellStyle name="Normal 2 2 2 11 8" xfId="9728"/>
    <cellStyle name="Normal 2 2 2 11 8 2" xfId="9729"/>
    <cellStyle name="Normal 2 2 2 11 9" xfId="9730"/>
    <cellStyle name="Normal 2 2 2 11 9 2" xfId="9731"/>
    <cellStyle name="Normal 2 2 2 12" xfId="182"/>
    <cellStyle name="Normal 2 2 2 12 10" xfId="9732"/>
    <cellStyle name="Normal 2 2 2 12 10 2" xfId="9733"/>
    <cellStyle name="Normal 2 2 2 12 11" xfId="9734"/>
    <cellStyle name="Normal 2 2 2 12 11 2" xfId="9735"/>
    <cellStyle name="Normal 2 2 2 12 12" xfId="9736"/>
    <cellStyle name="Normal 2 2 2 12 12 2" xfId="9737"/>
    <cellStyle name="Normal 2 2 2 12 13" xfId="9738"/>
    <cellStyle name="Normal 2 2 2 12 2" xfId="9739"/>
    <cellStyle name="Normal 2 2 2 12 2 10" xfId="9740"/>
    <cellStyle name="Normal 2 2 2 12 2 10 2" xfId="9741"/>
    <cellStyle name="Normal 2 2 2 12 2 11" xfId="9742"/>
    <cellStyle name="Normal 2 2 2 12 2 11 2" xfId="9743"/>
    <cellStyle name="Normal 2 2 2 12 2 12" xfId="9744"/>
    <cellStyle name="Normal 2 2 2 12 2 2" xfId="9745"/>
    <cellStyle name="Normal 2 2 2 12 2 2 10" xfId="9746"/>
    <cellStyle name="Normal 2 2 2 12 2 2 10 2" xfId="9747"/>
    <cellStyle name="Normal 2 2 2 12 2 2 11" xfId="9748"/>
    <cellStyle name="Normal 2 2 2 12 2 2 2" xfId="9749"/>
    <cellStyle name="Normal 2 2 2 12 2 2 2 2" xfId="9750"/>
    <cellStyle name="Normal 2 2 2 12 2 2 3" xfId="9751"/>
    <cellStyle name="Normal 2 2 2 12 2 2 3 2" xfId="9752"/>
    <cellStyle name="Normal 2 2 2 12 2 2 4" xfId="9753"/>
    <cellStyle name="Normal 2 2 2 12 2 2 4 2" xfId="9754"/>
    <cellStyle name="Normal 2 2 2 12 2 2 5" xfId="9755"/>
    <cellStyle name="Normal 2 2 2 12 2 2 5 2" xfId="9756"/>
    <cellStyle name="Normal 2 2 2 12 2 2 6" xfId="9757"/>
    <cellStyle name="Normal 2 2 2 12 2 2 6 2" xfId="9758"/>
    <cellStyle name="Normal 2 2 2 12 2 2 7" xfId="9759"/>
    <cellStyle name="Normal 2 2 2 12 2 2 7 2" xfId="9760"/>
    <cellStyle name="Normal 2 2 2 12 2 2 8" xfId="9761"/>
    <cellStyle name="Normal 2 2 2 12 2 2 8 2" xfId="9762"/>
    <cellStyle name="Normal 2 2 2 12 2 2 9" xfId="9763"/>
    <cellStyle name="Normal 2 2 2 12 2 2 9 2" xfId="9764"/>
    <cellStyle name="Normal 2 2 2 12 2 3" xfId="9765"/>
    <cellStyle name="Normal 2 2 2 12 2 3 2" xfId="9766"/>
    <cellStyle name="Normal 2 2 2 12 2 4" xfId="9767"/>
    <cellStyle name="Normal 2 2 2 12 2 4 2" xfId="9768"/>
    <cellStyle name="Normal 2 2 2 12 2 5" xfId="9769"/>
    <cellStyle name="Normal 2 2 2 12 2 5 2" xfId="9770"/>
    <cellStyle name="Normal 2 2 2 12 2 6" xfId="9771"/>
    <cellStyle name="Normal 2 2 2 12 2 6 2" xfId="9772"/>
    <cellStyle name="Normal 2 2 2 12 2 7" xfId="9773"/>
    <cellStyle name="Normal 2 2 2 12 2 7 2" xfId="9774"/>
    <cellStyle name="Normal 2 2 2 12 2 8" xfId="9775"/>
    <cellStyle name="Normal 2 2 2 12 2 8 2" xfId="9776"/>
    <cellStyle name="Normal 2 2 2 12 2 9" xfId="9777"/>
    <cellStyle name="Normal 2 2 2 12 2 9 2" xfId="9778"/>
    <cellStyle name="Normal 2 2 2 12 3" xfId="9779"/>
    <cellStyle name="Normal 2 2 2 12 3 10" xfId="9780"/>
    <cellStyle name="Normal 2 2 2 12 3 10 2" xfId="9781"/>
    <cellStyle name="Normal 2 2 2 12 3 11" xfId="9782"/>
    <cellStyle name="Normal 2 2 2 12 3 2" xfId="9783"/>
    <cellStyle name="Normal 2 2 2 12 3 2 2" xfId="9784"/>
    <cellStyle name="Normal 2 2 2 12 3 3" xfId="9785"/>
    <cellStyle name="Normal 2 2 2 12 3 3 2" xfId="9786"/>
    <cellStyle name="Normal 2 2 2 12 3 4" xfId="9787"/>
    <cellStyle name="Normal 2 2 2 12 3 4 2" xfId="9788"/>
    <cellStyle name="Normal 2 2 2 12 3 5" xfId="9789"/>
    <cellStyle name="Normal 2 2 2 12 3 5 2" xfId="9790"/>
    <cellStyle name="Normal 2 2 2 12 3 6" xfId="9791"/>
    <cellStyle name="Normal 2 2 2 12 3 6 2" xfId="9792"/>
    <cellStyle name="Normal 2 2 2 12 3 7" xfId="9793"/>
    <cellStyle name="Normal 2 2 2 12 3 7 2" xfId="9794"/>
    <cellStyle name="Normal 2 2 2 12 3 8" xfId="9795"/>
    <cellStyle name="Normal 2 2 2 12 3 8 2" xfId="9796"/>
    <cellStyle name="Normal 2 2 2 12 3 9" xfId="9797"/>
    <cellStyle name="Normal 2 2 2 12 3 9 2" xfId="9798"/>
    <cellStyle name="Normal 2 2 2 12 4" xfId="9799"/>
    <cellStyle name="Normal 2 2 2 12 4 2" xfId="9800"/>
    <cellStyle name="Normal 2 2 2 12 5" xfId="9801"/>
    <cellStyle name="Normal 2 2 2 12 5 2" xfId="9802"/>
    <cellStyle name="Normal 2 2 2 12 6" xfId="9803"/>
    <cellStyle name="Normal 2 2 2 12 6 2" xfId="9804"/>
    <cellStyle name="Normal 2 2 2 12 7" xfId="9805"/>
    <cellStyle name="Normal 2 2 2 12 7 2" xfId="9806"/>
    <cellStyle name="Normal 2 2 2 12 8" xfId="9807"/>
    <cellStyle name="Normal 2 2 2 12 8 2" xfId="9808"/>
    <cellStyle name="Normal 2 2 2 12 9" xfId="9809"/>
    <cellStyle name="Normal 2 2 2 12 9 2" xfId="9810"/>
    <cellStyle name="Normal 2 2 2 13" xfId="183"/>
    <cellStyle name="Normal 2 2 2 13 2" xfId="184"/>
    <cellStyle name="Normal 2 2 2 13 2 10" xfId="9811"/>
    <cellStyle name="Normal 2 2 2 13 2 10 2" xfId="9812"/>
    <cellStyle name="Normal 2 2 2 13 2 11" xfId="9813"/>
    <cellStyle name="Normal 2 2 2 13 2 11 2" xfId="9814"/>
    <cellStyle name="Normal 2 2 2 13 2 12" xfId="9815"/>
    <cellStyle name="Normal 2 2 2 13 2 12 2" xfId="9816"/>
    <cellStyle name="Normal 2 2 2 13 2 13" xfId="9817"/>
    <cellStyle name="Normal 2 2 2 13 2 2" xfId="9818"/>
    <cellStyle name="Normal 2 2 2 13 2 2 10" xfId="9819"/>
    <cellStyle name="Normal 2 2 2 13 2 2 10 2" xfId="9820"/>
    <cellStyle name="Normal 2 2 2 13 2 2 11" xfId="9821"/>
    <cellStyle name="Normal 2 2 2 13 2 2 11 2" xfId="9822"/>
    <cellStyle name="Normal 2 2 2 13 2 2 12" xfId="9823"/>
    <cellStyle name="Normal 2 2 2 13 2 2 2" xfId="9824"/>
    <cellStyle name="Normal 2 2 2 13 2 2 2 10" xfId="9825"/>
    <cellStyle name="Normal 2 2 2 13 2 2 2 10 2" xfId="9826"/>
    <cellStyle name="Normal 2 2 2 13 2 2 2 11" xfId="9827"/>
    <cellStyle name="Normal 2 2 2 13 2 2 2 2" xfId="9828"/>
    <cellStyle name="Normal 2 2 2 13 2 2 2 2 2" xfId="9829"/>
    <cellStyle name="Normal 2 2 2 13 2 2 2 3" xfId="9830"/>
    <cellStyle name="Normal 2 2 2 13 2 2 2 3 2" xfId="9831"/>
    <cellStyle name="Normal 2 2 2 13 2 2 2 4" xfId="9832"/>
    <cellStyle name="Normal 2 2 2 13 2 2 2 4 2" xfId="9833"/>
    <cellStyle name="Normal 2 2 2 13 2 2 2 5" xfId="9834"/>
    <cellStyle name="Normal 2 2 2 13 2 2 2 5 2" xfId="9835"/>
    <cellStyle name="Normal 2 2 2 13 2 2 2 6" xfId="9836"/>
    <cellStyle name="Normal 2 2 2 13 2 2 2 6 2" xfId="9837"/>
    <cellStyle name="Normal 2 2 2 13 2 2 2 7" xfId="9838"/>
    <cellStyle name="Normal 2 2 2 13 2 2 2 7 2" xfId="9839"/>
    <cellStyle name="Normal 2 2 2 13 2 2 2 8" xfId="9840"/>
    <cellStyle name="Normal 2 2 2 13 2 2 2 8 2" xfId="9841"/>
    <cellStyle name="Normal 2 2 2 13 2 2 2 9" xfId="9842"/>
    <cellStyle name="Normal 2 2 2 13 2 2 2 9 2" xfId="9843"/>
    <cellStyle name="Normal 2 2 2 13 2 2 3" xfId="9844"/>
    <cellStyle name="Normal 2 2 2 13 2 2 3 2" xfId="9845"/>
    <cellStyle name="Normal 2 2 2 13 2 2 4" xfId="9846"/>
    <cellStyle name="Normal 2 2 2 13 2 2 4 2" xfId="9847"/>
    <cellStyle name="Normal 2 2 2 13 2 2 5" xfId="9848"/>
    <cellStyle name="Normal 2 2 2 13 2 2 5 2" xfId="9849"/>
    <cellStyle name="Normal 2 2 2 13 2 2 6" xfId="9850"/>
    <cellStyle name="Normal 2 2 2 13 2 2 6 2" xfId="9851"/>
    <cellStyle name="Normal 2 2 2 13 2 2 7" xfId="9852"/>
    <cellStyle name="Normal 2 2 2 13 2 2 7 2" xfId="9853"/>
    <cellStyle name="Normal 2 2 2 13 2 2 8" xfId="9854"/>
    <cellStyle name="Normal 2 2 2 13 2 2 8 2" xfId="9855"/>
    <cellStyle name="Normal 2 2 2 13 2 2 9" xfId="9856"/>
    <cellStyle name="Normal 2 2 2 13 2 2 9 2" xfId="9857"/>
    <cellStyle name="Normal 2 2 2 13 2 3" xfId="9858"/>
    <cellStyle name="Normal 2 2 2 13 2 3 10" xfId="9859"/>
    <cellStyle name="Normal 2 2 2 13 2 3 10 2" xfId="9860"/>
    <cellStyle name="Normal 2 2 2 13 2 3 11" xfId="9861"/>
    <cellStyle name="Normal 2 2 2 13 2 3 2" xfId="9862"/>
    <cellStyle name="Normal 2 2 2 13 2 3 2 2" xfId="9863"/>
    <cellStyle name="Normal 2 2 2 13 2 3 3" xfId="9864"/>
    <cellStyle name="Normal 2 2 2 13 2 3 3 2" xfId="9865"/>
    <cellStyle name="Normal 2 2 2 13 2 3 4" xfId="9866"/>
    <cellStyle name="Normal 2 2 2 13 2 3 4 2" xfId="9867"/>
    <cellStyle name="Normal 2 2 2 13 2 3 5" xfId="9868"/>
    <cellStyle name="Normal 2 2 2 13 2 3 5 2" xfId="9869"/>
    <cellStyle name="Normal 2 2 2 13 2 3 6" xfId="9870"/>
    <cellStyle name="Normal 2 2 2 13 2 3 6 2" xfId="9871"/>
    <cellStyle name="Normal 2 2 2 13 2 3 7" xfId="9872"/>
    <cellStyle name="Normal 2 2 2 13 2 3 7 2" xfId="9873"/>
    <cellStyle name="Normal 2 2 2 13 2 3 8" xfId="9874"/>
    <cellStyle name="Normal 2 2 2 13 2 3 8 2" xfId="9875"/>
    <cellStyle name="Normal 2 2 2 13 2 3 9" xfId="9876"/>
    <cellStyle name="Normal 2 2 2 13 2 3 9 2" xfId="9877"/>
    <cellStyle name="Normal 2 2 2 13 2 4" xfId="9878"/>
    <cellStyle name="Normal 2 2 2 13 2 4 2" xfId="9879"/>
    <cellStyle name="Normal 2 2 2 13 2 5" xfId="9880"/>
    <cellStyle name="Normal 2 2 2 13 2 5 2" xfId="9881"/>
    <cellStyle name="Normal 2 2 2 13 2 6" xfId="9882"/>
    <cellStyle name="Normal 2 2 2 13 2 6 2" xfId="9883"/>
    <cellStyle name="Normal 2 2 2 13 2 7" xfId="9884"/>
    <cellStyle name="Normal 2 2 2 13 2 7 2" xfId="9885"/>
    <cellStyle name="Normal 2 2 2 13 2 8" xfId="9886"/>
    <cellStyle name="Normal 2 2 2 13 2 8 2" xfId="9887"/>
    <cellStyle name="Normal 2 2 2 13 2 9" xfId="9888"/>
    <cellStyle name="Normal 2 2 2 13 2 9 2" xfId="9889"/>
    <cellStyle name="Normal 2 2 2 13 3" xfId="185"/>
    <cellStyle name="Normal 2 2 2 13 3 10" xfId="9890"/>
    <cellStyle name="Normal 2 2 2 13 3 10 2" xfId="9891"/>
    <cellStyle name="Normal 2 2 2 13 3 11" xfId="9892"/>
    <cellStyle name="Normal 2 2 2 13 3 11 2" xfId="9893"/>
    <cellStyle name="Normal 2 2 2 13 3 12" xfId="9894"/>
    <cellStyle name="Normal 2 2 2 13 3 12 2" xfId="9895"/>
    <cellStyle name="Normal 2 2 2 13 3 13" xfId="9896"/>
    <cellStyle name="Normal 2 2 2 13 3 2" xfId="9897"/>
    <cellStyle name="Normal 2 2 2 13 3 2 10" xfId="9898"/>
    <cellStyle name="Normal 2 2 2 13 3 2 10 2" xfId="9899"/>
    <cellStyle name="Normal 2 2 2 13 3 2 11" xfId="9900"/>
    <cellStyle name="Normal 2 2 2 13 3 2 11 2" xfId="9901"/>
    <cellStyle name="Normal 2 2 2 13 3 2 12" xfId="9902"/>
    <cellStyle name="Normal 2 2 2 13 3 2 2" xfId="9903"/>
    <cellStyle name="Normal 2 2 2 13 3 2 2 10" xfId="9904"/>
    <cellStyle name="Normal 2 2 2 13 3 2 2 10 2" xfId="9905"/>
    <cellStyle name="Normal 2 2 2 13 3 2 2 11" xfId="9906"/>
    <cellStyle name="Normal 2 2 2 13 3 2 2 2" xfId="9907"/>
    <cellStyle name="Normal 2 2 2 13 3 2 2 2 2" xfId="9908"/>
    <cellStyle name="Normal 2 2 2 13 3 2 2 3" xfId="9909"/>
    <cellStyle name="Normal 2 2 2 13 3 2 2 3 2" xfId="9910"/>
    <cellStyle name="Normal 2 2 2 13 3 2 2 4" xfId="9911"/>
    <cellStyle name="Normal 2 2 2 13 3 2 2 4 2" xfId="9912"/>
    <cellStyle name="Normal 2 2 2 13 3 2 2 5" xfId="9913"/>
    <cellStyle name="Normal 2 2 2 13 3 2 2 5 2" xfId="9914"/>
    <cellStyle name="Normal 2 2 2 13 3 2 2 6" xfId="9915"/>
    <cellStyle name="Normal 2 2 2 13 3 2 2 6 2" xfId="9916"/>
    <cellStyle name="Normal 2 2 2 13 3 2 2 7" xfId="9917"/>
    <cellStyle name="Normal 2 2 2 13 3 2 2 7 2" xfId="9918"/>
    <cellStyle name="Normal 2 2 2 13 3 2 2 8" xfId="9919"/>
    <cellStyle name="Normal 2 2 2 13 3 2 2 8 2" xfId="9920"/>
    <cellStyle name="Normal 2 2 2 13 3 2 2 9" xfId="9921"/>
    <cellStyle name="Normal 2 2 2 13 3 2 2 9 2" xfId="9922"/>
    <cellStyle name="Normal 2 2 2 13 3 2 3" xfId="9923"/>
    <cellStyle name="Normal 2 2 2 13 3 2 3 2" xfId="9924"/>
    <cellStyle name="Normal 2 2 2 13 3 2 4" xfId="9925"/>
    <cellStyle name="Normal 2 2 2 13 3 2 4 2" xfId="9926"/>
    <cellStyle name="Normal 2 2 2 13 3 2 5" xfId="9927"/>
    <cellStyle name="Normal 2 2 2 13 3 2 5 2" xfId="9928"/>
    <cellStyle name="Normal 2 2 2 13 3 2 6" xfId="9929"/>
    <cellStyle name="Normal 2 2 2 13 3 2 6 2" xfId="9930"/>
    <cellStyle name="Normal 2 2 2 13 3 2 7" xfId="9931"/>
    <cellStyle name="Normal 2 2 2 13 3 2 7 2" xfId="9932"/>
    <cellStyle name="Normal 2 2 2 13 3 2 8" xfId="9933"/>
    <cellStyle name="Normal 2 2 2 13 3 2 8 2" xfId="9934"/>
    <cellStyle name="Normal 2 2 2 13 3 2 9" xfId="9935"/>
    <cellStyle name="Normal 2 2 2 13 3 2 9 2" xfId="9936"/>
    <cellStyle name="Normal 2 2 2 13 3 3" xfId="9937"/>
    <cellStyle name="Normal 2 2 2 13 3 3 10" xfId="9938"/>
    <cellStyle name="Normal 2 2 2 13 3 3 10 2" xfId="9939"/>
    <cellStyle name="Normal 2 2 2 13 3 3 11" xfId="9940"/>
    <cellStyle name="Normal 2 2 2 13 3 3 2" xfId="9941"/>
    <cellStyle name="Normal 2 2 2 13 3 3 2 2" xfId="9942"/>
    <cellStyle name="Normal 2 2 2 13 3 3 3" xfId="9943"/>
    <cellStyle name="Normal 2 2 2 13 3 3 3 2" xfId="9944"/>
    <cellStyle name="Normal 2 2 2 13 3 3 4" xfId="9945"/>
    <cellStyle name="Normal 2 2 2 13 3 3 4 2" xfId="9946"/>
    <cellStyle name="Normal 2 2 2 13 3 3 5" xfId="9947"/>
    <cellStyle name="Normal 2 2 2 13 3 3 5 2" xfId="9948"/>
    <cellStyle name="Normal 2 2 2 13 3 3 6" xfId="9949"/>
    <cellStyle name="Normal 2 2 2 13 3 3 6 2" xfId="9950"/>
    <cellStyle name="Normal 2 2 2 13 3 3 7" xfId="9951"/>
    <cellStyle name="Normal 2 2 2 13 3 3 7 2" xfId="9952"/>
    <cellStyle name="Normal 2 2 2 13 3 3 8" xfId="9953"/>
    <cellStyle name="Normal 2 2 2 13 3 3 8 2" xfId="9954"/>
    <cellStyle name="Normal 2 2 2 13 3 3 9" xfId="9955"/>
    <cellStyle name="Normal 2 2 2 13 3 3 9 2" xfId="9956"/>
    <cellStyle name="Normal 2 2 2 13 3 4" xfId="9957"/>
    <cellStyle name="Normal 2 2 2 13 3 4 2" xfId="9958"/>
    <cellStyle name="Normal 2 2 2 13 3 5" xfId="9959"/>
    <cellStyle name="Normal 2 2 2 13 3 5 2" xfId="9960"/>
    <cellStyle name="Normal 2 2 2 13 3 6" xfId="9961"/>
    <cellStyle name="Normal 2 2 2 13 3 6 2" xfId="9962"/>
    <cellStyle name="Normal 2 2 2 13 3 7" xfId="9963"/>
    <cellStyle name="Normal 2 2 2 13 3 7 2" xfId="9964"/>
    <cellStyle name="Normal 2 2 2 13 3 8" xfId="9965"/>
    <cellStyle name="Normal 2 2 2 13 3 8 2" xfId="9966"/>
    <cellStyle name="Normal 2 2 2 13 3 9" xfId="9967"/>
    <cellStyle name="Normal 2 2 2 13 3 9 2" xfId="9968"/>
    <cellStyle name="Normal 2 2 2 13 4" xfId="186"/>
    <cellStyle name="Normal 2 2 2 13 4 10" xfId="9969"/>
    <cellStyle name="Normal 2 2 2 13 4 10 2" xfId="9970"/>
    <cellStyle name="Normal 2 2 2 13 4 11" xfId="9971"/>
    <cellStyle name="Normal 2 2 2 13 4 11 2" xfId="9972"/>
    <cellStyle name="Normal 2 2 2 13 4 12" xfId="9973"/>
    <cellStyle name="Normal 2 2 2 13 4 12 2" xfId="9974"/>
    <cellStyle name="Normal 2 2 2 13 4 13" xfId="9975"/>
    <cellStyle name="Normal 2 2 2 13 4 2" xfId="9976"/>
    <cellStyle name="Normal 2 2 2 13 4 2 10" xfId="9977"/>
    <cellStyle name="Normal 2 2 2 13 4 2 10 2" xfId="9978"/>
    <cellStyle name="Normal 2 2 2 13 4 2 11" xfId="9979"/>
    <cellStyle name="Normal 2 2 2 13 4 2 11 2" xfId="9980"/>
    <cellStyle name="Normal 2 2 2 13 4 2 12" xfId="9981"/>
    <cellStyle name="Normal 2 2 2 13 4 2 2" xfId="9982"/>
    <cellStyle name="Normal 2 2 2 13 4 2 2 10" xfId="9983"/>
    <cellStyle name="Normal 2 2 2 13 4 2 2 10 2" xfId="9984"/>
    <cellStyle name="Normal 2 2 2 13 4 2 2 11" xfId="9985"/>
    <cellStyle name="Normal 2 2 2 13 4 2 2 2" xfId="9986"/>
    <cellStyle name="Normal 2 2 2 13 4 2 2 2 2" xfId="9987"/>
    <cellStyle name="Normal 2 2 2 13 4 2 2 3" xfId="9988"/>
    <cellStyle name="Normal 2 2 2 13 4 2 2 3 2" xfId="9989"/>
    <cellStyle name="Normal 2 2 2 13 4 2 2 4" xfId="9990"/>
    <cellStyle name="Normal 2 2 2 13 4 2 2 4 2" xfId="9991"/>
    <cellStyle name="Normal 2 2 2 13 4 2 2 5" xfId="9992"/>
    <cellStyle name="Normal 2 2 2 13 4 2 2 5 2" xfId="9993"/>
    <cellStyle name="Normal 2 2 2 13 4 2 2 6" xfId="9994"/>
    <cellStyle name="Normal 2 2 2 13 4 2 2 6 2" xfId="9995"/>
    <cellStyle name="Normal 2 2 2 13 4 2 2 7" xfId="9996"/>
    <cellStyle name="Normal 2 2 2 13 4 2 2 7 2" xfId="9997"/>
    <cellStyle name="Normal 2 2 2 13 4 2 2 8" xfId="9998"/>
    <cellStyle name="Normal 2 2 2 13 4 2 2 8 2" xfId="9999"/>
    <cellStyle name="Normal 2 2 2 13 4 2 2 9" xfId="10000"/>
    <cellStyle name="Normal 2 2 2 13 4 2 2 9 2" xfId="10001"/>
    <cellStyle name="Normal 2 2 2 13 4 2 3" xfId="10002"/>
    <cellStyle name="Normal 2 2 2 13 4 2 3 2" xfId="10003"/>
    <cellStyle name="Normal 2 2 2 13 4 2 4" xfId="10004"/>
    <cellStyle name="Normal 2 2 2 13 4 2 4 2" xfId="10005"/>
    <cellStyle name="Normal 2 2 2 13 4 2 5" xfId="10006"/>
    <cellStyle name="Normal 2 2 2 13 4 2 5 2" xfId="10007"/>
    <cellStyle name="Normal 2 2 2 13 4 2 6" xfId="10008"/>
    <cellStyle name="Normal 2 2 2 13 4 2 6 2" xfId="10009"/>
    <cellStyle name="Normal 2 2 2 13 4 2 7" xfId="10010"/>
    <cellStyle name="Normal 2 2 2 13 4 2 7 2" xfId="10011"/>
    <cellStyle name="Normal 2 2 2 13 4 2 8" xfId="10012"/>
    <cellStyle name="Normal 2 2 2 13 4 2 8 2" xfId="10013"/>
    <cellStyle name="Normal 2 2 2 13 4 2 9" xfId="10014"/>
    <cellStyle name="Normal 2 2 2 13 4 2 9 2" xfId="10015"/>
    <cellStyle name="Normal 2 2 2 13 4 3" xfId="10016"/>
    <cellStyle name="Normal 2 2 2 13 4 3 10" xfId="10017"/>
    <cellStyle name="Normal 2 2 2 13 4 3 10 2" xfId="10018"/>
    <cellStyle name="Normal 2 2 2 13 4 3 11" xfId="10019"/>
    <cellStyle name="Normal 2 2 2 13 4 3 2" xfId="10020"/>
    <cellStyle name="Normal 2 2 2 13 4 3 2 2" xfId="10021"/>
    <cellStyle name="Normal 2 2 2 13 4 3 3" xfId="10022"/>
    <cellStyle name="Normal 2 2 2 13 4 3 3 2" xfId="10023"/>
    <cellStyle name="Normal 2 2 2 13 4 3 4" xfId="10024"/>
    <cellStyle name="Normal 2 2 2 13 4 3 4 2" xfId="10025"/>
    <cellStyle name="Normal 2 2 2 13 4 3 5" xfId="10026"/>
    <cellStyle name="Normal 2 2 2 13 4 3 5 2" xfId="10027"/>
    <cellStyle name="Normal 2 2 2 13 4 3 6" xfId="10028"/>
    <cellStyle name="Normal 2 2 2 13 4 3 6 2" xfId="10029"/>
    <cellStyle name="Normal 2 2 2 13 4 3 7" xfId="10030"/>
    <cellStyle name="Normal 2 2 2 13 4 3 7 2" xfId="10031"/>
    <cellStyle name="Normal 2 2 2 13 4 3 8" xfId="10032"/>
    <cellStyle name="Normal 2 2 2 13 4 3 8 2" xfId="10033"/>
    <cellStyle name="Normal 2 2 2 13 4 3 9" xfId="10034"/>
    <cellStyle name="Normal 2 2 2 13 4 3 9 2" xfId="10035"/>
    <cellStyle name="Normal 2 2 2 13 4 4" xfId="10036"/>
    <cellStyle name="Normal 2 2 2 13 4 4 2" xfId="10037"/>
    <cellStyle name="Normal 2 2 2 13 4 5" xfId="10038"/>
    <cellStyle name="Normal 2 2 2 13 4 5 2" xfId="10039"/>
    <cellStyle name="Normal 2 2 2 13 4 6" xfId="10040"/>
    <cellStyle name="Normal 2 2 2 13 4 6 2" xfId="10041"/>
    <cellStyle name="Normal 2 2 2 13 4 7" xfId="10042"/>
    <cellStyle name="Normal 2 2 2 13 4 7 2" xfId="10043"/>
    <cellStyle name="Normal 2 2 2 13 4 8" xfId="10044"/>
    <cellStyle name="Normal 2 2 2 13 4 8 2" xfId="10045"/>
    <cellStyle name="Normal 2 2 2 13 4 9" xfId="10046"/>
    <cellStyle name="Normal 2 2 2 13 4 9 2" xfId="10047"/>
    <cellStyle name="Normal 2 2 2 13 5" xfId="187"/>
    <cellStyle name="Normal 2 2 2 13 5 10" xfId="10048"/>
    <cellStyle name="Normal 2 2 2 13 5 10 2" xfId="10049"/>
    <cellStyle name="Normal 2 2 2 13 5 11" xfId="10050"/>
    <cellStyle name="Normal 2 2 2 13 5 11 2" xfId="10051"/>
    <cellStyle name="Normal 2 2 2 13 5 12" xfId="10052"/>
    <cellStyle name="Normal 2 2 2 13 5 12 2" xfId="10053"/>
    <cellStyle name="Normal 2 2 2 13 5 13" xfId="10054"/>
    <cellStyle name="Normal 2 2 2 13 5 2" xfId="10055"/>
    <cellStyle name="Normal 2 2 2 13 5 2 10" xfId="10056"/>
    <cellStyle name="Normal 2 2 2 13 5 2 10 2" xfId="10057"/>
    <cellStyle name="Normal 2 2 2 13 5 2 11" xfId="10058"/>
    <cellStyle name="Normal 2 2 2 13 5 2 11 2" xfId="10059"/>
    <cellStyle name="Normal 2 2 2 13 5 2 12" xfId="10060"/>
    <cellStyle name="Normal 2 2 2 13 5 2 2" xfId="10061"/>
    <cellStyle name="Normal 2 2 2 13 5 2 2 10" xfId="10062"/>
    <cellStyle name="Normal 2 2 2 13 5 2 2 10 2" xfId="10063"/>
    <cellStyle name="Normal 2 2 2 13 5 2 2 11" xfId="10064"/>
    <cellStyle name="Normal 2 2 2 13 5 2 2 2" xfId="10065"/>
    <cellStyle name="Normal 2 2 2 13 5 2 2 2 2" xfId="10066"/>
    <cellStyle name="Normal 2 2 2 13 5 2 2 3" xfId="10067"/>
    <cellStyle name="Normal 2 2 2 13 5 2 2 3 2" xfId="10068"/>
    <cellStyle name="Normal 2 2 2 13 5 2 2 4" xfId="10069"/>
    <cellStyle name="Normal 2 2 2 13 5 2 2 4 2" xfId="10070"/>
    <cellStyle name="Normal 2 2 2 13 5 2 2 5" xfId="10071"/>
    <cellStyle name="Normal 2 2 2 13 5 2 2 5 2" xfId="10072"/>
    <cellStyle name="Normal 2 2 2 13 5 2 2 6" xfId="10073"/>
    <cellStyle name="Normal 2 2 2 13 5 2 2 6 2" xfId="10074"/>
    <cellStyle name="Normal 2 2 2 13 5 2 2 7" xfId="10075"/>
    <cellStyle name="Normal 2 2 2 13 5 2 2 7 2" xfId="10076"/>
    <cellStyle name="Normal 2 2 2 13 5 2 2 8" xfId="10077"/>
    <cellStyle name="Normal 2 2 2 13 5 2 2 8 2" xfId="10078"/>
    <cellStyle name="Normal 2 2 2 13 5 2 2 9" xfId="10079"/>
    <cellStyle name="Normal 2 2 2 13 5 2 2 9 2" xfId="10080"/>
    <cellStyle name="Normal 2 2 2 13 5 2 3" xfId="10081"/>
    <cellStyle name="Normal 2 2 2 13 5 2 3 2" xfId="10082"/>
    <cellStyle name="Normal 2 2 2 13 5 2 4" xfId="10083"/>
    <cellStyle name="Normal 2 2 2 13 5 2 4 2" xfId="10084"/>
    <cellStyle name="Normal 2 2 2 13 5 2 5" xfId="10085"/>
    <cellStyle name="Normal 2 2 2 13 5 2 5 2" xfId="10086"/>
    <cellStyle name="Normal 2 2 2 13 5 2 6" xfId="10087"/>
    <cellStyle name="Normal 2 2 2 13 5 2 6 2" xfId="10088"/>
    <cellStyle name="Normal 2 2 2 13 5 2 7" xfId="10089"/>
    <cellStyle name="Normal 2 2 2 13 5 2 7 2" xfId="10090"/>
    <cellStyle name="Normal 2 2 2 13 5 2 8" xfId="10091"/>
    <cellStyle name="Normal 2 2 2 13 5 2 8 2" xfId="10092"/>
    <cellStyle name="Normal 2 2 2 13 5 2 9" xfId="10093"/>
    <cellStyle name="Normal 2 2 2 13 5 2 9 2" xfId="10094"/>
    <cellStyle name="Normal 2 2 2 13 5 3" xfId="10095"/>
    <cellStyle name="Normal 2 2 2 13 5 3 10" xfId="10096"/>
    <cellStyle name="Normal 2 2 2 13 5 3 10 2" xfId="10097"/>
    <cellStyle name="Normal 2 2 2 13 5 3 11" xfId="10098"/>
    <cellStyle name="Normal 2 2 2 13 5 3 2" xfId="10099"/>
    <cellStyle name="Normal 2 2 2 13 5 3 2 2" xfId="10100"/>
    <cellStyle name="Normal 2 2 2 13 5 3 3" xfId="10101"/>
    <cellStyle name="Normal 2 2 2 13 5 3 3 2" xfId="10102"/>
    <cellStyle name="Normal 2 2 2 13 5 3 4" xfId="10103"/>
    <cellStyle name="Normal 2 2 2 13 5 3 4 2" xfId="10104"/>
    <cellStyle name="Normal 2 2 2 13 5 3 5" xfId="10105"/>
    <cellStyle name="Normal 2 2 2 13 5 3 5 2" xfId="10106"/>
    <cellStyle name="Normal 2 2 2 13 5 3 6" xfId="10107"/>
    <cellStyle name="Normal 2 2 2 13 5 3 6 2" xfId="10108"/>
    <cellStyle name="Normal 2 2 2 13 5 3 7" xfId="10109"/>
    <cellStyle name="Normal 2 2 2 13 5 3 7 2" xfId="10110"/>
    <cellStyle name="Normal 2 2 2 13 5 3 8" xfId="10111"/>
    <cellStyle name="Normal 2 2 2 13 5 3 8 2" xfId="10112"/>
    <cellStyle name="Normal 2 2 2 13 5 3 9" xfId="10113"/>
    <cellStyle name="Normal 2 2 2 13 5 3 9 2" xfId="10114"/>
    <cellStyle name="Normal 2 2 2 13 5 4" xfId="10115"/>
    <cellStyle name="Normal 2 2 2 13 5 4 2" xfId="10116"/>
    <cellStyle name="Normal 2 2 2 13 5 5" xfId="10117"/>
    <cellStyle name="Normal 2 2 2 13 5 5 2" xfId="10118"/>
    <cellStyle name="Normal 2 2 2 13 5 6" xfId="10119"/>
    <cellStyle name="Normal 2 2 2 13 5 6 2" xfId="10120"/>
    <cellStyle name="Normal 2 2 2 13 5 7" xfId="10121"/>
    <cellStyle name="Normal 2 2 2 13 5 7 2" xfId="10122"/>
    <cellStyle name="Normal 2 2 2 13 5 8" xfId="10123"/>
    <cellStyle name="Normal 2 2 2 13 5 8 2" xfId="10124"/>
    <cellStyle name="Normal 2 2 2 13 5 9" xfId="10125"/>
    <cellStyle name="Normal 2 2 2 13 5 9 2" xfId="10126"/>
    <cellStyle name="Normal 2 2 2 13 6" xfId="188"/>
    <cellStyle name="Normal 2 2 2 14" xfId="189"/>
    <cellStyle name="Normal 2 2 2 14 2" xfId="190"/>
    <cellStyle name="Normal 2 2 2 15" xfId="191"/>
    <cellStyle name="Normal 2 2 2 15 2" xfId="192"/>
    <cellStyle name="Normal 2 2 2 16" xfId="193"/>
    <cellStyle name="Normal 2 2 2 16 2" xfId="194"/>
    <cellStyle name="Normal 2 2 2 17" xfId="10127"/>
    <cellStyle name="Normal 2 2 2 17 10" xfId="10128"/>
    <cellStyle name="Normal 2 2 2 17 10 2" xfId="10129"/>
    <cellStyle name="Normal 2 2 2 17 11" xfId="10130"/>
    <cellStyle name="Normal 2 2 2 17 11 2" xfId="10131"/>
    <cellStyle name="Normal 2 2 2 17 12" xfId="10132"/>
    <cellStyle name="Normal 2 2 2 17 12 2" xfId="10133"/>
    <cellStyle name="Normal 2 2 2 17 13" xfId="10134"/>
    <cellStyle name="Normal 2 2 2 17 2" xfId="10135"/>
    <cellStyle name="Normal 2 2 2 17 2 10" xfId="10136"/>
    <cellStyle name="Normal 2 2 2 17 2 10 2" xfId="10137"/>
    <cellStyle name="Normal 2 2 2 17 2 11" xfId="10138"/>
    <cellStyle name="Normal 2 2 2 17 2 11 2" xfId="10139"/>
    <cellStyle name="Normal 2 2 2 17 2 12" xfId="10140"/>
    <cellStyle name="Normal 2 2 2 17 2 2" xfId="10141"/>
    <cellStyle name="Normal 2 2 2 17 2 2 10" xfId="10142"/>
    <cellStyle name="Normal 2 2 2 17 2 2 10 2" xfId="10143"/>
    <cellStyle name="Normal 2 2 2 17 2 2 11" xfId="10144"/>
    <cellStyle name="Normal 2 2 2 17 2 2 2" xfId="10145"/>
    <cellStyle name="Normal 2 2 2 17 2 2 2 2" xfId="10146"/>
    <cellStyle name="Normal 2 2 2 17 2 2 3" xfId="10147"/>
    <cellStyle name="Normal 2 2 2 17 2 2 3 2" xfId="10148"/>
    <cellStyle name="Normal 2 2 2 17 2 2 4" xfId="10149"/>
    <cellStyle name="Normal 2 2 2 17 2 2 4 2" xfId="10150"/>
    <cellStyle name="Normal 2 2 2 17 2 2 5" xfId="10151"/>
    <cellStyle name="Normal 2 2 2 17 2 2 5 2" xfId="10152"/>
    <cellStyle name="Normal 2 2 2 17 2 2 6" xfId="10153"/>
    <cellStyle name="Normal 2 2 2 17 2 2 6 2" xfId="10154"/>
    <cellStyle name="Normal 2 2 2 17 2 2 7" xfId="10155"/>
    <cellStyle name="Normal 2 2 2 17 2 2 7 2" xfId="10156"/>
    <cellStyle name="Normal 2 2 2 17 2 2 8" xfId="10157"/>
    <cellStyle name="Normal 2 2 2 17 2 2 8 2" xfId="10158"/>
    <cellStyle name="Normal 2 2 2 17 2 2 9" xfId="10159"/>
    <cellStyle name="Normal 2 2 2 17 2 2 9 2" xfId="10160"/>
    <cellStyle name="Normal 2 2 2 17 2 3" xfId="10161"/>
    <cellStyle name="Normal 2 2 2 17 2 3 2" xfId="10162"/>
    <cellStyle name="Normal 2 2 2 17 2 4" xfId="10163"/>
    <cellStyle name="Normal 2 2 2 17 2 4 2" xfId="10164"/>
    <cellStyle name="Normal 2 2 2 17 2 5" xfId="10165"/>
    <cellStyle name="Normal 2 2 2 17 2 5 2" xfId="10166"/>
    <cellStyle name="Normal 2 2 2 17 2 6" xfId="10167"/>
    <cellStyle name="Normal 2 2 2 17 2 6 2" xfId="10168"/>
    <cellStyle name="Normal 2 2 2 17 2 7" xfId="10169"/>
    <cellStyle name="Normal 2 2 2 17 2 7 2" xfId="10170"/>
    <cellStyle name="Normal 2 2 2 17 2 8" xfId="10171"/>
    <cellStyle name="Normal 2 2 2 17 2 8 2" xfId="10172"/>
    <cellStyle name="Normal 2 2 2 17 2 9" xfId="10173"/>
    <cellStyle name="Normal 2 2 2 17 2 9 2" xfId="10174"/>
    <cellStyle name="Normal 2 2 2 17 3" xfId="10175"/>
    <cellStyle name="Normal 2 2 2 17 3 10" xfId="10176"/>
    <cellStyle name="Normal 2 2 2 17 3 10 2" xfId="10177"/>
    <cellStyle name="Normal 2 2 2 17 3 11" xfId="10178"/>
    <cellStyle name="Normal 2 2 2 17 3 2" xfId="10179"/>
    <cellStyle name="Normal 2 2 2 17 3 2 2" xfId="10180"/>
    <cellStyle name="Normal 2 2 2 17 3 3" xfId="10181"/>
    <cellStyle name="Normal 2 2 2 17 3 3 2" xfId="10182"/>
    <cellStyle name="Normal 2 2 2 17 3 4" xfId="10183"/>
    <cellStyle name="Normal 2 2 2 17 3 4 2" xfId="10184"/>
    <cellStyle name="Normal 2 2 2 17 3 5" xfId="10185"/>
    <cellStyle name="Normal 2 2 2 17 3 5 2" xfId="10186"/>
    <cellStyle name="Normal 2 2 2 17 3 6" xfId="10187"/>
    <cellStyle name="Normal 2 2 2 17 3 6 2" xfId="10188"/>
    <cellStyle name="Normal 2 2 2 17 3 7" xfId="10189"/>
    <cellStyle name="Normal 2 2 2 17 3 7 2" xfId="10190"/>
    <cellStyle name="Normal 2 2 2 17 3 8" xfId="10191"/>
    <cellStyle name="Normal 2 2 2 17 3 8 2" xfId="10192"/>
    <cellStyle name="Normal 2 2 2 17 3 9" xfId="10193"/>
    <cellStyle name="Normal 2 2 2 17 3 9 2" xfId="10194"/>
    <cellStyle name="Normal 2 2 2 17 4" xfId="10195"/>
    <cellStyle name="Normal 2 2 2 17 4 2" xfId="10196"/>
    <cellStyle name="Normal 2 2 2 17 5" xfId="10197"/>
    <cellStyle name="Normal 2 2 2 17 5 2" xfId="10198"/>
    <cellStyle name="Normal 2 2 2 17 6" xfId="10199"/>
    <cellStyle name="Normal 2 2 2 17 6 2" xfId="10200"/>
    <cellStyle name="Normal 2 2 2 17 7" xfId="10201"/>
    <cellStyle name="Normal 2 2 2 17 7 2" xfId="10202"/>
    <cellStyle name="Normal 2 2 2 17 8" xfId="10203"/>
    <cellStyle name="Normal 2 2 2 17 8 2" xfId="10204"/>
    <cellStyle name="Normal 2 2 2 17 9" xfId="10205"/>
    <cellStyle name="Normal 2 2 2 17 9 2" xfId="10206"/>
    <cellStyle name="Normal 2 2 2 2" xfId="195"/>
    <cellStyle name="Normal 2 2 2 2 10" xfId="196"/>
    <cellStyle name="Normal 2 2 2 2 10 2" xfId="197"/>
    <cellStyle name="Normal 2 2 2 2 11" xfId="198"/>
    <cellStyle name="Normal 2 2 2 2 11 2" xfId="199"/>
    <cellStyle name="Normal 2 2 2 2 12" xfId="200"/>
    <cellStyle name="Normal 2 2 2 2 12 2" xfId="201"/>
    <cellStyle name="Normal 2 2 2 2 13" xfId="202"/>
    <cellStyle name="Normal 2 2 2 2 13 10" xfId="10207"/>
    <cellStyle name="Normal 2 2 2 2 13 10 2" xfId="10208"/>
    <cellStyle name="Normal 2 2 2 2 13 11" xfId="10209"/>
    <cellStyle name="Normal 2 2 2 2 13 11 2" xfId="10210"/>
    <cellStyle name="Normal 2 2 2 2 13 12" xfId="10211"/>
    <cellStyle name="Normal 2 2 2 2 13 12 2" xfId="10212"/>
    <cellStyle name="Normal 2 2 2 2 13 13" xfId="10213"/>
    <cellStyle name="Normal 2 2 2 2 13 13 2" xfId="10214"/>
    <cellStyle name="Normal 2 2 2 2 13 14" xfId="10215"/>
    <cellStyle name="Normal 2 2 2 2 13 14 2" xfId="10216"/>
    <cellStyle name="Normal 2 2 2 2 13 15" xfId="10217"/>
    <cellStyle name="Normal 2 2 2 2 13 15 2" xfId="10218"/>
    <cellStyle name="Normal 2 2 2 2 13 16" xfId="10219"/>
    <cellStyle name="Normal 2 2 2 2 13 16 2" xfId="10220"/>
    <cellStyle name="Normal 2 2 2 2 13 17" xfId="10221"/>
    <cellStyle name="Normal 2 2 2 2 13 2" xfId="203"/>
    <cellStyle name="Normal 2 2 2 2 13 2 2" xfId="204"/>
    <cellStyle name="Normal 2 2 2 2 13 3" xfId="205"/>
    <cellStyle name="Normal 2 2 2 2 13 3 2" xfId="206"/>
    <cellStyle name="Normal 2 2 2 2 13 4" xfId="207"/>
    <cellStyle name="Normal 2 2 2 2 13 4 2" xfId="208"/>
    <cellStyle name="Normal 2 2 2 2 13 5" xfId="209"/>
    <cellStyle name="Normal 2 2 2 2 13 5 2" xfId="210"/>
    <cellStyle name="Normal 2 2 2 2 13 6" xfId="10222"/>
    <cellStyle name="Normal 2 2 2 2 13 6 10" xfId="10223"/>
    <cellStyle name="Normal 2 2 2 2 13 6 10 2" xfId="10224"/>
    <cellStyle name="Normal 2 2 2 2 13 6 11" xfId="10225"/>
    <cellStyle name="Normal 2 2 2 2 13 6 11 2" xfId="10226"/>
    <cellStyle name="Normal 2 2 2 2 13 6 12" xfId="10227"/>
    <cellStyle name="Normal 2 2 2 2 13 6 2" xfId="10228"/>
    <cellStyle name="Normal 2 2 2 2 13 6 2 10" xfId="10229"/>
    <cellStyle name="Normal 2 2 2 2 13 6 2 10 2" xfId="10230"/>
    <cellStyle name="Normal 2 2 2 2 13 6 2 11" xfId="10231"/>
    <cellStyle name="Normal 2 2 2 2 13 6 2 2" xfId="10232"/>
    <cellStyle name="Normal 2 2 2 2 13 6 2 2 2" xfId="10233"/>
    <cellStyle name="Normal 2 2 2 2 13 6 2 3" xfId="10234"/>
    <cellStyle name="Normal 2 2 2 2 13 6 2 3 2" xfId="10235"/>
    <cellStyle name="Normal 2 2 2 2 13 6 2 4" xfId="10236"/>
    <cellStyle name="Normal 2 2 2 2 13 6 2 4 2" xfId="10237"/>
    <cellStyle name="Normal 2 2 2 2 13 6 2 5" xfId="10238"/>
    <cellStyle name="Normal 2 2 2 2 13 6 2 5 2" xfId="10239"/>
    <cellStyle name="Normal 2 2 2 2 13 6 2 6" xfId="10240"/>
    <cellStyle name="Normal 2 2 2 2 13 6 2 6 2" xfId="10241"/>
    <cellStyle name="Normal 2 2 2 2 13 6 2 7" xfId="10242"/>
    <cellStyle name="Normal 2 2 2 2 13 6 2 7 2" xfId="10243"/>
    <cellStyle name="Normal 2 2 2 2 13 6 2 8" xfId="10244"/>
    <cellStyle name="Normal 2 2 2 2 13 6 2 8 2" xfId="10245"/>
    <cellStyle name="Normal 2 2 2 2 13 6 2 9" xfId="10246"/>
    <cellStyle name="Normal 2 2 2 2 13 6 2 9 2" xfId="10247"/>
    <cellStyle name="Normal 2 2 2 2 13 6 3" xfId="10248"/>
    <cellStyle name="Normal 2 2 2 2 13 6 3 2" xfId="10249"/>
    <cellStyle name="Normal 2 2 2 2 13 6 4" xfId="10250"/>
    <cellStyle name="Normal 2 2 2 2 13 6 4 2" xfId="10251"/>
    <cellStyle name="Normal 2 2 2 2 13 6 5" xfId="10252"/>
    <cellStyle name="Normal 2 2 2 2 13 6 5 2" xfId="10253"/>
    <cellStyle name="Normal 2 2 2 2 13 6 6" xfId="10254"/>
    <cellStyle name="Normal 2 2 2 2 13 6 6 2" xfId="10255"/>
    <cellStyle name="Normal 2 2 2 2 13 6 7" xfId="10256"/>
    <cellStyle name="Normal 2 2 2 2 13 6 7 2" xfId="10257"/>
    <cellStyle name="Normal 2 2 2 2 13 6 8" xfId="10258"/>
    <cellStyle name="Normal 2 2 2 2 13 6 8 2" xfId="10259"/>
    <cellStyle name="Normal 2 2 2 2 13 6 9" xfId="10260"/>
    <cellStyle name="Normal 2 2 2 2 13 6 9 2" xfId="10261"/>
    <cellStyle name="Normal 2 2 2 2 13 7" xfId="10262"/>
    <cellStyle name="Normal 2 2 2 2 13 7 10" xfId="10263"/>
    <cellStyle name="Normal 2 2 2 2 13 7 10 2" xfId="10264"/>
    <cellStyle name="Normal 2 2 2 2 13 7 11" xfId="10265"/>
    <cellStyle name="Normal 2 2 2 2 13 7 2" xfId="10266"/>
    <cellStyle name="Normal 2 2 2 2 13 7 2 2" xfId="10267"/>
    <cellStyle name="Normal 2 2 2 2 13 7 3" xfId="10268"/>
    <cellStyle name="Normal 2 2 2 2 13 7 3 2" xfId="10269"/>
    <cellStyle name="Normal 2 2 2 2 13 7 4" xfId="10270"/>
    <cellStyle name="Normal 2 2 2 2 13 7 4 2" xfId="10271"/>
    <cellStyle name="Normal 2 2 2 2 13 7 5" xfId="10272"/>
    <cellStyle name="Normal 2 2 2 2 13 7 5 2" xfId="10273"/>
    <cellStyle name="Normal 2 2 2 2 13 7 6" xfId="10274"/>
    <cellStyle name="Normal 2 2 2 2 13 7 6 2" xfId="10275"/>
    <cellStyle name="Normal 2 2 2 2 13 7 7" xfId="10276"/>
    <cellStyle name="Normal 2 2 2 2 13 7 7 2" xfId="10277"/>
    <cellStyle name="Normal 2 2 2 2 13 7 8" xfId="10278"/>
    <cellStyle name="Normal 2 2 2 2 13 7 8 2" xfId="10279"/>
    <cellStyle name="Normal 2 2 2 2 13 7 9" xfId="10280"/>
    <cellStyle name="Normal 2 2 2 2 13 7 9 2" xfId="10281"/>
    <cellStyle name="Normal 2 2 2 2 13 8" xfId="10282"/>
    <cellStyle name="Normal 2 2 2 2 13 8 2" xfId="10283"/>
    <cellStyle name="Normal 2 2 2 2 13 9" xfId="10284"/>
    <cellStyle name="Normal 2 2 2 2 13 9 2" xfId="10285"/>
    <cellStyle name="Normal 2 2 2 2 14" xfId="211"/>
    <cellStyle name="Normal 2 2 2 2 14 10" xfId="10286"/>
    <cellStyle name="Normal 2 2 2 2 14 10 2" xfId="10287"/>
    <cellStyle name="Normal 2 2 2 2 14 11" xfId="10288"/>
    <cellStyle name="Normal 2 2 2 2 14 11 2" xfId="10289"/>
    <cellStyle name="Normal 2 2 2 2 14 12" xfId="10290"/>
    <cellStyle name="Normal 2 2 2 2 14 12 2" xfId="10291"/>
    <cellStyle name="Normal 2 2 2 2 14 13" xfId="10292"/>
    <cellStyle name="Normal 2 2 2 2 14 2" xfId="10293"/>
    <cellStyle name="Normal 2 2 2 2 14 2 10" xfId="10294"/>
    <cellStyle name="Normal 2 2 2 2 14 2 10 2" xfId="10295"/>
    <cellStyle name="Normal 2 2 2 2 14 2 11" xfId="10296"/>
    <cellStyle name="Normal 2 2 2 2 14 2 11 2" xfId="10297"/>
    <cellStyle name="Normal 2 2 2 2 14 2 12" xfId="10298"/>
    <cellStyle name="Normal 2 2 2 2 14 2 2" xfId="10299"/>
    <cellStyle name="Normal 2 2 2 2 14 2 2 10" xfId="10300"/>
    <cellStyle name="Normal 2 2 2 2 14 2 2 10 2" xfId="10301"/>
    <cellStyle name="Normal 2 2 2 2 14 2 2 11" xfId="10302"/>
    <cellStyle name="Normal 2 2 2 2 14 2 2 2" xfId="10303"/>
    <cellStyle name="Normal 2 2 2 2 14 2 2 2 2" xfId="10304"/>
    <cellStyle name="Normal 2 2 2 2 14 2 2 3" xfId="10305"/>
    <cellStyle name="Normal 2 2 2 2 14 2 2 3 2" xfId="10306"/>
    <cellStyle name="Normal 2 2 2 2 14 2 2 4" xfId="10307"/>
    <cellStyle name="Normal 2 2 2 2 14 2 2 4 2" xfId="10308"/>
    <cellStyle name="Normal 2 2 2 2 14 2 2 5" xfId="10309"/>
    <cellStyle name="Normal 2 2 2 2 14 2 2 5 2" xfId="10310"/>
    <cellStyle name="Normal 2 2 2 2 14 2 2 6" xfId="10311"/>
    <cellStyle name="Normal 2 2 2 2 14 2 2 6 2" xfId="10312"/>
    <cellStyle name="Normal 2 2 2 2 14 2 2 7" xfId="10313"/>
    <cellStyle name="Normal 2 2 2 2 14 2 2 7 2" xfId="10314"/>
    <cellStyle name="Normal 2 2 2 2 14 2 2 8" xfId="10315"/>
    <cellStyle name="Normal 2 2 2 2 14 2 2 8 2" xfId="10316"/>
    <cellStyle name="Normal 2 2 2 2 14 2 2 9" xfId="10317"/>
    <cellStyle name="Normal 2 2 2 2 14 2 2 9 2" xfId="10318"/>
    <cellStyle name="Normal 2 2 2 2 14 2 3" xfId="10319"/>
    <cellStyle name="Normal 2 2 2 2 14 2 3 2" xfId="10320"/>
    <cellStyle name="Normal 2 2 2 2 14 2 4" xfId="10321"/>
    <cellStyle name="Normal 2 2 2 2 14 2 4 2" xfId="10322"/>
    <cellStyle name="Normal 2 2 2 2 14 2 5" xfId="10323"/>
    <cellStyle name="Normal 2 2 2 2 14 2 5 2" xfId="10324"/>
    <cellStyle name="Normal 2 2 2 2 14 2 6" xfId="10325"/>
    <cellStyle name="Normal 2 2 2 2 14 2 6 2" xfId="10326"/>
    <cellStyle name="Normal 2 2 2 2 14 2 7" xfId="10327"/>
    <cellStyle name="Normal 2 2 2 2 14 2 7 2" xfId="10328"/>
    <cellStyle name="Normal 2 2 2 2 14 2 8" xfId="10329"/>
    <cellStyle name="Normal 2 2 2 2 14 2 8 2" xfId="10330"/>
    <cellStyle name="Normal 2 2 2 2 14 2 9" xfId="10331"/>
    <cellStyle name="Normal 2 2 2 2 14 2 9 2" xfId="10332"/>
    <cellStyle name="Normal 2 2 2 2 14 3" xfId="10333"/>
    <cellStyle name="Normal 2 2 2 2 14 3 10" xfId="10334"/>
    <cellStyle name="Normal 2 2 2 2 14 3 10 2" xfId="10335"/>
    <cellStyle name="Normal 2 2 2 2 14 3 11" xfId="10336"/>
    <cellStyle name="Normal 2 2 2 2 14 3 2" xfId="10337"/>
    <cellStyle name="Normal 2 2 2 2 14 3 2 2" xfId="10338"/>
    <cellStyle name="Normal 2 2 2 2 14 3 3" xfId="10339"/>
    <cellStyle name="Normal 2 2 2 2 14 3 3 2" xfId="10340"/>
    <cellStyle name="Normal 2 2 2 2 14 3 4" xfId="10341"/>
    <cellStyle name="Normal 2 2 2 2 14 3 4 2" xfId="10342"/>
    <cellStyle name="Normal 2 2 2 2 14 3 5" xfId="10343"/>
    <cellStyle name="Normal 2 2 2 2 14 3 5 2" xfId="10344"/>
    <cellStyle name="Normal 2 2 2 2 14 3 6" xfId="10345"/>
    <cellStyle name="Normal 2 2 2 2 14 3 6 2" xfId="10346"/>
    <cellStyle name="Normal 2 2 2 2 14 3 7" xfId="10347"/>
    <cellStyle name="Normal 2 2 2 2 14 3 7 2" xfId="10348"/>
    <cellStyle name="Normal 2 2 2 2 14 3 8" xfId="10349"/>
    <cellStyle name="Normal 2 2 2 2 14 3 8 2" xfId="10350"/>
    <cellStyle name="Normal 2 2 2 2 14 3 9" xfId="10351"/>
    <cellStyle name="Normal 2 2 2 2 14 3 9 2" xfId="10352"/>
    <cellStyle name="Normal 2 2 2 2 14 4" xfId="10353"/>
    <cellStyle name="Normal 2 2 2 2 14 4 2" xfId="10354"/>
    <cellStyle name="Normal 2 2 2 2 14 5" xfId="10355"/>
    <cellStyle name="Normal 2 2 2 2 14 5 2" xfId="10356"/>
    <cellStyle name="Normal 2 2 2 2 14 6" xfId="10357"/>
    <cellStyle name="Normal 2 2 2 2 14 6 2" xfId="10358"/>
    <cellStyle name="Normal 2 2 2 2 14 7" xfId="10359"/>
    <cellStyle name="Normal 2 2 2 2 14 7 2" xfId="10360"/>
    <cellStyle name="Normal 2 2 2 2 14 8" xfId="10361"/>
    <cellStyle name="Normal 2 2 2 2 14 8 2" xfId="10362"/>
    <cellStyle name="Normal 2 2 2 2 14 9" xfId="10363"/>
    <cellStyle name="Normal 2 2 2 2 14 9 2" xfId="10364"/>
    <cellStyle name="Normal 2 2 2 2 15" xfId="212"/>
    <cellStyle name="Normal 2 2 2 2 15 10" xfId="10365"/>
    <cellStyle name="Normal 2 2 2 2 15 10 2" xfId="10366"/>
    <cellStyle name="Normal 2 2 2 2 15 11" xfId="10367"/>
    <cellStyle name="Normal 2 2 2 2 15 11 2" xfId="10368"/>
    <cellStyle name="Normal 2 2 2 2 15 12" xfId="10369"/>
    <cellStyle name="Normal 2 2 2 2 15 12 2" xfId="10370"/>
    <cellStyle name="Normal 2 2 2 2 15 13" xfId="10371"/>
    <cellStyle name="Normal 2 2 2 2 15 2" xfId="10372"/>
    <cellStyle name="Normal 2 2 2 2 15 2 10" xfId="10373"/>
    <cellStyle name="Normal 2 2 2 2 15 2 10 2" xfId="10374"/>
    <cellStyle name="Normal 2 2 2 2 15 2 11" xfId="10375"/>
    <cellStyle name="Normal 2 2 2 2 15 2 11 2" xfId="10376"/>
    <cellStyle name="Normal 2 2 2 2 15 2 12" xfId="10377"/>
    <cellStyle name="Normal 2 2 2 2 15 2 2" xfId="10378"/>
    <cellStyle name="Normal 2 2 2 2 15 2 2 10" xfId="10379"/>
    <cellStyle name="Normal 2 2 2 2 15 2 2 10 2" xfId="10380"/>
    <cellStyle name="Normal 2 2 2 2 15 2 2 11" xfId="10381"/>
    <cellStyle name="Normal 2 2 2 2 15 2 2 2" xfId="10382"/>
    <cellStyle name="Normal 2 2 2 2 15 2 2 2 2" xfId="10383"/>
    <cellStyle name="Normal 2 2 2 2 15 2 2 3" xfId="10384"/>
    <cellStyle name="Normal 2 2 2 2 15 2 2 3 2" xfId="10385"/>
    <cellStyle name="Normal 2 2 2 2 15 2 2 4" xfId="10386"/>
    <cellStyle name="Normal 2 2 2 2 15 2 2 4 2" xfId="10387"/>
    <cellStyle name="Normal 2 2 2 2 15 2 2 5" xfId="10388"/>
    <cellStyle name="Normal 2 2 2 2 15 2 2 5 2" xfId="10389"/>
    <cellStyle name="Normal 2 2 2 2 15 2 2 6" xfId="10390"/>
    <cellStyle name="Normal 2 2 2 2 15 2 2 6 2" xfId="10391"/>
    <cellStyle name="Normal 2 2 2 2 15 2 2 7" xfId="10392"/>
    <cellStyle name="Normal 2 2 2 2 15 2 2 7 2" xfId="10393"/>
    <cellStyle name="Normal 2 2 2 2 15 2 2 8" xfId="10394"/>
    <cellStyle name="Normal 2 2 2 2 15 2 2 8 2" xfId="10395"/>
    <cellStyle name="Normal 2 2 2 2 15 2 2 9" xfId="10396"/>
    <cellStyle name="Normal 2 2 2 2 15 2 2 9 2" xfId="10397"/>
    <cellStyle name="Normal 2 2 2 2 15 2 3" xfId="10398"/>
    <cellStyle name="Normal 2 2 2 2 15 2 3 2" xfId="10399"/>
    <cellStyle name="Normal 2 2 2 2 15 2 4" xfId="10400"/>
    <cellStyle name="Normal 2 2 2 2 15 2 4 2" xfId="10401"/>
    <cellStyle name="Normal 2 2 2 2 15 2 5" xfId="10402"/>
    <cellStyle name="Normal 2 2 2 2 15 2 5 2" xfId="10403"/>
    <cellStyle name="Normal 2 2 2 2 15 2 6" xfId="10404"/>
    <cellStyle name="Normal 2 2 2 2 15 2 6 2" xfId="10405"/>
    <cellStyle name="Normal 2 2 2 2 15 2 7" xfId="10406"/>
    <cellStyle name="Normal 2 2 2 2 15 2 7 2" xfId="10407"/>
    <cellStyle name="Normal 2 2 2 2 15 2 8" xfId="10408"/>
    <cellStyle name="Normal 2 2 2 2 15 2 8 2" xfId="10409"/>
    <cellStyle name="Normal 2 2 2 2 15 2 9" xfId="10410"/>
    <cellStyle name="Normal 2 2 2 2 15 2 9 2" xfId="10411"/>
    <cellStyle name="Normal 2 2 2 2 15 3" xfId="10412"/>
    <cellStyle name="Normal 2 2 2 2 15 3 10" xfId="10413"/>
    <cellStyle name="Normal 2 2 2 2 15 3 10 2" xfId="10414"/>
    <cellStyle name="Normal 2 2 2 2 15 3 11" xfId="10415"/>
    <cellStyle name="Normal 2 2 2 2 15 3 2" xfId="10416"/>
    <cellStyle name="Normal 2 2 2 2 15 3 2 2" xfId="10417"/>
    <cellStyle name="Normal 2 2 2 2 15 3 3" xfId="10418"/>
    <cellStyle name="Normal 2 2 2 2 15 3 3 2" xfId="10419"/>
    <cellStyle name="Normal 2 2 2 2 15 3 4" xfId="10420"/>
    <cellStyle name="Normal 2 2 2 2 15 3 4 2" xfId="10421"/>
    <cellStyle name="Normal 2 2 2 2 15 3 5" xfId="10422"/>
    <cellStyle name="Normal 2 2 2 2 15 3 5 2" xfId="10423"/>
    <cellStyle name="Normal 2 2 2 2 15 3 6" xfId="10424"/>
    <cellStyle name="Normal 2 2 2 2 15 3 6 2" xfId="10425"/>
    <cellStyle name="Normal 2 2 2 2 15 3 7" xfId="10426"/>
    <cellStyle name="Normal 2 2 2 2 15 3 7 2" xfId="10427"/>
    <cellStyle name="Normal 2 2 2 2 15 3 8" xfId="10428"/>
    <cellStyle name="Normal 2 2 2 2 15 3 8 2" xfId="10429"/>
    <cellStyle name="Normal 2 2 2 2 15 3 9" xfId="10430"/>
    <cellStyle name="Normal 2 2 2 2 15 3 9 2" xfId="10431"/>
    <cellStyle name="Normal 2 2 2 2 15 4" xfId="10432"/>
    <cellStyle name="Normal 2 2 2 2 15 4 2" xfId="10433"/>
    <cellStyle name="Normal 2 2 2 2 15 5" xfId="10434"/>
    <cellStyle name="Normal 2 2 2 2 15 5 2" xfId="10435"/>
    <cellStyle name="Normal 2 2 2 2 15 6" xfId="10436"/>
    <cellStyle name="Normal 2 2 2 2 15 6 2" xfId="10437"/>
    <cellStyle name="Normal 2 2 2 2 15 7" xfId="10438"/>
    <cellStyle name="Normal 2 2 2 2 15 7 2" xfId="10439"/>
    <cellStyle name="Normal 2 2 2 2 15 8" xfId="10440"/>
    <cellStyle name="Normal 2 2 2 2 15 8 2" xfId="10441"/>
    <cellStyle name="Normal 2 2 2 2 15 9" xfId="10442"/>
    <cellStyle name="Normal 2 2 2 2 15 9 2" xfId="10443"/>
    <cellStyle name="Normal 2 2 2 2 16" xfId="213"/>
    <cellStyle name="Normal 2 2 2 2 16 10" xfId="10444"/>
    <cellStyle name="Normal 2 2 2 2 16 10 2" xfId="10445"/>
    <cellStyle name="Normal 2 2 2 2 16 11" xfId="10446"/>
    <cellStyle name="Normal 2 2 2 2 16 11 2" xfId="10447"/>
    <cellStyle name="Normal 2 2 2 2 16 12" xfId="10448"/>
    <cellStyle name="Normal 2 2 2 2 16 12 2" xfId="10449"/>
    <cellStyle name="Normal 2 2 2 2 16 13" xfId="10450"/>
    <cellStyle name="Normal 2 2 2 2 16 2" xfId="10451"/>
    <cellStyle name="Normal 2 2 2 2 16 2 10" xfId="10452"/>
    <cellStyle name="Normal 2 2 2 2 16 2 10 2" xfId="10453"/>
    <cellStyle name="Normal 2 2 2 2 16 2 11" xfId="10454"/>
    <cellStyle name="Normal 2 2 2 2 16 2 11 2" xfId="10455"/>
    <cellStyle name="Normal 2 2 2 2 16 2 12" xfId="10456"/>
    <cellStyle name="Normal 2 2 2 2 16 2 2" xfId="10457"/>
    <cellStyle name="Normal 2 2 2 2 16 2 2 10" xfId="10458"/>
    <cellStyle name="Normal 2 2 2 2 16 2 2 10 2" xfId="10459"/>
    <cellStyle name="Normal 2 2 2 2 16 2 2 11" xfId="10460"/>
    <cellStyle name="Normal 2 2 2 2 16 2 2 2" xfId="10461"/>
    <cellStyle name="Normal 2 2 2 2 16 2 2 2 2" xfId="10462"/>
    <cellStyle name="Normal 2 2 2 2 16 2 2 3" xfId="10463"/>
    <cellStyle name="Normal 2 2 2 2 16 2 2 3 2" xfId="10464"/>
    <cellStyle name="Normal 2 2 2 2 16 2 2 4" xfId="10465"/>
    <cellStyle name="Normal 2 2 2 2 16 2 2 4 2" xfId="10466"/>
    <cellStyle name="Normal 2 2 2 2 16 2 2 5" xfId="10467"/>
    <cellStyle name="Normal 2 2 2 2 16 2 2 5 2" xfId="10468"/>
    <cellStyle name="Normal 2 2 2 2 16 2 2 6" xfId="10469"/>
    <cellStyle name="Normal 2 2 2 2 16 2 2 6 2" xfId="10470"/>
    <cellStyle name="Normal 2 2 2 2 16 2 2 7" xfId="10471"/>
    <cellStyle name="Normal 2 2 2 2 16 2 2 7 2" xfId="10472"/>
    <cellStyle name="Normal 2 2 2 2 16 2 2 8" xfId="10473"/>
    <cellStyle name="Normal 2 2 2 2 16 2 2 8 2" xfId="10474"/>
    <cellStyle name="Normal 2 2 2 2 16 2 2 9" xfId="10475"/>
    <cellStyle name="Normal 2 2 2 2 16 2 2 9 2" xfId="10476"/>
    <cellStyle name="Normal 2 2 2 2 16 2 3" xfId="10477"/>
    <cellStyle name="Normal 2 2 2 2 16 2 3 2" xfId="10478"/>
    <cellStyle name="Normal 2 2 2 2 16 2 4" xfId="10479"/>
    <cellStyle name="Normal 2 2 2 2 16 2 4 2" xfId="10480"/>
    <cellStyle name="Normal 2 2 2 2 16 2 5" xfId="10481"/>
    <cellStyle name="Normal 2 2 2 2 16 2 5 2" xfId="10482"/>
    <cellStyle name="Normal 2 2 2 2 16 2 6" xfId="10483"/>
    <cellStyle name="Normal 2 2 2 2 16 2 6 2" xfId="10484"/>
    <cellStyle name="Normal 2 2 2 2 16 2 7" xfId="10485"/>
    <cellStyle name="Normal 2 2 2 2 16 2 7 2" xfId="10486"/>
    <cellStyle name="Normal 2 2 2 2 16 2 8" xfId="10487"/>
    <cellStyle name="Normal 2 2 2 2 16 2 8 2" xfId="10488"/>
    <cellStyle name="Normal 2 2 2 2 16 2 9" xfId="10489"/>
    <cellStyle name="Normal 2 2 2 2 16 2 9 2" xfId="10490"/>
    <cellStyle name="Normal 2 2 2 2 16 3" xfId="10491"/>
    <cellStyle name="Normal 2 2 2 2 16 3 10" xfId="10492"/>
    <cellStyle name="Normal 2 2 2 2 16 3 10 2" xfId="10493"/>
    <cellStyle name="Normal 2 2 2 2 16 3 11" xfId="10494"/>
    <cellStyle name="Normal 2 2 2 2 16 3 2" xfId="10495"/>
    <cellStyle name="Normal 2 2 2 2 16 3 2 2" xfId="10496"/>
    <cellStyle name="Normal 2 2 2 2 16 3 3" xfId="10497"/>
    <cellStyle name="Normal 2 2 2 2 16 3 3 2" xfId="10498"/>
    <cellStyle name="Normal 2 2 2 2 16 3 4" xfId="10499"/>
    <cellStyle name="Normal 2 2 2 2 16 3 4 2" xfId="10500"/>
    <cellStyle name="Normal 2 2 2 2 16 3 5" xfId="10501"/>
    <cellStyle name="Normal 2 2 2 2 16 3 5 2" xfId="10502"/>
    <cellStyle name="Normal 2 2 2 2 16 3 6" xfId="10503"/>
    <cellStyle name="Normal 2 2 2 2 16 3 6 2" xfId="10504"/>
    <cellStyle name="Normal 2 2 2 2 16 3 7" xfId="10505"/>
    <cellStyle name="Normal 2 2 2 2 16 3 7 2" xfId="10506"/>
    <cellStyle name="Normal 2 2 2 2 16 3 8" xfId="10507"/>
    <cellStyle name="Normal 2 2 2 2 16 3 8 2" xfId="10508"/>
    <cellStyle name="Normal 2 2 2 2 16 3 9" xfId="10509"/>
    <cellStyle name="Normal 2 2 2 2 16 3 9 2" xfId="10510"/>
    <cellStyle name="Normal 2 2 2 2 16 4" xfId="10511"/>
    <cellStyle name="Normal 2 2 2 2 16 4 2" xfId="10512"/>
    <cellStyle name="Normal 2 2 2 2 16 5" xfId="10513"/>
    <cellStyle name="Normal 2 2 2 2 16 5 2" xfId="10514"/>
    <cellStyle name="Normal 2 2 2 2 16 6" xfId="10515"/>
    <cellStyle name="Normal 2 2 2 2 16 6 2" xfId="10516"/>
    <cellStyle name="Normal 2 2 2 2 16 7" xfId="10517"/>
    <cellStyle name="Normal 2 2 2 2 16 7 2" xfId="10518"/>
    <cellStyle name="Normal 2 2 2 2 16 8" xfId="10519"/>
    <cellStyle name="Normal 2 2 2 2 16 8 2" xfId="10520"/>
    <cellStyle name="Normal 2 2 2 2 16 9" xfId="10521"/>
    <cellStyle name="Normal 2 2 2 2 16 9 2" xfId="10522"/>
    <cellStyle name="Normal 2 2 2 2 17" xfId="214"/>
    <cellStyle name="Normal 2 2 2 2 2" xfId="215"/>
    <cellStyle name="Normal 2 2 2 2 2 10" xfId="10523"/>
    <cellStyle name="Normal 2 2 2 2 2 10 10" xfId="10524"/>
    <cellStyle name="Normal 2 2 2 2 2 10 10 2" xfId="10525"/>
    <cellStyle name="Normal 2 2 2 2 2 10 11" xfId="10526"/>
    <cellStyle name="Normal 2 2 2 2 2 10 11 2" xfId="10527"/>
    <cellStyle name="Normal 2 2 2 2 2 10 12" xfId="10528"/>
    <cellStyle name="Normal 2 2 2 2 2 10 2" xfId="10529"/>
    <cellStyle name="Normal 2 2 2 2 2 10 2 10" xfId="10530"/>
    <cellStyle name="Normal 2 2 2 2 2 10 2 10 2" xfId="10531"/>
    <cellStyle name="Normal 2 2 2 2 2 10 2 11" xfId="10532"/>
    <cellStyle name="Normal 2 2 2 2 2 10 2 2" xfId="10533"/>
    <cellStyle name="Normal 2 2 2 2 2 10 2 2 2" xfId="10534"/>
    <cellStyle name="Normal 2 2 2 2 2 10 2 3" xfId="10535"/>
    <cellStyle name="Normal 2 2 2 2 2 10 2 3 2" xfId="10536"/>
    <cellStyle name="Normal 2 2 2 2 2 10 2 4" xfId="10537"/>
    <cellStyle name="Normal 2 2 2 2 2 10 2 4 2" xfId="10538"/>
    <cellStyle name="Normal 2 2 2 2 2 10 2 5" xfId="10539"/>
    <cellStyle name="Normal 2 2 2 2 2 10 2 5 2" xfId="10540"/>
    <cellStyle name="Normal 2 2 2 2 2 10 2 6" xfId="10541"/>
    <cellStyle name="Normal 2 2 2 2 2 10 2 6 2" xfId="10542"/>
    <cellStyle name="Normal 2 2 2 2 2 10 2 7" xfId="10543"/>
    <cellStyle name="Normal 2 2 2 2 2 10 2 7 2" xfId="10544"/>
    <cellStyle name="Normal 2 2 2 2 2 10 2 8" xfId="10545"/>
    <cellStyle name="Normal 2 2 2 2 2 10 2 8 2" xfId="10546"/>
    <cellStyle name="Normal 2 2 2 2 2 10 2 9" xfId="10547"/>
    <cellStyle name="Normal 2 2 2 2 2 10 2 9 2" xfId="10548"/>
    <cellStyle name="Normal 2 2 2 2 2 10 3" xfId="10549"/>
    <cellStyle name="Normal 2 2 2 2 2 10 3 2" xfId="10550"/>
    <cellStyle name="Normal 2 2 2 2 2 10 4" xfId="10551"/>
    <cellStyle name="Normal 2 2 2 2 2 10 4 2" xfId="10552"/>
    <cellStyle name="Normal 2 2 2 2 2 10 5" xfId="10553"/>
    <cellStyle name="Normal 2 2 2 2 2 10 5 2" xfId="10554"/>
    <cellStyle name="Normal 2 2 2 2 2 10 6" xfId="10555"/>
    <cellStyle name="Normal 2 2 2 2 2 10 6 2" xfId="10556"/>
    <cellStyle name="Normal 2 2 2 2 2 10 7" xfId="10557"/>
    <cellStyle name="Normal 2 2 2 2 2 10 7 2" xfId="10558"/>
    <cellStyle name="Normal 2 2 2 2 2 10 8" xfId="10559"/>
    <cellStyle name="Normal 2 2 2 2 2 10 8 2" xfId="10560"/>
    <cellStyle name="Normal 2 2 2 2 2 10 9" xfId="10561"/>
    <cellStyle name="Normal 2 2 2 2 2 10 9 2" xfId="10562"/>
    <cellStyle name="Normal 2 2 2 2 2 11" xfId="10563"/>
    <cellStyle name="Normal 2 2 2 2 2 11 10" xfId="10564"/>
    <cellStyle name="Normal 2 2 2 2 2 11 10 2" xfId="10565"/>
    <cellStyle name="Normal 2 2 2 2 2 11 11" xfId="10566"/>
    <cellStyle name="Normal 2 2 2 2 2 11 2" xfId="10567"/>
    <cellStyle name="Normal 2 2 2 2 2 11 2 2" xfId="10568"/>
    <cellStyle name="Normal 2 2 2 2 2 11 3" xfId="10569"/>
    <cellStyle name="Normal 2 2 2 2 2 11 3 2" xfId="10570"/>
    <cellStyle name="Normal 2 2 2 2 2 11 4" xfId="10571"/>
    <cellStyle name="Normal 2 2 2 2 2 11 4 2" xfId="10572"/>
    <cellStyle name="Normal 2 2 2 2 2 11 5" xfId="10573"/>
    <cellStyle name="Normal 2 2 2 2 2 11 5 2" xfId="10574"/>
    <cellStyle name="Normal 2 2 2 2 2 11 6" xfId="10575"/>
    <cellStyle name="Normal 2 2 2 2 2 11 6 2" xfId="10576"/>
    <cellStyle name="Normal 2 2 2 2 2 11 7" xfId="10577"/>
    <cellStyle name="Normal 2 2 2 2 2 11 7 2" xfId="10578"/>
    <cellStyle name="Normal 2 2 2 2 2 11 8" xfId="10579"/>
    <cellStyle name="Normal 2 2 2 2 2 11 8 2" xfId="10580"/>
    <cellStyle name="Normal 2 2 2 2 2 11 9" xfId="10581"/>
    <cellStyle name="Normal 2 2 2 2 2 11 9 2" xfId="10582"/>
    <cellStyle name="Normal 2 2 2 2 2 12" xfId="10583"/>
    <cellStyle name="Normal 2 2 2 2 2 12 2" xfId="10584"/>
    <cellStyle name="Normal 2 2 2 2 2 13" xfId="10585"/>
    <cellStyle name="Normal 2 2 2 2 2 13 2" xfId="10586"/>
    <cellStyle name="Normal 2 2 2 2 2 14" xfId="10587"/>
    <cellStyle name="Normal 2 2 2 2 2 14 2" xfId="10588"/>
    <cellStyle name="Normal 2 2 2 2 2 15" xfId="10589"/>
    <cellStyle name="Normal 2 2 2 2 2 15 2" xfId="10590"/>
    <cellStyle name="Normal 2 2 2 2 2 16" xfId="10591"/>
    <cellStyle name="Normal 2 2 2 2 2 16 2" xfId="10592"/>
    <cellStyle name="Normal 2 2 2 2 2 17" xfId="10593"/>
    <cellStyle name="Normal 2 2 2 2 2 17 2" xfId="10594"/>
    <cellStyle name="Normal 2 2 2 2 2 18" xfId="10595"/>
    <cellStyle name="Normal 2 2 2 2 2 18 2" xfId="10596"/>
    <cellStyle name="Normal 2 2 2 2 2 19" xfId="10597"/>
    <cellStyle name="Normal 2 2 2 2 2 19 2" xfId="10598"/>
    <cellStyle name="Normal 2 2 2 2 2 2" xfId="216"/>
    <cellStyle name="Normal 2 2 2 2 2 2 10" xfId="217"/>
    <cellStyle name="Normal 2 2 2 2 2 2 2" xfId="218"/>
    <cellStyle name="Normal 2 2 2 2 2 2 2 10" xfId="10599"/>
    <cellStyle name="Normal 2 2 2 2 2 2 2 10 2" xfId="10600"/>
    <cellStyle name="Normal 2 2 2 2 2 2 2 11" xfId="10601"/>
    <cellStyle name="Normal 2 2 2 2 2 2 2 11 2" xfId="10602"/>
    <cellStyle name="Normal 2 2 2 2 2 2 2 12" xfId="10603"/>
    <cellStyle name="Normal 2 2 2 2 2 2 2 12 2" xfId="10604"/>
    <cellStyle name="Normal 2 2 2 2 2 2 2 13" xfId="10605"/>
    <cellStyle name="Normal 2 2 2 2 2 2 2 13 2" xfId="10606"/>
    <cellStyle name="Normal 2 2 2 2 2 2 2 14" xfId="10607"/>
    <cellStyle name="Normal 2 2 2 2 2 2 2 14 2" xfId="10608"/>
    <cellStyle name="Normal 2 2 2 2 2 2 2 15" xfId="10609"/>
    <cellStyle name="Normal 2 2 2 2 2 2 2 15 2" xfId="10610"/>
    <cellStyle name="Normal 2 2 2 2 2 2 2 16" xfId="10611"/>
    <cellStyle name="Normal 2 2 2 2 2 2 2 16 2" xfId="10612"/>
    <cellStyle name="Normal 2 2 2 2 2 2 2 17" xfId="10613"/>
    <cellStyle name="Normal 2 2 2 2 2 2 2 17 2" xfId="10614"/>
    <cellStyle name="Normal 2 2 2 2 2 2 2 18" xfId="10615"/>
    <cellStyle name="Normal 2 2 2 2 2 2 2 2" xfId="219"/>
    <cellStyle name="Normal 2 2 2 2 2 2 2 2 2" xfId="220"/>
    <cellStyle name="Normal 2 2 2 2 2 2 2 2 2 10" xfId="10616"/>
    <cellStyle name="Normal 2 2 2 2 2 2 2 2 2 10 2" xfId="10617"/>
    <cellStyle name="Normal 2 2 2 2 2 2 2 2 2 11" xfId="10618"/>
    <cellStyle name="Normal 2 2 2 2 2 2 2 2 2 11 2" xfId="10619"/>
    <cellStyle name="Normal 2 2 2 2 2 2 2 2 2 12" xfId="10620"/>
    <cellStyle name="Normal 2 2 2 2 2 2 2 2 2 12 2" xfId="10621"/>
    <cellStyle name="Normal 2 2 2 2 2 2 2 2 2 13" xfId="10622"/>
    <cellStyle name="Normal 2 2 2 2 2 2 2 2 2 13 2" xfId="10623"/>
    <cellStyle name="Normal 2 2 2 2 2 2 2 2 2 14" xfId="10624"/>
    <cellStyle name="Normal 2 2 2 2 2 2 2 2 2 14 2" xfId="10625"/>
    <cellStyle name="Normal 2 2 2 2 2 2 2 2 2 15" xfId="10626"/>
    <cellStyle name="Normal 2 2 2 2 2 2 2 2 2 15 2" xfId="10627"/>
    <cellStyle name="Normal 2 2 2 2 2 2 2 2 2 16" xfId="10628"/>
    <cellStyle name="Normal 2 2 2 2 2 2 2 2 2 16 2" xfId="10629"/>
    <cellStyle name="Normal 2 2 2 2 2 2 2 2 2 17" xfId="10630"/>
    <cellStyle name="Normal 2 2 2 2 2 2 2 2 2 2" xfId="221"/>
    <cellStyle name="Normal 2 2 2 2 2 2 2 2 2 2 2" xfId="222"/>
    <cellStyle name="Normal 2 2 2 2 2 2 2 2 2 3" xfId="223"/>
    <cellStyle name="Normal 2 2 2 2 2 2 2 2 2 3 2" xfId="224"/>
    <cellStyle name="Normal 2 2 2 2 2 2 2 2 2 4" xfId="225"/>
    <cellStyle name="Normal 2 2 2 2 2 2 2 2 2 4 2" xfId="226"/>
    <cellStyle name="Normal 2 2 2 2 2 2 2 2 2 5" xfId="227"/>
    <cellStyle name="Normal 2 2 2 2 2 2 2 2 2 5 2" xfId="228"/>
    <cellStyle name="Normal 2 2 2 2 2 2 2 2 2 6" xfId="10631"/>
    <cellStyle name="Normal 2 2 2 2 2 2 2 2 2 6 10" xfId="10632"/>
    <cellStyle name="Normal 2 2 2 2 2 2 2 2 2 6 10 2" xfId="10633"/>
    <cellStyle name="Normal 2 2 2 2 2 2 2 2 2 6 11" xfId="10634"/>
    <cellStyle name="Normal 2 2 2 2 2 2 2 2 2 6 11 2" xfId="10635"/>
    <cellStyle name="Normal 2 2 2 2 2 2 2 2 2 6 12" xfId="10636"/>
    <cellStyle name="Normal 2 2 2 2 2 2 2 2 2 6 2" xfId="10637"/>
    <cellStyle name="Normal 2 2 2 2 2 2 2 2 2 6 2 10" xfId="10638"/>
    <cellStyle name="Normal 2 2 2 2 2 2 2 2 2 6 2 10 2" xfId="10639"/>
    <cellStyle name="Normal 2 2 2 2 2 2 2 2 2 6 2 11" xfId="10640"/>
    <cellStyle name="Normal 2 2 2 2 2 2 2 2 2 6 2 2" xfId="10641"/>
    <cellStyle name="Normal 2 2 2 2 2 2 2 2 2 6 2 2 2" xfId="10642"/>
    <cellStyle name="Normal 2 2 2 2 2 2 2 2 2 6 2 3" xfId="10643"/>
    <cellStyle name="Normal 2 2 2 2 2 2 2 2 2 6 2 3 2" xfId="10644"/>
    <cellStyle name="Normal 2 2 2 2 2 2 2 2 2 6 2 4" xfId="10645"/>
    <cellStyle name="Normal 2 2 2 2 2 2 2 2 2 6 2 4 2" xfId="10646"/>
    <cellStyle name="Normal 2 2 2 2 2 2 2 2 2 6 2 5" xfId="10647"/>
    <cellStyle name="Normal 2 2 2 2 2 2 2 2 2 6 2 5 2" xfId="10648"/>
    <cellStyle name="Normal 2 2 2 2 2 2 2 2 2 6 2 6" xfId="10649"/>
    <cellStyle name="Normal 2 2 2 2 2 2 2 2 2 6 2 6 2" xfId="10650"/>
    <cellStyle name="Normal 2 2 2 2 2 2 2 2 2 6 2 7" xfId="10651"/>
    <cellStyle name="Normal 2 2 2 2 2 2 2 2 2 6 2 7 2" xfId="10652"/>
    <cellStyle name="Normal 2 2 2 2 2 2 2 2 2 6 2 8" xfId="10653"/>
    <cellStyle name="Normal 2 2 2 2 2 2 2 2 2 6 2 8 2" xfId="10654"/>
    <cellStyle name="Normal 2 2 2 2 2 2 2 2 2 6 2 9" xfId="10655"/>
    <cellStyle name="Normal 2 2 2 2 2 2 2 2 2 6 2 9 2" xfId="10656"/>
    <cellStyle name="Normal 2 2 2 2 2 2 2 2 2 6 3" xfId="10657"/>
    <cellStyle name="Normal 2 2 2 2 2 2 2 2 2 6 3 2" xfId="10658"/>
    <cellStyle name="Normal 2 2 2 2 2 2 2 2 2 6 4" xfId="10659"/>
    <cellStyle name="Normal 2 2 2 2 2 2 2 2 2 6 4 2" xfId="10660"/>
    <cellStyle name="Normal 2 2 2 2 2 2 2 2 2 6 5" xfId="10661"/>
    <cellStyle name="Normal 2 2 2 2 2 2 2 2 2 6 5 2" xfId="10662"/>
    <cellStyle name="Normal 2 2 2 2 2 2 2 2 2 6 6" xfId="10663"/>
    <cellStyle name="Normal 2 2 2 2 2 2 2 2 2 6 6 2" xfId="10664"/>
    <cellStyle name="Normal 2 2 2 2 2 2 2 2 2 6 7" xfId="10665"/>
    <cellStyle name="Normal 2 2 2 2 2 2 2 2 2 6 7 2" xfId="10666"/>
    <cellStyle name="Normal 2 2 2 2 2 2 2 2 2 6 8" xfId="10667"/>
    <cellStyle name="Normal 2 2 2 2 2 2 2 2 2 6 8 2" xfId="10668"/>
    <cellStyle name="Normal 2 2 2 2 2 2 2 2 2 6 9" xfId="10669"/>
    <cellStyle name="Normal 2 2 2 2 2 2 2 2 2 6 9 2" xfId="10670"/>
    <cellStyle name="Normal 2 2 2 2 2 2 2 2 2 7" xfId="10671"/>
    <cellStyle name="Normal 2 2 2 2 2 2 2 2 2 7 10" xfId="10672"/>
    <cellStyle name="Normal 2 2 2 2 2 2 2 2 2 7 10 2" xfId="10673"/>
    <cellStyle name="Normal 2 2 2 2 2 2 2 2 2 7 11" xfId="10674"/>
    <cellStyle name="Normal 2 2 2 2 2 2 2 2 2 7 2" xfId="10675"/>
    <cellStyle name="Normal 2 2 2 2 2 2 2 2 2 7 2 2" xfId="10676"/>
    <cellStyle name="Normal 2 2 2 2 2 2 2 2 2 7 3" xfId="10677"/>
    <cellStyle name="Normal 2 2 2 2 2 2 2 2 2 7 3 2" xfId="10678"/>
    <cellStyle name="Normal 2 2 2 2 2 2 2 2 2 7 4" xfId="10679"/>
    <cellStyle name="Normal 2 2 2 2 2 2 2 2 2 7 4 2" xfId="10680"/>
    <cellStyle name="Normal 2 2 2 2 2 2 2 2 2 7 5" xfId="10681"/>
    <cellStyle name="Normal 2 2 2 2 2 2 2 2 2 7 5 2" xfId="10682"/>
    <cellStyle name="Normal 2 2 2 2 2 2 2 2 2 7 6" xfId="10683"/>
    <cellStyle name="Normal 2 2 2 2 2 2 2 2 2 7 6 2" xfId="10684"/>
    <cellStyle name="Normal 2 2 2 2 2 2 2 2 2 7 7" xfId="10685"/>
    <cellStyle name="Normal 2 2 2 2 2 2 2 2 2 7 7 2" xfId="10686"/>
    <cellStyle name="Normal 2 2 2 2 2 2 2 2 2 7 8" xfId="10687"/>
    <cellStyle name="Normal 2 2 2 2 2 2 2 2 2 7 8 2" xfId="10688"/>
    <cellStyle name="Normal 2 2 2 2 2 2 2 2 2 7 9" xfId="10689"/>
    <cellStyle name="Normal 2 2 2 2 2 2 2 2 2 7 9 2" xfId="10690"/>
    <cellStyle name="Normal 2 2 2 2 2 2 2 2 2 8" xfId="10691"/>
    <cellStyle name="Normal 2 2 2 2 2 2 2 2 2 8 2" xfId="10692"/>
    <cellStyle name="Normal 2 2 2 2 2 2 2 2 2 9" xfId="10693"/>
    <cellStyle name="Normal 2 2 2 2 2 2 2 2 2 9 2" xfId="10694"/>
    <cellStyle name="Normal 2 2 2 2 2 2 2 2 3" xfId="229"/>
    <cellStyle name="Normal 2 2 2 2 2 2 2 2 3 10" xfId="10695"/>
    <cellStyle name="Normal 2 2 2 2 2 2 2 2 3 10 2" xfId="10696"/>
    <cellStyle name="Normal 2 2 2 2 2 2 2 2 3 11" xfId="10697"/>
    <cellStyle name="Normal 2 2 2 2 2 2 2 2 3 11 2" xfId="10698"/>
    <cellStyle name="Normal 2 2 2 2 2 2 2 2 3 12" xfId="10699"/>
    <cellStyle name="Normal 2 2 2 2 2 2 2 2 3 12 2" xfId="10700"/>
    <cellStyle name="Normal 2 2 2 2 2 2 2 2 3 13" xfId="10701"/>
    <cellStyle name="Normal 2 2 2 2 2 2 2 2 3 2" xfId="10702"/>
    <cellStyle name="Normal 2 2 2 2 2 2 2 2 3 2 10" xfId="10703"/>
    <cellStyle name="Normal 2 2 2 2 2 2 2 2 3 2 10 2" xfId="10704"/>
    <cellStyle name="Normal 2 2 2 2 2 2 2 2 3 2 11" xfId="10705"/>
    <cellStyle name="Normal 2 2 2 2 2 2 2 2 3 2 11 2" xfId="10706"/>
    <cellStyle name="Normal 2 2 2 2 2 2 2 2 3 2 12" xfId="10707"/>
    <cellStyle name="Normal 2 2 2 2 2 2 2 2 3 2 2" xfId="10708"/>
    <cellStyle name="Normal 2 2 2 2 2 2 2 2 3 2 2 10" xfId="10709"/>
    <cellStyle name="Normal 2 2 2 2 2 2 2 2 3 2 2 10 2" xfId="10710"/>
    <cellStyle name="Normal 2 2 2 2 2 2 2 2 3 2 2 11" xfId="10711"/>
    <cellStyle name="Normal 2 2 2 2 2 2 2 2 3 2 2 2" xfId="10712"/>
    <cellStyle name="Normal 2 2 2 2 2 2 2 2 3 2 2 2 2" xfId="10713"/>
    <cellStyle name="Normal 2 2 2 2 2 2 2 2 3 2 2 3" xfId="10714"/>
    <cellStyle name="Normal 2 2 2 2 2 2 2 2 3 2 2 3 2" xfId="10715"/>
    <cellStyle name="Normal 2 2 2 2 2 2 2 2 3 2 2 4" xfId="10716"/>
    <cellStyle name="Normal 2 2 2 2 2 2 2 2 3 2 2 4 2" xfId="10717"/>
    <cellStyle name="Normal 2 2 2 2 2 2 2 2 3 2 2 5" xfId="10718"/>
    <cellStyle name="Normal 2 2 2 2 2 2 2 2 3 2 2 5 2" xfId="10719"/>
    <cellStyle name="Normal 2 2 2 2 2 2 2 2 3 2 2 6" xfId="10720"/>
    <cellStyle name="Normal 2 2 2 2 2 2 2 2 3 2 2 6 2" xfId="10721"/>
    <cellStyle name="Normal 2 2 2 2 2 2 2 2 3 2 2 7" xfId="10722"/>
    <cellStyle name="Normal 2 2 2 2 2 2 2 2 3 2 2 7 2" xfId="10723"/>
    <cellStyle name="Normal 2 2 2 2 2 2 2 2 3 2 2 8" xfId="10724"/>
    <cellStyle name="Normal 2 2 2 2 2 2 2 2 3 2 2 8 2" xfId="10725"/>
    <cellStyle name="Normal 2 2 2 2 2 2 2 2 3 2 2 9" xfId="10726"/>
    <cellStyle name="Normal 2 2 2 2 2 2 2 2 3 2 2 9 2" xfId="10727"/>
    <cellStyle name="Normal 2 2 2 2 2 2 2 2 3 2 3" xfId="10728"/>
    <cellStyle name="Normal 2 2 2 2 2 2 2 2 3 2 3 2" xfId="10729"/>
    <cellStyle name="Normal 2 2 2 2 2 2 2 2 3 2 4" xfId="10730"/>
    <cellStyle name="Normal 2 2 2 2 2 2 2 2 3 2 4 2" xfId="10731"/>
    <cellStyle name="Normal 2 2 2 2 2 2 2 2 3 2 5" xfId="10732"/>
    <cellStyle name="Normal 2 2 2 2 2 2 2 2 3 2 5 2" xfId="10733"/>
    <cellStyle name="Normal 2 2 2 2 2 2 2 2 3 2 6" xfId="10734"/>
    <cellStyle name="Normal 2 2 2 2 2 2 2 2 3 2 6 2" xfId="10735"/>
    <cellStyle name="Normal 2 2 2 2 2 2 2 2 3 2 7" xfId="10736"/>
    <cellStyle name="Normal 2 2 2 2 2 2 2 2 3 2 7 2" xfId="10737"/>
    <cellStyle name="Normal 2 2 2 2 2 2 2 2 3 2 8" xfId="10738"/>
    <cellStyle name="Normal 2 2 2 2 2 2 2 2 3 2 8 2" xfId="10739"/>
    <cellStyle name="Normal 2 2 2 2 2 2 2 2 3 2 9" xfId="10740"/>
    <cellStyle name="Normal 2 2 2 2 2 2 2 2 3 2 9 2" xfId="10741"/>
    <cellStyle name="Normal 2 2 2 2 2 2 2 2 3 3" xfId="10742"/>
    <cellStyle name="Normal 2 2 2 2 2 2 2 2 3 3 10" xfId="10743"/>
    <cellStyle name="Normal 2 2 2 2 2 2 2 2 3 3 10 2" xfId="10744"/>
    <cellStyle name="Normal 2 2 2 2 2 2 2 2 3 3 11" xfId="10745"/>
    <cellStyle name="Normal 2 2 2 2 2 2 2 2 3 3 2" xfId="10746"/>
    <cellStyle name="Normal 2 2 2 2 2 2 2 2 3 3 2 2" xfId="10747"/>
    <cellStyle name="Normal 2 2 2 2 2 2 2 2 3 3 3" xfId="10748"/>
    <cellStyle name="Normal 2 2 2 2 2 2 2 2 3 3 3 2" xfId="10749"/>
    <cellStyle name="Normal 2 2 2 2 2 2 2 2 3 3 4" xfId="10750"/>
    <cellStyle name="Normal 2 2 2 2 2 2 2 2 3 3 4 2" xfId="10751"/>
    <cellStyle name="Normal 2 2 2 2 2 2 2 2 3 3 5" xfId="10752"/>
    <cellStyle name="Normal 2 2 2 2 2 2 2 2 3 3 5 2" xfId="10753"/>
    <cellStyle name="Normal 2 2 2 2 2 2 2 2 3 3 6" xfId="10754"/>
    <cellStyle name="Normal 2 2 2 2 2 2 2 2 3 3 6 2" xfId="10755"/>
    <cellStyle name="Normal 2 2 2 2 2 2 2 2 3 3 7" xfId="10756"/>
    <cellStyle name="Normal 2 2 2 2 2 2 2 2 3 3 7 2" xfId="10757"/>
    <cellStyle name="Normal 2 2 2 2 2 2 2 2 3 3 8" xfId="10758"/>
    <cellStyle name="Normal 2 2 2 2 2 2 2 2 3 3 8 2" xfId="10759"/>
    <cellStyle name="Normal 2 2 2 2 2 2 2 2 3 3 9" xfId="10760"/>
    <cellStyle name="Normal 2 2 2 2 2 2 2 2 3 3 9 2" xfId="10761"/>
    <cellStyle name="Normal 2 2 2 2 2 2 2 2 3 4" xfId="10762"/>
    <cellStyle name="Normal 2 2 2 2 2 2 2 2 3 4 2" xfId="10763"/>
    <cellStyle name="Normal 2 2 2 2 2 2 2 2 3 5" xfId="10764"/>
    <cellStyle name="Normal 2 2 2 2 2 2 2 2 3 5 2" xfId="10765"/>
    <cellStyle name="Normal 2 2 2 2 2 2 2 2 3 6" xfId="10766"/>
    <cellStyle name="Normal 2 2 2 2 2 2 2 2 3 6 2" xfId="10767"/>
    <cellStyle name="Normal 2 2 2 2 2 2 2 2 3 7" xfId="10768"/>
    <cellStyle name="Normal 2 2 2 2 2 2 2 2 3 7 2" xfId="10769"/>
    <cellStyle name="Normal 2 2 2 2 2 2 2 2 3 8" xfId="10770"/>
    <cellStyle name="Normal 2 2 2 2 2 2 2 2 3 8 2" xfId="10771"/>
    <cellStyle name="Normal 2 2 2 2 2 2 2 2 3 9" xfId="10772"/>
    <cellStyle name="Normal 2 2 2 2 2 2 2 2 3 9 2" xfId="10773"/>
    <cellStyle name="Normal 2 2 2 2 2 2 2 2 4" xfId="230"/>
    <cellStyle name="Normal 2 2 2 2 2 2 2 2 4 10" xfId="10774"/>
    <cellStyle name="Normal 2 2 2 2 2 2 2 2 4 10 2" xfId="10775"/>
    <cellStyle name="Normal 2 2 2 2 2 2 2 2 4 11" xfId="10776"/>
    <cellStyle name="Normal 2 2 2 2 2 2 2 2 4 11 2" xfId="10777"/>
    <cellStyle name="Normal 2 2 2 2 2 2 2 2 4 12" xfId="10778"/>
    <cellStyle name="Normal 2 2 2 2 2 2 2 2 4 12 2" xfId="10779"/>
    <cellStyle name="Normal 2 2 2 2 2 2 2 2 4 13" xfId="10780"/>
    <cellStyle name="Normal 2 2 2 2 2 2 2 2 4 2" xfId="10781"/>
    <cellStyle name="Normal 2 2 2 2 2 2 2 2 4 2 10" xfId="10782"/>
    <cellStyle name="Normal 2 2 2 2 2 2 2 2 4 2 10 2" xfId="10783"/>
    <cellStyle name="Normal 2 2 2 2 2 2 2 2 4 2 11" xfId="10784"/>
    <cellStyle name="Normal 2 2 2 2 2 2 2 2 4 2 11 2" xfId="10785"/>
    <cellStyle name="Normal 2 2 2 2 2 2 2 2 4 2 12" xfId="10786"/>
    <cellStyle name="Normal 2 2 2 2 2 2 2 2 4 2 2" xfId="10787"/>
    <cellStyle name="Normal 2 2 2 2 2 2 2 2 4 2 2 10" xfId="10788"/>
    <cellStyle name="Normal 2 2 2 2 2 2 2 2 4 2 2 10 2" xfId="10789"/>
    <cellStyle name="Normal 2 2 2 2 2 2 2 2 4 2 2 11" xfId="10790"/>
    <cellStyle name="Normal 2 2 2 2 2 2 2 2 4 2 2 2" xfId="10791"/>
    <cellStyle name="Normal 2 2 2 2 2 2 2 2 4 2 2 2 2" xfId="10792"/>
    <cellStyle name="Normal 2 2 2 2 2 2 2 2 4 2 2 3" xfId="10793"/>
    <cellStyle name="Normal 2 2 2 2 2 2 2 2 4 2 2 3 2" xfId="10794"/>
    <cellStyle name="Normal 2 2 2 2 2 2 2 2 4 2 2 4" xfId="10795"/>
    <cellStyle name="Normal 2 2 2 2 2 2 2 2 4 2 2 4 2" xfId="10796"/>
    <cellStyle name="Normal 2 2 2 2 2 2 2 2 4 2 2 5" xfId="10797"/>
    <cellStyle name="Normal 2 2 2 2 2 2 2 2 4 2 2 5 2" xfId="10798"/>
    <cellStyle name="Normal 2 2 2 2 2 2 2 2 4 2 2 6" xfId="10799"/>
    <cellStyle name="Normal 2 2 2 2 2 2 2 2 4 2 2 6 2" xfId="10800"/>
    <cellStyle name="Normal 2 2 2 2 2 2 2 2 4 2 2 7" xfId="10801"/>
    <cellStyle name="Normal 2 2 2 2 2 2 2 2 4 2 2 7 2" xfId="10802"/>
    <cellStyle name="Normal 2 2 2 2 2 2 2 2 4 2 2 8" xfId="10803"/>
    <cellStyle name="Normal 2 2 2 2 2 2 2 2 4 2 2 8 2" xfId="10804"/>
    <cellStyle name="Normal 2 2 2 2 2 2 2 2 4 2 2 9" xfId="10805"/>
    <cellStyle name="Normal 2 2 2 2 2 2 2 2 4 2 2 9 2" xfId="10806"/>
    <cellStyle name="Normal 2 2 2 2 2 2 2 2 4 2 3" xfId="10807"/>
    <cellStyle name="Normal 2 2 2 2 2 2 2 2 4 2 3 2" xfId="10808"/>
    <cellStyle name="Normal 2 2 2 2 2 2 2 2 4 2 4" xfId="10809"/>
    <cellStyle name="Normal 2 2 2 2 2 2 2 2 4 2 4 2" xfId="10810"/>
    <cellStyle name="Normal 2 2 2 2 2 2 2 2 4 2 5" xfId="10811"/>
    <cellStyle name="Normal 2 2 2 2 2 2 2 2 4 2 5 2" xfId="10812"/>
    <cellStyle name="Normal 2 2 2 2 2 2 2 2 4 2 6" xfId="10813"/>
    <cellStyle name="Normal 2 2 2 2 2 2 2 2 4 2 6 2" xfId="10814"/>
    <cellStyle name="Normal 2 2 2 2 2 2 2 2 4 2 7" xfId="10815"/>
    <cellStyle name="Normal 2 2 2 2 2 2 2 2 4 2 7 2" xfId="10816"/>
    <cellStyle name="Normal 2 2 2 2 2 2 2 2 4 2 8" xfId="10817"/>
    <cellStyle name="Normal 2 2 2 2 2 2 2 2 4 2 8 2" xfId="10818"/>
    <cellStyle name="Normal 2 2 2 2 2 2 2 2 4 2 9" xfId="10819"/>
    <cellStyle name="Normal 2 2 2 2 2 2 2 2 4 2 9 2" xfId="10820"/>
    <cellStyle name="Normal 2 2 2 2 2 2 2 2 4 3" xfId="10821"/>
    <cellStyle name="Normal 2 2 2 2 2 2 2 2 4 3 10" xfId="10822"/>
    <cellStyle name="Normal 2 2 2 2 2 2 2 2 4 3 10 2" xfId="10823"/>
    <cellStyle name="Normal 2 2 2 2 2 2 2 2 4 3 11" xfId="10824"/>
    <cellStyle name="Normal 2 2 2 2 2 2 2 2 4 3 2" xfId="10825"/>
    <cellStyle name="Normal 2 2 2 2 2 2 2 2 4 3 2 2" xfId="10826"/>
    <cellStyle name="Normal 2 2 2 2 2 2 2 2 4 3 3" xfId="10827"/>
    <cellStyle name="Normal 2 2 2 2 2 2 2 2 4 3 3 2" xfId="10828"/>
    <cellStyle name="Normal 2 2 2 2 2 2 2 2 4 3 4" xfId="10829"/>
    <cellStyle name="Normal 2 2 2 2 2 2 2 2 4 3 4 2" xfId="10830"/>
    <cellStyle name="Normal 2 2 2 2 2 2 2 2 4 3 5" xfId="10831"/>
    <cellStyle name="Normal 2 2 2 2 2 2 2 2 4 3 5 2" xfId="10832"/>
    <cellStyle name="Normal 2 2 2 2 2 2 2 2 4 3 6" xfId="10833"/>
    <cellStyle name="Normal 2 2 2 2 2 2 2 2 4 3 6 2" xfId="10834"/>
    <cellStyle name="Normal 2 2 2 2 2 2 2 2 4 3 7" xfId="10835"/>
    <cellStyle name="Normal 2 2 2 2 2 2 2 2 4 3 7 2" xfId="10836"/>
    <cellStyle name="Normal 2 2 2 2 2 2 2 2 4 3 8" xfId="10837"/>
    <cellStyle name="Normal 2 2 2 2 2 2 2 2 4 3 8 2" xfId="10838"/>
    <cellStyle name="Normal 2 2 2 2 2 2 2 2 4 3 9" xfId="10839"/>
    <cellStyle name="Normal 2 2 2 2 2 2 2 2 4 3 9 2" xfId="10840"/>
    <cellStyle name="Normal 2 2 2 2 2 2 2 2 4 4" xfId="10841"/>
    <cellStyle name="Normal 2 2 2 2 2 2 2 2 4 4 2" xfId="10842"/>
    <cellStyle name="Normal 2 2 2 2 2 2 2 2 4 5" xfId="10843"/>
    <cellStyle name="Normal 2 2 2 2 2 2 2 2 4 5 2" xfId="10844"/>
    <cellStyle name="Normal 2 2 2 2 2 2 2 2 4 6" xfId="10845"/>
    <cellStyle name="Normal 2 2 2 2 2 2 2 2 4 6 2" xfId="10846"/>
    <cellStyle name="Normal 2 2 2 2 2 2 2 2 4 7" xfId="10847"/>
    <cellStyle name="Normal 2 2 2 2 2 2 2 2 4 7 2" xfId="10848"/>
    <cellStyle name="Normal 2 2 2 2 2 2 2 2 4 8" xfId="10849"/>
    <cellStyle name="Normal 2 2 2 2 2 2 2 2 4 8 2" xfId="10850"/>
    <cellStyle name="Normal 2 2 2 2 2 2 2 2 4 9" xfId="10851"/>
    <cellStyle name="Normal 2 2 2 2 2 2 2 2 4 9 2" xfId="10852"/>
    <cellStyle name="Normal 2 2 2 2 2 2 2 2 5" xfId="231"/>
    <cellStyle name="Normal 2 2 2 2 2 2 2 2 5 10" xfId="10853"/>
    <cellStyle name="Normal 2 2 2 2 2 2 2 2 5 10 2" xfId="10854"/>
    <cellStyle name="Normal 2 2 2 2 2 2 2 2 5 11" xfId="10855"/>
    <cellStyle name="Normal 2 2 2 2 2 2 2 2 5 11 2" xfId="10856"/>
    <cellStyle name="Normal 2 2 2 2 2 2 2 2 5 12" xfId="10857"/>
    <cellStyle name="Normal 2 2 2 2 2 2 2 2 5 12 2" xfId="10858"/>
    <cellStyle name="Normal 2 2 2 2 2 2 2 2 5 13" xfId="10859"/>
    <cellStyle name="Normal 2 2 2 2 2 2 2 2 5 2" xfId="10860"/>
    <cellStyle name="Normal 2 2 2 2 2 2 2 2 5 2 10" xfId="10861"/>
    <cellStyle name="Normal 2 2 2 2 2 2 2 2 5 2 10 2" xfId="10862"/>
    <cellStyle name="Normal 2 2 2 2 2 2 2 2 5 2 11" xfId="10863"/>
    <cellStyle name="Normal 2 2 2 2 2 2 2 2 5 2 11 2" xfId="10864"/>
    <cellStyle name="Normal 2 2 2 2 2 2 2 2 5 2 12" xfId="10865"/>
    <cellStyle name="Normal 2 2 2 2 2 2 2 2 5 2 2" xfId="10866"/>
    <cellStyle name="Normal 2 2 2 2 2 2 2 2 5 2 2 10" xfId="10867"/>
    <cellStyle name="Normal 2 2 2 2 2 2 2 2 5 2 2 10 2" xfId="10868"/>
    <cellStyle name="Normal 2 2 2 2 2 2 2 2 5 2 2 11" xfId="10869"/>
    <cellStyle name="Normal 2 2 2 2 2 2 2 2 5 2 2 2" xfId="10870"/>
    <cellStyle name="Normal 2 2 2 2 2 2 2 2 5 2 2 2 2" xfId="10871"/>
    <cellStyle name="Normal 2 2 2 2 2 2 2 2 5 2 2 3" xfId="10872"/>
    <cellStyle name="Normal 2 2 2 2 2 2 2 2 5 2 2 3 2" xfId="10873"/>
    <cellStyle name="Normal 2 2 2 2 2 2 2 2 5 2 2 4" xfId="10874"/>
    <cellStyle name="Normal 2 2 2 2 2 2 2 2 5 2 2 4 2" xfId="10875"/>
    <cellStyle name="Normal 2 2 2 2 2 2 2 2 5 2 2 5" xfId="10876"/>
    <cellStyle name="Normal 2 2 2 2 2 2 2 2 5 2 2 5 2" xfId="10877"/>
    <cellStyle name="Normal 2 2 2 2 2 2 2 2 5 2 2 6" xfId="10878"/>
    <cellStyle name="Normal 2 2 2 2 2 2 2 2 5 2 2 6 2" xfId="10879"/>
    <cellStyle name="Normal 2 2 2 2 2 2 2 2 5 2 2 7" xfId="10880"/>
    <cellStyle name="Normal 2 2 2 2 2 2 2 2 5 2 2 7 2" xfId="10881"/>
    <cellStyle name="Normal 2 2 2 2 2 2 2 2 5 2 2 8" xfId="10882"/>
    <cellStyle name="Normal 2 2 2 2 2 2 2 2 5 2 2 8 2" xfId="10883"/>
    <cellStyle name="Normal 2 2 2 2 2 2 2 2 5 2 2 9" xfId="10884"/>
    <cellStyle name="Normal 2 2 2 2 2 2 2 2 5 2 2 9 2" xfId="10885"/>
    <cellStyle name="Normal 2 2 2 2 2 2 2 2 5 2 3" xfId="10886"/>
    <cellStyle name="Normal 2 2 2 2 2 2 2 2 5 2 3 2" xfId="10887"/>
    <cellStyle name="Normal 2 2 2 2 2 2 2 2 5 2 4" xfId="10888"/>
    <cellStyle name="Normal 2 2 2 2 2 2 2 2 5 2 4 2" xfId="10889"/>
    <cellStyle name="Normal 2 2 2 2 2 2 2 2 5 2 5" xfId="10890"/>
    <cellStyle name="Normal 2 2 2 2 2 2 2 2 5 2 5 2" xfId="10891"/>
    <cellStyle name="Normal 2 2 2 2 2 2 2 2 5 2 6" xfId="10892"/>
    <cellStyle name="Normal 2 2 2 2 2 2 2 2 5 2 6 2" xfId="10893"/>
    <cellStyle name="Normal 2 2 2 2 2 2 2 2 5 2 7" xfId="10894"/>
    <cellStyle name="Normal 2 2 2 2 2 2 2 2 5 2 7 2" xfId="10895"/>
    <cellStyle name="Normal 2 2 2 2 2 2 2 2 5 2 8" xfId="10896"/>
    <cellStyle name="Normal 2 2 2 2 2 2 2 2 5 2 8 2" xfId="10897"/>
    <cellStyle name="Normal 2 2 2 2 2 2 2 2 5 2 9" xfId="10898"/>
    <cellStyle name="Normal 2 2 2 2 2 2 2 2 5 2 9 2" xfId="10899"/>
    <cellStyle name="Normal 2 2 2 2 2 2 2 2 5 3" xfId="10900"/>
    <cellStyle name="Normal 2 2 2 2 2 2 2 2 5 3 10" xfId="10901"/>
    <cellStyle name="Normal 2 2 2 2 2 2 2 2 5 3 10 2" xfId="10902"/>
    <cellStyle name="Normal 2 2 2 2 2 2 2 2 5 3 11" xfId="10903"/>
    <cellStyle name="Normal 2 2 2 2 2 2 2 2 5 3 2" xfId="10904"/>
    <cellStyle name="Normal 2 2 2 2 2 2 2 2 5 3 2 2" xfId="10905"/>
    <cellStyle name="Normal 2 2 2 2 2 2 2 2 5 3 3" xfId="10906"/>
    <cellStyle name="Normal 2 2 2 2 2 2 2 2 5 3 3 2" xfId="10907"/>
    <cellStyle name="Normal 2 2 2 2 2 2 2 2 5 3 4" xfId="10908"/>
    <cellStyle name="Normal 2 2 2 2 2 2 2 2 5 3 4 2" xfId="10909"/>
    <cellStyle name="Normal 2 2 2 2 2 2 2 2 5 3 5" xfId="10910"/>
    <cellStyle name="Normal 2 2 2 2 2 2 2 2 5 3 5 2" xfId="10911"/>
    <cellStyle name="Normal 2 2 2 2 2 2 2 2 5 3 6" xfId="10912"/>
    <cellStyle name="Normal 2 2 2 2 2 2 2 2 5 3 6 2" xfId="10913"/>
    <cellStyle name="Normal 2 2 2 2 2 2 2 2 5 3 7" xfId="10914"/>
    <cellStyle name="Normal 2 2 2 2 2 2 2 2 5 3 7 2" xfId="10915"/>
    <cellStyle name="Normal 2 2 2 2 2 2 2 2 5 3 8" xfId="10916"/>
    <cellStyle name="Normal 2 2 2 2 2 2 2 2 5 3 8 2" xfId="10917"/>
    <cellStyle name="Normal 2 2 2 2 2 2 2 2 5 3 9" xfId="10918"/>
    <cellStyle name="Normal 2 2 2 2 2 2 2 2 5 3 9 2" xfId="10919"/>
    <cellStyle name="Normal 2 2 2 2 2 2 2 2 5 4" xfId="10920"/>
    <cellStyle name="Normal 2 2 2 2 2 2 2 2 5 4 2" xfId="10921"/>
    <cellStyle name="Normal 2 2 2 2 2 2 2 2 5 5" xfId="10922"/>
    <cellStyle name="Normal 2 2 2 2 2 2 2 2 5 5 2" xfId="10923"/>
    <cellStyle name="Normal 2 2 2 2 2 2 2 2 5 6" xfId="10924"/>
    <cellStyle name="Normal 2 2 2 2 2 2 2 2 5 6 2" xfId="10925"/>
    <cellStyle name="Normal 2 2 2 2 2 2 2 2 5 7" xfId="10926"/>
    <cellStyle name="Normal 2 2 2 2 2 2 2 2 5 7 2" xfId="10927"/>
    <cellStyle name="Normal 2 2 2 2 2 2 2 2 5 8" xfId="10928"/>
    <cellStyle name="Normal 2 2 2 2 2 2 2 2 5 8 2" xfId="10929"/>
    <cellStyle name="Normal 2 2 2 2 2 2 2 2 5 9" xfId="10930"/>
    <cellStyle name="Normal 2 2 2 2 2 2 2 2 5 9 2" xfId="10931"/>
    <cellStyle name="Normal 2 2 2 2 2 2 2 2 6" xfId="232"/>
    <cellStyle name="Normal 2 2 2 2 2 2 2 3" xfId="233"/>
    <cellStyle name="Normal 2 2 2 2 2 2 2 3 2" xfId="234"/>
    <cellStyle name="Normal 2 2 2 2 2 2 2 4" xfId="235"/>
    <cellStyle name="Normal 2 2 2 2 2 2 2 4 2" xfId="236"/>
    <cellStyle name="Normal 2 2 2 2 2 2 2 5" xfId="237"/>
    <cellStyle name="Normal 2 2 2 2 2 2 2 5 2" xfId="238"/>
    <cellStyle name="Normal 2 2 2 2 2 2 2 6" xfId="239"/>
    <cellStyle name="Normal 2 2 2 2 2 2 2 6 2" xfId="240"/>
    <cellStyle name="Normal 2 2 2 2 2 2 2 7" xfId="10932"/>
    <cellStyle name="Normal 2 2 2 2 2 2 2 7 10" xfId="10933"/>
    <cellStyle name="Normal 2 2 2 2 2 2 2 7 10 2" xfId="10934"/>
    <cellStyle name="Normal 2 2 2 2 2 2 2 7 11" xfId="10935"/>
    <cellStyle name="Normal 2 2 2 2 2 2 2 7 11 2" xfId="10936"/>
    <cellStyle name="Normal 2 2 2 2 2 2 2 7 12" xfId="10937"/>
    <cellStyle name="Normal 2 2 2 2 2 2 2 7 2" xfId="10938"/>
    <cellStyle name="Normal 2 2 2 2 2 2 2 7 2 10" xfId="10939"/>
    <cellStyle name="Normal 2 2 2 2 2 2 2 7 2 10 2" xfId="10940"/>
    <cellStyle name="Normal 2 2 2 2 2 2 2 7 2 11" xfId="10941"/>
    <cellStyle name="Normal 2 2 2 2 2 2 2 7 2 2" xfId="10942"/>
    <cellStyle name="Normal 2 2 2 2 2 2 2 7 2 2 2" xfId="10943"/>
    <cellStyle name="Normal 2 2 2 2 2 2 2 7 2 3" xfId="10944"/>
    <cellStyle name="Normal 2 2 2 2 2 2 2 7 2 3 2" xfId="10945"/>
    <cellStyle name="Normal 2 2 2 2 2 2 2 7 2 4" xfId="10946"/>
    <cellStyle name="Normal 2 2 2 2 2 2 2 7 2 4 2" xfId="10947"/>
    <cellStyle name="Normal 2 2 2 2 2 2 2 7 2 5" xfId="10948"/>
    <cellStyle name="Normal 2 2 2 2 2 2 2 7 2 5 2" xfId="10949"/>
    <cellStyle name="Normal 2 2 2 2 2 2 2 7 2 6" xfId="10950"/>
    <cellStyle name="Normal 2 2 2 2 2 2 2 7 2 6 2" xfId="10951"/>
    <cellStyle name="Normal 2 2 2 2 2 2 2 7 2 7" xfId="10952"/>
    <cellStyle name="Normal 2 2 2 2 2 2 2 7 2 7 2" xfId="10953"/>
    <cellStyle name="Normal 2 2 2 2 2 2 2 7 2 8" xfId="10954"/>
    <cellStyle name="Normal 2 2 2 2 2 2 2 7 2 8 2" xfId="10955"/>
    <cellStyle name="Normal 2 2 2 2 2 2 2 7 2 9" xfId="10956"/>
    <cellStyle name="Normal 2 2 2 2 2 2 2 7 2 9 2" xfId="10957"/>
    <cellStyle name="Normal 2 2 2 2 2 2 2 7 3" xfId="10958"/>
    <cellStyle name="Normal 2 2 2 2 2 2 2 7 3 2" xfId="10959"/>
    <cellStyle name="Normal 2 2 2 2 2 2 2 7 4" xfId="10960"/>
    <cellStyle name="Normal 2 2 2 2 2 2 2 7 4 2" xfId="10961"/>
    <cellStyle name="Normal 2 2 2 2 2 2 2 7 5" xfId="10962"/>
    <cellStyle name="Normal 2 2 2 2 2 2 2 7 5 2" xfId="10963"/>
    <cellStyle name="Normal 2 2 2 2 2 2 2 7 6" xfId="10964"/>
    <cellStyle name="Normal 2 2 2 2 2 2 2 7 6 2" xfId="10965"/>
    <cellStyle name="Normal 2 2 2 2 2 2 2 7 7" xfId="10966"/>
    <cellStyle name="Normal 2 2 2 2 2 2 2 7 7 2" xfId="10967"/>
    <cellStyle name="Normal 2 2 2 2 2 2 2 7 8" xfId="10968"/>
    <cellStyle name="Normal 2 2 2 2 2 2 2 7 8 2" xfId="10969"/>
    <cellStyle name="Normal 2 2 2 2 2 2 2 7 9" xfId="10970"/>
    <cellStyle name="Normal 2 2 2 2 2 2 2 7 9 2" xfId="10971"/>
    <cellStyle name="Normal 2 2 2 2 2 2 2 8" xfId="10972"/>
    <cellStyle name="Normal 2 2 2 2 2 2 2 8 10" xfId="10973"/>
    <cellStyle name="Normal 2 2 2 2 2 2 2 8 10 2" xfId="10974"/>
    <cellStyle name="Normal 2 2 2 2 2 2 2 8 11" xfId="10975"/>
    <cellStyle name="Normal 2 2 2 2 2 2 2 8 2" xfId="10976"/>
    <cellStyle name="Normal 2 2 2 2 2 2 2 8 2 2" xfId="10977"/>
    <cellStyle name="Normal 2 2 2 2 2 2 2 8 3" xfId="10978"/>
    <cellStyle name="Normal 2 2 2 2 2 2 2 8 3 2" xfId="10979"/>
    <cellStyle name="Normal 2 2 2 2 2 2 2 8 4" xfId="10980"/>
    <cellStyle name="Normal 2 2 2 2 2 2 2 8 4 2" xfId="10981"/>
    <cellStyle name="Normal 2 2 2 2 2 2 2 8 5" xfId="10982"/>
    <cellStyle name="Normal 2 2 2 2 2 2 2 8 5 2" xfId="10983"/>
    <cellStyle name="Normal 2 2 2 2 2 2 2 8 6" xfId="10984"/>
    <cellStyle name="Normal 2 2 2 2 2 2 2 8 6 2" xfId="10985"/>
    <cellStyle name="Normal 2 2 2 2 2 2 2 8 7" xfId="10986"/>
    <cellStyle name="Normal 2 2 2 2 2 2 2 8 7 2" xfId="10987"/>
    <cellStyle name="Normal 2 2 2 2 2 2 2 8 8" xfId="10988"/>
    <cellStyle name="Normal 2 2 2 2 2 2 2 8 8 2" xfId="10989"/>
    <cellStyle name="Normal 2 2 2 2 2 2 2 8 9" xfId="10990"/>
    <cellStyle name="Normal 2 2 2 2 2 2 2 8 9 2" xfId="10991"/>
    <cellStyle name="Normal 2 2 2 2 2 2 2 9" xfId="10992"/>
    <cellStyle name="Normal 2 2 2 2 2 2 2 9 2" xfId="10993"/>
    <cellStyle name="Normal 2 2 2 2 2 2 3" xfId="241"/>
    <cellStyle name="Normal 2 2 2 2 2 2 3 2" xfId="242"/>
    <cellStyle name="Normal 2 2 2 2 2 2 4" xfId="243"/>
    <cellStyle name="Normal 2 2 2 2 2 2 4 2" xfId="244"/>
    <cellStyle name="Normal 2 2 2 2 2 2 5" xfId="245"/>
    <cellStyle name="Normal 2 2 2 2 2 2 5 2" xfId="246"/>
    <cellStyle name="Normal 2 2 2 2 2 2 6" xfId="247"/>
    <cellStyle name="Normal 2 2 2 2 2 2 6 10" xfId="10994"/>
    <cellStyle name="Normal 2 2 2 2 2 2 6 10 2" xfId="10995"/>
    <cellStyle name="Normal 2 2 2 2 2 2 6 11" xfId="10996"/>
    <cellStyle name="Normal 2 2 2 2 2 2 6 11 2" xfId="10997"/>
    <cellStyle name="Normal 2 2 2 2 2 2 6 12" xfId="10998"/>
    <cellStyle name="Normal 2 2 2 2 2 2 6 12 2" xfId="10999"/>
    <cellStyle name="Normal 2 2 2 2 2 2 6 13" xfId="11000"/>
    <cellStyle name="Normal 2 2 2 2 2 2 6 13 2" xfId="11001"/>
    <cellStyle name="Normal 2 2 2 2 2 2 6 14" xfId="11002"/>
    <cellStyle name="Normal 2 2 2 2 2 2 6 14 2" xfId="11003"/>
    <cellStyle name="Normal 2 2 2 2 2 2 6 15" xfId="11004"/>
    <cellStyle name="Normal 2 2 2 2 2 2 6 15 2" xfId="11005"/>
    <cellStyle name="Normal 2 2 2 2 2 2 6 16" xfId="11006"/>
    <cellStyle name="Normal 2 2 2 2 2 2 6 16 2" xfId="11007"/>
    <cellStyle name="Normal 2 2 2 2 2 2 6 17" xfId="11008"/>
    <cellStyle name="Normal 2 2 2 2 2 2 6 2" xfId="248"/>
    <cellStyle name="Normal 2 2 2 2 2 2 6 2 2" xfId="249"/>
    <cellStyle name="Normal 2 2 2 2 2 2 6 3" xfId="250"/>
    <cellStyle name="Normal 2 2 2 2 2 2 6 3 2" xfId="251"/>
    <cellStyle name="Normal 2 2 2 2 2 2 6 4" xfId="252"/>
    <cellStyle name="Normal 2 2 2 2 2 2 6 4 2" xfId="253"/>
    <cellStyle name="Normal 2 2 2 2 2 2 6 5" xfId="254"/>
    <cellStyle name="Normal 2 2 2 2 2 2 6 5 2" xfId="255"/>
    <cellStyle name="Normal 2 2 2 2 2 2 6 6" xfId="11009"/>
    <cellStyle name="Normal 2 2 2 2 2 2 6 6 10" xfId="11010"/>
    <cellStyle name="Normal 2 2 2 2 2 2 6 6 10 2" xfId="11011"/>
    <cellStyle name="Normal 2 2 2 2 2 2 6 6 11" xfId="11012"/>
    <cellStyle name="Normal 2 2 2 2 2 2 6 6 11 2" xfId="11013"/>
    <cellStyle name="Normal 2 2 2 2 2 2 6 6 12" xfId="11014"/>
    <cellStyle name="Normal 2 2 2 2 2 2 6 6 2" xfId="11015"/>
    <cellStyle name="Normal 2 2 2 2 2 2 6 6 2 10" xfId="11016"/>
    <cellStyle name="Normal 2 2 2 2 2 2 6 6 2 10 2" xfId="11017"/>
    <cellStyle name="Normal 2 2 2 2 2 2 6 6 2 11" xfId="11018"/>
    <cellStyle name="Normal 2 2 2 2 2 2 6 6 2 2" xfId="11019"/>
    <cellStyle name="Normal 2 2 2 2 2 2 6 6 2 2 2" xfId="11020"/>
    <cellStyle name="Normal 2 2 2 2 2 2 6 6 2 3" xfId="11021"/>
    <cellStyle name="Normal 2 2 2 2 2 2 6 6 2 3 2" xfId="11022"/>
    <cellStyle name="Normal 2 2 2 2 2 2 6 6 2 4" xfId="11023"/>
    <cellStyle name="Normal 2 2 2 2 2 2 6 6 2 4 2" xfId="11024"/>
    <cellStyle name="Normal 2 2 2 2 2 2 6 6 2 5" xfId="11025"/>
    <cellStyle name="Normal 2 2 2 2 2 2 6 6 2 5 2" xfId="11026"/>
    <cellStyle name="Normal 2 2 2 2 2 2 6 6 2 6" xfId="11027"/>
    <cellStyle name="Normal 2 2 2 2 2 2 6 6 2 6 2" xfId="11028"/>
    <cellStyle name="Normal 2 2 2 2 2 2 6 6 2 7" xfId="11029"/>
    <cellStyle name="Normal 2 2 2 2 2 2 6 6 2 7 2" xfId="11030"/>
    <cellStyle name="Normal 2 2 2 2 2 2 6 6 2 8" xfId="11031"/>
    <cellStyle name="Normal 2 2 2 2 2 2 6 6 2 8 2" xfId="11032"/>
    <cellStyle name="Normal 2 2 2 2 2 2 6 6 2 9" xfId="11033"/>
    <cellStyle name="Normal 2 2 2 2 2 2 6 6 2 9 2" xfId="11034"/>
    <cellStyle name="Normal 2 2 2 2 2 2 6 6 3" xfId="11035"/>
    <cellStyle name="Normal 2 2 2 2 2 2 6 6 3 2" xfId="11036"/>
    <cellStyle name="Normal 2 2 2 2 2 2 6 6 4" xfId="11037"/>
    <cellStyle name="Normal 2 2 2 2 2 2 6 6 4 2" xfId="11038"/>
    <cellStyle name="Normal 2 2 2 2 2 2 6 6 5" xfId="11039"/>
    <cellStyle name="Normal 2 2 2 2 2 2 6 6 5 2" xfId="11040"/>
    <cellStyle name="Normal 2 2 2 2 2 2 6 6 6" xfId="11041"/>
    <cellStyle name="Normal 2 2 2 2 2 2 6 6 6 2" xfId="11042"/>
    <cellStyle name="Normal 2 2 2 2 2 2 6 6 7" xfId="11043"/>
    <cellStyle name="Normal 2 2 2 2 2 2 6 6 7 2" xfId="11044"/>
    <cellStyle name="Normal 2 2 2 2 2 2 6 6 8" xfId="11045"/>
    <cellStyle name="Normal 2 2 2 2 2 2 6 6 8 2" xfId="11046"/>
    <cellStyle name="Normal 2 2 2 2 2 2 6 6 9" xfId="11047"/>
    <cellStyle name="Normal 2 2 2 2 2 2 6 6 9 2" xfId="11048"/>
    <cellStyle name="Normal 2 2 2 2 2 2 6 7" xfId="11049"/>
    <cellStyle name="Normal 2 2 2 2 2 2 6 7 10" xfId="11050"/>
    <cellStyle name="Normal 2 2 2 2 2 2 6 7 10 2" xfId="11051"/>
    <cellStyle name="Normal 2 2 2 2 2 2 6 7 11" xfId="11052"/>
    <cellStyle name="Normal 2 2 2 2 2 2 6 7 2" xfId="11053"/>
    <cellStyle name="Normal 2 2 2 2 2 2 6 7 2 2" xfId="11054"/>
    <cellStyle name="Normal 2 2 2 2 2 2 6 7 3" xfId="11055"/>
    <cellStyle name="Normal 2 2 2 2 2 2 6 7 3 2" xfId="11056"/>
    <cellStyle name="Normal 2 2 2 2 2 2 6 7 4" xfId="11057"/>
    <cellStyle name="Normal 2 2 2 2 2 2 6 7 4 2" xfId="11058"/>
    <cellStyle name="Normal 2 2 2 2 2 2 6 7 5" xfId="11059"/>
    <cellStyle name="Normal 2 2 2 2 2 2 6 7 5 2" xfId="11060"/>
    <cellStyle name="Normal 2 2 2 2 2 2 6 7 6" xfId="11061"/>
    <cellStyle name="Normal 2 2 2 2 2 2 6 7 6 2" xfId="11062"/>
    <cellStyle name="Normal 2 2 2 2 2 2 6 7 7" xfId="11063"/>
    <cellStyle name="Normal 2 2 2 2 2 2 6 7 7 2" xfId="11064"/>
    <cellStyle name="Normal 2 2 2 2 2 2 6 7 8" xfId="11065"/>
    <cellStyle name="Normal 2 2 2 2 2 2 6 7 8 2" xfId="11066"/>
    <cellStyle name="Normal 2 2 2 2 2 2 6 7 9" xfId="11067"/>
    <cellStyle name="Normal 2 2 2 2 2 2 6 7 9 2" xfId="11068"/>
    <cellStyle name="Normal 2 2 2 2 2 2 6 8" xfId="11069"/>
    <cellStyle name="Normal 2 2 2 2 2 2 6 8 2" xfId="11070"/>
    <cellStyle name="Normal 2 2 2 2 2 2 6 9" xfId="11071"/>
    <cellStyle name="Normal 2 2 2 2 2 2 6 9 2" xfId="11072"/>
    <cellStyle name="Normal 2 2 2 2 2 2 7" xfId="256"/>
    <cellStyle name="Normal 2 2 2 2 2 2 7 10" xfId="11073"/>
    <cellStyle name="Normal 2 2 2 2 2 2 7 10 2" xfId="11074"/>
    <cellStyle name="Normal 2 2 2 2 2 2 7 11" xfId="11075"/>
    <cellStyle name="Normal 2 2 2 2 2 2 7 11 2" xfId="11076"/>
    <cellStyle name="Normal 2 2 2 2 2 2 7 12" xfId="11077"/>
    <cellStyle name="Normal 2 2 2 2 2 2 7 12 2" xfId="11078"/>
    <cellStyle name="Normal 2 2 2 2 2 2 7 13" xfId="11079"/>
    <cellStyle name="Normal 2 2 2 2 2 2 7 2" xfId="11080"/>
    <cellStyle name="Normal 2 2 2 2 2 2 7 2 10" xfId="11081"/>
    <cellStyle name="Normal 2 2 2 2 2 2 7 2 10 2" xfId="11082"/>
    <cellStyle name="Normal 2 2 2 2 2 2 7 2 11" xfId="11083"/>
    <cellStyle name="Normal 2 2 2 2 2 2 7 2 11 2" xfId="11084"/>
    <cellStyle name="Normal 2 2 2 2 2 2 7 2 12" xfId="11085"/>
    <cellStyle name="Normal 2 2 2 2 2 2 7 2 2" xfId="11086"/>
    <cellStyle name="Normal 2 2 2 2 2 2 7 2 2 10" xfId="11087"/>
    <cellStyle name="Normal 2 2 2 2 2 2 7 2 2 10 2" xfId="11088"/>
    <cellStyle name="Normal 2 2 2 2 2 2 7 2 2 11" xfId="11089"/>
    <cellStyle name="Normal 2 2 2 2 2 2 7 2 2 2" xfId="11090"/>
    <cellStyle name="Normal 2 2 2 2 2 2 7 2 2 2 2" xfId="11091"/>
    <cellStyle name="Normal 2 2 2 2 2 2 7 2 2 3" xfId="11092"/>
    <cellStyle name="Normal 2 2 2 2 2 2 7 2 2 3 2" xfId="11093"/>
    <cellStyle name="Normal 2 2 2 2 2 2 7 2 2 4" xfId="11094"/>
    <cellStyle name="Normal 2 2 2 2 2 2 7 2 2 4 2" xfId="11095"/>
    <cellStyle name="Normal 2 2 2 2 2 2 7 2 2 5" xfId="11096"/>
    <cellStyle name="Normal 2 2 2 2 2 2 7 2 2 5 2" xfId="11097"/>
    <cellStyle name="Normal 2 2 2 2 2 2 7 2 2 6" xfId="11098"/>
    <cellStyle name="Normal 2 2 2 2 2 2 7 2 2 6 2" xfId="11099"/>
    <cellStyle name="Normal 2 2 2 2 2 2 7 2 2 7" xfId="11100"/>
    <cellStyle name="Normal 2 2 2 2 2 2 7 2 2 7 2" xfId="11101"/>
    <cellStyle name="Normal 2 2 2 2 2 2 7 2 2 8" xfId="11102"/>
    <cellStyle name="Normal 2 2 2 2 2 2 7 2 2 8 2" xfId="11103"/>
    <cellStyle name="Normal 2 2 2 2 2 2 7 2 2 9" xfId="11104"/>
    <cellStyle name="Normal 2 2 2 2 2 2 7 2 2 9 2" xfId="11105"/>
    <cellStyle name="Normal 2 2 2 2 2 2 7 2 3" xfId="11106"/>
    <cellStyle name="Normal 2 2 2 2 2 2 7 2 3 2" xfId="11107"/>
    <cellStyle name="Normal 2 2 2 2 2 2 7 2 4" xfId="11108"/>
    <cellStyle name="Normal 2 2 2 2 2 2 7 2 4 2" xfId="11109"/>
    <cellStyle name="Normal 2 2 2 2 2 2 7 2 5" xfId="11110"/>
    <cellStyle name="Normal 2 2 2 2 2 2 7 2 5 2" xfId="11111"/>
    <cellStyle name="Normal 2 2 2 2 2 2 7 2 6" xfId="11112"/>
    <cellStyle name="Normal 2 2 2 2 2 2 7 2 6 2" xfId="11113"/>
    <cellStyle name="Normal 2 2 2 2 2 2 7 2 7" xfId="11114"/>
    <cellStyle name="Normal 2 2 2 2 2 2 7 2 7 2" xfId="11115"/>
    <cellStyle name="Normal 2 2 2 2 2 2 7 2 8" xfId="11116"/>
    <cellStyle name="Normal 2 2 2 2 2 2 7 2 8 2" xfId="11117"/>
    <cellStyle name="Normal 2 2 2 2 2 2 7 2 9" xfId="11118"/>
    <cellStyle name="Normal 2 2 2 2 2 2 7 2 9 2" xfId="11119"/>
    <cellStyle name="Normal 2 2 2 2 2 2 7 3" xfId="11120"/>
    <cellStyle name="Normal 2 2 2 2 2 2 7 3 10" xfId="11121"/>
    <cellStyle name="Normal 2 2 2 2 2 2 7 3 10 2" xfId="11122"/>
    <cellStyle name="Normal 2 2 2 2 2 2 7 3 11" xfId="11123"/>
    <cellStyle name="Normal 2 2 2 2 2 2 7 3 2" xfId="11124"/>
    <cellStyle name="Normal 2 2 2 2 2 2 7 3 2 2" xfId="11125"/>
    <cellStyle name="Normal 2 2 2 2 2 2 7 3 3" xfId="11126"/>
    <cellStyle name="Normal 2 2 2 2 2 2 7 3 3 2" xfId="11127"/>
    <cellStyle name="Normal 2 2 2 2 2 2 7 3 4" xfId="11128"/>
    <cellStyle name="Normal 2 2 2 2 2 2 7 3 4 2" xfId="11129"/>
    <cellStyle name="Normal 2 2 2 2 2 2 7 3 5" xfId="11130"/>
    <cellStyle name="Normal 2 2 2 2 2 2 7 3 5 2" xfId="11131"/>
    <cellStyle name="Normal 2 2 2 2 2 2 7 3 6" xfId="11132"/>
    <cellStyle name="Normal 2 2 2 2 2 2 7 3 6 2" xfId="11133"/>
    <cellStyle name="Normal 2 2 2 2 2 2 7 3 7" xfId="11134"/>
    <cellStyle name="Normal 2 2 2 2 2 2 7 3 7 2" xfId="11135"/>
    <cellStyle name="Normal 2 2 2 2 2 2 7 3 8" xfId="11136"/>
    <cellStyle name="Normal 2 2 2 2 2 2 7 3 8 2" xfId="11137"/>
    <cellStyle name="Normal 2 2 2 2 2 2 7 3 9" xfId="11138"/>
    <cellStyle name="Normal 2 2 2 2 2 2 7 3 9 2" xfId="11139"/>
    <cellStyle name="Normal 2 2 2 2 2 2 7 4" xfId="11140"/>
    <cellStyle name="Normal 2 2 2 2 2 2 7 4 2" xfId="11141"/>
    <cellStyle name="Normal 2 2 2 2 2 2 7 5" xfId="11142"/>
    <cellStyle name="Normal 2 2 2 2 2 2 7 5 2" xfId="11143"/>
    <cellStyle name="Normal 2 2 2 2 2 2 7 6" xfId="11144"/>
    <cellStyle name="Normal 2 2 2 2 2 2 7 6 2" xfId="11145"/>
    <cellStyle name="Normal 2 2 2 2 2 2 7 7" xfId="11146"/>
    <cellStyle name="Normal 2 2 2 2 2 2 7 7 2" xfId="11147"/>
    <cellStyle name="Normal 2 2 2 2 2 2 7 8" xfId="11148"/>
    <cellStyle name="Normal 2 2 2 2 2 2 7 8 2" xfId="11149"/>
    <cellStyle name="Normal 2 2 2 2 2 2 7 9" xfId="11150"/>
    <cellStyle name="Normal 2 2 2 2 2 2 7 9 2" xfId="11151"/>
    <cellStyle name="Normal 2 2 2 2 2 2 8" xfId="257"/>
    <cellStyle name="Normal 2 2 2 2 2 2 8 10" xfId="11152"/>
    <cellStyle name="Normal 2 2 2 2 2 2 8 10 2" xfId="11153"/>
    <cellStyle name="Normal 2 2 2 2 2 2 8 11" xfId="11154"/>
    <cellStyle name="Normal 2 2 2 2 2 2 8 11 2" xfId="11155"/>
    <cellStyle name="Normal 2 2 2 2 2 2 8 12" xfId="11156"/>
    <cellStyle name="Normal 2 2 2 2 2 2 8 12 2" xfId="11157"/>
    <cellStyle name="Normal 2 2 2 2 2 2 8 13" xfId="11158"/>
    <cellStyle name="Normal 2 2 2 2 2 2 8 2" xfId="11159"/>
    <cellStyle name="Normal 2 2 2 2 2 2 8 2 10" xfId="11160"/>
    <cellStyle name="Normal 2 2 2 2 2 2 8 2 10 2" xfId="11161"/>
    <cellStyle name="Normal 2 2 2 2 2 2 8 2 11" xfId="11162"/>
    <cellStyle name="Normal 2 2 2 2 2 2 8 2 11 2" xfId="11163"/>
    <cellStyle name="Normal 2 2 2 2 2 2 8 2 12" xfId="11164"/>
    <cellStyle name="Normal 2 2 2 2 2 2 8 2 2" xfId="11165"/>
    <cellStyle name="Normal 2 2 2 2 2 2 8 2 2 10" xfId="11166"/>
    <cellStyle name="Normal 2 2 2 2 2 2 8 2 2 10 2" xfId="11167"/>
    <cellStyle name="Normal 2 2 2 2 2 2 8 2 2 11" xfId="11168"/>
    <cellStyle name="Normal 2 2 2 2 2 2 8 2 2 2" xfId="11169"/>
    <cellStyle name="Normal 2 2 2 2 2 2 8 2 2 2 2" xfId="11170"/>
    <cellStyle name="Normal 2 2 2 2 2 2 8 2 2 3" xfId="11171"/>
    <cellStyle name="Normal 2 2 2 2 2 2 8 2 2 3 2" xfId="11172"/>
    <cellStyle name="Normal 2 2 2 2 2 2 8 2 2 4" xfId="11173"/>
    <cellStyle name="Normal 2 2 2 2 2 2 8 2 2 4 2" xfId="11174"/>
    <cellStyle name="Normal 2 2 2 2 2 2 8 2 2 5" xfId="11175"/>
    <cellStyle name="Normal 2 2 2 2 2 2 8 2 2 5 2" xfId="11176"/>
    <cellStyle name="Normal 2 2 2 2 2 2 8 2 2 6" xfId="11177"/>
    <cellStyle name="Normal 2 2 2 2 2 2 8 2 2 6 2" xfId="11178"/>
    <cellStyle name="Normal 2 2 2 2 2 2 8 2 2 7" xfId="11179"/>
    <cellStyle name="Normal 2 2 2 2 2 2 8 2 2 7 2" xfId="11180"/>
    <cellStyle name="Normal 2 2 2 2 2 2 8 2 2 8" xfId="11181"/>
    <cellStyle name="Normal 2 2 2 2 2 2 8 2 2 8 2" xfId="11182"/>
    <cellStyle name="Normal 2 2 2 2 2 2 8 2 2 9" xfId="11183"/>
    <cellStyle name="Normal 2 2 2 2 2 2 8 2 2 9 2" xfId="11184"/>
    <cellStyle name="Normal 2 2 2 2 2 2 8 2 3" xfId="11185"/>
    <cellStyle name="Normal 2 2 2 2 2 2 8 2 3 2" xfId="11186"/>
    <cellStyle name="Normal 2 2 2 2 2 2 8 2 4" xfId="11187"/>
    <cellStyle name="Normal 2 2 2 2 2 2 8 2 4 2" xfId="11188"/>
    <cellStyle name="Normal 2 2 2 2 2 2 8 2 5" xfId="11189"/>
    <cellStyle name="Normal 2 2 2 2 2 2 8 2 5 2" xfId="11190"/>
    <cellStyle name="Normal 2 2 2 2 2 2 8 2 6" xfId="11191"/>
    <cellStyle name="Normal 2 2 2 2 2 2 8 2 6 2" xfId="11192"/>
    <cellStyle name="Normal 2 2 2 2 2 2 8 2 7" xfId="11193"/>
    <cellStyle name="Normal 2 2 2 2 2 2 8 2 7 2" xfId="11194"/>
    <cellStyle name="Normal 2 2 2 2 2 2 8 2 8" xfId="11195"/>
    <cellStyle name="Normal 2 2 2 2 2 2 8 2 8 2" xfId="11196"/>
    <cellStyle name="Normal 2 2 2 2 2 2 8 2 9" xfId="11197"/>
    <cellStyle name="Normal 2 2 2 2 2 2 8 2 9 2" xfId="11198"/>
    <cellStyle name="Normal 2 2 2 2 2 2 8 3" xfId="11199"/>
    <cellStyle name="Normal 2 2 2 2 2 2 8 3 10" xfId="11200"/>
    <cellStyle name="Normal 2 2 2 2 2 2 8 3 10 2" xfId="11201"/>
    <cellStyle name="Normal 2 2 2 2 2 2 8 3 11" xfId="11202"/>
    <cellStyle name="Normal 2 2 2 2 2 2 8 3 2" xfId="11203"/>
    <cellStyle name="Normal 2 2 2 2 2 2 8 3 2 2" xfId="11204"/>
    <cellStyle name="Normal 2 2 2 2 2 2 8 3 3" xfId="11205"/>
    <cellStyle name="Normal 2 2 2 2 2 2 8 3 3 2" xfId="11206"/>
    <cellStyle name="Normal 2 2 2 2 2 2 8 3 4" xfId="11207"/>
    <cellStyle name="Normal 2 2 2 2 2 2 8 3 4 2" xfId="11208"/>
    <cellStyle name="Normal 2 2 2 2 2 2 8 3 5" xfId="11209"/>
    <cellStyle name="Normal 2 2 2 2 2 2 8 3 5 2" xfId="11210"/>
    <cellStyle name="Normal 2 2 2 2 2 2 8 3 6" xfId="11211"/>
    <cellStyle name="Normal 2 2 2 2 2 2 8 3 6 2" xfId="11212"/>
    <cellStyle name="Normal 2 2 2 2 2 2 8 3 7" xfId="11213"/>
    <cellStyle name="Normal 2 2 2 2 2 2 8 3 7 2" xfId="11214"/>
    <cellStyle name="Normal 2 2 2 2 2 2 8 3 8" xfId="11215"/>
    <cellStyle name="Normal 2 2 2 2 2 2 8 3 8 2" xfId="11216"/>
    <cellStyle name="Normal 2 2 2 2 2 2 8 3 9" xfId="11217"/>
    <cellStyle name="Normal 2 2 2 2 2 2 8 3 9 2" xfId="11218"/>
    <cellStyle name="Normal 2 2 2 2 2 2 8 4" xfId="11219"/>
    <cellStyle name="Normal 2 2 2 2 2 2 8 4 2" xfId="11220"/>
    <cellStyle name="Normal 2 2 2 2 2 2 8 5" xfId="11221"/>
    <cellStyle name="Normal 2 2 2 2 2 2 8 5 2" xfId="11222"/>
    <cellStyle name="Normal 2 2 2 2 2 2 8 6" xfId="11223"/>
    <cellStyle name="Normal 2 2 2 2 2 2 8 6 2" xfId="11224"/>
    <cellStyle name="Normal 2 2 2 2 2 2 8 7" xfId="11225"/>
    <cellStyle name="Normal 2 2 2 2 2 2 8 7 2" xfId="11226"/>
    <cellStyle name="Normal 2 2 2 2 2 2 8 8" xfId="11227"/>
    <cellStyle name="Normal 2 2 2 2 2 2 8 8 2" xfId="11228"/>
    <cellStyle name="Normal 2 2 2 2 2 2 8 9" xfId="11229"/>
    <cellStyle name="Normal 2 2 2 2 2 2 8 9 2" xfId="11230"/>
    <cellStyle name="Normal 2 2 2 2 2 2 9" xfId="258"/>
    <cellStyle name="Normal 2 2 2 2 2 2 9 10" xfId="11231"/>
    <cellStyle name="Normal 2 2 2 2 2 2 9 10 2" xfId="11232"/>
    <cellStyle name="Normal 2 2 2 2 2 2 9 11" xfId="11233"/>
    <cellStyle name="Normal 2 2 2 2 2 2 9 11 2" xfId="11234"/>
    <cellStyle name="Normal 2 2 2 2 2 2 9 12" xfId="11235"/>
    <cellStyle name="Normal 2 2 2 2 2 2 9 12 2" xfId="11236"/>
    <cellStyle name="Normal 2 2 2 2 2 2 9 13" xfId="11237"/>
    <cellStyle name="Normal 2 2 2 2 2 2 9 2" xfId="11238"/>
    <cellStyle name="Normal 2 2 2 2 2 2 9 2 10" xfId="11239"/>
    <cellStyle name="Normal 2 2 2 2 2 2 9 2 10 2" xfId="11240"/>
    <cellStyle name="Normal 2 2 2 2 2 2 9 2 11" xfId="11241"/>
    <cellStyle name="Normal 2 2 2 2 2 2 9 2 11 2" xfId="11242"/>
    <cellStyle name="Normal 2 2 2 2 2 2 9 2 12" xfId="11243"/>
    <cellStyle name="Normal 2 2 2 2 2 2 9 2 2" xfId="11244"/>
    <cellStyle name="Normal 2 2 2 2 2 2 9 2 2 10" xfId="11245"/>
    <cellStyle name="Normal 2 2 2 2 2 2 9 2 2 10 2" xfId="11246"/>
    <cellStyle name="Normal 2 2 2 2 2 2 9 2 2 11" xfId="11247"/>
    <cellStyle name="Normal 2 2 2 2 2 2 9 2 2 2" xfId="11248"/>
    <cellStyle name="Normal 2 2 2 2 2 2 9 2 2 2 2" xfId="11249"/>
    <cellStyle name="Normal 2 2 2 2 2 2 9 2 2 3" xfId="11250"/>
    <cellStyle name="Normal 2 2 2 2 2 2 9 2 2 3 2" xfId="11251"/>
    <cellStyle name="Normal 2 2 2 2 2 2 9 2 2 4" xfId="11252"/>
    <cellStyle name="Normal 2 2 2 2 2 2 9 2 2 4 2" xfId="11253"/>
    <cellStyle name="Normal 2 2 2 2 2 2 9 2 2 5" xfId="11254"/>
    <cellStyle name="Normal 2 2 2 2 2 2 9 2 2 5 2" xfId="11255"/>
    <cellStyle name="Normal 2 2 2 2 2 2 9 2 2 6" xfId="11256"/>
    <cellStyle name="Normal 2 2 2 2 2 2 9 2 2 6 2" xfId="11257"/>
    <cellStyle name="Normal 2 2 2 2 2 2 9 2 2 7" xfId="11258"/>
    <cellStyle name="Normal 2 2 2 2 2 2 9 2 2 7 2" xfId="11259"/>
    <cellStyle name="Normal 2 2 2 2 2 2 9 2 2 8" xfId="11260"/>
    <cellStyle name="Normal 2 2 2 2 2 2 9 2 2 8 2" xfId="11261"/>
    <cellStyle name="Normal 2 2 2 2 2 2 9 2 2 9" xfId="11262"/>
    <cellStyle name="Normal 2 2 2 2 2 2 9 2 2 9 2" xfId="11263"/>
    <cellStyle name="Normal 2 2 2 2 2 2 9 2 3" xfId="11264"/>
    <cellStyle name="Normal 2 2 2 2 2 2 9 2 3 2" xfId="11265"/>
    <cellStyle name="Normal 2 2 2 2 2 2 9 2 4" xfId="11266"/>
    <cellStyle name="Normal 2 2 2 2 2 2 9 2 4 2" xfId="11267"/>
    <cellStyle name="Normal 2 2 2 2 2 2 9 2 5" xfId="11268"/>
    <cellStyle name="Normal 2 2 2 2 2 2 9 2 5 2" xfId="11269"/>
    <cellStyle name="Normal 2 2 2 2 2 2 9 2 6" xfId="11270"/>
    <cellStyle name="Normal 2 2 2 2 2 2 9 2 6 2" xfId="11271"/>
    <cellStyle name="Normal 2 2 2 2 2 2 9 2 7" xfId="11272"/>
    <cellStyle name="Normal 2 2 2 2 2 2 9 2 7 2" xfId="11273"/>
    <cellStyle name="Normal 2 2 2 2 2 2 9 2 8" xfId="11274"/>
    <cellStyle name="Normal 2 2 2 2 2 2 9 2 8 2" xfId="11275"/>
    <cellStyle name="Normal 2 2 2 2 2 2 9 2 9" xfId="11276"/>
    <cellStyle name="Normal 2 2 2 2 2 2 9 2 9 2" xfId="11277"/>
    <cellStyle name="Normal 2 2 2 2 2 2 9 3" xfId="11278"/>
    <cellStyle name="Normal 2 2 2 2 2 2 9 3 10" xfId="11279"/>
    <cellStyle name="Normal 2 2 2 2 2 2 9 3 10 2" xfId="11280"/>
    <cellStyle name="Normal 2 2 2 2 2 2 9 3 11" xfId="11281"/>
    <cellStyle name="Normal 2 2 2 2 2 2 9 3 2" xfId="11282"/>
    <cellStyle name="Normal 2 2 2 2 2 2 9 3 2 2" xfId="11283"/>
    <cellStyle name="Normal 2 2 2 2 2 2 9 3 3" xfId="11284"/>
    <cellStyle name="Normal 2 2 2 2 2 2 9 3 3 2" xfId="11285"/>
    <cellStyle name="Normal 2 2 2 2 2 2 9 3 4" xfId="11286"/>
    <cellStyle name="Normal 2 2 2 2 2 2 9 3 4 2" xfId="11287"/>
    <cellStyle name="Normal 2 2 2 2 2 2 9 3 5" xfId="11288"/>
    <cellStyle name="Normal 2 2 2 2 2 2 9 3 5 2" xfId="11289"/>
    <cellStyle name="Normal 2 2 2 2 2 2 9 3 6" xfId="11290"/>
    <cellStyle name="Normal 2 2 2 2 2 2 9 3 6 2" xfId="11291"/>
    <cellStyle name="Normal 2 2 2 2 2 2 9 3 7" xfId="11292"/>
    <cellStyle name="Normal 2 2 2 2 2 2 9 3 7 2" xfId="11293"/>
    <cellStyle name="Normal 2 2 2 2 2 2 9 3 8" xfId="11294"/>
    <cellStyle name="Normal 2 2 2 2 2 2 9 3 8 2" xfId="11295"/>
    <cellStyle name="Normal 2 2 2 2 2 2 9 3 9" xfId="11296"/>
    <cellStyle name="Normal 2 2 2 2 2 2 9 3 9 2" xfId="11297"/>
    <cellStyle name="Normal 2 2 2 2 2 2 9 4" xfId="11298"/>
    <cellStyle name="Normal 2 2 2 2 2 2 9 4 2" xfId="11299"/>
    <cellStyle name="Normal 2 2 2 2 2 2 9 5" xfId="11300"/>
    <cellStyle name="Normal 2 2 2 2 2 2 9 5 2" xfId="11301"/>
    <cellStyle name="Normal 2 2 2 2 2 2 9 6" xfId="11302"/>
    <cellStyle name="Normal 2 2 2 2 2 2 9 6 2" xfId="11303"/>
    <cellStyle name="Normal 2 2 2 2 2 2 9 7" xfId="11304"/>
    <cellStyle name="Normal 2 2 2 2 2 2 9 7 2" xfId="11305"/>
    <cellStyle name="Normal 2 2 2 2 2 2 9 8" xfId="11306"/>
    <cellStyle name="Normal 2 2 2 2 2 2 9 8 2" xfId="11307"/>
    <cellStyle name="Normal 2 2 2 2 2 2 9 9" xfId="11308"/>
    <cellStyle name="Normal 2 2 2 2 2 2 9 9 2" xfId="11309"/>
    <cellStyle name="Normal 2 2 2 2 2 20" xfId="11310"/>
    <cellStyle name="Normal 2 2 2 2 2 20 2" xfId="11311"/>
    <cellStyle name="Normal 2 2 2 2 2 21" xfId="11312"/>
    <cellStyle name="Normal 2 2 2 2 2 3" xfId="259"/>
    <cellStyle name="Normal 2 2 2 2 2 3 2" xfId="260"/>
    <cellStyle name="Normal 2 2 2 2 2 3 2 10" xfId="11313"/>
    <cellStyle name="Normal 2 2 2 2 2 3 2 10 2" xfId="11314"/>
    <cellStyle name="Normal 2 2 2 2 2 3 2 11" xfId="11315"/>
    <cellStyle name="Normal 2 2 2 2 2 3 2 11 2" xfId="11316"/>
    <cellStyle name="Normal 2 2 2 2 2 3 2 12" xfId="11317"/>
    <cellStyle name="Normal 2 2 2 2 2 3 2 12 2" xfId="11318"/>
    <cellStyle name="Normal 2 2 2 2 2 3 2 13" xfId="11319"/>
    <cellStyle name="Normal 2 2 2 2 2 3 2 13 2" xfId="11320"/>
    <cellStyle name="Normal 2 2 2 2 2 3 2 14" xfId="11321"/>
    <cellStyle name="Normal 2 2 2 2 2 3 2 14 2" xfId="11322"/>
    <cellStyle name="Normal 2 2 2 2 2 3 2 15" xfId="11323"/>
    <cellStyle name="Normal 2 2 2 2 2 3 2 15 2" xfId="11324"/>
    <cellStyle name="Normal 2 2 2 2 2 3 2 16" xfId="11325"/>
    <cellStyle name="Normal 2 2 2 2 2 3 2 16 2" xfId="11326"/>
    <cellStyle name="Normal 2 2 2 2 2 3 2 17" xfId="11327"/>
    <cellStyle name="Normal 2 2 2 2 2 3 2 2" xfId="261"/>
    <cellStyle name="Normal 2 2 2 2 2 3 2 2 2" xfId="262"/>
    <cellStyle name="Normal 2 2 2 2 2 3 2 2 2 10" xfId="11328"/>
    <cellStyle name="Normal 2 2 2 2 2 3 2 2 2 10 2" xfId="11329"/>
    <cellStyle name="Normal 2 2 2 2 2 3 2 2 2 11" xfId="11330"/>
    <cellStyle name="Normal 2 2 2 2 2 3 2 2 2 11 2" xfId="11331"/>
    <cellStyle name="Normal 2 2 2 2 2 3 2 2 2 12" xfId="11332"/>
    <cellStyle name="Normal 2 2 2 2 2 3 2 2 2 12 2" xfId="11333"/>
    <cellStyle name="Normal 2 2 2 2 2 3 2 2 2 13" xfId="11334"/>
    <cellStyle name="Normal 2 2 2 2 2 3 2 2 2 2" xfId="11335"/>
    <cellStyle name="Normal 2 2 2 2 2 3 2 2 2 2 10" xfId="11336"/>
    <cellStyle name="Normal 2 2 2 2 2 3 2 2 2 2 10 2" xfId="11337"/>
    <cellStyle name="Normal 2 2 2 2 2 3 2 2 2 2 11" xfId="11338"/>
    <cellStyle name="Normal 2 2 2 2 2 3 2 2 2 2 11 2" xfId="11339"/>
    <cellStyle name="Normal 2 2 2 2 2 3 2 2 2 2 12" xfId="11340"/>
    <cellStyle name="Normal 2 2 2 2 2 3 2 2 2 2 2" xfId="11341"/>
    <cellStyle name="Normal 2 2 2 2 2 3 2 2 2 2 2 10" xfId="11342"/>
    <cellStyle name="Normal 2 2 2 2 2 3 2 2 2 2 2 10 2" xfId="11343"/>
    <cellStyle name="Normal 2 2 2 2 2 3 2 2 2 2 2 11" xfId="11344"/>
    <cellStyle name="Normal 2 2 2 2 2 3 2 2 2 2 2 2" xfId="11345"/>
    <cellStyle name="Normal 2 2 2 2 2 3 2 2 2 2 2 2 2" xfId="11346"/>
    <cellStyle name="Normal 2 2 2 2 2 3 2 2 2 2 2 3" xfId="11347"/>
    <cellStyle name="Normal 2 2 2 2 2 3 2 2 2 2 2 3 2" xfId="11348"/>
    <cellStyle name="Normal 2 2 2 2 2 3 2 2 2 2 2 4" xfId="11349"/>
    <cellStyle name="Normal 2 2 2 2 2 3 2 2 2 2 2 4 2" xfId="11350"/>
    <cellStyle name="Normal 2 2 2 2 2 3 2 2 2 2 2 5" xfId="11351"/>
    <cellStyle name="Normal 2 2 2 2 2 3 2 2 2 2 2 5 2" xfId="11352"/>
    <cellStyle name="Normal 2 2 2 2 2 3 2 2 2 2 2 6" xfId="11353"/>
    <cellStyle name="Normal 2 2 2 2 2 3 2 2 2 2 2 6 2" xfId="11354"/>
    <cellStyle name="Normal 2 2 2 2 2 3 2 2 2 2 2 7" xfId="11355"/>
    <cellStyle name="Normal 2 2 2 2 2 3 2 2 2 2 2 7 2" xfId="11356"/>
    <cellStyle name="Normal 2 2 2 2 2 3 2 2 2 2 2 8" xfId="11357"/>
    <cellStyle name="Normal 2 2 2 2 2 3 2 2 2 2 2 8 2" xfId="11358"/>
    <cellStyle name="Normal 2 2 2 2 2 3 2 2 2 2 2 9" xfId="11359"/>
    <cellStyle name="Normal 2 2 2 2 2 3 2 2 2 2 2 9 2" xfId="11360"/>
    <cellStyle name="Normal 2 2 2 2 2 3 2 2 2 2 3" xfId="11361"/>
    <cellStyle name="Normal 2 2 2 2 2 3 2 2 2 2 3 2" xfId="11362"/>
    <cellStyle name="Normal 2 2 2 2 2 3 2 2 2 2 4" xfId="11363"/>
    <cellStyle name="Normal 2 2 2 2 2 3 2 2 2 2 4 2" xfId="11364"/>
    <cellStyle name="Normal 2 2 2 2 2 3 2 2 2 2 5" xfId="11365"/>
    <cellStyle name="Normal 2 2 2 2 2 3 2 2 2 2 5 2" xfId="11366"/>
    <cellStyle name="Normal 2 2 2 2 2 3 2 2 2 2 6" xfId="11367"/>
    <cellStyle name="Normal 2 2 2 2 2 3 2 2 2 2 6 2" xfId="11368"/>
    <cellStyle name="Normal 2 2 2 2 2 3 2 2 2 2 7" xfId="11369"/>
    <cellStyle name="Normal 2 2 2 2 2 3 2 2 2 2 7 2" xfId="11370"/>
    <cellStyle name="Normal 2 2 2 2 2 3 2 2 2 2 8" xfId="11371"/>
    <cellStyle name="Normal 2 2 2 2 2 3 2 2 2 2 8 2" xfId="11372"/>
    <cellStyle name="Normal 2 2 2 2 2 3 2 2 2 2 9" xfId="11373"/>
    <cellStyle name="Normal 2 2 2 2 2 3 2 2 2 2 9 2" xfId="11374"/>
    <cellStyle name="Normal 2 2 2 2 2 3 2 2 2 3" xfId="11375"/>
    <cellStyle name="Normal 2 2 2 2 2 3 2 2 2 3 10" xfId="11376"/>
    <cellStyle name="Normal 2 2 2 2 2 3 2 2 2 3 10 2" xfId="11377"/>
    <cellStyle name="Normal 2 2 2 2 2 3 2 2 2 3 11" xfId="11378"/>
    <cellStyle name="Normal 2 2 2 2 2 3 2 2 2 3 2" xfId="11379"/>
    <cellStyle name="Normal 2 2 2 2 2 3 2 2 2 3 2 2" xfId="11380"/>
    <cellStyle name="Normal 2 2 2 2 2 3 2 2 2 3 3" xfId="11381"/>
    <cellStyle name="Normal 2 2 2 2 2 3 2 2 2 3 3 2" xfId="11382"/>
    <cellStyle name="Normal 2 2 2 2 2 3 2 2 2 3 4" xfId="11383"/>
    <cellStyle name="Normal 2 2 2 2 2 3 2 2 2 3 4 2" xfId="11384"/>
    <cellStyle name="Normal 2 2 2 2 2 3 2 2 2 3 5" xfId="11385"/>
    <cellStyle name="Normal 2 2 2 2 2 3 2 2 2 3 5 2" xfId="11386"/>
    <cellStyle name="Normal 2 2 2 2 2 3 2 2 2 3 6" xfId="11387"/>
    <cellStyle name="Normal 2 2 2 2 2 3 2 2 2 3 6 2" xfId="11388"/>
    <cellStyle name="Normal 2 2 2 2 2 3 2 2 2 3 7" xfId="11389"/>
    <cellStyle name="Normal 2 2 2 2 2 3 2 2 2 3 7 2" xfId="11390"/>
    <cellStyle name="Normal 2 2 2 2 2 3 2 2 2 3 8" xfId="11391"/>
    <cellStyle name="Normal 2 2 2 2 2 3 2 2 2 3 8 2" xfId="11392"/>
    <cellStyle name="Normal 2 2 2 2 2 3 2 2 2 3 9" xfId="11393"/>
    <cellStyle name="Normal 2 2 2 2 2 3 2 2 2 3 9 2" xfId="11394"/>
    <cellStyle name="Normal 2 2 2 2 2 3 2 2 2 4" xfId="11395"/>
    <cellStyle name="Normal 2 2 2 2 2 3 2 2 2 4 2" xfId="11396"/>
    <cellStyle name="Normal 2 2 2 2 2 3 2 2 2 5" xfId="11397"/>
    <cellStyle name="Normal 2 2 2 2 2 3 2 2 2 5 2" xfId="11398"/>
    <cellStyle name="Normal 2 2 2 2 2 3 2 2 2 6" xfId="11399"/>
    <cellStyle name="Normal 2 2 2 2 2 3 2 2 2 6 2" xfId="11400"/>
    <cellStyle name="Normal 2 2 2 2 2 3 2 2 2 7" xfId="11401"/>
    <cellStyle name="Normal 2 2 2 2 2 3 2 2 2 7 2" xfId="11402"/>
    <cellStyle name="Normal 2 2 2 2 2 3 2 2 2 8" xfId="11403"/>
    <cellStyle name="Normal 2 2 2 2 2 3 2 2 2 8 2" xfId="11404"/>
    <cellStyle name="Normal 2 2 2 2 2 3 2 2 2 9" xfId="11405"/>
    <cellStyle name="Normal 2 2 2 2 2 3 2 2 2 9 2" xfId="11406"/>
    <cellStyle name="Normal 2 2 2 2 2 3 2 2 3" xfId="263"/>
    <cellStyle name="Normal 2 2 2 2 2 3 2 2 3 10" xfId="11407"/>
    <cellStyle name="Normal 2 2 2 2 2 3 2 2 3 10 2" xfId="11408"/>
    <cellStyle name="Normal 2 2 2 2 2 3 2 2 3 11" xfId="11409"/>
    <cellStyle name="Normal 2 2 2 2 2 3 2 2 3 11 2" xfId="11410"/>
    <cellStyle name="Normal 2 2 2 2 2 3 2 2 3 12" xfId="11411"/>
    <cellStyle name="Normal 2 2 2 2 2 3 2 2 3 12 2" xfId="11412"/>
    <cellStyle name="Normal 2 2 2 2 2 3 2 2 3 13" xfId="11413"/>
    <cellStyle name="Normal 2 2 2 2 2 3 2 2 3 2" xfId="11414"/>
    <cellStyle name="Normal 2 2 2 2 2 3 2 2 3 2 10" xfId="11415"/>
    <cellStyle name="Normal 2 2 2 2 2 3 2 2 3 2 10 2" xfId="11416"/>
    <cellStyle name="Normal 2 2 2 2 2 3 2 2 3 2 11" xfId="11417"/>
    <cellStyle name="Normal 2 2 2 2 2 3 2 2 3 2 11 2" xfId="11418"/>
    <cellStyle name="Normal 2 2 2 2 2 3 2 2 3 2 12" xfId="11419"/>
    <cellStyle name="Normal 2 2 2 2 2 3 2 2 3 2 2" xfId="11420"/>
    <cellStyle name="Normal 2 2 2 2 2 3 2 2 3 2 2 10" xfId="11421"/>
    <cellStyle name="Normal 2 2 2 2 2 3 2 2 3 2 2 10 2" xfId="11422"/>
    <cellStyle name="Normal 2 2 2 2 2 3 2 2 3 2 2 11" xfId="11423"/>
    <cellStyle name="Normal 2 2 2 2 2 3 2 2 3 2 2 2" xfId="11424"/>
    <cellStyle name="Normal 2 2 2 2 2 3 2 2 3 2 2 2 2" xfId="11425"/>
    <cellStyle name="Normal 2 2 2 2 2 3 2 2 3 2 2 3" xfId="11426"/>
    <cellStyle name="Normal 2 2 2 2 2 3 2 2 3 2 2 3 2" xfId="11427"/>
    <cellStyle name="Normal 2 2 2 2 2 3 2 2 3 2 2 4" xfId="11428"/>
    <cellStyle name="Normal 2 2 2 2 2 3 2 2 3 2 2 4 2" xfId="11429"/>
    <cellStyle name="Normal 2 2 2 2 2 3 2 2 3 2 2 5" xfId="11430"/>
    <cellStyle name="Normal 2 2 2 2 2 3 2 2 3 2 2 5 2" xfId="11431"/>
    <cellStyle name="Normal 2 2 2 2 2 3 2 2 3 2 2 6" xfId="11432"/>
    <cellStyle name="Normal 2 2 2 2 2 3 2 2 3 2 2 6 2" xfId="11433"/>
    <cellStyle name="Normal 2 2 2 2 2 3 2 2 3 2 2 7" xfId="11434"/>
    <cellStyle name="Normal 2 2 2 2 2 3 2 2 3 2 2 7 2" xfId="11435"/>
    <cellStyle name="Normal 2 2 2 2 2 3 2 2 3 2 2 8" xfId="11436"/>
    <cellStyle name="Normal 2 2 2 2 2 3 2 2 3 2 2 8 2" xfId="11437"/>
    <cellStyle name="Normal 2 2 2 2 2 3 2 2 3 2 2 9" xfId="11438"/>
    <cellStyle name="Normal 2 2 2 2 2 3 2 2 3 2 2 9 2" xfId="11439"/>
    <cellStyle name="Normal 2 2 2 2 2 3 2 2 3 2 3" xfId="11440"/>
    <cellStyle name="Normal 2 2 2 2 2 3 2 2 3 2 3 2" xfId="11441"/>
    <cellStyle name="Normal 2 2 2 2 2 3 2 2 3 2 4" xfId="11442"/>
    <cellStyle name="Normal 2 2 2 2 2 3 2 2 3 2 4 2" xfId="11443"/>
    <cellStyle name="Normal 2 2 2 2 2 3 2 2 3 2 5" xfId="11444"/>
    <cellStyle name="Normal 2 2 2 2 2 3 2 2 3 2 5 2" xfId="11445"/>
    <cellStyle name="Normal 2 2 2 2 2 3 2 2 3 2 6" xfId="11446"/>
    <cellStyle name="Normal 2 2 2 2 2 3 2 2 3 2 6 2" xfId="11447"/>
    <cellStyle name="Normal 2 2 2 2 2 3 2 2 3 2 7" xfId="11448"/>
    <cellStyle name="Normal 2 2 2 2 2 3 2 2 3 2 7 2" xfId="11449"/>
    <cellStyle name="Normal 2 2 2 2 2 3 2 2 3 2 8" xfId="11450"/>
    <cellStyle name="Normal 2 2 2 2 2 3 2 2 3 2 8 2" xfId="11451"/>
    <cellStyle name="Normal 2 2 2 2 2 3 2 2 3 2 9" xfId="11452"/>
    <cellStyle name="Normal 2 2 2 2 2 3 2 2 3 2 9 2" xfId="11453"/>
    <cellStyle name="Normal 2 2 2 2 2 3 2 2 3 3" xfId="11454"/>
    <cellStyle name="Normal 2 2 2 2 2 3 2 2 3 3 10" xfId="11455"/>
    <cellStyle name="Normal 2 2 2 2 2 3 2 2 3 3 10 2" xfId="11456"/>
    <cellStyle name="Normal 2 2 2 2 2 3 2 2 3 3 11" xfId="11457"/>
    <cellStyle name="Normal 2 2 2 2 2 3 2 2 3 3 2" xfId="11458"/>
    <cellStyle name="Normal 2 2 2 2 2 3 2 2 3 3 2 2" xfId="11459"/>
    <cellStyle name="Normal 2 2 2 2 2 3 2 2 3 3 3" xfId="11460"/>
    <cellStyle name="Normal 2 2 2 2 2 3 2 2 3 3 3 2" xfId="11461"/>
    <cellStyle name="Normal 2 2 2 2 2 3 2 2 3 3 4" xfId="11462"/>
    <cellStyle name="Normal 2 2 2 2 2 3 2 2 3 3 4 2" xfId="11463"/>
    <cellStyle name="Normal 2 2 2 2 2 3 2 2 3 3 5" xfId="11464"/>
    <cellStyle name="Normal 2 2 2 2 2 3 2 2 3 3 5 2" xfId="11465"/>
    <cellStyle name="Normal 2 2 2 2 2 3 2 2 3 3 6" xfId="11466"/>
    <cellStyle name="Normal 2 2 2 2 2 3 2 2 3 3 6 2" xfId="11467"/>
    <cellStyle name="Normal 2 2 2 2 2 3 2 2 3 3 7" xfId="11468"/>
    <cellStyle name="Normal 2 2 2 2 2 3 2 2 3 3 7 2" xfId="11469"/>
    <cellStyle name="Normal 2 2 2 2 2 3 2 2 3 3 8" xfId="11470"/>
    <cellStyle name="Normal 2 2 2 2 2 3 2 2 3 3 8 2" xfId="11471"/>
    <cellStyle name="Normal 2 2 2 2 2 3 2 2 3 3 9" xfId="11472"/>
    <cellStyle name="Normal 2 2 2 2 2 3 2 2 3 3 9 2" xfId="11473"/>
    <cellStyle name="Normal 2 2 2 2 2 3 2 2 3 4" xfId="11474"/>
    <cellStyle name="Normal 2 2 2 2 2 3 2 2 3 4 2" xfId="11475"/>
    <cellStyle name="Normal 2 2 2 2 2 3 2 2 3 5" xfId="11476"/>
    <cellStyle name="Normal 2 2 2 2 2 3 2 2 3 5 2" xfId="11477"/>
    <cellStyle name="Normal 2 2 2 2 2 3 2 2 3 6" xfId="11478"/>
    <cellStyle name="Normal 2 2 2 2 2 3 2 2 3 6 2" xfId="11479"/>
    <cellStyle name="Normal 2 2 2 2 2 3 2 2 3 7" xfId="11480"/>
    <cellStyle name="Normal 2 2 2 2 2 3 2 2 3 7 2" xfId="11481"/>
    <cellStyle name="Normal 2 2 2 2 2 3 2 2 3 8" xfId="11482"/>
    <cellStyle name="Normal 2 2 2 2 2 3 2 2 3 8 2" xfId="11483"/>
    <cellStyle name="Normal 2 2 2 2 2 3 2 2 3 9" xfId="11484"/>
    <cellStyle name="Normal 2 2 2 2 2 3 2 2 3 9 2" xfId="11485"/>
    <cellStyle name="Normal 2 2 2 2 2 3 2 2 4" xfId="264"/>
    <cellStyle name="Normal 2 2 2 2 2 3 2 2 4 10" xfId="11486"/>
    <cellStyle name="Normal 2 2 2 2 2 3 2 2 4 10 2" xfId="11487"/>
    <cellStyle name="Normal 2 2 2 2 2 3 2 2 4 11" xfId="11488"/>
    <cellStyle name="Normal 2 2 2 2 2 3 2 2 4 11 2" xfId="11489"/>
    <cellStyle name="Normal 2 2 2 2 2 3 2 2 4 12" xfId="11490"/>
    <cellStyle name="Normal 2 2 2 2 2 3 2 2 4 12 2" xfId="11491"/>
    <cellStyle name="Normal 2 2 2 2 2 3 2 2 4 13" xfId="11492"/>
    <cellStyle name="Normal 2 2 2 2 2 3 2 2 4 2" xfId="11493"/>
    <cellStyle name="Normal 2 2 2 2 2 3 2 2 4 2 10" xfId="11494"/>
    <cellStyle name="Normal 2 2 2 2 2 3 2 2 4 2 10 2" xfId="11495"/>
    <cellStyle name="Normal 2 2 2 2 2 3 2 2 4 2 11" xfId="11496"/>
    <cellStyle name="Normal 2 2 2 2 2 3 2 2 4 2 11 2" xfId="11497"/>
    <cellStyle name="Normal 2 2 2 2 2 3 2 2 4 2 12" xfId="11498"/>
    <cellStyle name="Normal 2 2 2 2 2 3 2 2 4 2 2" xfId="11499"/>
    <cellStyle name="Normal 2 2 2 2 2 3 2 2 4 2 2 10" xfId="11500"/>
    <cellStyle name="Normal 2 2 2 2 2 3 2 2 4 2 2 10 2" xfId="11501"/>
    <cellStyle name="Normal 2 2 2 2 2 3 2 2 4 2 2 11" xfId="11502"/>
    <cellStyle name="Normal 2 2 2 2 2 3 2 2 4 2 2 2" xfId="11503"/>
    <cellStyle name="Normal 2 2 2 2 2 3 2 2 4 2 2 2 2" xfId="11504"/>
    <cellStyle name="Normal 2 2 2 2 2 3 2 2 4 2 2 3" xfId="11505"/>
    <cellStyle name="Normal 2 2 2 2 2 3 2 2 4 2 2 3 2" xfId="11506"/>
    <cellStyle name="Normal 2 2 2 2 2 3 2 2 4 2 2 4" xfId="11507"/>
    <cellStyle name="Normal 2 2 2 2 2 3 2 2 4 2 2 4 2" xfId="11508"/>
    <cellStyle name="Normal 2 2 2 2 2 3 2 2 4 2 2 5" xfId="11509"/>
    <cellStyle name="Normal 2 2 2 2 2 3 2 2 4 2 2 5 2" xfId="11510"/>
    <cellStyle name="Normal 2 2 2 2 2 3 2 2 4 2 2 6" xfId="11511"/>
    <cellStyle name="Normal 2 2 2 2 2 3 2 2 4 2 2 6 2" xfId="11512"/>
    <cellStyle name="Normal 2 2 2 2 2 3 2 2 4 2 2 7" xfId="11513"/>
    <cellStyle name="Normal 2 2 2 2 2 3 2 2 4 2 2 7 2" xfId="11514"/>
    <cellStyle name="Normal 2 2 2 2 2 3 2 2 4 2 2 8" xfId="11515"/>
    <cellStyle name="Normal 2 2 2 2 2 3 2 2 4 2 2 8 2" xfId="11516"/>
    <cellStyle name="Normal 2 2 2 2 2 3 2 2 4 2 2 9" xfId="11517"/>
    <cellStyle name="Normal 2 2 2 2 2 3 2 2 4 2 2 9 2" xfId="11518"/>
    <cellStyle name="Normal 2 2 2 2 2 3 2 2 4 2 3" xfId="11519"/>
    <cellStyle name="Normal 2 2 2 2 2 3 2 2 4 2 3 2" xfId="11520"/>
    <cellStyle name="Normal 2 2 2 2 2 3 2 2 4 2 4" xfId="11521"/>
    <cellStyle name="Normal 2 2 2 2 2 3 2 2 4 2 4 2" xfId="11522"/>
    <cellStyle name="Normal 2 2 2 2 2 3 2 2 4 2 5" xfId="11523"/>
    <cellStyle name="Normal 2 2 2 2 2 3 2 2 4 2 5 2" xfId="11524"/>
    <cellStyle name="Normal 2 2 2 2 2 3 2 2 4 2 6" xfId="11525"/>
    <cellStyle name="Normal 2 2 2 2 2 3 2 2 4 2 6 2" xfId="11526"/>
    <cellStyle name="Normal 2 2 2 2 2 3 2 2 4 2 7" xfId="11527"/>
    <cellStyle name="Normal 2 2 2 2 2 3 2 2 4 2 7 2" xfId="11528"/>
    <cellStyle name="Normal 2 2 2 2 2 3 2 2 4 2 8" xfId="11529"/>
    <cellStyle name="Normal 2 2 2 2 2 3 2 2 4 2 8 2" xfId="11530"/>
    <cellStyle name="Normal 2 2 2 2 2 3 2 2 4 2 9" xfId="11531"/>
    <cellStyle name="Normal 2 2 2 2 2 3 2 2 4 2 9 2" xfId="11532"/>
    <cellStyle name="Normal 2 2 2 2 2 3 2 2 4 3" xfId="11533"/>
    <cellStyle name="Normal 2 2 2 2 2 3 2 2 4 3 10" xfId="11534"/>
    <cellStyle name="Normal 2 2 2 2 2 3 2 2 4 3 10 2" xfId="11535"/>
    <cellStyle name="Normal 2 2 2 2 2 3 2 2 4 3 11" xfId="11536"/>
    <cellStyle name="Normal 2 2 2 2 2 3 2 2 4 3 2" xfId="11537"/>
    <cellStyle name="Normal 2 2 2 2 2 3 2 2 4 3 2 2" xfId="11538"/>
    <cellStyle name="Normal 2 2 2 2 2 3 2 2 4 3 3" xfId="11539"/>
    <cellStyle name="Normal 2 2 2 2 2 3 2 2 4 3 3 2" xfId="11540"/>
    <cellStyle name="Normal 2 2 2 2 2 3 2 2 4 3 4" xfId="11541"/>
    <cellStyle name="Normal 2 2 2 2 2 3 2 2 4 3 4 2" xfId="11542"/>
    <cellStyle name="Normal 2 2 2 2 2 3 2 2 4 3 5" xfId="11543"/>
    <cellStyle name="Normal 2 2 2 2 2 3 2 2 4 3 5 2" xfId="11544"/>
    <cellStyle name="Normal 2 2 2 2 2 3 2 2 4 3 6" xfId="11545"/>
    <cellStyle name="Normal 2 2 2 2 2 3 2 2 4 3 6 2" xfId="11546"/>
    <cellStyle name="Normal 2 2 2 2 2 3 2 2 4 3 7" xfId="11547"/>
    <cellStyle name="Normal 2 2 2 2 2 3 2 2 4 3 7 2" xfId="11548"/>
    <cellStyle name="Normal 2 2 2 2 2 3 2 2 4 3 8" xfId="11549"/>
    <cellStyle name="Normal 2 2 2 2 2 3 2 2 4 3 8 2" xfId="11550"/>
    <cellStyle name="Normal 2 2 2 2 2 3 2 2 4 3 9" xfId="11551"/>
    <cellStyle name="Normal 2 2 2 2 2 3 2 2 4 3 9 2" xfId="11552"/>
    <cellStyle name="Normal 2 2 2 2 2 3 2 2 4 4" xfId="11553"/>
    <cellStyle name="Normal 2 2 2 2 2 3 2 2 4 4 2" xfId="11554"/>
    <cellStyle name="Normal 2 2 2 2 2 3 2 2 4 5" xfId="11555"/>
    <cellStyle name="Normal 2 2 2 2 2 3 2 2 4 5 2" xfId="11556"/>
    <cellStyle name="Normal 2 2 2 2 2 3 2 2 4 6" xfId="11557"/>
    <cellStyle name="Normal 2 2 2 2 2 3 2 2 4 6 2" xfId="11558"/>
    <cellStyle name="Normal 2 2 2 2 2 3 2 2 4 7" xfId="11559"/>
    <cellStyle name="Normal 2 2 2 2 2 3 2 2 4 7 2" xfId="11560"/>
    <cellStyle name="Normal 2 2 2 2 2 3 2 2 4 8" xfId="11561"/>
    <cellStyle name="Normal 2 2 2 2 2 3 2 2 4 8 2" xfId="11562"/>
    <cellStyle name="Normal 2 2 2 2 2 3 2 2 4 9" xfId="11563"/>
    <cellStyle name="Normal 2 2 2 2 2 3 2 2 4 9 2" xfId="11564"/>
    <cellStyle name="Normal 2 2 2 2 2 3 2 2 5" xfId="265"/>
    <cellStyle name="Normal 2 2 2 2 2 3 2 2 5 10" xfId="11565"/>
    <cellStyle name="Normal 2 2 2 2 2 3 2 2 5 10 2" xfId="11566"/>
    <cellStyle name="Normal 2 2 2 2 2 3 2 2 5 11" xfId="11567"/>
    <cellStyle name="Normal 2 2 2 2 2 3 2 2 5 11 2" xfId="11568"/>
    <cellStyle name="Normal 2 2 2 2 2 3 2 2 5 12" xfId="11569"/>
    <cellStyle name="Normal 2 2 2 2 2 3 2 2 5 12 2" xfId="11570"/>
    <cellStyle name="Normal 2 2 2 2 2 3 2 2 5 13" xfId="11571"/>
    <cellStyle name="Normal 2 2 2 2 2 3 2 2 5 2" xfId="11572"/>
    <cellStyle name="Normal 2 2 2 2 2 3 2 2 5 2 10" xfId="11573"/>
    <cellStyle name="Normal 2 2 2 2 2 3 2 2 5 2 10 2" xfId="11574"/>
    <cellStyle name="Normal 2 2 2 2 2 3 2 2 5 2 11" xfId="11575"/>
    <cellStyle name="Normal 2 2 2 2 2 3 2 2 5 2 11 2" xfId="11576"/>
    <cellStyle name="Normal 2 2 2 2 2 3 2 2 5 2 12" xfId="11577"/>
    <cellStyle name="Normal 2 2 2 2 2 3 2 2 5 2 2" xfId="11578"/>
    <cellStyle name="Normal 2 2 2 2 2 3 2 2 5 2 2 10" xfId="11579"/>
    <cellStyle name="Normal 2 2 2 2 2 3 2 2 5 2 2 10 2" xfId="11580"/>
    <cellStyle name="Normal 2 2 2 2 2 3 2 2 5 2 2 11" xfId="11581"/>
    <cellStyle name="Normal 2 2 2 2 2 3 2 2 5 2 2 2" xfId="11582"/>
    <cellStyle name="Normal 2 2 2 2 2 3 2 2 5 2 2 2 2" xfId="11583"/>
    <cellStyle name="Normal 2 2 2 2 2 3 2 2 5 2 2 3" xfId="11584"/>
    <cellStyle name="Normal 2 2 2 2 2 3 2 2 5 2 2 3 2" xfId="11585"/>
    <cellStyle name="Normal 2 2 2 2 2 3 2 2 5 2 2 4" xfId="11586"/>
    <cellStyle name="Normal 2 2 2 2 2 3 2 2 5 2 2 4 2" xfId="11587"/>
    <cellStyle name="Normal 2 2 2 2 2 3 2 2 5 2 2 5" xfId="11588"/>
    <cellStyle name="Normal 2 2 2 2 2 3 2 2 5 2 2 5 2" xfId="11589"/>
    <cellStyle name="Normal 2 2 2 2 2 3 2 2 5 2 2 6" xfId="11590"/>
    <cellStyle name="Normal 2 2 2 2 2 3 2 2 5 2 2 6 2" xfId="11591"/>
    <cellStyle name="Normal 2 2 2 2 2 3 2 2 5 2 2 7" xfId="11592"/>
    <cellStyle name="Normal 2 2 2 2 2 3 2 2 5 2 2 7 2" xfId="11593"/>
    <cellStyle name="Normal 2 2 2 2 2 3 2 2 5 2 2 8" xfId="11594"/>
    <cellStyle name="Normal 2 2 2 2 2 3 2 2 5 2 2 8 2" xfId="11595"/>
    <cellStyle name="Normal 2 2 2 2 2 3 2 2 5 2 2 9" xfId="11596"/>
    <cellStyle name="Normal 2 2 2 2 2 3 2 2 5 2 2 9 2" xfId="11597"/>
    <cellStyle name="Normal 2 2 2 2 2 3 2 2 5 2 3" xfId="11598"/>
    <cellStyle name="Normal 2 2 2 2 2 3 2 2 5 2 3 2" xfId="11599"/>
    <cellStyle name="Normal 2 2 2 2 2 3 2 2 5 2 4" xfId="11600"/>
    <cellStyle name="Normal 2 2 2 2 2 3 2 2 5 2 4 2" xfId="11601"/>
    <cellStyle name="Normal 2 2 2 2 2 3 2 2 5 2 5" xfId="11602"/>
    <cellStyle name="Normal 2 2 2 2 2 3 2 2 5 2 5 2" xfId="11603"/>
    <cellStyle name="Normal 2 2 2 2 2 3 2 2 5 2 6" xfId="11604"/>
    <cellStyle name="Normal 2 2 2 2 2 3 2 2 5 2 6 2" xfId="11605"/>
    <cellStyle name="Normal 2 2 2 2 2 3 2 2 5 2 7" xfId="11606"/>
    <cellStyle name="Normal 2 2 2 2 2 3 2 2 5 2 7 2" xfId="11607"/>
    <cellStyle name="Normal 2 2 2 2 2 3 2 2 5 2 8" xfId="11608"/>
    <cellStyle name="Normal 2 2 2 2 2 3 2 2 5 2 8 2" xfId="11609"/>
    <cellStyle name="Normal 2 2 2 2 2 3 2 2 5 2 9" xfId="11610"/>
    <cellStyle name="Normal 2 2 2 2 2 3 2 2 5 2 9 2" xfId="11611"/>
    <cellStyle name="Normal 2 2 2 2 2 3 2 2 5 3" xfId="11612"/>
    <cellStyle name="Normal 2 2 2 2 2 3 2 2 5 3 10" xfId="11613"/>
    <cellStyle name="Normal 2 2 2 2 2 3 2 2 5 3 10 2" xfId="11614"/>
    <cellStyle name="Normal 2 2 2 2 2 3 2 2 5 3 11" xfId="11615"/>
    <cellStyle name="Normal 2 2 2 2 2 3 2 2 5 3 2" xfId="11616"/>
    <cellStyle name="Normal 2 2 2 2 2 3 2 2 5 3 2 2" xfId="11617"/>
    <cellStyle name="Normal 2 2 2 2 2 3 2 2 5 3 3" xfId="11618"/>
    <cellStyle name="Normal 2 2 2 2 2 3 2 2 5 3 3 2" xfId="11619"/>
    <cellStyle name="Normal 2 2 2 2 2 3 2 2 5 3 4" xfId="11620"/>
    <cellStyle name="Normal 2 2 2 2 2 3 2 2 5 3 4 2" xfId="11621"/>
    <cellStyle name="Normal 2 2 2 2 2 3 2 2 5 3 5" xfId="11622"/>
    <cellStyle name="Normal 2 2 2 2 2 3 2 2 5 3 5 2" xfId="11623"/>
    <cellStyle name="Normal 2 2 2 2 2 3 2 2 5 3 6" xfId="11624"/>
    <cellStyle name="Normal 2 2 2 2 2 3 2 2 5 3 6 2" xfId="11625"/>
    <cellStyle name="Normal 2 2 2 2 2 3 2 2 5 3 7" xfId="11626"/>
    <cellStyle name="Normal 2 2 2 2 2 3 2 2 5 3 7 2" xfId="11627"/>
    <cellStyle name="Normal 2 2 2 2 2 3 2 2 5 3 8" xfId="11628"/>
    <cellStyle name="Normal 2 2 2 2 2 3 2 2 5 3 8 2" xfId="11629"/>
    <cellStyle name="Normal 2 2 2 2 2 3 2 2 5 3 9" xfId="11630"/>
    <cellStyle name="Normal 2 2 2 2 2 3 2 2 5 3 9 2" xfId="11631"/>
    <cellStyle name="Normal 2 2 2 2 2 3 2 2 5 4" xfId="11632"/>
    <cellStyle name="Normal 2 2 2 2 2 3 2 2 5 4 2" xfId="11633"/>
    <cellStyle name="Normal 2 2 2 2 2 3 2 2 5 5" xfId="11634"/>
    <cellStyle name="Normal 2 2 2 2 2 3 2 2 5 5 2" xfId="11635"/>
    <cellStyle name="Normal 2 2 2 2 2 3 2 2 5 6" xfId="11636"/>
    <cellStyle name="Normal 2 2 2 2 2 3 2 2 5 6 2" xfId="11637"/>
    <cellStyle name="Normal 2 2 2 2 2 3 2 2 5 7" xfId="11638"/>
    <cellStyle name="Normal 2 2 2 2 2 3 2 2 5 7 2" xfId="11639"/>
    <cellStyle name="Normal 2 2 2 2 2 3 2 2 5 8" xfId="11640"/>
    <cellStyle name="Normal 2 2 2 2 2 3 2 2 5 8 2" xfId="11641"/>
    <cellStyle name="Normal 2 2 2 2 2 3 2 2 5 9" xfId="11642"/>
    <cellStyle name="Normal 2 2 2 2 2 3 2 2 5 9 2" xfId="11643"/>
    <cellStyle name="Normal 2 2 2 2 2 3 2 2 6" xfId="266"/>
    <cellStyle name="Normal 2 2 2 2 2 3 2 3" xfId="267"/>
    <cellStyle name="Normal 2 2 2 2 2 3 2 3 2" xfId="268"/>
    <cellStyle name="Normal 2 2 2 2 2 3 2 4" xfId="269"/>
    <cellStyle name="Normal 2 2 2 2 2 3 2 4 2" xfId="270"/>
    <cellStyle name="Normal 2 2 2 2 2 3 2 5" xfId="271"/>
    <cellStyle name="Normal 2 2 2 2 2 3 2 5 2" xfId="272"/>
    <cellStyle name="Normal 2 2 2 2 2 3 2 6" xfId="11644"/>
    <cellStyle name="Normal 2 2 2 2 2 3 2 6 10" xfId="11645"/>
    <cellStyle name="Normal 2 2 2 2 2 3 2 6 10 2" xfId="11646"/>
    <cellStyle name="Normal 2 2 2 2 2 3 2 6 11" xfId="11647"/>
    <cellStyle name="Normal 2 2 2 2 2 3 2 6 11 2" xfId="11648"/>
    <cellStyle name="Normal 2 2 2 2 2 3 2 6 12" xfId="11649"/>
    <cellStyle name="Normal 2 2 2 2 2 3 2 6 2" xfId="11650"/>
    <cellStyle name="Normal 2 2 2 2 2 3 2 6 2 10" xfId="11651"/>
    <cellStyle name="Normal 2 2 2 2 2 3 2 6 2 10 2" xfId="11652"/>
    <cellStyle name="Normal 2 2 2 2 2 3 2 6 2 11" xfId="11653"/>
    <cellStyle name="Normal 2 2 2 2 2 3 2 6 2 2" xfId="11654"/>
    <cellStyle name="Normal 2 2 2 2 2 3 2 6 2 2 2" xfId="11655"/>
    <cellStyle name="Normal 2 2 2 2 2 3 2 6 2 3" xfId="11656"/>
    <cellStyle name="Normal 2 2 2 2 2 3 2 6 2 3 2" xfId="11657"/>
    <cellStyle name="Normal 2 2 2 2 2 3 2 6 2 4" xfId="11658"/>
    <cellStyle name="Normal 2 2 2 2 2 3 2 6 2 4 2" xfId="11659"/>
    <cellStyle name="Normal 2 2 2 2 2 3 2 6 2 5" xfId="11660"/>
    <cellStyle name="Normal 2 2 2 2 2 3 2 6 2 5 2" xfId="11661"/>
    <cellStyle name="Normal 2 2 2 2 2 3 2 6 2 6" xfId="11662"/>
    <cellStyle name="Normal 2 2 2 2 2 3 2 6 2 6 2" xfId="11663"/>
    <cellStyle name="Normal 2 2 2 2 2 3 2 6 2 7" xfId="11664"/>
    <cellStyle name="Normal 2 2 2 2 2 3 2 6 2 7 2" xfId="11665"/>
    <cellStyle name="Normal 2 2 2 2 2 3 2 6 2 8" xfId="11666"/>
    <cellStyle name="Normal 2 2 2 2 2 3 2 6 2 8 2" xfId="11667"/>
    <cellStyle name="Normal 2 2 2 2 2 3 2 6 2 9" xfId="11668"/>
    <cellStyle name="Normal 2 2 2 2 2 3 2 6 2 9 2" xfId="11669"/>
    <cellStyle name="Normal 2 2 2 2 2 3 2 6 3" xfId="11670"/>
    <cellStyle name="Normal 2 2 2 2 2 3 2 6 3 2" xfId="11671"/>
    <cellStyle name="Normal 2 2 2 2 2 3 2 6 4" xfId="11672"/>
    <cellStyle name="Normal 2 2 2 2 2 3 2 6 4 2" xfId="11673"/>
    <cellStyle name="Normal 2 2 2 2 2 3 2 6 5" xfId="11674"/>
    <cellStyle name="Normal 2 2 2 2 2 3 2 6 5 2" xfId="11675"/>
    <cellStyle name="Normal 2 2 2 2 2 3 2 6 6" xfId="11676"/>
    <cellStyle name="Normal 2 2 2 2 2 3 2 6 6 2" xfId="11677"/>
    <cellStyle name="Normal 2 2 2 2 2 3 2 6 7" xfId="11678"/>
    <cellStyle name="Normal 2 2 2 2 2 3 2 6 7 2" xfId="11679"/>
    <cellStyle name="Normal 2 2 2 2 2 3 2 6 8" xfId="11680"/>
    <cellStyle name="Normal 2 2 2 2 2 3 2 6 8 2" xfId="11681"/>
    <cellStyle name="Normal 2 2 2 2 2 3 2 6 9" xfId="11682"/>
    <cellStyle name="Normal 2 2 2 2 2 3 2 6 9 2" xfId="11683"/>
    <cellStyle name="Normal 2 2 2 2 2 3 2 7" xfId="11684"/>
    <cellStyle name="Normal 2 2 2 2 2 3 2 7 10" xfId="11685"/>
    <cellStyle name="Normal 2 2 2 2 2 3 2 7 10 2" xfId="11686"/>
    <cellStyle name="Normal 2 2 2 2 2 3 2 7 11" xfId="11687"/>
    <cellStyle name="Normal 2 2 2 2 2 3 2 7 2" xfId="11688"/>
    <cellStyle name="Normal 2 2 2 2 2 3 2 7 2 2" xfId="11689"/>
    <cellStyle name="Normal 2 2 2 2 2 3 2 7 3" xfId="11690"/>
    <cellStyle name="Normal 2 2 2 2 2 3 2 7 3 2" xfId="11691"/>
    <cellStyle name="Normal 2 2 2 2 2 3 2 7 4" xfId="11692"/>
    <cellStyle name="Normal 2 2 2 2 2 3 2 7 4 2" xfId="11693"/>
    <cellStyle name="Normal 2 2 2 2 2 3 2 7 5" xfId="11694"/>
    <cellStyle name="Normal 2 2 2 2 2 3 2 7 5 2" xfId="11695"/>
    <cellStyle name="Normal 2 2 2 2 2 3 2 7 6" xfId="11696"/>
    <cellStyle name="Normal 2 2 2 2 2 3 2 7 6 2" xfId="11697"/>
    <cellStyle name="Normal 2 2 2 2 2 3 2 7 7" xfId="11698"/>
    <cellStyle name="Normal 2 2 2 2 2 3 2 7 7 2" xfId="11699"/>
    <cellStyle name="Normal 2 2 2 2 2 3 2 7 8" xfId="11700"/>
    <cellStyle name="Normal 2 2 2 2 2 3 2 7 8 2" xfId="11701"/>
    <cellStyle name="Normal 2 2 2 2 2 3 2 7 9" xfId="11702"/>
    <cellStyle name="Normal 2 2 2 2 2 3 2 7 9 2" xfId="11703"/>
    <cellStyle name="Normal 2 2 2 2 2 3 2 8" xfId="11704"/>
    <cellStyle name="Normal 2 2 2 2 2 3 2 8 2" xfId="11705"/>
    <cellStyle name="Normal 2 2 2 2 2 3 2 9" xfId="11706"/>
    <cellStyle name="Normal 2 2 2 2 2 3 2 9 2" xfId="11707"/>
    <cellStyle name="Normal 2 2 2 2 2 3 3" xfId="273"/>
    <cellStyle name="Normal 2 2 2 2 2 3 3 10" xfId="11708"/>
    <cellStyle name="Normal 2 2 2 2 2 3 3 10 2" xfId="11709"/>
    <cellStyle name="Normal 2 2 2 2 2 3 3 11" xfId="11710"/>
    <cellStyle name="Normal 2 2 2 2 2 3 3 11 2" xfId="11711"/>
    <cellStyle name="Normal 2 2 2 2 2 3 3 12" xfId="11712"/>
    <cellStyle name="Normal 2 2 2 2 2 3 3 12 2" xfId="11713"/>
    <cellStyle name="Normal 2 2 2 2 2 3 3 13" xfId="11714"/>
    <cellStyle name="Normal 2 2 2 2 2 3 3 2" xfId="11715"/>
    <cellStyle name="Normal 2 2 2 2 2 3 3 2 10" xfId="11716"/>
    <cellStyle name="Normal 2 2 2 2 2 3 3 2 10 2" xfId="11717"/>
    <cellStyle name="Normal 2 2 2 2 2 3 3 2 11" xfId="11718"/>
    <cellStyle name="Normal 2 2 2 2 2 3 3 2 11 2" xfId="11719"/>
    <cellStyle name="Normal 2 2 2 2 2 3 3 2 12" xfId="11720"/>
    <cellStyle name="Normal 2 2 2 2 2 3 3 2 2" xfId="11721"/>
    <cellStyle name="Normal 2 2 2 2 2 3 3 2 2 10" xfId="11722"/>
    <cellStyle name="Normal 2 2 2 2 2 3 3 2 2 10 2" xfId="11723"/>
    <cellStyle name="Normal 2 2 2 2 2 3 3 2 2 11" xfId="11724"/>
    <cellStyle name="Normal 2 2 2 2 2 3 3 2 2 2" xfId="11725"/>
    <cellStyle name="Normal 2 2 2 2 2 3 3 2 2 2 2" xfId="11726"/>
    <cellStyle name="Normal 2 2 2 2 2 3 3 2 2 3" xfId="11727"/>
    <cellStyle name="Normal 2 2 2 2 2 3 3 2 2 3 2" xfId="11728"/>
    <cellStyle name="Normal 2 2 2 2 2 3 3 2 2 4" xfId="11729"/>
    <cellStyle name="Normal 2 2 2 2 2 3 3 2 2 4 2" xfId="11730"/>
    <cellStyle name="Normal 2 2 2 2 2 3 3 2 2 5" xfId="11731"/>
    <cellStyle name="Normal 2 2 2 2 2 3 3 2 2 5 2" xfId="11732"/>
    <cellStyle name="Normal 2 2 2 2 2 3 3 2 2 6" xfId="11733"/>
    <cellStyle name="Normal 2 2 2 2 2 3 3 2 2 6 2" xfId="11734"/>
    <cellStyle name="Normal 2 2 2 2 2 3 3 2 2 7" xfId="11735"/>
    <cellStyle name="Normal 2 2 2 2 2 3 3 2 2 7 2" xfId="11736"/>
    <cellStyle name="Normal 2 2 2 2 2 3 3 2 2 8" xfId="11737"/>
    <cellStyle name="Normal 2 2 2 2 2 3 3 2 2 8 2" xfId="11738"/>
    <cellStyle name="Normal 2 2 2 2 2 3 3 2 2 9" xfId="11739"/>
    <cellStyle name="Normal 2 2 2 2 2 3 3 2 2 9 2" xfId="11740"/>
    <cellStyle name="Normal 2 2 2 2 2 3 3 2 3" xfId="11741"/>
    <cellStyle name="Normal 2 2 2 2 2 3 3 2 3 2" xfId="11742"/>
    <cellStyle name="Normal 2 2 2 2 2 3 3 2 4" xfId="11743"/>
    <cellStyle name="Normal 2 2 2 2 2 3 3 2 4 2" xfId="11744"/>
    <cellStyle name="Normal 2 2 2 2 2 3 3 2 5" xfId="11745"/>
    <cellStyle name="Normal 2 2 2 2 2 3 3 2 5 2" xfId="11746"/>
    <cellStyle name="Normal 2 2 2 2 2 3 3 2 6" xfId="11747"/>
    <cellStyle name="Normal 2 2 2 2 2 3 3 2 6 2" xfId="11748"/>
    <cellStyle name="Normal 2 2 2 2 2 3 3 2 7" xfId="11749"/>
    <cellStyle name="Normal 2 2 2 2 2 3 3 2 7 2" xfId="11750"/>
    <cellStyle name="Normal 2 2 2 2 2 3 3 2 8" xfId="11751"/>
    <cellStyle name="Normal 2 2 2 2 2 3 3 2 8 2" xfId="11752"/>
    <cellStyle name="Normal 2 2 2 2 2 3 3 2 9" xfId="11753"/>
    <cellStyle name="Normal 2 2 2 2 2 3 3 2 9 2" xfId="11754"/>
    <cellStyle name="Normal 2 2 2 2 2 3 3 3" xfId="11755"/>
    <cellStyle name="Normal 2 2 2 2 2 3 3 3 10" xfId="11756"/>
    <cellStyle name="Normal 2 2 2 2 2 3 3 3 10 2" xfId="11757"/>
    <cellStyle name="Normal 2 2 2 2 2 3 3 3 11" xfId="11758"/>
    <cellStyle name="Normal 2 2 2 2 2 3 3 3 2" xfId="11759"/>
    <cellStyle name="Normal 2 2 2 2 2 3 3 3 2 2" xfId="11760"/>
    <cellStyle name="Normal 2 2 2 2 2 3 3 3 3" xfId="11761"/>
    <cellStyle name="Normal 2 2 2 2 2 3 3 3 3 2" xfId="11762"/>
    <cellStyle name="Normal 2 2 2 2 2 3 3 3 4" xfId="11763"/>
    <cellStyle name="Normal 2 2 2 2 2 3 3 3 4 2" xfId="11764"/>
    <cellStyle name="Normal 2 2 2 2 2 3 3 3 5" xfId="11765"/>
    <cellStyle name="Normal 2 2 2 2 2 3 3 3 5 2" xfId="11766"/>
    <cellStyle name="Normal 2 2 2 2 2 3 3 3 6" xfId="11767"/>
    <cellStyle name="Normal 2 2 2 2 2 3 3 3 6 2" xfId="11768"/>
    <cellStyle name="Normal 2 2 2 2 2 3 3 3 7" xfId="11769"/>
    <cellStyle name="Normal 2 2 2 2 2 3 3 3 7 2" xfId="11770"/>
    <cellStyle name="Normal 2 2 2 2 2 3 3 3 8" xfId="11771"/>
    <cellStyle name="Normal 2 2 2 2 2 3 3 3 8 2" xfId="11772"/>
    <cellStyle name="Normal 2 2 2 2 2 3 3 3 9" xfId="11773"/>
    <cellStyle name="Normal 2 2 2 2 2 3 3 3 9 2" xfId="11774"/>
    <cellStyle name="Normal 2 2 2 2 2 3 3 4" xfId="11775"/>
    <cellStyle name="Normal 2 2 2 2 2 3 3 4 2" xfId="11776"/>
    <cellStyle name="Normal 2 2 2 2 2 3 3 5" xfId="11777"/>
    <cellStyle name="Normal 2 2 2 2 2 3 3 5 2" xfId="11778"/>
    <cellStyle name="Normal 2 2 2 2 2 3 3 6" xfId="11779"/>
    <cellStyle name="Normal 2 2 2 2 2 3 3 6 2" xfId="11780"/>
    <cellStyle name="Normal 2 2 2 2 2 3 3 7" xfId="11781"/>
    <cellStyle name="Normal 2 2 2 2 2 3 3 7 2" xfId="11782"/>
    <cellStyle name="Normal 2 2 2 2 2 3 3 8" xfId="11783"/>
    <cellStyle name="Normal 2 2 2 2 2 3 3 8 2" xfId="11784"/>
    <cellStyle name="Normal 2 2 2 2 2 3 3 9" xfId="11785"/>
    <cellStyle name="Normal 2 2 2 2 2 3 3 9 2" xfId="11786"/>
    <cellStyle name="Normal 2 2 2 2 2 3 4" xfId="274"/>
    <cellStyle name="Normal 2 2 2 2 2 3 4 10" xfId="11787"/>
    <cellStyle name="Normal 2 2 2 2 2 3 4 10 2" xfId="11788"/>
    <cellStyle name="Normal 2 2 2 2 2 3 4 11" xfId="11789"/>
    <cellStyle name="Normal 2 2 2 2 2 3 4 11 2" xfId="11790"/>
    <cellStyle name="Normal 2 2 2 2 2 3 4 12" xfId="11791"/>
    <cellStyle name="Normal 2 2 2 2 2 3 4 12 2" xfId="11792"/>
    <cellStyle name="Normal 2 2 2 2 2 3 4 13" xfId="11793"/>
    <cellStyle name="Normal 2 2 2 2 2 3 4 2" xfId="11794"/>
    <cellStyle name="Normal 2 2 2 2 2 3 4 2 10" xfId="11795"/>
    <cellStyle name="Normal 2 2 2 2 2 3 4 2 10 2" xfId="11796"/>
    <cellStyle name="Normal 2 2 2 2 2 3 4 2 11" xfId="11797"/>
    <cellStyle name="Normal 2 2 2 2 2 3 4 2 11 2" xfId="11798"/>
    <cellStyle name="Normal 2 2 2 2 2 3 4 2 12" xfId="11799"/>
    <cellStyle name="Normal 2 2 2 2 2 3 4 2 2" xfId="11800"/>
    <cellStyle name="Normal 2 2 2 2 2 3 4 2 2 10" xfId="11801"/>
    <cellStyle name="Normal 2 2 2 2 2 3 4 2 2 10 2" xfId="11802"/>
    <cellStyle name="Normal 2 2 2 2 2 3 4 2 2 11" xfId="11803"/>
    <cellStyle name="Normal 2 2 2 2 2 3 4 2 2 2" xfId="11804"/>
    <cellStyle name="Normal 2 2 2 2 2 3 4 2 2 2 2" xfId="11805"/>
    <cellStyle name="Normal 2 2 2 2 2 3 4 2 2 3" xfId="11806"/>
    <cellStyle name="Normal 2 2 2 2 2 3 4 2 2 3 2" xfId="11807"/>
    <cellStyle name="Normal 2 2 2 2 2 3 4 2 2 4" xfId="11808"/>
    <cellStyle name="Normal 2 2 2 2 2 3 4 2 2 4 2" xfId="11809"/>
    <cellStyle name="Normal 2 2 2 2 2 3 4 2 2 5" xfId="11810"/>
    <cellStyle name="Normal 2 2 2 2 2 3 4 2 2 5 2" xfId="11811"/>
    <cellStyle name="Normal 2 2 2 2 2 3 4 2 2 6" xfId="11812"/>
    <cellStyle name="Normal 2 2 2 2 2 3 4 2 2 6 2" xfId="11813"/>
    <cellStyle name="Normal 2 2 2 2 2 3 4 2 2 7" xfId="11814"/>
    <cellStyle name="Normal 2 2 2 2 2 3 4 2 2 7 2" xfId="11815"/>
    <cellStyle name="Normal 2 2 2 2 2 3 4 2 2 8" xfId="11816"/>
    <cellStyle name="Normal 2 2 2 2 2 3 4 2 2 8 2" xfId="11817"/>
    <cellStyle name="Normal 2 2 2 2 2 3 4 2 2 9" xfId="11818"/>
    <cellStyle name="Normal 2 2 2 2 2 3 4 2 2 9 2" xfId="11819"/>
    <cellStyle name="Normal 2 2 2 2 2 3 4 2 3" xfId="11820"/>
    <cellStyle name="Normal 2 2 2 2 2 3 4 2 3 2" xfId="11821"/>
    <cellStyle name="Normal 2 2 2 2 2 3 4 2 4" xfId="11822"/>
    <cellStyle name="Normal 2 2 2 2 2 3 4 2 4 2" xfId="11823"/>
    <cellStyle name="Normal 2 2 2 2 2 3 4 2 5" xfId="11824"/>
    <cellStyle name="Normal 2 2 2 2 2 3 4 2 5 2" xfId="11825"/>
    <cellStyle name="Normal 2 2 2 2 2 3 4 2 6" xfId="11826"/>
    <cellStyle name="Normal 2 2 2 2 2 3 4 2 6 2" xfId="11827"/>
    <cellStyle name="Normal 2 2 2 2 2 3 4 2 7" xfId="11828"/>
    <cellStyle name="Normal 2 2 2 2 2 3 4 2 7 2" xfId="11829"/>
    <cellStyle name="Normal 2 2 2 2 2 3 4 2 8" xfId="11830"/>
    <cellStyle name="Normal 2 2 2 2 2 3 4 2 8 2" xfId="11831"/>
    <cellStyle name="Normal 2 2 2 2 2 3 4 2 9" xfId="11832"/>
    <cellStyle name="Normal 2 2 2 2 2 3 4 2 9 2" xfId="11833"/>
    <cellStyle name="Normal 2 2 2 2 2 3 4 3" xfId="11834"/>
    <cellStyle name="Normal 2 2 2 2 2 3 4 3 10" xfId="11835"/>
    <cellStyle name="Normal 2 2 2 2 2 3 4 3 10 2" xfId="11836"/>
    <cellStyle name="Normal 2 2 2 2 2 3 4 3 11" xfId="11837"/>
    <cellStyle name="Normal 2 2 2 2 2 3 4 3 2" xfId="11838"/>
    <cellStyle name="Normal 2 2 2 2 2 3 4 3 2 2" xfId="11839"/>
    <cellStyle name="Normal 2 2 2 2 2 3 4 3 3" xfId="11840"/>
    <cellStyle name="Normal 2 2 2 2 2 3 4 3 3 2" xfId="11841"/>
    <cellStyle name="Normal 2 2 2 2 2 3 4 3 4" xfId="11842"/>
    <cellStyle name="Normal 2 2 2 2 2 3 4 3 4 2" xfId="11843"/>
    <cellStyle name="Normal 2 2 2 2 2 3 4 3 5" xfId="11844"/>
    <cellStyle name="Normal 2 2 2 2 2 3 4 3 5 2" xfId="11845"/>
    <cellStyle name="Normal 2 2 2 2 2 3 4 3 6" xfId="11846"/>
    <cellStyle name="Normal 2 2 2 2 2 3 4 3 6 2" xfId="11847"/>
    <cellStyle name="Normal 2 2 2 2 2 3 4 3 7" xfId="11848"/>
    <cellStyle name="Normal 2 2 2 2 2 3 4 3 7 2" xfId="11849"/>
    <cellStyle name="Normal 2 2 2 2 2 3 4 3 8" xfId="11850"/>
    <cellStyle name="Normal 2 2 2 2 2 3 4 3 8 2" xfId="11851"/>
    <cellStyle name="Normal 2 2 2 2 2 3 4 3 9" xfId="11852"/>
    <cellStyle name="Normal 2 2 2 2 2 3 4 3 9 2" xfId="11853"/>
    <cellStyle name="Normal 2 2 2 2 2 3 4 4" xfId="11854"/>
    <cellStyle name="Normal 2 2 2 2 2 3 4 4 2" xfId="11855"/>
    <cellStyle name="Normal 2 2 2 2 2 3 4 5" xfId="11856"/>
    <cellStyle name="Normal 2 2 2 2 2 3 4 5 2" xfId="11857"/>
    <cellStyle name="Normal 2 2 2 2 2 3 4 6" xfId="11858"/>
    <cellStyle name="Normal 2 2 2 2 2 3 4 6 2" xfId="11859"/>
    <cellStyle name="Normal 2 2 2 2 2 3 4 7" xfId="11860"/>
    <cellStyle name="Normal 2 2 2 2 2 3 4 7 2" xfId="11861"/>
    <cellStyle name="Normal 2 2 2 2 2 3 4 8" xfId="11862"/>
    <cellStyle name="Normal 2 2 2 2 2 3 4 8 2" xfId="11863"/>
    <cellStyle name="Normal 2 2 2 2 2 3 4 9" xfId="11864"/>
    <cellStyle name="Normal 2 2 2 2 2 3 4 9 2" xfId="11865"/>
    <cellStyle name="Normal 2 2 2 2 2 3 5" xfId="275"/>
    <cellStyle name="Normal 2 2 2 2 2 3 5 10" xfId="11866"/>
    <cellStyle name="Normal 2 2 2 2 2 3 5 10 2" xfId="11867"/>
    <cellStyle name="Normal 2 2 2 2 2 3 5 11" xfId="11868"/>
    <cellStyle name="Normal 2 2 2 2 2 3 5 11 2" xfId="11869"/>
    <cellStyle name="Normal 2 2 2 2 2 3 5 12" xfId="11870"/>
    <cellStyle name="Normal 2 2 2 2 2 3 5 12 2" xfId="11871"/>
    <cellStyle name="Normal 2 2 2 2 2 3 5 13" xfId="11872"/>
    <cellStyle name="Normal 2 2 2 2 2 3 5 2" xfId="11873"/>
    <cellStyle name="Normal 2 2 2 2 2 3 5 2 10" xfId="11874"/>
    <cellStyle name="Normal 2 2 2 2 2 3 5 2 10 2" xfId="11875"/>
    <cellStyle name="Normal 2 2 2 2 2 3 5 2 11" xfId="11876"/>
    <cellStyle name="Normal 2 2 2 2 2 3 5 2 11 2" xfId="11877"/>
    <cellStyle name="Normal 2 2 2 2 2 3 5 2 12" xfId="11878"/>
    <cellStyle name="Normal 2 2 2 2 2 3 5 2 2" xfId="11879"/>
    <cellStyle name="Normal 2 2 2 2 2 3 5 2 2 10" xfId="11880"/>
    <cellStyle name="Normal 2 2 2 2 2 3 5 2 2 10 2" xfId="11881"/>
    <cellStyle name="Normal 2 2 2 2 2 3 5 2 2 11" xfId="11882"/>
    <cellStyle name="Normal 2 2 2 2 2 3 5 2 2 2" xfId="11883"/>
    <cellStyle name="Normal 2 2 2 2 2 3 5 2 2 2 2" xfId="11884"/>
    <cellStyle name="Normal 2 2 2 2 2 3 5 2 2 3" xfId="11885"/>
    <cellStyle name="Normal 2 2 2 2 2 3 5 2 2 3 2" xfId="11886"/>
    <cellStyle name="Normal 2 2 2 2 2 3 5 2 2 4" xfId="11887"/>
    <cellStyle name="Normal 2 2 2 2 2 3 5 2 2 4 2" xfId="11888"/>
    <cellStyle name="Normal 2 2 2 2 2 3 5 2 2 5" xfId="11889"/>
    <cellStyle name="Normal 2 2 2 2 2 3 5 2 2 5 2" xfId="11890"/>
    <cellStyle name="Normal 2 2 2 2 2 3 5 2 2 6" xfId="11891"/>
    <cellStyle name="Normal 2 2 2 2 2 3 5 2 2 6 2" xfId="11892"/>
    <cellStyle name="Normal 2 2 2 2 2 3 5 2 2 7" xfId="11893"/>
    <cellStyle name="Normal 2 2 2 2 2 3 5 2 2 7 2" xfId="11894"/>
    <cellStyle name="Normal 2 2 2 2 2 3 5 2 2 8" xfId="11895"/>
    <cellStyle name="Normal 2 2 2 2 2 3 5 2 2 8 2" xfId="11896"/>
    <cellStyle name="Normal 2 2 2 2 2 3 5 2 2 9" xfId="11897"/>
    <cellStyle name="Normal 2 2 2 2 2 3 5 2 2 9 2" xfId="11898"/>
    <cellStyle name="Normal 2 2 2 2 2 3 5 2 3" xfId="11899"/>
    <cellStyle name="Normal 2 2 2 2 2 3 5 2 3 2" xfId="11900"/>
    <cellStyle name="Normal 2 2 2 2 2 3 5 2 4" xfId="11901"/>
    <cellStyle name="Normal 2 2 2 2 2 3 5 2 4 2" xfId="11902"/>
    <cellStyle name="Normal 2 2 2 2 2 3 5 2 5" xfId="11903"/>
    <cellStyle name="Normal 2 2 2 2 2 3 5 2 5 2" xfId="11904"/>
    <cellStyle name="Normal 2 2 2 2 2 3 5 2 6" xfId="11905"/>
    <cellStyle name="Normal 2 2 2 2 2 3 5 2 6 2" xfId="11906"/>
    <cellStyle name="Normal 2 2 2 2 2 3 5 2 7" xfId="11907"/>
    <cellStyle name="Normal 2 2 2 2 2 3 5 2 7 2" xfId="11908"/>
    <cellStyle name="Normal 2 2 2 2 2 3 5 2 8" xfId="11909"/>
    <cellStyle name="Normal 2 2 2 2 2 3 5 2 8 2" xfId="11910"/>
    <cellStyle name="Normal 2 2 2 2 2 3 5 2 9" xfId="11911"/>
    <cellStyle name="Normal 2 2 2 2 2 3 5 2 9 2" xfId="11912"/>
    <cellStyle name="Normal 2 2 2 2 2 3 5 3" xfId="11913"/>
    <cellStyle name="Normal 2 2 2 2 2 3 5 3 10" xfId="11914"/>
    <cellStyle name="Normal 2 2 2 2 2 3 5 3 10 2" xfId="11915"/>
    <cellStyle name="Normal 2 2 2 2 2 3 5 3 11" xfId="11916"/>
    <cellStyle name="Normal 2 2 2 2 2 3 5 3 2" xfId="11917"/>
    <cellStyle name="Normal 2 2 2 2 2 3 5 3 2 2" xfId="11918"/>
    <cellStyle name="Normal 2 2 2 2 2 3 5 3 3" xfId="11919"/>
    <cellStyle name="Normal 2 2 2 2 2 3 5 3 3 2" xfId="11920"/>
    <cellStyle name="Normal 2 2 2 2 2 3 5 3 4" xfId="11921"/>
    <cellStyle name="Normal 2 2 2 2 2 3 5 3 4 2" xfId="11922"/>
    <cellStyle name="Normal 2 2 2 2 2 3 5 3 5" xfId="11923"/>
    <cellStyle name="Normal 2 2 2 2 2 3 5 3 5 2" xfId="11924"/>
    <cellStyle name="Normal 2 2 2 2 2 3 5 3 6" xfId="11925"/>
    <cellStyle name="Normal 2 2 2 2 2 3 5 3 6 2" xfId="11926"/>
    <cellStyle name="Normal 2 2 2 2 2 3 5 3 7" xfId="11927"/>
    <cellStyle name="Normal 2 2 2 2 2 3 5 3 7 2" xfId="11928"/>
    <cellStyle name="Normal 2 2 2 2 2 3 5 3 8" xfId="11929"/>
    <cellStyle name="Normal 2 2 2 2 2 3 5 3 8 2" xfId="11930"/>
    <cellStyle name="Normal 2 2 2 2 2 3 5 3 9" xfId="11931"/>
    <cellStyle name="Normal 2 2 2 2 2 3 5 3 9 2" xfId="11932"/>
    <cellStyle name="Normal 2 2 2 2 2 3 5 4" xfId="11933"/>
    <cellStyle name="Normal 2 2 2 2 2 3 5 4 2" xfId="11934"/>
    <cellStyle name="Normal 2 2 2 2 2 3 5 5" xfId="11935"/>
    <cellStyle name="Normal 2 2 2 2 2 3 5 5 2" xfId="11936"/>
    <cellStyle name="Normal 2 2 2 2 2 3 5 6" xfId="11937"/>
    <cellStyle name="Normal 2 2 2 2 2 3 5 6 2" xfId="11938"/>
    <cellStyle name="Normal 2 2 2 2 2 3 5 7" xfId="11939"/>
    <cellStyle name="Normal 2 2 2 2 2 3 5 7 2" xfId="11940"/>
    <cellStyle name="Normal 2 2 2 2 2 3 5 8" xfId="11941"/>
    <cellStyle name="Normal 2 2 2 2 2 3 5 8 2" xfId="11942"/>
    <cellStyle name="Normal 2 2 2 2 2 3 5 9" xfId="11943"/>
    <cellStyle name="Normal 2 2 2 2 2 3 5 9 2" xfId="11944"/>
    <cellStyle name="Normal 2 2 2 2 2 3 6" xfId="276"/>
    <cellStyle name="Normal 2 2 2 2 2 3 6 10" xfId="11945"/>
    <cellStyle name="Normal 2 2 2 2 2 3 6 10 2" xfId="11946"/>
    <cellStyle name="Normal 2 2 2 2 2 3 6 11" xfId="11947"/>
    <cellStyle name="Normal 2 2 2 2 2 3 6 11 2" xfId="11948"/>
    <cellStyle name="Normal 2 2 2 2 2 3 6 12" xfId="11949"/>
    <cellStyle name="Normal 2 2 2 2 2 3 6 12 2" xfId="11950"/>
    <cellStyle name="Normal 2 2 2 2 2 3 6 13" xfId="11951"/>
    <cellStyle name="Normal 2 2 2 2 2 3 6 2" xfId="11952"/>
    <cellStyle name="Normal 2 2 2 2 2 3 6 2 10" xfId="11953"/>
    <cellStyle name="Normal 2 2 2 2 2 3 6 2 10 2" xfId="11954"/>
    <cellStyle name="Normal 2 2 2 2 2 3 6 2 11" xfId="11955"/>
    <cellStyle name="Normal 2 2 2 2 2 3 6 2 11 2" xfId="11956"/>
    <cellStyle name="Normal 2 2 2 2 2 3 6 2 12" xfId="11957"/>
    <cellStyle name="Normal 2 2 2 2 2 3 6 2 2" xfId="11958"/>
    <cellStyle name="Normal 2 2 2 2 2 3 6 2 2 10" xfId="11959"/>
    <cellStyle name="Normal 2 2 2 2 2 3 6 2 2 10 2" xfId="11960"/>
    <cellStyle name="Normal 2 2 2 2 2 3 6 2 2 11" xfId="11961"/>
    <cellStyle name="Normal 2 2 2 2 2 3 6 2 2 2" xfId="11962"/>
    <cellStyle name="Normal 2 2 2 2 2 3 6 2 2 2 2" xfId="11963"/>
    <cellStyle name="Normal 2 2 2 2 2 3 6 2 2 3" xfId="11964"/>
    <cellStyle name="Normal 2 2 2 2 2 3 6 2 2 3 2" xfId="11965"/>
    <cellStyle name="Normal 2 2 2 2 2 3 6 2 2 4" xfId="11966"/>
    <cellStyle name="Normal 2 2 2 2 2 3 6 2 2 4 2" xfId="11967"/>
    <cellStyle name="Normal 2 2 2 2 2 3 6 2 2 5" xfId="11968"/>
    <cellStyle name="Normal 2 2 2 2 2 3 6 2 2 5 2" xfId="11969"/>
    <cellStyle name="Normal 2 2 2 2 2 3 6 2 2 6" xfId="11970"/>
    <cellStyle name="Normal 2 2 2 2 2 3 6 2 2 6 2" xfId="11971"/>
    <cellStyle name="Normal 2 2 2 2 2 3 6 2 2 7" xfId="11972"/>
    <cellStyle name="Normal 2 2 2 2 2 3 6 2 2 7 2" xfId="11973"/>
    <cellStyle name="Normal 2 2 2 2 2 3 6 2 2 8" xfId="11974"/>
    <cellStyle name="Normal 2 2 2 2 2 3 6 2 2 8 2" xfId="11975"/>
    <cellStyle name="Normal 2 2 2 2 2 3 6 2 2 9" xfId="11976"/>
    <cellStyle name="Normal 2 2 2 2 2 3 6 2 2 9 2" xfId="11977"/>
    <cellStyle name="Normal 2 2 2 2 2 3 6 2 3" xfId="11978"/>
    <cellStyle name="Normal 2 2 2 2 2 3 6 2 3 2" xfId="11979"/>
    <cellStyle name="Normal 2 2 2 2 2 3 6 2 4" xfId="11980"/>
    <cellStyle name="Normal 2 2 2 2 2 3 6 2 4 2" xfId="11981"/>
    <cellStyle name="Normal 2 2 2 2 2 3 6 2 5" xfId="11982"/>
    <cellStyle name="Normal 2 2 2 2 2 3 6 2 5 2" xfId="11983"/>
    <cellStyle name="Normal 2 2 2 2 2 3 6 2 6" xfId="11984"/>
    <cellStyle name="Normal 2 2 2 2 2 3 6 2 6 2" xfId="11985"/>
    <cellStyle name="Normal 2 2 2 2 2 3 6 2 7" xfId="11986"/>
    <cellStyle name="Normal 2 2 2 2 2 3 6 2 7 2" xfId="11987"/>
    <cellStyle name="Normal 2 2 2 2 2 3 6 2 8" xfId="11988"/>
    <cellStyle name="Normal 2 2 2 2 2 3 6 2 8 2" xfId="11989"/>
    <cellStyle name="Normal 2 2 2 2 2 3 6 2 9" xfId="11990"/>
    <cellStyle name="Normal 2 2 2 2 2 3 6 2 9 2" xfId="11991"/>
    <cellStyle name="Normal 2 2 2 2 2 3 6 3" xfId="11992"/>
    <cellStyle name="Normal 2 2 2 2 2 3 6 3 10" xfId="11993"/>
    <cellStyle name="Normal 2 2 2 2 2 3 6 3 10 2" xfId="11994"/>
    <cellStyle name="Normal 2 2 2 2 2 3 6 3 11" xfId="11995"/>
    <cellStyle name="Normal 2 2 2 2 2 3 6 3 2" xfId="11996"/>
    <cellStyle name="Normal 2 2 2 2 2 3 6 3 2 2" xfId="11997"/>
    <cellStyle name="Normal 2 2 2 2 2 3 6 3 3" xfId="11998"/>
    <cellStyle name="Normal 2 2 2 2 2 3 6 3 3 2" xfId="11999"/>
    <cellStyle name="Normal 2 2 2 2 2 3 6 3 4" xfId="12000"/>
    <cellStyle name="Normal 2 2 2 2 2 3 6 3 4 2" xfId="12001"/>
    <cellStyle name="Normal 2 2 2 2 2 3 6 3 5" xfId="12002"/>
    <cellStyle name="Normal 2 2 2 2 2 3 6 3 5 2" xfId="12003"/>
    <cellStyle name="Normal 2 2 2 2 2 3 6 3 6" xfId="12004"/>
    <cellStyle name="Normal 2 2 2 2 2 3 6 3 6 2" xfId="12005"/>
    <cellStyle name="Normal 2 2 2 2 2 3 6 3 7" xfId="12006"/>
    <cellStyle name="Normal 2 2 2 2 2 3 6 3 7 2" xfId="12007"/>
    <cellStyle name="Normal 2 2 2 2 2 3 6 3 8" xfId="12008"/>
    <cellStyle name="Normal 2 2 2 2 2 3 6 3 8 2" xfId="12009"/>
    <cellStyle name="Normal 2 2 2 2 2 3 6 3 9" xfId="12010"/>
    <cellStyle name="Normal 2 2 2 2 2 3 6 3 9 2" xfId="12011"/>
    <cellStyle name="Normal 2 2 2 2 2 3 6 4" xfId="12012"/>
    <cellStyle name="Normal 2 2 2 2 2 3 6 4 2" xfId="12013"/>
    <cellStyle name="Normal 2 2 2 2 2 3 6 5" xfId="12014"/>
    <cellStyle name="Normal 2 2 2 2 2 3 6 5 2" xfId="12015"/>
    <cellStyle name="Normal 2 2 2 2 2 3 6 6" xfId="12016"/>
    <cellStyle name="Normal 2 2 2 2 2 3 6 6 2" xfId="12017"/>
    <cellStyle name="Normal 2 2 2 2 2 3 6 7" xfId="12018"/>
    <cellStyle name="Normal 2 2 2 2 2 3 6 7 2" xfId="12019"/>
    <cellStyle name="Normal 2 2 2 2 2 3 6 8" xfId="12020"/>
    <cellStyle name="Normal 2 2 2 2 2 3 6 8 2" xfId="12021"/>
    <cellStyle name="Normal 2 2 2 2 2 3 6 9" xfId="12022"/>
    <cellStyle name="Normal 2 2 2 2 2 3 6 9 2" xfId="12023"/>
    <cellStyle name="Normal 2 2 2 2 2 3 7" xfId="277"/>
    <cellStyle name="Normal 2 2 2 2 2 4" xfId="278"/>
    <cellStyle name="Normal 2 2 2 2 2 4 10" xfId="12024"/>
    <cellStyle name="Normal 2 2 2 2 2 4 10 2" xfId="12025"/>
    <cellStyle name="Normal 2 2 2 2 2 4 11" xfId="12026"/>
    <cellStyle name="Normal 2 2 2 2 2 4 11 2" xfId="12027"/>
    <cellStyle name="Normal 2 2 2 2 2 4 12" xfId="12028"/>
    <cellStyle name="Normal 2 2 2 2 2 4 12 2" xfId="12029"/>
    <cellStyle name="Normal 2 2 2 2 2 4 13" xfId="12030"/>
    <cellStyle name="Normal 2 2 2 2 2 4 2" xfId="12031"/>
    <cellStyle name="Normal 2 2 2 2 2 4 2 10" xfId="12032"/>
    <cellStyle name="Normal 2 2 2 2 2 4 2 10 2" xfId="12033"/>
    <cellStyle name="Normal 2 2 2 2 2 4 2 11" xfId="12034"/>
    <cellStyle name="Normal 2 2 2 2 2 4 2 11 2" xfId="12035"/>
    <cellStyle name="Normal 2 2 2 2 2 4 2 12" xfId="12036"/>
    <cellStyle name="Normal 2 2 2 2 2 4 2 2" xfId="12037"/>
    <cellStyle name="Normal 2 2 2 2 2 4 2 2 10" xfId="12038"/>
    <cellStyle name="Normal 2 2 2 2 2 4 2 2 10 2" xfId="12039"/>
    <cellStyle name="Normal 2 2 2 2 2 4 2 2 11" xfId="12040"/>
    <cellStyle name="Normal 2 2 2 2 2 4 2 2 2" xfId="12041"/>
    <cellStyle name="Normal 2 2 2 2 2 4 2 2 2 2" xfId="12042"/>
    <cellStyle name="Normal 2 2 2 2 2 4 2 2 3" xfId="12043"/>
    <cellStyle name="Normal 2 2 2 2 2 4 2 2 3 2" xfId="12044"/>
    <cellStyle name="Normal 2 2 2 2 2 4 2 2 4" xfId="12045"/>
    <cellStyle name="Normal 2 2 2 2 2 4 2 2 4 2" xfId="12046"/>
    <cellStyle name="Normal 2 2 2 2 2 4 2 2 5" xfId="12047"/>
    <cellStyle name="Normal 2 2 2 2 2 4 2 2 5 2" xfId="12048"/>
    <cellStyle name="Normal 2 2 2 2 2 4 2 2 6" xfId="12049"/>
    <cellStyle name="Normal 2 2 2 2 2 4 2 2 6 2" xfId="12050"/>
    <cellStyle name="Normal 2 2 2 2 2 4 2 2 7" xfId="12051"/>
    <cellStyle name="Normal 2 2 2 2 2 4 2 2 7 2" xfId="12052"/>
    <cellStyle name="Normal 2 2 2 2 2 4 2 2 8" xfId="12053"/>
    <cellStyle name="Normal 2 2 2 2 2 4 2 2 8 2" xfId="12054"/>
    <cellStyle name="Normal 2 2 2 2 2 4 2 2 9" xfId="12055"/>
    <cellStyle name="Normal 2 2 2 2 2 4 2 2 9 2" xfId="12056"/>
    <cellStyle name="Normal 2 2 2 2 2 4 2 3" xfId="12057"/>
    <cellStyle name="Normal 2 2 2 2 2 4 2 3 2" xfId="12058"/>
    <cellStyle name="Normal 2 2 2 2 2 4 2 4" xfId="12059"/>
    <cellStyle name="Normal 2 2 2 2 2 4 2 4 2" xfId="12060"/>
    <cellStyle name="Normal 2 2 2 2 2 4 2 5" xfId="12061"/>
    <cellStyle name="Normal 2 2 2 2 2 4 2 5 2" xfId="12062"/>
    <cellStyle name="Normal 2 2 2 2 2 4 2 6" xfId="12063"/>
    <cellStyle name="Normal 2 2 2 2 2 4 2 6 2" xfId="12064"/>
    <cellStyle name="Normal 2 2 2 2 2 4 2 7" xfId="12065"/>
    <cellStyle name="Normal 2 2 2 2 2 4 2 7 2" xfId="12066"/>
    <cellStyle name="Normal 2 2 2 2 2 4 2 8" xfId="12067"/>
    <cellStyle name="Normal 2 2 2 2 2 4 2 8 2" xfId="12068"/>
    <cellStyle name="Normal 2 2 2 2 2 4 2 9" xfId="12069"/>
    <cellStyle name="Normal 2 2 2 2 2 4 2 9 2" xfId="12070"/>
    <cellStyle name="Normal 2 2 2 2 2 4 3" xfId="12071"/>
    <cellStyle name="Normal 2 2 2 2 2 4 3 10" xfId="12072"/>
    <cellStyle name="Normal 2 2 2 2 2 4 3 10 2" xfId="12073"/>
    <cellStyle name="Normal 2 2 2 2 2 4 3 11" xfId="12074"/>
    <cellStyle name="Normal 2 2 2 2 2 4 3 2" xfId="12075"/>
    <cellStyle name="Normal 2 2 2 2 2 4 3 2 2" xfId="12076"/>
    <cellStyle name="Normal 2 2 2 2 2 4 3 3" xfId="12077"/>
    <cellStyle name="Normal 2 2 2 2 2 4 3 3 2" xfId="12078"/>
    <cellStyle name="Normal 2 2 2 2 2 4 3 4" xfId="12079"/>
    <cellStyle name="Normal 2 2 2 2 2 4 3 4 2" xfId="12080"/>
    <cellStyle name="Normal 2 2 2 2 2 4 3 5" xfId="12081"/>
    <cellStyle name="Normal 2 2 2 2 2 4 3 5 2" xfId="12082"/>
    <cellStyle name="Normal 2 2 2 2 2 4 3 6" xfId="12083"/>
    <cellStyle name="Normal 2 2 2 2 2 4 3 6 2" xfId="12084"/>
    <cellStyle name="Normal 2 2 2 2 2 4 3 7" xfId="12085"/>
    <cellStyle name="Normal 2 2 2 2 2 4 3 7 2" xfId="12086"/>
    <cellStyle name="Normal 2 2 2 2 2 4 3 8" xfId="12087"/>
    <cellStyle name="Normal 2 2 2 2 2 4 3 8 2" xfId="12088"/>
    <cellStyle name="Normal 2 2 2 2 2 4 3 9" xfId="12089"/>
    <cellStyle name="Normal 2 2 2 2 2 4 3 9 2" xfId="12090"/>
    <cellStyle name="Normal 2 2 2 2 2 4 4" xfId="12091"/>
    <cellStyle name="Normal 2 2 2 2 2 4 4 2" xfId="12092"/>
    <cellStyle name="Normal 2 2 2 2 2 4 5" xfId="12093"/>
    <cellStyle name="Normal 2 2 2 2 2 4 5 2" xfId="12094"/>
    <cellStyle name="Normal 2 2 2 2 2 4 6" xfId="12095"/>
    <cellStyle name="Normal 2 2 2 2 2 4 6 2" xfId="12096"/>
    <cellStyle name="Normal 2 2 2 2 2 4 7" xfId="12097"/>
    <cellStyle name="Normal 2 2 2 2 2 4 7 2" xfId="12098"/>
    <cellStyle name="Normal 2 2 2 2 2 4 8" xfId="12099"/>
    <cellStyle name="Normal 2 2 2 2 2 4 8 2" xfId="12100"/>
    <cellStyle name="Normal 2 2 2 2 2 4 9" xfId="12101"/>
    <cellStyle name="Normal 2 2 2 2 2 4 9 2" xfId="12102"/>
    <cellStyle name="Normal 2 2 2 2 2 5" xfId="279"/>
    <cellStyle name="Normal 2 2 2 2 2 5 10" xfId="12103"/>
    <cellStyle name="Normal 2 2 2 2 2 5 10 2" xfId="12104"/>
    <cellStyle name="Normal 2 2 2 2 2 5 11" xfId="12105"/>
    <cellStyle name="Normal 2 2 2 2 2 5 11 2" xfId="12106"/>
    <cellStyle name="Normal 2 2 2 2 2 5 12" xfId="12107"/>
    <cellStyle name="Normal 2 2 2 2 2 5 12 2" xfId="12108"/>
    <cellStyle name="Normal 2 2 2 2 2 5 13" xfId="12109"/>
    <cellStyle name="Normal 2 2 2 2 2 5 2" xfId="12110"/>
    <cellStyle name="Normal 2 2 2 2 2 5 2 10" xfId="12111"/>
    <cellStyle name="Normal 2 2 2 2 2 5 2 10 2" xfId="12112"/>
    <cellStyle name="Normal 2 2 2 2 2 5 2 11" xfId="12113"/>
    <cellStyle name="Normal 2 2 2 2 2 5 2 11 2" xfId="12114"/>
    <cellStyle name="Normal 2 2 2 2 2 5 2 12" xfId="12115"/>
    <cellStyle name="Normal 2 2 2 2 2 5 2 2" xfId="12116"/>
    <cellStyle name="Normal 2 2 2 2 2 5 2 2 10" xfId="12117"/>
    <cellStyle name="Normal 2 2 2 2 2 5 2 2 10 2" xfId="12118"/>
    <cellStyle name="Normal 2 2 2 2 2 5 2 2 11" xfId="12119"/>
    <cellStyle name="Normal 2 2 2 2 2 5 2 2 2" xfId="12120"/>
    <cellStyle name="Normal 2 2 2 2 2 5 2 2 2 2" xfId="12121"/>
    <cellStyle name="Normal 2 2 2 2 2 5 2 2 3" xfId="12122"/>
    <cellStyle name="Normal 2 2 2 2 2 5 2 2 3 2" xfId="12123"/>
    <cellStyle name="Normal 2 2 2 2 2 5 2 2 4" xfId="12124"/>
    <cellStyle name="Normal 2 2 2 2 2 5 2 2 4 2" xfId="12125"/>
    <cellStyle name="Normal 2 2 2 2 2 5 2 2 5" xfId="12126"/>
    <cellStyle name="Normal 2 2 2 2 2 5 2 2 5 2" xfId="12127"/>
    <cellStyle name="Normal 2 2 2 2 2 5 2 2 6" xfId="12128"/>
    <cellStyle name="Normal 2 2 2 2 2 5 2 2 6 2" xfId="12129"/>
    <cellStyle name="Normal 2 2 2 2 2 5 2 2 7" xfId="12130"/>
    <cellStyle name="Normal 2 2 2 2 2 5 2 2 7 2" xfId="12131"/>
    <cellStyle name="Normal 2 2 2 2 2 5 2 2 8" xfId="12132"/>
    <cellStyle name="Normal 2 2 2 2 2 5 2 2 8 2" xfId="12133"/>
    <cellStyle name="Normal 2 2 2 2 2 5 2 2 9" xfId="12134"/>
    <cellStyle name="Normal 2 2 2 2 2 5 2 2 9 2" xfId="12135"/>
    <cellStyle name="Normal 2 2 2 2 2 5 2 3" xfId="12136"/>
    <cellStyle name="Normal 2 2 2 2 2 5 2 3 2" xfId="12137"/>
    <cellStyle name="Normal 2 2 2 2 2 5 2 4" xfId="12138"/>
    <cellStyle name="Normal 2 2 2 2 2 5 2 4 2" xfId="12139"/>
    <cellStyle name="Normal 2 2 2 2 2 5 2 5" xfId="12140"/>
    <cellStyle name="Normal 2 2 2 2 2 5 2 5 2" xfId="12141"/>
    <cellStyle name="Normal 2 2 2 2 2 5 2 6" xfId="12142"/>
    <cellStyle name="Normal 2 2 2 2 2 5 2 6 2" xfId="12143"/>
    <cellStyle name="Normal 2 2 2 2 2 5 2 7" xfId="12144"/>
    <cellStyle name="Normal 2 2 2 2 2 5 2 7 2" xfId="12145"/>
    <cellStyle name="Normal 2 2 2 2 2 5 2 8" xfId="12146"/>
    <cellStyle name="Normal 2 2 2 2 2 5 2 8 2" xfId="12147"/>
    <cellStyle name="Normal 2 2 2 2 2 5 2 9" xfId="12148"/>
    <cellStyle name="Normal 2 2 2 2 2 5 2 9 2" xfId="12149"/>
    <cellStyle name="Normal 2 2 2 2 2 5 3" xfId="12150"/>
    <cellStyle name="Normal 2 2 2 2 2 5 3 10" xfId="12151"/>
    <cellStyle name="Normal 2 2 2 2 2 5 3 10 2" xfId="12152"/>
    <cellStyle name="Normal 2 2 2 2 2 5 3 11" xfId="12153"/>
    <cellStyle name="Normal 2 2 2 2 2 5 3 2" xfId="12154"/>
    <cellStyle name="Normal 2 2 2 2 2 5 3 2 2" xfId="12155"/>
    <cellStyle name="Normal 2 2 2 2 2 5 3 3" xfId="12156"/>
    <cellStyle name="Normal 2 2 2 2 2 5 3 3 2" xfId="12157"/>
    <cellStyle name="Normal 2 2 2 2 2 5 3 4" xfId="12158"/>
    <cellStyle name="Normal 2 2 2 2 2 5 3 4 2" xfId="12159"/>
    <cellStyle name="Normal 2 2 2 2 2 5 3 5" xfId="12160"/>
    <cellStyle name="Normal 2 2 2 2 2 5 3 5 2" xfId="12161"/>
    <cellStyle name="Normal 2 2 2 2 2 5 3 6" xfId="12162"/>
    <cellStyle name="Normal 2 2 2 2 2 5 3 6 2" xfId="12163"/>
    <cellStyle name="Normal 2 2 2 2 2 5 3 7" xfId="12164"/>
    <cellStyle name="Normal 2 2 2 2 2 5 3 7 2" xfId="12165"/>
    <cellStyle name="Normal 2 2 2 2 2 5 3 8" xfId="12166"/>
    <cellStyle name="Normal 2 2 2 2 2 5 3 8 2" xfId="12167"/>
    <cellStyle name="Normal 2 2 2 2 2 5 3 9" xfId="12168"/>
    <cellStyle name="Normal 2 2 2 2 2 5 3 9 2" xfId="12169"/>
    <cellStyle name="Normal 2 2 2 2 2 5 4" xfId="12170"/>
    <cellStyle name="Normal 2 2 2 2 2 5 4 2" xfId="12171"/>
    <cellStyle name="Normal 2 2 2 2 2 5 5" xfId="12172"/>
    <cellStyle name="Normal 2 2 2 2 2 5 5 2" xfId="12173"/>
    <cellStyle name="Normal 2 2 2 2 2 5 6" xfId="12174"/>
    <cellStyle name="Normal 2 2 2 2 2 5 6 2" xfId="12175"/>
    <cellStyle name="Normal 2 2 2 2 2 5 7" xfId="12176"/>
    <cellStyle name="Normal 2 2 2 2 2 5 7 2" xfId="12177"/>
    <cellStyle name="Normal 2 2 2 2 2 5 8" xfId="12178"/>
    <cellStyle name="Normal 2 2 2 2 2 5 8 2" xfId="12179"/>
    <cellStyle name="Normal 2 2 2 2 2 5 9" xfId="12180"/>
    <cellStyle name="Normal 2 2 2 2 2 5 9 2" xfId="12181"/>
    <cellStyle name="Normal 2 2 2 2 2 6" xfId="280"/>
    <cellStyle name="Normal 2 2 2 2 2 6 2" xfId="281"/>
    <cellStyle name="Normal 2 2 2 2 2 6 2 10" xfId="12182"/>
    <cellStyle name="Normal 2 2 2 2 2 6 2 10 2" xfId="12183"/>
    <cellStyle name="Normal 2 2 2 2 2 6 2 11" xfId="12184"/>
    <cellStyle name="Normal 2 2 2 2 2 6 2 11 2" xfId="12185"/>
    <cellStyle name="Normal 2 2 2 2 2 6 2 12" xfId="12186"/>
    <cellStyle name="Normal 2 2 2 2 2 6 2 12 2" xfId="12187"/>
    <cellStyle name="Normal 2 2 2 2 2 6 2 13" xfId="12188"/>
    <cellStyle name="Normal 2 2 2 2 2 6 2 2" xfId="12189"/>
    <cellStyle name="Normal 2 2 2 2 2 6 2 2 10" xfId="12190"/>
    <cellStyle name="Normal 2 2 2 2 2 6 2 2 10 2" xfId="12191"/>
    <cellStyle name="Normal 2 2 2 2 2 6 2 2 11" xfId="12192"/>
    <cellStyle name="Normal 2 2 2 2 2 6 2 2 11 2" xfId="12193"/>
    <cellStyle name="Normal 2 2 2 2 2 6 2 2 12" xfId="12194"/>
    <cellStyle name="Normal 2 2 2 2 2 6 2 2 2" xfId="12195"/>
    <cellStyle name="Normal 2 2 2 2 2 6 2 2 2 10" xfId="12196"/>
    <cellStyle name="Normal 2 2 2 2 2 6 2 2 2 10 2" xfId="12197"/>
    <cellStyle name="Normal 2 2 2 2 2 6 2 2 2 11" xfId="12198"/>
    <cellStyle name="Normal 2 2 2 2 2 6 2 2 2 2" xfId="12199"/>
    <cellStyle name="Normal 2 2 2 2 2 6 2 2 2 2 2" xfId="12200"/>
    <cellStyle name="Normal 2 2 2 2 2 6 2 2 2 3" xfId="12201"/>
    <cellStyle name="Normal 2 2 2 2 2 6 2 2 2 3 2" xfId="12202"/>
    <cellStyle name="Normal 2 2 2 2 2 6 2 2 2 4" xfId="12203"/>
    <cellStyle name="Normal 2 2 2 2 2 6 2 2 2 4 2" xfId="12204"/>
    <cellStyle name="Normal 2 2 2 2 2 6 2 2 2 5" xfId="12205"/>
    <cellStyle name="Normal 2 2 2 2 2 6 2 2 2 5 2" xfId="12206"/>
    <cellStyle name="Normal 2 2 2 2 2 6 2 2 2 6" xfId="12207"/>
    <cellStyle name="Normal 2 2 2 2 2 6 2 2 2 6 2" xfId="12208"/>
    <cellStyle name="Normal 2 2 2 2 2 6 2 2 2 7" xfId="12209"/>
    <cellStyle name="Normal 2 2 2 2 2 6 2 2 2 7 2" xfId="12210"/>
    <cellStyle name="Normal 2 2 2 2 2 6 2 2 2 8" xfId="12211"/>
    <cellStyle name="Normal 2 2 2 2 2 6 2 2 2 8 2" xfId="12212"/>
    <cellStyle name="Normal 2 2 2 2 2 6 2 2 2 9" xfId="12213"/>
    <cellStyle name="Normal 2 2 2 2 2 6 2 2 2 9 2" xfId="12214"/>
    <cellStyle name="Normal 2 2 2 2 2 6 2 2 3" xfId="12215"/>
    <cellStyle name="Normal 2 2 2 2 2 6 2 2 3 2" xfId="12216"/>
    <cellStyle name="Normal 2 2 2 2 2 6 2 2 4" xfId="12217"/>
    <cellStyle name="Normal 2 2 2 2 2 6 2 2 4 2" xfId="12218"/>
    <cellStyle name="Normal 2 2 2 2 2 6 2 2 5" xfId="12219"/>
    <cellStyle name="Normal 2 2 2 2 2 6 2 2 5 2" xfId="12220"/>
    <cellStyle name="Normal 2 2 2 2 2 6 2 2 6" xfId="12221"/>
    <cellStyle name="Normal 2 2 2 2 2 6 2 2 6 2" xfId="12222"/>
    <cellStyle name="Normal 2 2 2 2 2 6 2 2 7" xfId="12223"/>
    <cellStyle name="Normal 2 2 2 2 2 6 2 2 7 2" xfId="12224"/>
    <cellStyle name="Normal 2 2 2 2 2 6 2 2 8" xfId="12225"/>
    <cellStyle name="Normal 2 2 2 2 2 6 2 2 8 2" xfId="12226"/>
    <cellStyle name="Normal 2 2 2 2 2 6 2 2 9" xfId="12227"/>
    <cellStyle name="Normal 2 2 2 2 2 6 2 2 9 2" xfId="12228"/>
    <cellStyle name="Normal 2 2 2 2 2 6 2 3" xfId="12229"/>
    <cellStyle name="Normal 2 2 2 2 2 6 2 3 10" xfId="12230"/>
    <cellStyle name="Normal 2 2 2 2 2 6 2 3 10 2" xfId="12231"/>
    <cellStyle name="Normal 2 2 2 2 2 6 2 3 11" xfId="12232"/>
    <cellStyle name="Normal 2 2 2 2 2 6 2 3 2" xfId="12233"/>
    <cellStyle name="Normal 2 2 2 2 2 6 2 3 2 2" xfId="12234"/>
    <cellStyle name="Normal 2 2 2 2 2 6 2 3 3" xfId="12235"/>
    <cellStyle name="Normal 2 2 2 2 2 6 2 3 3 2" xfId="12236"/>
    <cellStyle name="Normal 2 2 2 2 2 6 2 3 4" xfId="12237"/>
    <cellStyle name="Normal 2 2 2 2 2 6 2 3 4 2" xfId="12238"/>
    <cellStyle name="Normal 2 2 2 2 2 6 2 3 5" xfId="12239"/>
    <cellStyle name="Normal 2 2 2 2 2 6 2 3 5 2" xfId="12240"/>
    <cellStyle name="Normal 2 2 2 2 2 6 2 3 6" xfId="12241"/>
    <cellStyle name="Normal 2 2 2 2 2 6 2 3 6 2" xfId="12242"/>
    <cellStyle name="Normal 2 2 2 2 2 6 2 3 7" xfId="12243"/>
    <cellStyle name="Normal 2 2 2 2 2 6 2 3 7 2" xfId="12244"/>
    <cellStyle name="Normal 2 2 2 2 2 6 2 3 8" xfId="12245"/>
    <cellStyle name="Normal 2 2 2 2 2 6 2 3 8 2" xfId="12246"/>
    <cellStyle name="Normal 2 2 2 2 2 6 2 3 9" xfId="12247"/>
    <cellStyle name="Normal 2 2 2 2 2 6 2 3 9 2" xfId="12248"/>
    <cellStyle name="Normal 2 2 2 2 2 6 2 4" xfId="12249"/>
    <cellStyle name="Normal 2 2 2 2 2 6 2 4 2" xfId="12250"/>
    <cellStyle name="Normal 2 2 2 2 2 6 2 5" xfId="12251"/>
    <cellStyle name="Normal 2 2 2 2 2 6 2 5 2" xfId="12252"/>
    <cellStyle name="Normal 2 2 2 2 2 6 2 6" xfId="12253"/>
    <cellStyle name="Normal 2 2 2 2 2 6 2 6 2" xfId="12254"/>
    <cellStyle name="Normal 2 2 2 2 2 6 2 7" xfId="12255"/>
    <cellStyle name="Normal 2 2 2 2 2 6 2 7 2" xfId="12256"/>
    <cellStyle name="Normal 2 2 2 2 2 6 2 8" xfId="12257"/>
    <cellStyle name="Normal 2 2 2 2 2 6 2 8 2" xfId="12258"/>
    <cellStyle name="Normal 2 2 2 2 2 6 2 9" xfId="12259"/>
    <cellStyle name="Normal 2 2 2 2 2 6 2 9 2" xfId="12260"/>
    <cellStyle name="Normal 2 2 2 2 2 6 3" xfId="282"/>
    <cellStyle name="Normal 2 2 2 2 2 6 3 10" xfId="12261"/>
    <cellStyle name="Normal 2 2 2 2 2 6 3 10 2" xfId="12262"/>
    <cellStyle name="Normal 2 2 2 2 2 6 3 11" xfId="12263"/>
    <cellStyle name="Normal 2 2 2 2 2 6 3 11 2" xfId="12264"/>
    <cellStyle name="Normal 2 2 2 2 2 6 3 12" xfId="12265"/>
    <cellStyle name="Normal 2 2 2 2 2 6 3 12 2" xfId="12266"/>
    <cellStyle name="Normal 2 2 2 2 2 6 3 13" xfId="12267"/>
    <cellStyle name="Normal 2 2 2 2 2 6 3 2" xfId="12268"/>
    <cellStyle name="Normal 2 2 2 2 2 6 3 2 10" xfId="12269"/>
    <cellStyle name="Normal 2 2 2 2 2 6 3 2 10 2" xfId="12270"/>
    <cellStyle name="Normal 2 2 2 2 2 6 3 2 11" xfId="12271"/>
    <cellStyle name="Normal 2 2 2 2 2 6 3 2 11 2" xfId="12272"/>
    <cellStyle name="Normal 2 2 2 2 2 6 3 2 12" xfId="12273"/>
    <cellStyle name="Normal 2 2 2 2 2 6 3 2 2" xfId="12274"/>
    <cellStyle name="Normal 2 2 2 2 2 6 3 2 2 10" xfId="12275"/>
    <cellStyle name="Normal 2 2 2 2 2 6 3 2 2 10 2" xfId="12276"/>
    <cellStyle name="Normal 2 2 2 2 2 6 3 2 2 11" xfId="12277"/>
    <cellStyle name="Normal 2 2 2 2 2 6 3 2 2 2" xfId="12278"/>
    <cellStyle name="Normal 2 2 2 2 2 6 3 2 2 2 2" xfId="12279"/>
    <cellStyle name="Normal 2 2 2 2 2 6 3 2 2 3" xfId="12280"/>
    <cellStyle name="Normal 2 2 2 2 2 6 3 2 2 3 2" xfId="12281"/>
    <cellStyle name="Normal 2 2 2 2 2 6 3 2 2 4" xfId="12282"/>
    <cellStyle name="Normal 2 2 2 2 2 6 3 2 2 4 2" xfId="12283"/>
    <cellStyle name="Normal 2 2 2 2 2 6 3 2 2 5" xfId="12284"/>
    <cellStyle name="Normal 2 2 2 2 2 6 3 2 2 5 2" xfId="12285"/>
    <cellStyle name="Normal 2 2 2 2 2 6 3 2 2 6" xfId="12286"/>
    <cellStyle name="Normal 2 2 2 2 2 6 3 2 2 6 2" xfId="12287"/>
    <cellStyle name="Normal 2 2 2 2 2 6 3 2 2 7" xfId="12288"/>
    <cellStyle name="Normal 2 2 2 2 2 6 3 2 2 7 2" xfId="12289"/>
    <cellStyle name="Normal 2 2 2 2 2 6 3 2 2 8" xfId="12290"/>
    <cellStyle name="Normal 2 2 2 2 2 6 3 2 2 8 2" xfId="12291"/>
    <cellStyle name="Normal 2 2 2 2 2 6 3 2 2 9" xfId="12292"/>
    <cellStyle name="Normal 2 2 2 2 2 6 3 2 2 9 2" xfId="12293"/>
    <cellStyle name="Normal 2 2 2 2 2 6 3 2 3" xfId="12294"/>
    <cellStyle name="Normal 2 2 2 2 2 6 3 2 3 2" xfId="12295"/>
    <cellStyle name="Normal 2 2 2 2 2 6 3 2 4" xfId="12296"/>
    <cellStyle name="Normal 2 2 2 2 2 6 3 2 4 2" xfId="12297"/>
    <cellStyle name="Normal 2 2 2 2 2 6 3 2 5" xfId="12298"/>
    <cellStyle name="Normal 2 2 2 2 2 6 3 2 5 2" xfId="12299"/>
    <cellStyle name="Normal 2 2 2 2 2 6 3 2 6" xfId="12300"/>
    <cellStyle name="Normal 2 2 2 2 2 6 3 2 6 2" xfId="12301"/>
    <cellStyle name="Normal 2 2 2 2 2 6 3 2 7" xfId="12302"/>
    <cellStyle name="Normal 2 2 2 2 2 6 3 2 7 2" xfId="12303"/>
    <cellStyle name="Normal 2 2 2 2 2 6 3 2 8" xfId="12304"/>
    <cellStyle name="Normal 2 2 2 2 2 6 3 2 8 2" xfId="12305"/>
    <cellStyle name="Normal 2 2 2 2 2 6 3 2 9" xfId="12306"/>
    <cellStyle name="Normal 2 2 2 2 2 6 3 2 9 2" xfId="12307"/>
    <cellStyle name="Normal 2 2 2 2 2 6 3 3" xfId="12308"/>
    <cellStyle name="Normal 2 2 2 2 2 6 3 3 10" xfId="12309"/>
    <cellStyle name="Normal 2 2 2 2 2 6 3 3 10 2" xfId="12310"/>
    <cellStyle name="Normal 2 2 2 2 2 6 3 3 11" xfId="12311"/>
    <cellStyle name="Normal 2 2 2 2 2 6 3 3 2" xfId="12312"/>
    <cellStyle name="Normal 2 2 2 2 2 6 3 3 2 2" xfId="12313"/>
    <cellStyle name="Normal 2 2 2 2 2 6 3 3 3" xfId="12314"/>
    <cellStyle name="Normal 2 2 2 2 2 6 3 3 3 2" xfId="12315"/>
    <cellStyle name="Normal 2 2 2 2 2 6 3 3 4" xfId="12316"/>
    <cellStyle name="Normal 2 2 2 2 2 6 3 3 4 2" xfId="12317"/>
    <cellStyle name="Normal 2 2 2 2 2 6 3 3 5" xfId="12318"/>
    <cellStyle name="Normal 2 2 2 2 2 6 3 3 5 2" xfId="12319"/>
    <cellStyle name="Normal 2 2 2 2 2 6 3 3 6" xfId="12320"/>
    <cellStyle name="Normal 2 2 2 2 2 6 3 3 6 2" xfId="12321"/>
    <cellStyle name="Normal 2 2 2 2 2 6 3 3 7" xfId="12322"/>
    <cellStyle name="Normal 2 2 2 2 2 6 3 3 7 2" xfId="12323"/>
    <cellStyle name="Normal 2 2 2 2 2 6 3 3 8" xfId="12324"/>
    <cellStyle name="Normal 2 2 2 2 2 6 3 3 8 2" xfId="12325"/>
    <cellStyle name="Normal 2 2 2 2 2 6 3 3 9" xfId="12326"/>
    <cellStyle name="Normal 2 2 2 2 2 6 3 3 9 2" xfId="12327"/>
    <cellStyle name="Normal 2 2 2 2 2 6 3 4" xfId="12328"/>
    <cellStyle name="Normal 2 2 2 2 2 6 3 4 2" xfId="12329"/>
    <cellStyle name="Normal 2 2 2 2 2 6 3 5" xfId="12330"/>
    <cellStyle name="Normal 2 2 2 2 2 6 3 5 2" xfId="12331"/>
    <cellStyle name="Normal 2 2 2 2 2 6 3 6" xfId="12332"/>
    <cellStyle name="Normal 2 2 2 2 2 6 3 6 2" xfId="12333"/>
    <cellStyle name="Normal 2 2 2 2 2 6 3 7" xfId="12334"/>
    <cellStyle name="Normal 2 2 2 2 2 6 3 7 2" xfId="12335"/>
    <cellStyle name="Normal 2 2 2 2 2 6 3 8" xfId="12336"/>
    <cellStyle name="Normal 2 2 2 2 2 6 3 8 2" xfId="12337"/>
    <cellStyle name="Normal 2 2 2 2 2 6 3 9" xfId="12338"/>
    <cellStyle name="Normal 2 2 2 2 2 6 3 9 2" xfId="12339"/>
    <cellStyle name="Normal 2 2 2 2 2 6 4" xfId="283"/>
    <cellStyle name="Normal 2 2 2 2 2 6 4 10" xfId="12340"/>
    <cellStyle name="Normal 2 2 2 2 2 6 4 10 2" xfId="12341"/>
    <cellStyle name="Normal 2 2 2 2 2 6 4 11" xfId="12342"/>
    <cellStyle name="Normal 2 2 2 2 2 6 4 11 2" xfId="12343"/>
    <cellStyle name="Normal 2 2 2 2 2 6 4 12" xfId="12344"/>
    <cellStyle name="Normal 2 2 2 2 2 6 4 12 2" xfId="12345"/>
    <cellStyle name="Normal 2 2 2 2 2 6 4 13" xfId="12346"/>
    <cellStyle name="Normal 2 2 2 2 2 6 4 2" xfId="12347"/>
    <cellStyle name="Normal 2 2 2 2 2 6 4 2 10" xfId="12348"/>
    <cellStyle name="Normal 2 2 2 2 2 6 4 2 10 2" xfId="12349"/>
    <cellStyle name="Normal 2 2 2 2 2 6 4 2 11" xfId="12350"/>
    <cellStyle name="Normal 2 2 2 2 2 6 4 2 11 2" xfId="12351"/>
    <cellStyle name="Normal 2 2 2 2 2 6 4 2 12" xfId="12352"/>
    <cellStyle name="Normal 2 2 2 2 2 6 4 2 2" xfId="12353"/>
    <cellStyle name="Normal 2 2 2 2 2 6 4 2 2 10" xfId="12354"/>
    <cellStyle name="Normal 2 2 2 2 2 6 4 2 2 10 2" xfId="12355"/>
    <cellStyle name="Normal 2 2 2 2 2 6 4 2 2 11" xfId="12356"/>
    <cellStyle name="Normal 2 2 2 2 2 6 4 2 2 2" xfId="12357"/>
    <cellStyle name="Normal 2 2 2 2 2 6 4 2 2 2 2" xfId="12358"/>
    <cellStyle name="Normal 2 2 2 2 2 6 4 2 2 3" xfId="12359"/>
    <cellStyle name="Normal 2 2 2 2 2 6 4 2 2 3 2" xfId="12360"/>
    <cellStyle name="Normal 2 2 2 2 2 6 4 2 2 4" xfId="12361"/>
    <cellStyle name="Normal 2 2 2 2 2 6 4 2 2 4 2" xfId="12362"/>
    <cellStyle name="Normal 2 2 2 2 2 6 4 2 2 5" xfId="12363"/>
    <cellStyle name="Normal 2 2 2 2 2 6 4 2 2 5 2" xfId="12364"/>
    <cellStyle name="Normal 2 2 2 2 2 6 4 2 2 6" xfId="12365"/>
    <cellStyle name="Normal 2 2 2 2 2 6 4 2 2 6 2" xfId="12366"/>
    <cellStyle name="Normal 2 2 2 2 2 6 4 2 2 7" xfId="12367"/>
    <cellStyle name="Normal 2 2 2 2 2 6 4 2 2 7 2" xfId="12368"/>
    <cellStyle name="Normal 2 2 2 2 2 6 4 2 2 8" xfId="12369"/>
    <cellStyle name="Normal 2 2 2 2 2 6 4 2 2 8 2" xfId="12370"/>
    <cellStyle name="Normal 2 2 2 2 2 6 4 2 2 9" xfId="12371"/>
    <cellStyle name="Normal 2 2 2 2 2 6 4 2 2 9 2" xfId="12372"/>
    <cellStyle name="Normal 2 2 2 2 2 6 4 2 3" xfId="12373"/>
    <cellStyle name="Normal 2 2 2 2 2 6 4 2 3 2" xfId="12374"/>
    <cellStyle name="Normal 2 2 2 2 2 6 4 2 4" xfId="12375"/>
    <cellStyle name="Normal 2 2 2 2 2 6 4 2 4 2" xfId="12376"/>
    <cellStyle name="Normal 2 2 2 2 2 6 4 2 5" xfId="12377"/>
    <cellStyle name="Normal 2 2 2 2 2 6 4 2 5 2" xfId="12378"/>
    <cellStyle name="Normal 2 2 2 2 2 6 4 2 6" xfId="12379"/>
    <cellStyle name="Normal 2 2 2 2 2 6 4 2 6 2" xfId="12380"/>
    <cellStyle name="Normal 2 2 2 2 2 6 4 2 7" xfId="12381"/>
    <cellStyle name="Normal 2 2 2 2 2 6 4 2 7 2" xfId="12382"/>
    <cellStyle name="Normal 2 2 2 2 2 6 4 2 8" xfId="12383"/>
    <cellStyle name="Normal 2 2 2 2 2 6 4 2 8 2" xfId="12384"/>
    <cellStyle name="Normal 2 2 2 2 2 6 4 2 9" xfId="12385"/>
    <cellStyle name="Normal 2 2 2 2 2 6 4 2 9 2" xfId="12386"/>
    <cellStyle name="Normal 2 2 2 2 2 6 4 3" xfId="12387"/>
    <cellStyle name="Normal 2 2 2 2 2 6 4 3 10" xfId="12388"/>
    <cellStyle name="Normal 2 2 2 2 2 6 4 3 10 2" xfId="12389"/>
    <cellStyle name="Normal 2 2 2 2 2 6 4 3 11" xfId="12390"/>
    <cellStyle name="Normal 2 2 2 2 2 6 4 3 2" xfId="12391"/>
    <cellStyle name="Normal 2 2 2 2 2 6 4 3 2 2" xfId="12392"/>
    <cellStyle name="Normal 2 2 2 2 2 6 4 3 3" xfId="12393"/>
    <cellStyle name="Normal 2 2 2 2 2 6 4 3 3 2" xfId="12394"/>
    <cellStyle name="Normal 2 2 2 2 2 6 4 3 4" xfId="12395"/>
    <cellStyle name="Normal 2 2 2 2 2 6 4 3 4 2" xfId="12396"/>
    <cellStyle name="Normal 2 2 2 2 2 6 4 3 5" xfId="12397"/>
    <cellStyle name="Normal 2 2 2 2 2 6 4 3 5 2" xfId="12398"/>
    <cellStyle name="Normal 2 2 2 2 2 6 4 3 6" xfId="12399"/>
    <cellStyle name="Normal 2 2 2 2 2 6 4 3 6 2" xfId="12400"/>
    <cellStyle name="Normal 2 2 2 2 2 6 4 3 7" xfId="12401"/>
    <cellStyle name="Normal 2 2 2 2 2 6 4 3 7 2" xfId="12402"/>
    <cellStyle name="Normal 2 2 2 2 2 6 4 3 8" xfId="12403"/>
    <cellStyle name="Normal 2 2 2 2 2 6 4 3 8 2" xfId="12404"/>
    <cellStyle name="Normal 2 2 2 2 2 6 4 3 9" xfId="12405"/>
    <cellStyle name="Normal 2 2 2 2 2 6 4 3 9 2" xfId="12406"/>
    <cellStyle name="Normal 2 2 2 2 2 6 4 4" xfId="12407"/>
    <cellStyle name="Normal 2 2 2 2 2 6 4 4 2" xfId="12408"/>
    <cellStyle name="Normal 2 2 2 2 2 6 4 5" xfId="12409"/>
    <cellStyle name="Normal 2 2 2 2 2 6 4 5 2" xfId="12410"/>
    <cellStyle name="Normal 2 2 2 2 2 6 4 6" xfId="12411"/>
    <cellStyle name="Normal 2 2 2 2 2 6 4 6 2" xfId="12412"/>
    <cellStyle name="Normal 2 2 2 2 2 6 4 7" xfId="12413"/>
    <cellStyle name="Normal 2 2 2 2 2 6 4 7 2" xfId="12414"/>
    <cellStyle name="Normal 2 2 2 2 2 6 4 8" xfId="12415"/>
    <cellStyle name="Normal 2 2 2 2 2 6 4 8 2" xfId="12416"/>
    <cellStyle name="Normal 2 2 2 2 2 6 4 9" xfId="12417"/>
    <cellStyle name="Normal 2 2 2 2 2 6 4 9 2" xfId="12418"/>
    <cellStyle name="Normal 2 2 2 2 2 6 5" xfId="284"/>
    <cellStyle name="Normal 2 2 2 2 2 6 5 10" xfId="12419"/>
    <cellStyle name="Normal 2 2 2 2 2 6 5 10 2" xfId="12420"/>
    <cellStyle name="Normal 2 2 2 2 2 6 5 11" xfId="12421"/>
    <cellStyle name="Normal 2 2 2 2 2 6 5 11 2" xfId="12422"/>
    <cellStyle name="Normal 2 2 2 2 2 6 5 12" xfId="12423"/>
    <cellStyle name="Normal 2 2 2 2 2 6 5 12 2" xfId="12424"/>
    <cellStyle name="Normal 2 2 2 2 2 6 5 13" xfId="12425"/>
    <cellStyle name="Normal 2 2 2 2 2 6 5 2" xfId="12426"/>
    <cellStyle name="Normal 2 2 2 2 2 6 5 2 10" xfId="12427"/>
    <cellStyle name="Normal 2 2 2 2 2 6 5 2 10 2" xfId="12428"/>
    <cellStyle name="Normal 2 2 2 2 2 6 5 2 11" xfId="12429"/>
    <cellStyle name="Normal 2 2 2 2 2 6 5 2 11 2" xfId="12430"/>
    <cellStyle name="Normal 2 2 2 2 2 6 5 2 12" xfId="12431"/>
    <cellStyle name="Normal 2 2 2 2 2 6 5 2 2" xfId="12432"/>
    <cellStyle name="Normal 2 2 2 2 2 6 5 2 2 10" xfId="12433"/>
    <cellStyle name="Normal 2 2 2 2 2 6 5 2 2 10 2" xfId="12434"/>
    <cellStyle name="Normal 2 2 2 2 2 6 5 2 2 11" xfId="12435"/>
    <cellStyle name="Normal 2 2 2 2 2 6 5 2 2 2" xfId="12436"/>
    <cellStyle name="Normal 2 2 2 2 2 6 5 2 2 2 2" xfId="12437"/>
    <cellStyle name="Normal 2 2 2 2 2 6 5 2 2 3" xfId="12438"/>
    <cellStyle name="Normal 2 2 2 2 2 6 5 2 2 3 2" xfId="12439"/>
    <cellStyle name="Normal 2 2 2 2 2 6 5 2 2 4" xfId="12440"/>
    <cellStyle name="Normal 2 2 2 2 2 6 5 2 2 4 2" xfId="12441"/>
    <cellStyle name="Normal 2 2 2 2 2 6 5 2 2 5" xfId="12442"/>
    <cellStyle name="Normal 2 2 2 2 2 6 5 2 2 5 2" xfId="12443"/>
    <cellStyle name="Normal 2 2 2 2 2 6 5 2 2 6" xfId="12444"/>
    <cellStyle name="Normal 2 2 2 2 2 6 5 2 2 6 2" xfId="12445"/>
    <cellStyle name="Normal 2 2 2 2 2 6 5 2 2 7" xfId="12446"/>
    <cellStyle name="Normal 2 2 2 2 2 6 5 2 2 7 2" xfId="12447"/>
    <cellStyle name="Normal 2 2 2 2 2 6 5 2 2 8" xfId="12448"/>
    <cellStyle name="Normal 2 2 2 2 2 6 5 2 2 8 2" xfId="12449"/>
    <cellStyle name="Normal 2 2 2 2 2 6 5 2 2 9" xfId="12450"/>
    <cellStyle name="Normal 2 2 2 2 2 6 5 2 2 9 2" xfId="12451"/>
    <cellStyle name="Normal 2 2 2 2 2 6 5 2 3" xfId="12452"/>
    <cellStyle name="Normal 2 2 2 2 2 6 5 2 3 2" xfId="12453"/>
    <cellStyle name="Normal 2 2 2 2 2 6 5 2 4" xfId="12454"/>
    <cellStyle name="Normal 2 2 2 2 2 6 5 2 4 2" xfId="12455"/>
    <cellStyle name="Normal 2 2 2 2 2 6 5 2 5" xfId="12456"/>
    <cellStyle name="Normal 2 2 2 2 2 6 5 2 5 2" xfId="12457"/>
    <cellStyle name="Normal 2 2 2 2 2 6 5 2 6" xfId="12458"/>
    <cellStyle name="Normal 2 2 2 2 2 6 5 2 6 2" xfId="12459"/>
    <cellStyle name="Normal 2 2 2 2 2 6 5 2 7" xfId="12460"/>
    <cellStyle name="Normal 2 2 2 2 2 6 5 2 7 2" xfId="12461"/>
    <cellStyle name="Normal 2 2 2 2 2 6 5 2 8" xfId="12462"/>
    <cellStyle name="Normal 2 2 2 2 2 6 5 2 8 2" xfId="12463"/>
    <cellStyle name="Normal 2 2 2 2 2 6 5 2 9" xfId="12464"/>
    <cellStyle name="Normal 2 2 2 2 2 6 5 2 9 2" xfId="12465"/>
    <cellStyle name="Normal 2 2 2 2 2 6 5 3" xfId="12466"/>
    <cellStyle name="Normal 2 2 2 2 2 6 5 3 10" xfId="12467"/>
    <cellStyle name="Normal 2 2 2 2 2 6 5 3 10 2" xfId="12468"/>
    <cellStyle name="Normal 2 2 2 2 2 6 5 3 11" xfId="12469"/>
    <cellStyle name="Normal 2 2 2 2 2 6 5 3 2" xfId="12470"/>
    <cellStyle name="Normal 2 2 2 2 2 6 5 3 2 2" xfId="12471"/>
    <cellStyle name="Normal 2 2 2 2 2 6 5 3 3" xfId="12472"/>
    <cellStyle name="Normal 2 2 2 2 2 6 5 3 3 2" xfId="12473"/>
    <cellStyle name="Normal 2 2 2 2 2 6 5 3 4" xfId="12474"/>
    <cellStyle name="Normal 2 2 2 2 2 6 5 3 4 2" xfId="12475"/>
    <cellStyle name="Normal 2 2 2 2 2 6 5 3 5" xfId="12476"/>
    <cellStyle name="Normal 2 2 2 2 2 6 5 3 5 2" xfId="12477"/>
    <cellStyle name="Normal 2 2 2 2 2 6 5 3 6" xfId="12478"/>
    <cellStyle name="Normal 2 2 2 2 2 6 5 3 6 2" xfId="12479"/>
    <cellStyle name="Normal 2 2 2 2 2 6 5 3 7" xfId="12480"/>
    <cellStyle name="Normal 2 2 2 2 2 6 5 3 7 2" xfId="12481"/>
    <cellStyle name="Normal 2 2 2 2 2 6 5 3 8" xfId="12482"/>
    <cellStyle name="Normal 2 2 2 2 2 6 5 3 8 2" xfId="12483"/>
    <cellStyle name="Normal 2 2 2 2 2 6 5 3 9" xfId="12484"/>
    <cellStyle name="Normal 2 2 2 2 2 6 5 3 9 2" xfId="12485"/>
    <cellStyle name="Normal 2 2 2 2 2 6 5 4" xfId="12486"/>
    <cellStyle name="Normal 2 2 2 2 2 6 5 4 2" xfId="12487"/>
    <cellStyle name="Normal 2 2 2 2 2 6 5 5" xfId="12488"/>
    <cellStyle name="Normal 2 2 2 2 2 6 5 5 2" xfId="12489"/>
    <cellStyle name="Normal 2 2 2 2 2 6 5 6" xfId="12490"/>
    <cellStyle name="Normal 2 2 2 2 2 6 5 6 2" xfId="12491"/>
    <cellStyle name="Normal 2 2 2 2 2 6 5 7" xfId="12492"/>
    <cellStyle name="Normal 2 2 2 2 2 6 5 7 2" xfId="12493"/>
    <cellStyle name="Normal 2 2 2 2 2 6 5 8" xfId="12494"/>
    <cellStyle name="Normal 2 2 2 2 2 6 5 8 2" xfId="12495"/>
    <cellStyle name="Normal 2 2 2 2 2 6 5 9" xfId="12496"/>
    <cellStyle name="Normal 2 2 2 2 2 6 5 9 2" xfId="12497"/>
    <cellStyle name="Normal 2 2 2 2 2 6 6" xfId="285"/>
    <cellStyle name="Normal 2 2 2 2 2 7" xfId="286"/>
    <cellStyle name="Normal 2 2 2 2 2 7 2" xfId="287"/>
    <cellStyle name="Normal 2 2 2 2 2 8" xfId="288"/>
    <cellStyle name="Normal 2 2 2 2 2 8 2" xfId="289"/>
    <cellStyle name="Normal 2 2 2 2 2 9" xfId="290"/>
    <cellStyle name="Normal 2 2 2 2 2 9 2" xfId="291"/>
    <cellStyle name="Normal 2 2 2 2 3" xfId="292"/>
    <cellStyle name="Normal 2 2 2 2 3 2" xfId="293"/>
    <cellStyle name="Normal 2 2 2 2 4" xfId="294"/>
    <cellStyle name="Normal 2 2 2 2 4 2" xfId="295"/>
    <cellStyle name="Normal 2 2 2 2 5" xfId="296"/>
    <cellStyle name="Normal 2 2 2 2 5 2" xfId="297"/>
    <cellStyle name="Normal 2 2 2 2 6" xfId="298"/>
    <cellStyle name="Normal 2 2 2 2 6 2" xfId="299"/>
    <cellStyle name="Normal 2 2 2 2 7" xfId="300"/>
    <cellStyle name="Normal 2 2 2 2 7 2" xfId="301"/>
    <cellStyle name="Normal 2 2 2 2 8" xfId="302"/>
    <cellStyle name="Normal 2 2 2 2 8 2" xfId="303"/>
    <cellStyle name="Normal 2 2 2 2 9" xfId="304"/>
    <cellStyle name="Normal 2 2 2 2 9 10" xfId="12498"/>
    <cellStyle name="Normal 2 2 2 2 9 10 2" xfId="12499"/>
    <cellStyle name="Normal 2 2 2 2 9 11" xfId="12500"/>
    <cellStyle name="Normal 2 2 2 2 9 11 2" xfId="12501"/>
    <cellStyle name="Normal 2 2 2 2 9 12" xfId="12502"/>
    <cellStyle name="Normal 2 2 2 2 9 12 2" xfId="12503"/>
    <cellStyle name="Normal 2 2 2 2 9 13" xfId="12504"/>
    <cellStyle name="Normal 2 2 2 2 9 13 2" xfId="12505"/>
    <cellStyle name="Normal 2 2 2 2 9 14" xfId="12506"/>
    <cellStyle name="Normal 2 2 2 2 9 14 2" xfId="12507"/>
    <cellStyle name="Normal 2 2 2 2 9 15" xfId="12508"/>
    <cellStyle name="Normal 2 2 2 2 9 15 2" xfId="12509"/>
    <cellStyle name="Normal 2 2 2 2 9 16" xfId="12510"/>
    <cellStyle name="Normal 2 2 2 2 9 16 2" xfId="12511"/>
    <cellStyle name="Normal 2 2 2 2 9 17" xfId="12512"/>
    <cellStyle name="Normal 2 2 2 2 9 17 2" xfId="12513"/>
    <cellStyle name="Normal 2 2 2 2 9 18" xfId="12514"/>
    <cellStyle name="Normal 2 2 2 2 9 2" xfId="305"/>
    <cellStyle name="Normal 2 2 2 2 9 2 2" xfId="306"/>
    <cellStyle name="Normal 2 2 2 2 9 2 2 10" xfId="12515"/>
    <cellStyle name="Normal 2 2 2 2 9 2 2 10 2" xfId="12516"/>
    <cellStyle name="Normal 2 2 2 2 9 2 2 11" xfId="12517"/>
    <cellStyle name="Normal 2 2 2 2 9 2 2 11 2" xfId="12518"/>
    <cellStyle name="Normal 2 2 2 2 9 2 2 12" xfId="12519"/>
    <cellStyle name="Normal 2 2 2 2 9 2 2 12 2" xfId="12520"/>
    <cellStyle name="Normal 2 2 2 2 9 2 2 13" xfId="12521"/>
    <cellStyle name="Normal 2 2 2 2 9 2 2 13 2" xfId="12522"/>
    <cellStyle name="Normal 2 2 2 2 9 2 2 14" xfId="12523"/>
    <cellStyle name="Normal 2 2 2 2 9 2 2 14 2" xfId="12524"/>
    <cellStyle name="Normal 2 2 2 2 9 2 2 15" xfId="12525"/>
    <cellStyle name="Normal 2 2 2 2 9 2 2 15 2" xfId="12526"/>
    <cellStyle name="Normal 2 2 2 2 9 2 2 16" xfId="12527"/>
    <cellStyle name="Normal 2 2 2 2 9 2 2 16 2" xfId="12528"/>
    <cellStyle name="Normal 2 2 2 2 9 2 2 17" xfId="12529"/>
    <cellStyle name="Normal 2 2 2 2 9 2 2 2" xfId="307"/>
    <cellStyle name="Normal 2 2 2 2 9 2 2 2 2" xfId="308"/>
    <cellStyle name="Normal 2 2 2 2 9 2 2 3" xfId="309"/>
    <cellStyle name="Normal 2 2 2 2 9 2 2 3 2" xfId="310"/>
    <cellStyle name="Normal 2 2 2 2 9 2 2 4" xfId="311"/>
    <cellStyle name="Normal 2 2 2 2 9 2 2 4 2" xfId="312"/>
    <cellStyle name="Normal 2 2 2 2 9 2 2 5" xfId="313"/>
    <cellStyle name="Normal 2 2 2 2 9 2 2 5 2" xfId="314"/>
    <cellStyle name="Normal 2 2 2 2 9 2 2 6" xfId="12530"/>
    <cellStyle name="Normal 2 2 2 2 9 2 2 6 10" xfId="12531"/>
    <cellStyle name="Normal 2 2 2 2 9 2 2 6 10 2" xfId="12532"/>
    <cellStyle name="Normal 2 2 2 2 9 2 2 6 11" xfId="12533"/>
    <cellStyle name="Normal 2 2 2 2 9 2 2 6 11 2" xfId="12534"/>
    <cellStyle name="Normal 2 2 2 2 9 2 2 6 12" xfId="12535"/>
    <cellStyle name="Normal 2 2 2 2 9 2 2 6 2" xfId="12536"/>
    <cellStyle name="Normal 2 2 2 2 9 2 2 6 2 10" xfId="12537"/>
    <cellStyle name="Normal 2 2 2 2 9 2 2 6 2 10 2" xfId="12538"/>
    <cellStyle name="Normal 2 2 2 2 9 2 2 6 2 11" xfId="12539"/>
    <cellStyle name="Normal 2 2 2 2 9 2 2 6 2 2" xfId="12540"/>
    <cellStyle name="Normal 2 2 2 2 9 2 2 6 2 2 2" xfId="12541"/>
    <cellStyle name="Normal 2 2 2 2 9 2 2 6 2 3" xfId="12542"/>
    <cellStyle name="Normal 2 2 2 2 9 2 2 6 2 3 2" xfId="12543"/>
    <cellStyle name="Normal 2 2 2 2 9 2 2 6 2 4" xfId="12544"/>
    <cellStyle name="Normal 2 2 2 2 9 2 2 6 2 4 2" xfId="12545"/>
    <cellStyle name="Normal 2 2 2 2 9 2 2 6 2 5" xfId="12546"/>
    <cellStyle name="Normal 2 2 2 2 9 2 2 6 2 5 2" xfId="12547"/>
    <cellStyle name="Normal 2 2 2 2 9 2 2 6 2 6" xfId="12548"/>
    <cellStyle name="Normal 2 2 2 2 9 2 2 6 2 6 2" xfId="12549"/>
    <cellStyle name="Normal 2 2 2 2 9 2 2 6 2 7" xfId="12550"/>
    <cellStyle name="Normal 2 2 2 2 9 2 2 6 2 7 2" xfId="12551"/>
    <cellStyle name="Normal 2 2 2 2 9 2 2 6 2 8" xfId="12552"/>
    <cellStyle name="Normal 2 2 2 2 9 2 2 6 2 8 2" xfId="12553"/>
    <cellStyle name="Normal 2 2 2 2 9 2 2 6 2 9" xfId="12554"/>
    <cellStyle name="Normal 2 2 2 2 9 2 2 6 2 9 2" xfId="12555"/>
    <cellStyle name="Normal 2 2 2 2 9 2 2 6 3" xfId="12556"/>
    <cellStyle name="Normal 2 2 2 2 9 2 2 6 3 2" xfId="12557"/>
    <cellStyle name="Normal 2 2 2 2 9 2 2 6 4" xfId="12558"/>
    <cellStyle name="Normal 2 2 2 2 9 2 2 6 4 2" xfId="12559"/>
    <cellStyle name="Normal 2 2 2 2 9 2 2 6 5" xfId="12560"/>
    <cellStyle name="Normal 2 2 2 2 9 2 2 6 5 2" xfId="12561"/>
    <cellStyle name="Normal 2 2 2 2 9 2 2 6 6" xfId="12562"/>
    <cellStyle name="Normal 2 2 2 2 9 2 2 6 6 2" xfId="12563"/>
    <cellStyle name="Normal 2 2 2 2 9 2 2 6 7" xfId="12564"/>
    <cellStyle name="Normal 2 2 2 2 9 2 2 6 7 2" xfId="12565"/>
    <cellStyle name="Normal 2 2 2 2 9 2 2 6 8" xfId="12566"/>
    <cellStyle name="Normal 2 2 2 2 9 2 2 6 8 2" xfId="12567"/>
    <cellStyle name="Normal 2 2 2 2 9 2 2 6 9" xfId="12568"/>
    <cellStyle name="Normal 2 2 2 2 9 2 2 6 9 2" xfId="12569"/>
    <cellStyle name="Normal 2 2 2 2 9 2 2 7" xfId="12570"/>
    <cellStyle name="Normal 2 2 2 2 9 2 2 7 10" xfId="12571"/>
    <cellStyle name="Normal 2 2 2 2 9 2 2 7 10 2" xfId="12572"/>
    <cellStyle name="Normal 2 2 2 2 9 2 2 7 11" xfId="12573"/>
    <cellStyle name="Normal 2 2 2 2 9 2 2 7 2" xfId="12574"/>
    <cellStyle name="Normal 2 2 2 2 9 2 2 7 2 2" xfId="12575"/>
    <cellStyle name="Normal 2 2 2 2 9 2 2 7 3" xfId="12576"/>
    <cellStyle name="Normal 2 2 2 2 9 2 2 7 3 2" xfId="12577"/>
    <cellStyle name="Normal 2 2 2 2 9 2 2 7 4" xfId="12578"/>
    <cellStyle name="Normal 2 2 2 2 9 2 2 7 4 2" xfId="12579"/>
    <cellStyle name="Normal 2 2 2 2 9 2 2 7 5" xfId="12580"/>
    <cellStyle name="Normal 2 2 2 2 9 2 2 7 5 2" xfId="12581"/>
    <cellStyle name="Normal 2 2 2 2 9 2 2 7 6" xfId="12582"/>
    <cellStyle name="Normal 2 2 2 2 9 2 2 7 6 2" xfId="12583"/>
    <cellStyle name="Normal 2 2 2 2 9 2 2 7 7" xfId="12584"/>
    <cellStyle name="Normal 2 2 2 2 9 2 2 7 7 2" xfId="12585"/>
    <cellStyle name="Normal 2 2 2 2 9 2 2 7 8" xfId="12586"/>
    <cellStyle name="Normal 2 2 2 2 9 2 2 7 8 2" xfId="12587"/>
    <cellStyle name="Normal 2 2 2 2 9 2 2 7 9" xfId="12588"/>
    <cellStyle name="Normal 2 2 2 2 9 2 2 7 9 2" xfId="12589"/>
    <cellStyle name="Normal 2 2 2 2 9 2 2 8" xfId="12590"/>
    <cellStyle name="Normal 2 2 2 2 9 2 2 8 2" xfId="12591"/>
    <cellStyle name="Normal 2 2 2 2 9 2 2 9" xfId="12592"/>
    <cellStyle name="Normal 2 2 2 2 9 2 2 9 2" xfId="12593"/>
    <cellStyle name="Normal 2 2 2 2 9 2 3" xfId="315"/>
    <cellStyle name="Normal 2 2 2 2 9 2 3 10" xfId="12594"/>
    <cellStyle name="Normal 2 2 2 2 9 2 3 10 2" xfId="12595"/>
    <cellStyle name="Normal 2 2 2 2 9 2 3 11" xfId="12596"/>
    <cellStyle name="Normal 2 2 2 2 9 2 3 11 2" xfId="12597"/>
    <cellStyle name="Normal 2 2 2 2 9 2 3 12" xfId="12598"/>
    <cellStyle name="Normal 2 2 2 2 9 2 3 12 2" xfId="12599"/>
    <cellStyle name="Normal 2 2 2 2 9 2 3 13" xfId="12600"/>
    <cellStyle name="Normal 2 2 2 2 9 2 3 2" xfId="12601"/>
    <cellStyle name="Normal 2 2 2 2 9 2 3 2 10" xfId="12602"/>
    <cellStyle name="Normal 2 2 2 2 9 2 3 2 10 2" xfId="12603"/>
    <cellStyle name="Normal 2 2 2 2 9 2 3 2 11" xfId="12604"/>
    <cellStyle name="Normal 2 2 2 2 9 2 3 2 11 2" xfId="12605"/>
    <cellStyle name="Normal 2 2 2 2 9 2 3 2 12" xfId="12606"/>
    <cellStyle name="Normal 2 2 2 2 9 2 3 2 2" xfId="12607"/>
    <cellStyle name="Normal 2 2 2 2 9 2 3 2 2 10" xfId="12608"/>
    <cellStyle name="Normal 2 2 2 2 9 2 3 2 2 10 2" xfId="12609"/>
    <cellStyle name="Normal 2 2 2 2 9 2 3 2 2 11" xfId="12610"/>
    <cellStyle name="Normal 2 2 2 2 9 2 3 2 2 2" xfId="12611"/>
    <cellStyle name="Normal 2 2 2 2 9 2 3 2 2 2 2" xfId="12612"/>
    <cellStyle name="Normal 2 2 2 2 9 2 3 2 2 3" xfId="12613"/>
    <cellStyle name="Normal 2 2 2 2 9 2 3 2 2 3 2" xfId="12614"/>
    <cellStyle name="Normal 2 2 2 2 9 2 3 2 2 4" xfId="12615"/>
    <cellStyle name="Normal 2 2 2 2 9 2 3 2 2 4 2" xfId="12616"/>
    <cellStyle name="Normal 2 2 2 2 9 2 3 2 2 5" xfId="12617"/>
    <cellStyle name="Normal 2 2 2 2 9 2 3 2 2 5 2" xfId="12618"/>
    <cellStyle name="Normal 2 2 2 2 9 2 3 2 2 6" xfId="12619"/>
    <cellStyle name="Normal 2 2 2 2 9 2 3 2 2 6 2" xfId="12620"/>
    <cellStyle name="Normal 2 2 2 2 9 2 3 2 2 7" xfId="12621"/>
    <cellStyle name="Normal 2 2 2 2 9 2 3 2 2 7 2" xfId="12622"/>
    <cellStyle name="Normal 2 2 2 2 9 2 3 2 2 8" xfId="12623"/>
    <cellStyle name="Normal 2 2 2 2 9 2 3 2 2 8 2" xfId="12624"/>
    <cellStyle name="Normal 2 2 2 2 9 2 3 2 2 9" xfId="12625"/>
    <cellStyle name="Normal 2 2 2 2 9 2 3 2 2 9 2" xfId="12626"/>
    <cellStyle name="Normal 2 2 2 2 9 2 3 2 3" xfId="12627"/>
    <cellStyle name="Normal 2 2 2 2 9 2 3 2 3 2" xfId="12628"/>
    <cellStyle name="Normal 2 2 2 2 9 2 3 2 4" xfId="12629"/>
    <cellStyle name="Normal 2 2 2 2 9 2 3 2 4 2" xfId="12630"/>
    <cellStyle name="Normal 2 2 2 2 9 2 3 2 5" xfId="12631"/>
    <cellStyle name="Normal 2 2 2 2 9 2 3 2 5 2" xfId="12632"/>
    <cellStyle name="Normal 2 2 2 2 9 2 3 2 6" xfId="12633"/>
    <cellStyle name="Normal 2 2 2 2 9 2 3 2 6 2" xfId="12634"/>
    <cellStyle name="Normal 2 2 2 2 9 2 3 2 7" xfId="12635"/>
    <cellStyle name="Normal 2 2 2 2 9 2 3 2 7 2" xfId="12636"/>
    <cellStyle name="Normal 2 2 2 2 9 2 3 2 8" xfId="12637"/>
    <cellStyle name="Normal 2 2 2 2 9 2 3 2 8 2" xfId="12638"/>
    <cellStyle name="Normal 2 2 2 2 9 2 3 2 9" xfId="12639"/>
    <cellStyle name="Normal 2 2 2 2 9 2 3 2 9 2" xfId="12640"/>
    <cellStyle name="Normal 2 2 2 2 9 2 3 3" xfId="12641"/>
    <cellStyle name="Normal 2 2 2 2 9 2 3 3 10" xfId="12642"/>
    <cellStyle name="Normal 2 2 2 2 9 2 3 3 10 2" xfId="12643"/>
    <cellStyle name="Normal 2 2 2 2 9 2 3 3 11" xfId="12644"/>
    <cellStyle name="Normal 2 2 2 2 9 2 3 3 2" xfId="12645"/>
    <cellStyle name="Normal 2 2 2 2 9 2 3 3 2 2" xfId="12646"/>
    <cellStyle name="Normal 2 2 2 2 9 2 3 3 3" xfId="12647"/>
    <cellStyle name="Normal 2 2 2 2 9 2 3 3 3 2" xfId="12648"/>
    <cellStyle name="Normal 2 2 2 2 9 2 3 3 4" xfId="12649"/>
    <cellStyle name="Normal 2 2 2 2 9 2 3 3 4 2" xfId="12650"/>
    <cellStyle name="Normal 2 2 2 2 9 2 3 3 5" xfId="12651"/>
    <cellStyle name="Normal 2 2 2 2 9 2 3 3 5 2" xfId="12652"/>
    <cellStyle name="Normal 2 2 2 2 9 2 3 3 6" xfId="12653"/>
    <cellStyle name="Normal 2 2 2 2 9 2 3 3 6 2" xfId="12654"/>
    <cellStyle name="Normal 2 2 2 2 9 2 3 3 7" xfId="12655"/>
    <cellStyle name="Normal 2 2 2 2 9 2 3 3 7 2" xfId="12656"/>
    <cellStyle name="Normal 2 2 2 2 9 2 3 3 8" xfId="12657"/>
    <cellStyle name="Normal 2 2 2 2 9 2 3 3 8 2" xfId="12658"/>
    <cellStyle name="Normal 2 2 2 2 9 2 3 3 9" xfId="12659"/>
    <cellStyle name="Normal 2 2 2 2 9 2 3 3 9 2" xfId="12660"/>
    <cellStyle name="Normal 2 2 2 2 9 2 3 4" xfId="12661"/>
    <cellStyle name="Normal 2 2 2 2 9 2 3 4 2" xfId="12662"/>
    <cellStyle name="Normal 2 2 2 2 9 2 3 5" xfId="12663"/>
    <cellStyle name="Normal 2 2 2 2 9 2 3 5 2" xfId="12664"/>
    <cellStyle name="Normal 2 2 2 2 9 2 3 6" xfId="12665"/>
    <cellStyle name="Normal 2 2 2 2 9 2 3 6 2" xfId="12666"/>
    <cellStyle name="Normal 2 2 2 2 9 2 3 7" xfId="12667"/>
    <cellStyle name="Normal 2 2 2 2 9 2 3 7 2" xfId="12668"/>
    <cellStyle name="Normal 2 2 2 2 9 2 3 8" xfId="12669"/>
    <cellStyle name="Normal 2 2 2 2 9 2 3 8 2" xfId="12670"/>
    <cellStyle name="Normal 2 2 2 2 9 2 3 9" xfId="12671"/>
    <cellStyle name="Normal 2 2 2 2 9 2 3 9 2" xfId="12672"/>
    <cellStyle name="Normal 2 2 2 2 9 2 4" xfId="316"/>
    <cellStyle name="Normal 2 2 2 2 9 2 4 10" xfId="12673"/>
    <cellStyle name="Normal 2 2 2 2 9 2 4 10 2" xfId="12674"/>
    <cellStyle name="Normal 2 2 2 2 9 2 4 11" xfId="12675"/>
    <cellStyle name="Normal 2 2 2 2 9 2 4 11 2" xfId="12676"/>
    <cellStyle name="Normal 2 2 2 2 9 2 4 12" xfId="12677"/>
    <cellStyle name="Normal 2 2 2 2 9 2 4 12 2" xfId="12678"/>
    <cellStyle name="Normal 2 2 2 2 9 2 4 13" xfId="12679"/>
    <cellStyle name="Normal 2 2 2 2 9 2 4 2" xfId="12680"/>
    <cellStyle name="Normal 2 2 2 2 9 2 4 2 10" xfId="12681"/>
    <cellStyle name="Normal 2 2 2 2 9 2 4 2 10 2" xfId="12682"/>
    <cellStyle name="Normal 2 2 2 2 9 2 4 2 11" xfId="12683"/>
    <cellStyle name="Normal 2 2 2 2 9 2 4 2 11 2" xfId="12684"/>
    <cellStyle name="Normal 2 2 2 2 9 2 4 2 12" xfId="12685"/>
    <cellStyle name="Normal 2 2 2 2 9 2 4 2 2" xfId="12686"/>
    <cellStyle name="Normal 2 2 2 2 9 2 4 2 2 10" xfId="12687"/>
    <cellStyle name="Normal 2 2 2 2 9 2 4 2 2 10 2" xfId="12688"/>
    <cellStyle name="Normal 2 2 2 2 9 2 4 2 2 11" xfId="12689"/>
    <cellStyle name="Normal 2 2 2 2 9 2 4 2 2 2" xfId="12690"/>
    <cellStyle name="Normal 2 2 2 2 9 2 4 2 2 2 2" xfId="12691"/>
    <cellStyle name="Normal 2 2 2 2 9 2 4 2 2 3" xfId="12692"/>
    <cellStyle name="Normal 2 2 2 2 9 2 4 2 2 3 2" xfId="12693"/>
    <cellStyle name="Normal 2 2 2 2 9 2 4 2 2 4" xfId="12694"/>
    <cellStyle name="Normal 2 2 2 2 9 2 4 2 2 4 2" xfId="12695"/>
    <cellStyle name="Normal 2 2 2 2 9 2 4 2 2 5" xfId="12696"/>
    <cellStyle name="Normal 2 2 2 2 9 2 4 2 2 5 2" xfId="12697"/>
    <cellStyle name="Normal 2 2 2 2 9 2 4 2 2 6" xfId="12698"/>
    <cellStyle name="Normal 2 2 2 2 9 2 4 2 2 6 2" xfId="12699"/>
    <cellStyle name="Normal 2 2 2 2 9 2 4 2 2 7" xfId="12700"/>
    <cellStyle name="Normal 2 2 2 2 9 2 4 2 2 7 2" xfId="12701"/>
    <cellStyle name="Normal 2 2 2 2 9 2 4 2 2 8" xfId="12702"/>
    <cellStyle name="Normal 2 2 2 2 9 2 4 2 2 8 2" xfId="12703"/>
    <cellStyle name="Normal 2 2 2 2 9 2 4 2 2 9" xfId="12704"/>
    <cellStyle name="Normal 2 2 2 2 9 2 4 2 2 9 2" xfId="12705"/>
    <cellStyle name="Normal 2 2 2 2 9 2 4 2 3" xfId="12706"/>
    <cellStyle name="Normal 2 2 2 2 9 2 4 2 3 2" xfId="12707"/>
    <cellStyle name="Normal 2 2 2 2 9 2 4 2 4" xfId="12708"/>
    <cellStyle name="Normal 2 2 2 2 9 2 4 2 4 2" xfId="12709"/>
    <cellStyle name="Normal 2 2 2 2 9 2 4 2 5" xfId="12710"/>
    <cellStyle name="Normal 2 2 2 2 9 2 4 2 5 2" xfId="12711"/>
    <cellStyle name="Normal 2 2 2 2 9 2 4 2 6" xfId="12712"/>
    <cellStyle name="Normal 2 2 2 2 9 2 4 2 6 2" xfId="12713"/>
    <cellStyle name="Normal 2 2 2 2 9 2 4 2 7" xfId="12714"/>
    <cellStyle name="Normal 2 2 2 2 9 2 4 2 7 2" xfId="12715"/>
    <cellStyle name="Normal 2 2 2 2 9 2 4 2 8" xfId="12716"/>
    <cellStyle name="Normal 2 2 2 2 9 2 4 2 8 2" xfId="12717"/>
    <cellStyle name="Normal 2 2 2 2 9 2 4 2 9" xfId="12718"/>
    <cellStyle name="Normal 2 2 2 2 9 2 4 2 9 2" xfId="12719"/>
    <cellStyle name="Normal 2 2 2 2 9 2 4 3" xfId="12720"/>
    <cellStyle name="Normal 2 2 2 2 9 2 4 3 10" xfId="12721"/>
    <cellStyle name="Normal 2 2 2 2 9 2 4 3 10 2" xfId="12722"/>
    <cellStyle name="Normal 2 2 2 2 9 2 4 3 11" xfId="12723"/>
    <cellStyle name="Normal 2 2 2 2 9 2 4 3 2" xfId="12724"/>
    <cellStyle name="Normal 2 2 2 2 9 2 4 3 2 2" xfId="12725"/>
    <cellStyle name="Normal 2 2 2 2 9 2 4 3 3" xfId="12726"/>
    <cellStyle name="Normal 2 2 2 2 9 2 4 3 3 2" xfId="12727"/>
    <cellStyle name="Normal 2 2 2 2 9 2 4 3 4" xfId="12728"/>
    <cellStyle name="Normal 2 2 2 2 9 2 4 3 4 2" xfId="12729"/>
    <cellStyle name="Normal 2 2 2 2 9 2 4 3 5" xfId="12730"/>
    <cellStyle name="Normal 2 2 2 2 9 2 4 3 5 2" xfId="12731"/>
    <cellStyle name="Normal 2 2 2 2 9 2 4 3 6" xfId="12732"/>
    <cellStyle name="Normal 2 2 2 2 9 2 4 3 6 2" xfId="12733"/>
    <cellStyle name="Normal 2 2 2 2 9 2 4 3 7" xfId="12734"/>
    <cellStyle name="Normal 2 2 2 2 9 2 4 3 7 2" xfId="12735"/>
    <cellStyle name="Normal 2 2 2 2 9 2 4 3 8" xfId="12736"/>
    <cellStyle name="Normal 2 2 2 2 9 2 4 3 8 2" xfId="12737"/>
    <cellStyle name="Normal 2 2 2 2 9 2 4 3 9" xfId="12738"/>
    <cellStyle name="Normal 2 2 2 2 9 2 4 3 9 2" xfId="12739"/>
    <cellStyle name="Normal 2 2 2 2 9 2 4 4" xfId="12740"/>
    <cellStyle name="Normal 2 2 2 2 9 2 4 4 2" xfId="12741"/>
    <cellStyle name="Normal 2 2 2 2 9 2 4 5" xfId="12742"/>
    <cellStyle name="Normal 2 2 2 2 9 2 4 5 2" xfId="12743"/>
    <cellStyle name="Normal 2 2 2 2 9 2 4 6" xfId="12744"/>
    <cellStyle name="Normal 2 2 2 2 9 2 4 6 2" xfId="12745"/>
    <cellStyle name="Normal 2 2 2 2 9 2 4 7" xfId="12746"/>
    <cellStyle name="Normal 2 2 2 2 9 2 4 7 2" xfId="12747"/>
    <cellStyle name="Normal 2 2 2 2 9 2 4 8" xfId="12748"/>
    <cellStyle name="Normal 2 2 2 2 9 2 4 8 2" xfId="12749"/>
    <cellStyle name="Normal 2 2 2 2 9 2 4 9" xfId="12750"/>
    <cellStyle name="Normal 2 2 2 2 9 2 4 9 2" xfId="12751"/>
    <cellStyle name="Normal 2 2 2 2 9 2 5" xfId="317"/>
    <cellStyle name="Normal 2 2 2 2 9 2 5 10" xfId="12752"/>
    <cellStyle name="Normal 2 2 2 2 9 2 5 10 2" xfId="12753"/>
    <cellStyle name="Normal 2 2 2 2 9 2 5 11" xfId="12754"/>
    <cellStyle name="Normal 2 2 2 2 9 2 5 11 2" xfId="12755"/>
    <cellStyle name="Normal 2 2 2 2 9 2 5 12" xfId="12756"/>
    <cellStyle name="Normal 2 2 2 2 9 2 5 12 2" xfId="12757"/>
    <cellStyle name="Normal 2 2 2 2 9 2 5 13" xfId="12758"/>
    <cellStyle name="Normal 2 2 2 2 9 2 5 2" xfId="12759"/>
    <cellStyle name="Normal 2 2 2 2 9 2 5 2 10" xfId="12760"/>
    <cellStyle name="Normal 2 2 2 2 9 2 5 2 10 2" xfId="12761"/>
    <cellStyle name="Normal 2 2 2 2 9 2 5 2 11" xfId="12762"/>
    <cellStyle name="Normal 2 2 2 2 9 2 5 2 11 2" xfId="12763"/>
    <cellStyle name="Normal 2 2 2 2 9 2 5 2 12" xfId="12764"/>
    <cellStyle name="Normal 2 2 2 2 9 2 5 2 2" xfId="12765"/>
    <cellStyle name="Normal 2 2 2 2 9 2 5 2 2 10" xfId="12766"/>
    <cellStyle name="Normal 2 2 2 2 9 2 5 2 2 10 2" xfId="12767"/>
    <cellStyle name="Normal 2 2 2 2 9 2 5 2 2 11" xfId="12768"/>
    <cellStyle name="Normal 2 2 2 2 9 2 5 2 2 2" xfId="12769"/>
    <cellStyle name="Normal 2 2 2 2 9 2 5 2 2 2 2" xfId="12770"/>
    <cellStyle name="Normal 2 2 2 2 9 2 5 2 2 3" xfId="12771"/>
    <cellStyle name="Normal 2 2 2 2 9 2 5 2 2 3 2" xfId="12772"/>
    <cellStyle name="Normal 2 2 2 2 9 2 5 2 2 4" xfId="12773"/>
    <cellStyle name="Normal 2 2 2 2 9 2 5 2 2 4 2" xfId="12774"/>
    <cellStyle name="Normal 2 2 2 2 9 2 5 2 2 5" xfId="12775"/>
    <cellStyle name="Normal 2 2 2 2 9 2 5 2 2 5 2" xfId="12776"/>
    <cellStyle name="Normal 2 2 2 2 9 2 5 2 2 6" xfId="12777"/>
    <cellStyle name="Normal 2 2 2 2 9 2 5 2 2 6 2" xfId="12778"/>
    <cellStyle name="Normal 2 2 2 2 9 2 5 2 2 7" xfId="12779"/>
    <cellStyle name="Normal 2 2 2 2 9 2 5 2 2 7 2" xfId="12780"/>
    <cellStyle name="Normal 2 2 2 2 9 2 5 2 2 8" xfId="12781"/>
    <cellStyle name="Normal 2 2 2 2 9 2 5 2 2 8 2" xfId="12782"/>
    <cellStyle name="Normal 2 2 2 2 9 2 5 2 2 9" xfId="12783"/>
    <cellStyle name="Normal 2 2 2 2 9 2 5 2 2 9 2" xfId="12784"/>
    <cellStyle name="Normal 2 2 2 2 9 2 5 2 3" xfId="12785"/>
    <cellStyle name="Normal 2 2 2 2 9 2 5 2 3 2" xfId="12786"/>
    <cellStyle name="Normal 2 2 2 2 9 2 5 2 4" xfId="12787"/>
    <cellStyle name="Normal 2 2 2 2 9 2 5 2 4 2" xfId="12788"/>
    <cellStyle name="Normal 2 2 2 2 9 2 5 2 5" xfId="12789"/>
    <cellStyle name="Normal 2 2 2 2 9 2 5 2 5 2" xfId="12790"/>
    <cellStyle name="Normal 2 2 2 2 9 2 5 2 6" xfId="12791"/>
    <cellStyle name="Normal 2 2 2 2 9 2 5 2 6 2" xfId="12792"/>
    <cellStyle name="Normal 2 2 2 2 9 2 5 2 7" xfId="12793"/>
    <cellStyle name="Normal 2 2 2 2 9 2 5 2 7 2" xfId="12794"/>
    <cellStyle name="Normal 2 2 2 2 9 2 5 2 8" xfId="12795"/>
    <cellStyle name="Normal 2 2 2 2 9 2 5 2 8 2" xfId="12796"/>
    <cellStyle name="Normal 2 2 2 2 9 2 5 2 9" xfId="12797"/>
    <cellStyle name="Normal 2 2 2 2 9 2 5 2 9 2" xfId="12798"/>
    <cellStyle name="Normal 2 2 2 2 9 2 5 3" xfId="12799"/>
    <cellStyle name="Normal 2 2 2 2 9 2 5 3 10" xfId="12800"/>
    <cellStyle name="Normal 2 2 2 2 9 2 5 3 10 2" xfId="12801"/>
    <cellStyle name="Normal 2 2 2 2 9 2 5 3 11" xfId="12802"/>
    <cellStyle name="Normal 2 2 2 2 9 2 5 3 2" xfId="12803"/>
    <cellStyle name="Normal 2 2 2 2 9 2 5 3 2 2" xfId="12804"/>
    <cellStyle name="Normal 2 2 2 2 9 2 5 3 3" xfId="12805"/>
    <cellStyle name="Normal 2 2 2 2 9 2 5 3 3 2" xfId="12806"/>
    <cellStyle name="Normal 2 2 2 2 9 2 5 3 4" xfId="12807"/>
    <cellStyle name="Normal 2 2 2 2 9 2 5 3 4 2" xfId="12808"/>
    <cellStyle name="Normal 2 2 2 2 9 2 5 3 5" xfId="12809"/>
    <cellStyle name="Normal 2 2 2 2 9 2 5 3 5 2" xfId="12810"/>
    <cellStyle name="Normal 2 2 2 2 9 2 5 3 6" xfId="12811"/>
    <cellStyle name="Normal 2 2 2 2 9 2 5 3 6 2" xfId="12812"/>
    <cellStyle name="Normal 2 2 2 2 9 2 5 3 7" xfId="12813"/>
    <cellStyle name="Normal 2 2 2 2 9 2 5 3 7 2" xfId="12814"/>
    <cellStyle name="Normal 2 2 2 2 9 2 5 3 8" xfId="12815"/>
    <cellStyle name="Normal 2 2 2 2 9 2 5 3 8 2" xfId="12816"/>
    <cellStyle name="Normal 2 2 2 2 9 2 5 3 9" xfId="12817"/>
    <cellStyle name="Normal 2 2 2 2 9 2 5 3 9 2" xfId="12818"/>
    <cellStyle name="Normal 2 2 2 2 9 2 5 4" xfId="12819"/>
    <cellStyle name="Normal 2 2 2 2 9 2 5 4 2" xfId="12820"/>
    <cellStyle name="Normal 2 2 2 2 9 2 5 5" xfId="12821"/>
    <cellStyle name="Normal 2 2 2 2 9 2 5 5 2" xfId="12822"/>
    <cellStyle name="Normal 2 2 2 2 9 2 5 6" xfId="12823"/>
    <cellStyle name="Normal 2 2 2 2 9 2 5 6 2" xfId="12824"/>
    <cellStyle name="Normal 2 2 2 2 9 2 5 7" xfId="12825"/>
    <cellStyle name="Normal 2 2 2 2 9 2 5 7 2" xfId="12826"/>
    <cellStyle name="Normal 2 2 2 2 9 2 5 8" xfId="12827"/>
    <cellStyle name="Normal 2 2 2 2 9 2 5 8 2" xfId="12828"/>
    <cellStyle name="Normal 2 2 2 2 9 2 5 9" xfId="12829"/>
    <cellStyle name="Normal 2 2 2 2 9 2 5 9 2" xfId="12830"/>
    <cellStyle name="Normal 2 2 2 2 9 2 6" xfId="318"/>
    <cellStyle name="Normal 2 2 2 2 9 3" xfId="319"/>
    <cellStyle name="Normal 2 2 2 2 9 3 2" xfId="320"/>
    <cellStyle name="Normal 2 2 2 2 9 4" xfId="321"/>
    <cellStyle name="Normal 2 2 2 2 9 4 2" xfId="322"/>
    <cellStyle name="Normal 2 2 2 2 9 5" xfId="323"/>
    <cellStyle name="Normal 2 2 2 2 9 5 2" xfId="324"/>
    <cellStyle name="Normal 2 2 2 2 9 6" xfId="325"/>
    <cellStyle name="Normal 2 2 2 2 9 6 2" xfId="326"/>
    <cellStyle name="Normal 2 2 2 2 9 7" xfId="12831"/>
    <cellStyle name="Normal 2 2 2 2 9 7 10" xfId="12832"/>
    <cellStyle name="Normal 2 2 2 2 9 7 10 2" xfId="12833"/>
    <cellStyle name="Normal 2 2 2 2 9 7 11" xfId="12834"/>
    <cellStyle name="Normal 2 2 2 2 9 7 11 2" xfId="12835"/>
    <cellStyle name="Normal 2 2 2 2 9 7 12" xfId="12836"/>
    <cellStyle name="Normal 2 2 2 2 9 7 2" xfId="12837"/>
    <cellStyle name="Normal 2 2 2 2 9 7 2 10" xfId="12838"/>
    <cellStyle name="Normal 2 2 2 2 9 7 2 10 2" xfId="12839"/>
    <cellStyle name="Normal 2 2 2 2 9 7 2 11" xfId="12840"/>
    <cellStyle name="Normal 2 2 2 2 9 7 2 2" xfId="12841"/>
    <cellStyle name="Normal 2 2 2 2 9 7 2 2 2" xfId="12842"/>
    <cellStyle name="Normal 2 2 2 2 9 7 2 3" xfId="12843"/>
    <cellStyle name="Normal 2 2 2 2 9 7 2 3 2" xfId="12844"/>
    <cellStyle name="Normal 2 2 2 2 9 7 2 4" xfId="12845"/>
    <cellStyle name="Normal 2 2 2 2 9 7 2 4 2" xfId="12846"/>
    <cellStyle name="Normal 2 2 2 2 9 7 2 5" xfId="12847"/>
    <cellStyle name="Normal 2 2 2 2 9 7 2 5 2" xfId="12848"/>
    <cellStyle name="Normal 2 2 2 2 9 7 2 6" xfId="12849"/>
    <cellStyle name="Normal 2 2 2 2 9 7 2 6 2" xfId="12850"/>
    <cellStyle name="Normal 2 2 2 2 9 7 2 7" xfId="12851"/>
    <cellStyle name="Normal 2 2 2 2 9 7 2 7 2" xfId="12852"/>
    <cellStyle name="Normal 2 2 2 2 9 7 2 8" xfId="12853"/>
    <cellStyle name="Normal 2 2 2 2 9 7 2 8 2" xfId="12854"/>
    <cellStyle name="Normal 2 2 2 2 9 7 2 9" xfId="12855"/>
    <cellStyle name="Normal 2 2 2 2 9 7 2 9 2" xfId="12856"/>
    <cellStyle name="Normal 2 2 2 2 9 7 3" xfId="12857"/>
    <cellStyle name="Normal 2 2 2 2 9 7 3 2" xfId="12858"/>
    <cellStyle name="Normal 2 2 2 2 9 7 4" xfId="12859"/>
    <cellStyle name="Normal 2 2 2 2 9 7 4 2" xfId="12860"/>
    <cellStyle name="Normal 2 2 2 2 9 7 5" xfId="12861"/>
    <cellStyle name="Normal 2 2 2 2 9 7 5 2" xfId="12862"/>
    <cellStyle name="Normal 2 2 2 2 9 7 6" xfId="12863"/>
    <cellStyle name="Normal 2 2 2 2 9 7 6 2" xfId="12864"/>
    <cellStyle name="Normal 2 2 2 2 9 7 7" xfId="12865"/>
    <cellStyle name="Normal 2 2 2 2 9 7 7 2" xfId="12866"/>
    <cellStyle name="Normal 2 2 2 2 9 7 8" xfId="12867"/>
    <cellStyle name="Normal 2 2 2 2 9 7 8 2" xfId="12868"/>
    <cellStyle name="Normal 2 2 2 2 9 7 9" xfId="12869"/>
    <cellStyle name="Normal 2 2 2 2 9 7 9 2" xfId="12870"/>
    <cellStyle name="Normal 2 2 2 2 9 8" xfId="12871"/>
    <cellStyle name="Normal 2 2 2 2 9 8 10" xfId="12872"/>
    <cellStyle name="Normal 2 2 2 2 9 8 10 2" xfId="12873"/>
    <cellStyle name="Normal 2 2 2 2 9 8 11" xfId="12874"/>
    <cellStyle name="Normal 2 2 2 2 9 8 2" xfId="12875"/>
    <cellStyle name="Normal 2 2 2 2 9 8 2 2" xfId="12876"/>
    <cellStyle name="Normal 2 2 2 2 9 8 3" xfId="12877"/>
    <cellStyle name="Normal 2 2 2 2 9 8 3 2" xfId="12878"/>
    <cellStyle name="Normal 2 2 2 2 9 8 4" xfId="12879"/>
    <cellStyle name="Normal 2 2 2 2 9 8 4 2" xfId="12880"/>
    <cellStyle name="Normal 2 2 2 2 9 8 5" xfId="12881"/>
    <cellStyle name="Normal 2 2 2 2 9 8 5 2" xfId="12882"/>
    <cellStyle name="Normal 2 2 2 2 9 8 6" xfId="12883"/>
    <cellStyle name="Normal 2 2 2 2 9 8 6 2" xfId="12884"/>
    <cellStyle name="Normal 2 2 2 2 9 8 7" xfId="12885"/>
    <cellStyle name="Normal 2 2 2 2 9 8 7 2" xfId="12886"/>
    <cellStyle name="Normal 2 2 2 2 9 8 8" xfId="12887"/>
    <cellStyle name="Normal 2 2 2 2 9 8 8 2" xfId="12888"/>
    <cellStyle name="Normal 2 2 2 2 9 8 9" xfId="12889"/>
    <cellStyle name="Normal 2 2 2 2 9 8 9 2" xfId="12890"/>
    <cellStyle name="Normal 2 2 2 2 9 9" xfId="12891"/>
    <cellStyle name="Normal 2 2 2 2 9 9 2" xfId="12892"/>
    <cellStyle name="Normal 2 2 2 3" xfId="327"/>
    <cellStyle name="Normal 2 2 2 3 10" xfId="328"/>
    <cellStyle name="Normal 2 2 2 3 2" xfId="329"/>
    <cellStyle name="Normal 2 2 2 3 2 10" xfId="12893"/>
    <cellStyle name="Normal 2 2 2 3 2 10 10" xfId="12894"/>
    <cellStyle name="Normal 2 2 2 3 2 10 10 2" xfId="12895"/>
    <cellStyle name="Normal 2 2 2 3 2 10 11" xfId="12896"/>
    <cellStyle name="Normal 2 2 2 3 2 10 11 2" xfId="12897"/>
    <cellStyle name="Normal 2 2 2 3 2 10 12" xfId="12898"/>
    <cellStyle name="Normal 2 2 2 3 2 10 2" xfId="12899"/>
    <cellStyle name="Normal 2 2 2 3 2 10 2 10" xfId="12900"/>
    <cellStyle name="Normal 2 2 2 3 2 10 2 10 2" xfId="12901"/>
    <cellStyle name="Normal 2 2 2 3 2 10 2 11" xfId="12902"/>
    <cellStyle name="Normal 2 2 2 3 2 10 2 2" xfId="12903"/>
    <cellStyle name="Normal 2 2 2 3 2 10 2 2 2" xfId="12904"/>
    <cellStyle name="Normal 2 2 2 3 2 10 2 3" xfId="12905"/>
    <cellStyle name="Normal 2 2 2 3 2 10 2 3 2" xfId="12906"/>
    <cellStyle name="Normal 2 2 2 3 2 10 2 4" xfId="12907"/>
    <cellStyle name="Normal 2 2 2 3 2 10 2 4 2" xfId="12908"/>
    <cellStyle name="Normal 2 2 2 3 2 10 2 5" xfId="12909"/>
    <cellStyle name="Normal 2 2 2 3 2 10 2 5 2" xfId="12910"/>
    <cellStyle name="Normal 2 2 2 3 2 10 2 6" xfId="12911"/>
    <cellStyle name="Normal 2 2 2 3 2 10 2 6 2" xfId="12912"/>
    <cellStyle name="Normal 2 2 2 3 2 10 2 7" xfId="12913"/>
    <cellStyle name="Normal 2 2 2 3 2 10 2 7 2" xfId="12914"/>
    <cellStyle name="Normal 2 2 2 3 2 10 2 8" xfId="12915"/>
    <cellStyle name="Normal 2 2 2 3 2 10 2 8 2" xfId="12916"/>
    <cellStyle name="Normal 2 2 2 3 2 10 2 9" xfId="12917"/>
    <cellStyle name="Normal 2 2 2 3 2 10 2 9 2" xfId="12918"/>
    <cellStyle name="Normal 2 2 2 3 2 10 3" xfId="12919"/>
    <cellStyle name="Normal 2 2 2 3 2 10 3 2" xfId="12920"/>
    <cellStyle name="Normal 2 2 2 3 2 10 4" xfId="12921"/>
    <cellStyle name="Normal 2 2 2 3 2 10 4 2" xfId="12922"/>
    <cellStyle name="Normal 2 2 2 3 2 10 5" xfId="12923"/>
    <cellStyle name="Normal 2 2 2 3 2 10 5 2" xfId="12924"/>
    <cellStyle name="Normal 2 2 2 3 2 10 6" xfId="12925"/>
    <cellStyle name="Normal 2 2 2 3 2 10 6 2" xfId="12926"/>
    <cellStyle name="Normal 2 2 2 3 2 10 7" xfId="12927"/>
    <cellStyle name="Normal 2 2 2 3 2 10 7 2" xfId="12928"/>
    <cellStyle name="Normal 2 2 2 3 2 10 8" xfId="12929"/>
    <cellStyle name="Normal 2 2 2 3 2 10 8 2" xfId="12930"/>
    <cellStyle name="Normal 2 2 2 3 2 10 9" xfId="12931"/>
    <cellStyle name="Normal 2 2 2 3 2 10 9 2" xfId="12932"/>
    <cellStyle name="Normal 2 2 2 3 2 11" xfId="12933"/>
    <cellStyle name="Normal 2 2 2 3 2 11 10" xfId="12934"/>
    <cellStyle name="Normal 2 2 2 3 2 11 10 2" xfId="12935"/>
    <cellStyle name="Normal 2 2 2 3 2 11 11" xfId="12936"/>
    <cellStyle name="Normal 2 2 2 3 2 11 2" xfId="12937"/>
    <cellStyle name="Normal 2 2 2 3 2 11 2 2" xfId="12938"/>
    <cellStyle name="Normal 2 2 2 3 2 11 3" xfId="12939"/>
    <cellStyle name="Normal 2 2 2 3 2 11 3 2" xfId="12940"/>
    <cellStyle name="Normal 2 2 2 3 2 11 4" xfId="12941"/>
    <cellStyle name="Normal 2 2 2 3 2 11 4 2" xfId="12942"/>
    <cellStyle name="Normal 2 2 2 3 2 11 5" xfId="12943"/>
    <cellStyle name="Normal 2 2 2 3 2 11 5 2" xfId="12944"/>
    <cellStyle name="Normal 2 2 2 3 2 11 6" xfId="12945"/>
    <cellStyle name="Normal 2 2 2 3 2 11 6 2" xfId="12946"/>
    <cellStyle name="Normal 2 2 2 3 2 11 7" xfId="12947"/>
    <cellStyle name="Normal 2 2 2 3 2 11 7 2" xfId="12948"/>
    <cellStyle name="Normal 2 2 2 3 2 11 8" xfId="12949"/>
    <cellStyle name="Normal 2 2 2 3 2 11 8 2" xfId="12950"/>
    <cellStyle name="Normal 2 2 2 3 2 11 9" xfId="12951"/>
    <cellStyle name="Normal 2 2 2 3 2 11 9 2" xfId="12952"/>
    <cellStyle name="Normal 2 2 2 3 2 12" xfId="12953"/>
    <cellStyle name="Normal 2 2 2 3 2 12 2" xfId="12954"/>
    <cellStyle name="Normal 2 2 2 3 2 13" xfId="12955"/>
    <cellStyle name="Normal 2 2 2 3 2 13 2" xfId="12956"/>
    <cellStyle name="Normal 2 2 2 3 2 14" xfId="12957"/>
    <cellStyle name="Normal 2 2 2 3 2 14 2" xfId="12958"/>
    <cellStyle name="Normal 2 2 2 3 2 15" xfId="12959"/>
    <cellStyle name="Normal 2 2 2 3 2 15 2" xfId="12960"/>
    <cellStyle name="Normal 2 2 2 3 2 16" xfId="12961"/>
    <cellStyle name="Normal 2 2 2 3 2 16 2" xfId="12962"/>
    <cellStyle name="Normal 2 2 2 3 2 17" xfId="12963"/>
    <cellStyle name="Normal 2 2 2 3 2 17 2" xfId="12964"/>
    <cellStyle name="Normal 2 2 2 3 2 18" xfId="12965"/>
    <cellStyle name="Normal 2 2 2 3 2 18 2" xfId="12966"/>
    <cellStyle name="Normal 2 2 2 3 2 19" xfId="12967"/>
    <cellStyle name="Normal 2 2 2 3 2 19 2" xfId="12968"/>
    <cellStyle name="Normal 2 2 2 3 2 2" xfId="330"/>
    <cellStyle name="Normal 2 2 2 3 2 2 2" xfId="331"/>
    <cellStyle name="Normal 2 2 2 3 2 2 2 10" xfId="12969"/>
    <cellStyle name="Normal 2 2 2 3 2 2 2 10 2" xfId="12970"/>
    <cellStyle name="Normal 2 2 2 3 2 2 2 11" xfId="12971"/>
    <cellStyle name="Normal 2 2 2 3 2 2 2 11 2" xfId="12972"/>
    <cellStyle name="Normal 2 2 2 3 2 2 2 12" xfId="12973"/>
    <cellStyle name="Normal 2 2 2 3 2 2 2 12 2" xfId="12974"/>
    <cellStyle name="Normal 2 2 2 3 2 2 2 13" xfId="12975"/>
    <cellStyle name="Normal 2 2 2 3 2 2 2 13 2" xfId="12976"/>
    <cellStyle name="Normal 2 2 2 3 2 2 2 14" xfId="12977"/>
    <cellStyle name="Normal 2 2 2 3 2 2 2 14 2" xfId="12978"/>
    <cellStyle name="Normal 2 2 2 3 2 2 2 15" xfId="12979"/>
    <cellStyle name="Normal 2 2 2 3 2 2 2 15 2" xfId="12980"/>
    <cellStyle name="Normal 2 2 2 3 2 2 2 16" xfId="12981"/>
    <cellStyle name="Normal 2 2 2 3 2 2 2 16 2" xfId="12982"/>
    <cellStyle name="Normal 2 2 2 3 2 2 2 17" xfId="12983"/>
    <cellStyle name="Normal 2 2 2 3 2 2 2 2" xfId="332"/>
    <cellStyle name="Normal 2 2 2 3 2 2 2 2 2" xfId="333"/>
    <cellStyle name="Normal 2 2 2 3 2 2 2 2 2 10" xfId="12984"/>
    <cellStyle name="Normal 2 2 2 3 2 2 2 2 2 10 2" xfId="12985"/>
    <cellStyle name="Normal 2 2 2 3 2 2 2 2 2 11" xfId="12986"/>
    <cellStyle name="Normal 2 2 2 3 2 2 2 2 2 11 2" xfId="12987"/>
    <cellStyle name="Normal 2 2 2 3 2 2 2 2 2 12" xfId="12988"/>
    <cellStyle name="Normal 2 2 2 3 2 2 2 2 2 12 2" xfId="12989"/>
    <cellStyle name="Normal 2 2 2 3 2 2 2 2 2 13" xfId="12990"/>
    <cellStyle name="Normal 2 2 2 3 2 2 2 2 2 2" xfId="12991"/>
    <cellStyle name="Normal 2 2 2 3 2 2 2 2 2 2 10" xfId="12992"/>
    <cellStyle name="Normal 2 2 2 3 2 2 2 2 2 2 10 2" xfId="12993"/>
    <cellStyle name="Normal 2 2 2 3 2 2 2 2 2 2 11" xfId="12994"/>
    <cellStyle name="Normal 2 2 2 3 2 2 2 2 2 2 11 2" xfId="12995"/>
    <cellStyle name="Normal 2 2 2 3 2 2 2 2 2 2 12" xfId="12996"/>
    <cellStyle name="Normal 2 2 2 3 2 2 2 2 2 2 2" xfId="12997"/>
    <cellStyle name="Normal 2 2 2 3 2 2 2 2 2 2 2 10" xfId="12998"/>
    <cellStyle name="Normal 2 2 2 3 2 2 2 2 2 2 2 10 2" xfId="12999"/>
    <cellStyle name="Normal 2 2 2 3 2 2 2 2 2 2 2 11" xfId="13000"/>
    <cellStyle name="Normal 2 2 2 3 2 2 2 2 2 2 2 2" xfId="13001"/>
    <cellStyle name="Normal 2 2 2 3 2 2 2 2 2 2 2 2 2" xfId="13002"/>
    <cellStyle name="Normal 2 2 2 3 2 2 2 2 2 2 2 3" xfId="13003"/>
    <cellStyle name="Normal 2 2 2 3 2 2 2 2 2 2 2 3 2" xfId="13004"/>
    <cellStyle name="Normal 2 2 2 3 2 2 2 2 2 2 2 4" xfId="13005"/>
    <cellStyle name="Normal 2 2 2 3 2 2 2 2 2 2 2 4 2" xfId="13006"/>
    <cellStyle name="Normal 2 2 2 3 2 2 2 2 2 2 2 5" xfId="13007"/>
    <cellStyle name="Normal 2 2 2 3 2 2 2 2 2 2 2 5 2" xfId="13008"/>
    <cellStyle name="Normal 2 2 2 3 2 2 2 2 2 2 2 6" xfId="13009"/>
    <cellStyle name="Normal 2 2 2 3 2 2 2 2 2 2 2 6 2" xfId="13010"/>
    <cellStyle name="Normal 2 2 2 3 2 2 2 2 2 2 2 7" xfId="13011"/>
    <cellStyle name="Normal 2 2 2 3 2 2 2 2 2 2 2 7 2" xfId="13012"/>
    <cellStyle name="Normal 2 2 2 3 2 2 2 2 2 2 2 8" xfId="13013"/>
    <cellStyle name="Normal 2 2 2 3 2 2 2 2 2 2 2 8 2" xfId="13014"/>
    <cellStyle name="Normal 2 2 2 3 2 2 2 2 2 2 2 9" xfId="13015"/>
    <cellStyle name="Normal 2 2 2 3 2 2 2 2 2 2 2 9 2" xfId="13016"/>
    <cellStyle name="Normal 2 2 2 3 2 2 2 2 2 2 3" xfId="13017"/>
    <cellStyle name="Normal 2 2 2 3 2 2 2 2 2 2 3 2" xfId="13018"/>
    <cellStyle name="Normal 2 2 2 3 2 2 2 2 2 2 4" xfId="13019"/>
    <cellStyle name="Normal 2 2 2 3 2 2 2 2 2 2 4 2" xfId="13020"/>
    <cellStyle name="Normal 2 2 2 3 2 2 2 2 2 2 5" xfId="13021"/>
    <cellStyle name="Normal 2 2 2 3 2 2 2 2 2 2 5 2" xfId="13022"/>
    <cellStyle name="Normal 2 2 2 3 2 2 2 2 2 2 6" xfId="13023"/>
    <cellStyle name="Normal 2 2 2 3 2 2 2 2 2 2 6 2" xfId="13024"/>
    <cellStyle name="Normal 2 2 2 3 2 2 2 2 2 2 7" xfId="13025"/>
    <cellStyle name="Normal 2 2 2 3 2 2 2 2 2 2 7 2" xfId="13026"/>
    <cellStyle name="Normal 2 2 2 3 2 2 2 2 2 2 8" xfId="13027"/>
    <cellStyle name="Normal 2 2 2 3 2 2 2 2 2 2 8 2" xfId="13028"/>
    <cellStyle name="Normal 2 2 2 3 2 2 2 2 2 2 9" xfId="13029"/>
    <cellStyle name="Normal 2 2 2 3 2 2 2 2 2 2 9 2" xfId="13030"/>
    <cellStyle name="Normal 2 2 2 3 2 2 2 2 2 3" xfId="13031"/>
    <cellStyle name="Normal 2 2 2 3 2 2 2 2 2 3 10" xfId="13032"/>
    <cellStyle name="Normal 2 2 2 3 2 2 2 2 2 3 10 2" xfId="13033"/>
    <cellStyle name="Normal 2 2 2 3 2 2 2 2 2 3 11" xfId="13034"/>
    <cellStyle name="Normal 2 2 2 3 2 2 2 2 2 3 2" xfId="13035"/>
    <cellStyle name="Normal 2 2 2 3 2 2 2 2 2 3 2 2" xfId="13036"/>
    <cellStyle name="Normal 2 2 2 3 2 2 2 2 2 3 3" xfId="13037"/>
    <cellStyle name="Normal 2 2 2 3 2 2 2 2 2 3 3 2" xfId="13038"/>
    <cellStyle name="Normal 2 2 2 3 2 2 2 2 2 3 4" xfId="13039"/>
    <cellStyle name="Normal 2 2 2 3 2 2 2 2 2 3 4 2" xfId="13040"/>
    <cellStyle name="Normal 2 2 2 3 2 2 2 2 2 3 5" xfId="13041"/>
    <cellStyle name="Normal 2 2 2 3 2 2 2 2 2 3 5 2" xfId="13042"/>
    <cellStyle name="Normal 2 2 2 3 2 2 2 2 2 3 6" xfId="13043"/>
    <cellStyle name="Normal 2 2 2 3 2 2 2 2 2 3 6 2" xfId="13044"/>
    <cellStyle name="Normal 2 2 2 3 2 2 2 2 2 3 7" xfId="13045"/>
    <cellStyle name="Normal 2 2 2 3 2 2 2 2 2 3 7 2" xfId="13046"/>
    <cellStyle name="Normal 2 2 2 3 2 2 2 2 2 3 8" xfId="13047"/>
    <cellStyle name="Normal 2 2 2 3 2 2 2 2 2 3 8 2" xfId="13048"/>
    <cellStyle name="Normal 2 2 2 3 2 2 2 2 2 3 9" xfId="13049"/>
    <cellStyle name="Normal 2 2 2 3 2 2 2 2 2 3 9 2" xfId="13050"/>
    <cellStyle name="Normal 2 2 2 3 2 2 2 2 2 4" xfId="13051"/>
    <cellStyle name="Normal 2 2 2 3 2 2 2 2 2 4 2" xfId="13052"/>
    <cellStyle name="Normal 2 2 2 3 2 2 2 2 2 5" xfId="13053"/>
    <cellStyle name="Normal 2 2 2 3 2 2 2 2 2 5 2" xfId="13054"/>
    <cellStyle name="Normal 2 2 2 3 2 2 2 2 2 6" xfId="13055"/>
    <cellStyle name="Normal 2 2 2 3 2 2 2 2 2 6 2" xfId="13056"/>
    <cellStyle name="Normal 2 2 2 3 2 2 2 2 2 7" xfId="13057"/>
    <cellStyle name="Normal 2 2 2 3 2 2 2 2 2 7 2" xfId="13058"/>
    <cellStyle name="Normal 2 2 2 3 2 2 2 2 2 8" xfId="13059"/>
    <cellStyle name="Normal 2 2 2 3 2 2 2 2 2 8 2" xfId="13060"/>
    <cellStyle name="Normal 2 2 2 3 2 2 2 2 2 9" xfId="13061"/>
    <cellStyle name="Normal 2 2 2 3 2 2 2 2 2 9 2" xfId="13062"/>
    <cellStyle name="Normal 2 2 2 3 2 2 2 2 3" xfId="334"/>
    <cellStyle name="Normal 2 2 2 3 2 2 2 2 3 10" xfId="13063"/>
    <cellStyle name="Normal 2 2 2 3 2 2 2 2 3 10 2" xfId="13064"/>
    <cellStyle name="Normal 2 2 2 3 2 2 2 2 3 11" xfId="13065"/>
    <cellStyle name="Normal 2 2 2 3 2 2 2 2 3 11 2" xfId="13066"/>
    <cellStyle name="Normal 2 2 2 3 2 2 2 2 3 12" xfId="13067"/>
    <cellStyle name="Normal 2 2 2 3 2 2 2 2 3 12 2" xfId="13068"/>
    <cellStyle name="Normal 2 2 2 3 2 2 2 2 3 13" xfId="13069"/>
    <cellStyle name="Normal 2 2 2 3 2 2 2 2 3 2" xfId="13070"/>
    <cellStyle name="Normal 2 2 2 3 2 2 2 2 3 2 10" xfId="13071"/>
    <cellStyle name="Normal 2 2 2 3 2 2 2 2 3 2 10 2" xfId="13072"/>
    <cellStyle name="Normal 2 2 2 3 2 2 2 2 3 2 11" xfId="13073"/>
    <cellStyle name="Normal 2 2 2 3 2 2 2 2 3 2 11 2" xfId="13074"/>
    <cellStyle name="Normal 2 2 2 3 2 2 2 2 3 2 12" xfId="13075"/>
    <cellStyle name="Normal 2 2 2 3 2 2 2 2 3 2 2" xfId="13076"/>
    <cellStyle name="Normal 2 2 2 3 2 2 2 2 3 2 2 10" xfId="13077"/>
    <cellStyle name="Normal 2 2 2 3 2 2 2 2 3 2 2 10 2" xfId="13078"/>
    <cellStyle name="Normal 2 2 2 3 2 2 2 2 3 2 2 11" xfId="13079"/>
    <cellStyle name="Normal 2 2 2 3 2 2 2 2 3 2 2 2" xfId="13080"/>
    <cellStyle name="Normal 2 2 2 3 2 2 2 2 3 2 2 2 2" xfId="13081"/>
    <cellStyle name="Normal 2 2 2 3 2 2 2 2 3 2 2 3" xfId="13082"/>
    <cellStyle name="Normal 2 2 2 3 2 2 2 2 3 2 2 3 2" xfId="13083"/>
    <cellStyle name="Normal 2 2 2 3 2 2 2 2 3 2 2 4" xfId="13084"/>
    <cellStyle name="Normal 2 2 2 3 2 2 2 2 3 2 2 4 2" xfId="13085"/>
    <cellStyle name="Normal 2 2 2 3 2 2 2 2 3 2 2 5" xfId="13086"/>
    <cellStyle name="Normal 2 2 2 3 2 2 2 2 3 2 2 5 2" xfId="13087"/>
    <cellStyle name="Normal 2 2 2 3 2 2 2 2 3 2 2 6" xfId="13088"/>
    <cellStyle name="Normal 2 2 2 3 2 2 2 2 3 2 2 6 2" xfId="13089"/>
    <cellStyle name="Normal 2 2 2 3 2 2 2 2 3 2 2 7" xfId="13090"/>
    <cellStyle name="Normal 2 2 2 3 2 2 2 2 3 2 2 7 2" xfId="13091"/>
    <cellStyle name="Normal 2 2 2 3 2 2 2 2 3 2 2 8" xfId="13092"/>
    <cellStyle name="Normal 2 2 2 3 2 2 2 2 3 2 2 8 2" xfId="13093"/>
    <cellStyle name="Normal 2 2 2 3 2 2 2 2 3 2 2 9" xfId="13094"/>
    <cellStyle name="Normal 2 2 2 3 2 2 2 2 3 2 2 9 2" xfId="13095"/>
    <cellStyle name="Normal 2 2 2 3 2 2 2 2 3 2 3" xfId="13096"/>
    <cellStyle name="Normal 2 2 2 3 2 2 2 2 3 2 3 2" xfId="13097"/>
    <cellStyle name="Normal 2 2 2 3 2 2 2 2 3 2 4" xfId="13098"/>
    <cellStyle name="Normal 2 2 2 3 2 2 2 2 3 2 4 2" xfId="13099"/>
    <cellStyle name="Normal 2 2 2 3 2 2 2 2 3 2 5" xfId="13100"/>
    <cellStyle name="Normal 2 2 2 3 2 2 2 2 3 2 5 2" xfId="13101"/>
    <cellStyle name="Normal 2 2 2 3 2 2 2 2 3 2 6" xfId="13102"/>
    <cellStyle name="Normal 2 2 2 3 2 2 2 2 3 2 6 2" xfId="13103"/>
    <cellStyle name="Normal 2 2 2 3 2 2 2 2 3 2 7" xfId="13104"/>
    <cellStyle name="Normal 2 2 2 3 2 2 2 2 3 2 7 2" xfId="13105"/>
    <cellStyle name="Normal 2 2 2 3 2 2 2 2 3 2 8" xfId="13106"/>
    <cellStyle name="Normal 2 2 2 3 2 2 2 2 3 2 8 2" xfId="13107"/>
    <cellStyle name="Normal 2 2 2 3 2 2 2 2 3 2 9" xfId="13108"/>
    <cellStyle name="Normal 2 2 2 3 2 2 2 2 3 2 9 2" xfId="13109"/>
    <cellStyle name="Normal 2 2 2 3 2 2 2 2 3 3" xfId="13110"/>
    <cellStyle name="Normal 2 2 2 3 2 2 2 2 3 3 10" xfId="13111"/>
    <cellStyle name="Normal 2 2 2 3 2 2 2 2 3 3 10 2" xfId="13112"/>
    <cellStyle name="Normal 2 2 2 3 2 2 2 2 3 3 11" xfId="13113"/>
    <cellStyle name="Normal 2 2 2 3 2 2 2 2 3 3 2" xfId="13114"/>
    <cellStyle name="Normal 2 2 2 3 2 2 2 2 3 3 2 2" xfId="13115"/>
    <cellStyle name="Normal 2 2 2 3 2 2 2 2 3 3 3" xfId="13116"/>
    <cellStyle name="Normal 2 2 2 3 2 2 2 2 3 3 3 2" xfId="13117"/>
    <cellStyle name="Normal 2 2 2 3 2 2 2 2 3 3 4" xfId="13118"/>
    <cellStyle name="Normal 2 2 2 3 2 2 2 2 3 3 4 2" xfId="13119"/>
    <cellStyle name="Normal 2 2 2 3 2 2 2 2 3 3 5" xfId="13120"/>
    <cellStyle name="Normal 2 2 2 3 2 2 2 2 3 3 5 2" xfId="13121"/>
    <cellStyle name="Normal 2 2 2 3 2 2 2 2 3 3 6" xfId="13122"/>
    <cellStyle name="Normal 2 2 2 3 2 2 2 2 3 3 6 2" xfId="13123"/>
    <cellStyle name="Normal 2 2 2 3 2 2 2 2 3 3 7" xfId="13124"/>
    <cellStyle name="Normal 2 2 2 3 2 2 2 2 3 3 7 2" xfId="13125"/>
    <cellStyle name="Normal 2 2 2 3 2 2 2 2 3 3 8" xfId="13126"/>
    <cellStyle name="Normal 2 2 2 3 2 2 2 2 3 3 8 2" xfId="13127"/>
    <cellStyle name="Normal 2 2 2 3 2 2 2 2 3 3 9" xfId="13128"/>
    <cellStyle name="Normal 2 2 2 3 2 2 2 2 3 3 9 2" xfId="13129"/>
    <cellStyle name="Normal 2 2 2 3 2 2 2 2 3 4" xfId="13130"/>
    <cellStyle name="Normal 2 2 2 3 2 2 2 2 3 4 2" xfId="13131"/>
    <cellStyle name="Normal 2 2 2 3 2 2 2 2 3 5" xfId="13132"/>
    <cellStyle name="Normal 2 2 2 3 2 2 2 2 3 5 2" xfId="13133"/>
    <cellStyle name="Normal 2 2 2 3 2 2 2 2 3 6" xfId="13134"/>
    <cellStyle name="Normal 2 2 2 3 2 2 2 2 3 6 2" xfId="13135"/>
    <cellStyle name="Normal 2 2 2 3 2 2 2 2 3 7" xfId="13136"/>
    <cellStyle name="Normal 2 2 2 3 2 2 2 2 3 7 2" xfId="13137"/>
    <cellStyle name="Normal 2 2 2 3 2 2 2 2 3 8" xfId="13138"/>
    <cellStyle name="Normal 2 2 2 3 2 2 2 2 3 8 2" xfId="13139"/>
    <cellStyle name="Normal 2 2 2 3 2 2 2 2 3 9" xfId="13140"/>
    <cellStyle name="Normal 2 2 2 3 2 2 2 2 3 9 2" xfId="13141"/>
    <cellStyle name="Normal 2 2 2 3 2 2 2 2 4" xfId="335"/>
    <cellStyle name="Normal 2 2 2 3 2 2 2 2 4 10" xfId="13142"/>
    <cellStyle name="Normal 2 2 2 3 2 2 2 2 4 10 2" xfId="13143"/>
    <cellStyle name="Normal 2 2 2 3 2 2 2 2 4 11" xfId="13144"/>
    <cellStyle name="Normal 2 2 2 3 2 2 2 2 4 11 2" xfId="13145"/>
    <cellStyle name="Normal 2 2 2 3 2 2 2 2 4 12" xfId="13146"/>
    <cellStyle name="Normal 2 2 2 3 2 2 2 2 4 12 2" xfId="13147"/>
    <cellStyle name="Normal 2 2 2 3 2 2 2 2 4 13" xfId="13148"/>
    <cellStyle name="Normal 2 2 2 3 2 2 2 2 4 2" xfId="13149"/>
    <cellStyle name="Normal 2 2 2 3 2 2 2 2 4 2 10" xfId="13150"/>
    <cellStyle name="Normal 2 2 2 3 2 2 2 2 4 2 10 2" xfId="13151"/>
    <cellStyle name="Normal 2 2 2 3 2 2 2 2 4 2 11" xfId="13152"/>
    <cellStyle name="Normal 2 2 2 3 2 2 2 2 4 2 11 2" xfId="13153"/>
    <cellStyle name="Normal 2 2 2 3 2 2 2 2 4 2 12" xfId="13154"/>
    <cellStyle name="Normal 2 2 2 3 2 2 2 2 4 2 2" xfId="13155"/>
    <cellStyle name="Normal 2 2 2 3 2 2 2 2 4 2 2 10" xfId="13156"/>
    <cellStyle name="Normal 2 2 2 3 2 2 2 2 4 2 2 10 2" xfId="13157"/>
    <cellStyle name="Normal 2 2 2 3 2 2 2 2 4 2 2 11" xfId="13158"/>
    <cellStyle name="Normal 2 2 2 3 2 2 2 2 4 2 2 2" xfId="13159"/>
    <cellStyle name="Normal 2 2 2 3 2 2 2 2 4 2 2 2 2" xfId="13160"/>
    <cellStyle name="Normal 2 2 2 3 2 2 2 2 4 2 2 3" xfId="13161"/>
    <cellStyle name="Normal 2 2 2 3 2 2 2 2 4 2 2 3 2" xfId="13162"/>
    <cellStyle name="Normal 2 2 2 3 2 2 2 2 4 2 2 4" xfId="13163"/>
    <cellStyle name="Normal 2 2 2 3 2 2 2 2 4 2 2 4 2" xfId="13164"/>
    <cellStyle name="Normal 2 2 2 3 2 2 2 2 4 2 2 5" xfId="13165"/>
    <cellStyle name="Normal 2 2 2 3 2 2 2 2 4 2 2 5 2" xfId="13166"/>
    <cellStyle name="Normal 2 2 2 3 2 2 2 2 4 2 2 6" xfId="13167"/>
    <cellStyle name="Normal 2 2 2 3 2 2 2 2 4 2 2 6 2" xfId="13168"/>
    <cellStyle name="Normal 2 2 2 3 2 2 2 2 4 2 2 7" xfId="13169"/>
    <cellStyle name="Normal 2 2 2 3 2 2 2 2 4 2 2 7 2" xfId="13170"/>
    <cellStyle name="Normal 2 2 2 3 2 2 2 2 4 2 2 8" xfId="13171"/>
    <cellStyle name="Normal 2 2 2 3 2 2 2 2 4 2 2 8 2" xfId="13172"/>
    <cellStyle name="Normal 2 2 2 3 2 2 2 2 4 2 2 9" xfId="13173"/>
    <cellStyle name="Normal 2 2 2 3 2 2 2 2 4 2 2 9 2" xfId="13174"/>
    <cellStyle name="Normal 2 2 2 3 2 2 2 2 4 2 3" xfId="13175"/>
    <cellStyle name="Normal 2 2 2 3 2 2 2 2 4 2 3 2" xfId="13176"/>
    <cellStyle name="Normal 2 2 2 3 2 2 2 2 4 2 4" xfId="13177"/>
    <cellStyle name="Normal 2 2 2 3 2 2 2 2 4 2 4 2" xfId="13178"/>
    <cellStyle name="Normal 2 2 2 3 2 2 2 2 4 2 5" xfId="13179"/>
    <cellStyle name="Normal 2 2 2 3 2 2 2 2 4 2 5 2" xfId="13180"/>
    <cellStyle name="Normal 2 2 2 3 2 2 2 2 4 2 6" xfId="13181"/>
    <cellStyle name="Normal 2 2 2 3 2 2 2 2 4 2 6 2" xfId="13182"/>
    <cellStyle name="Normal 2 2 2 3 2 2 2 2 4 2 7" xfId="13183"/>
    <cellStyle name="Normal 2 2 2 3 2 2 2 2 4 2 7 2" xfId="13184"/>
    <cellStyle name="Normal 2 2 2 3 2 2 2 2 4 2 8" xfId="13185"/>
    <cellStyle name="Normal 2 2 2 3 2 2 2 2 4 2 8 2" xfId="13186"/>
    <cellStyle name="Normal 2 2 2 3 2 2 2 2 4 2 9" xfId="13187"/>
    <cellStyle name="Normal 2 2 2 3 2 2 2 2 4 2 9 2" xfId="13188"/>
    <cellStyle name="Normal 2 2 2 3 2 2 2 2 4 3" xfId="13189"/>
    <cellStyle name="Normal 2 2 2 3 2 2 2 2 4 3 10" xfId="13190"/>
    <cellStyle name="Normal 2 2 2 3 2 2 2 2 4 3 10 2" xfId="13191"/>
    <cellStyle name="Normal 2 2 2 3 2 2 2 2 4 3 11" xfId="13192"/>
    <cellStyle name="Normal 2 2 2 3 2 2 2 2 4 3 2" xfId="13193"/>
    <cellStyle name="Normal 2 2 2 3 2 2 2 2 4 3 2 2" xfId="13194"/>
    <cellStyle name="Normal 2 2 2 3 2 2 2 2 4 3 3" xfId="13195"/>
    <cellStyle name="Normal 2 2 2 3 2 2 2 2 4 3 3 2" xfId="13196"/>
    <cellStyle name="Normal 2 2 2 3 2 2 2 2 4 3 4" xfId="13197"/>
    <cellStyle name="Normal 2 2 2 3 2 2 2 2 4 3 4 2" xfId="13198"/>
    <cellStyle name="Normal 2 2 2 3 2 2 2 2 4 3 5" xfId="13199"/>
    <cellStyle name="Normal 2 2 2 3 2 2 2 2 4 3 5 2" xfId="13200"/>
    <cellStyle name="Normal 2 2 2 3 2 2 2 2 4 3 6" xfId="13201"/>
    <cellStyle name="Normal 2 2 2 3 2 2 2 2 4 3 6 2" xfId="13202"/>
    <cellStyle name="Normal 2 2 2 3 2 2 2 2 4 3 7" xfId="13203"/>
    <cellStyle name="Normal 2 2 2 3 2 2 2 2 4 3 7 2" xfId="13204"/>
    <cellStyle name="Normal 2 2 2 3 2 2 2 2 4 3 8" xfId="13205"/>
    <cellStyle name="Normal 2 2 2 3 2 2 2 2 4 3 8 2" xfId="13206"/>
    <cellStyle name="Normal 2 2 2 3 2 2 2 2 4 3 9" xfId="13207"/>
    <cellStyle name="Normal 2 2 2 3 2 2 2 2 4 3 9 2" xfId="13208"/>
    <cellStyle name="Normal 2 2 2 3 2 2 2 2 4 4" xfId="13209"/>
    <cellStyle name="Normal 2 2 2 3 2 2 2 2 4 4 2" xfId="13210"/>
    <cellStyle name="Normal 2 2 2 3 2 2 2 2 4 5" xfId="13211"/>
    <cellStyle name="Normal 2 2 2 3 2 2 2 2 4 5 2" xfId="13212"/>
    <cellStyle name="Normal 2 2 2 3 2 2 2 2 4 6" xfId="13213"/>
    <cellStyle name="Normal 2 2 2 3 2 2 2 2 4 6 2" xfId="13214"/>
    <cellStyle name="Normal 2 2 2 3 2 2 2 2 4 7" xfId="13215"/>
    <cellStyle name="Normal 2 2 2 3 2 2 2 2 4 7 2" xfId="13216"/>
    <cellStyle name="Normal 2 2 2 3 2 2 2 2 4 8" xfId="13217"/>
    <cellStyle name="Normal 2 2 2 3 2 2 2 2 4 8 2" xfId="13218"/>
    <cellStyle name="Normal 2 2 2 3 2 2 2 2 4 9" xfId="13219"/>
    <cellStyle name="Normal 2 2 2 3 2 2 2 2 4 9 2" xfId="13220"/>
    <cellStyle name="Normal 2 2 2 3 2 2 2 2 5" xfId="336"/>
    <cellStyle name="Normal 2 2 2 3 2 2 2 2 5 10" xfId="13221"/>
    <cellStyle name="Normal 2 2 2 3 2 2 2 2 5 10 2" xfId="13222"/>
    <cellStyle name="Normal 2 2 2 3 2 2 2 2 5 11" xfId="13223"/>
    <cellStyle name="Normal 2 2 2 3 2 2 2 2 5 11 2" xfId="13224"/>
    <cellStyle name="Normal 2 2 2 3 2 2 2 2 5 12" xfId="13225"/>
    <cellStyle name="Normal 2 2 2 3 2 2 2 2 5 12 2" xfId="13226"/>
    <cellStyle name="Normal 2 2 2 3 2 2 2 2 5 13" xfId="13227"/>
    <cellStyle name="Normal 2 2 2 3 2 2 2 2 5 2" xfId="13228"/>
    <cellStyle name="Normal 2 2 2 3 2 2 2 2 5 2 10" xfId="13229"/>
    <cellStyle name="Normal 2 2 2 3 2 2 2 2 5 2 10 2" xfId="13230"/>
    <cellStyle name="Normal 2 2 2 3 2 2 2 2 5 2 11" xfId="13231"/>
    <cellStyle name="Normal 2 2 2 3 2 2 2 2 5 2 11 2" xfId="13232"/>
    <cellStyle name="Normal 2 2 2 3 2 2 2 2 5 2 12" xfId="13233"/>
    <cellStyle name="Normal 2 2 2 3 2 2 2 2 5 2 2" xfId="13234"/>
    <cellStyle name="Normal 2 2 2 3 2 2 2 2 5 2 2 10" xfId="13235"/>
    <cellStyle name="Normal 2 2 2 3 2 2 2 2 5 2 2 10 2" xfId="13236"/>
    <cellStyle name="Normal 2 2 2 3 2 2 2 2 5 2 2 11" xfId="13237"/>
    <cellStyle name="Normal 2 2 2 3 2 2 2 2 5 2 2 2" xfId="13238"/>
    <cellStyle name="Normal 2 2 2 3 2 2 2 2 5 2 2 2 2" xfId="13239"/>
    <cellStyle name="Normal 2 2 2 3 2 2 2 2 5 2 2 3" xfId="13240"/>
    <cellStyle name="Normal 2 2 2 3 2 2 2 2 5 2 2 3 2" xfId="13241"/>
    <cellStyle name="Normal 2 2 2 3 2 2 2 2 5 2 2 4" xfId="13242"/>
    <cellStyle name="Normal 2 2 2 3 2 2 2 2 5 2 2 4 2" xfId="13243"/>
    <cellStyle name="Normal 2 2 2 3 2 2 2 2 5 2 2 5" xfId="13244"/>
    <cellStyle name="Normal 2 2 2 3 2 2 2 2 5 2 2 5 2" xfId="13245"/>
    <cellStyle name="Normal 2 2 2 3 2 2 2 2 5 2 2 6" xfId="13246"/>
    <cellStyle name="Normal 2 2 2 3 2 2 2 2 5 2 2 6 2" xfId="13247"/>
    <cellStyle name="Normal 2 2 2 3 2 2 2 2 5 2 2 7" xfId="13248"/>
    <cellStyle name="Normal 2 2 2 3 2 2 2 2 5 2 2 7 2" xfId="13249"/>
    <cellStyle name="Normal 2 2 2 3 2 2 2 2 5 2 2 8" xfId="13250"/>
    <cellStyle name="Normal 2 2 2 3 2 2 2 2 5 2 2 8 2" xfId="13251"/>
    <cellStyle name="Normal 2 2 2 3 2 2 2 2 5 2 2 9" xfId="13252"/>
    <cellStyle name="Normal 2 2 2 3 2 2 2 2 5 2 2 9 2" xfId="13253"/>
    <cellStyle name="Normal 2 2 2 3 2 2 2 2 5 2 3" xfId="13254"/>
    <cellStyle name="Normal 2 2 2 3 2 2 2 2 5 2 3 2" xfId="13255"/>
    <cellStyle name="Normal 2 2 2 3 2 2 2 2 5 2 4" xfId="13256"/>
    <cellStyle name="Normal 2 2 2 3 2 2 2 2 5 2 4 2" xfId="13257"/>
    <cellStyle name="Normal 2 2 2 3 2 2 2 2 5 2 5" xfId="13258"/>
    <cellStyle name="Normal 2 2 2 3 2 2 2 2 5 2 5 2" xfId="13259"/>
    <cellStyle name="Normal 2 2 2 3 2 2 2 2 5 2 6" xfId="13260"/>
    <cellStyle name="Normal 2 2 2 3 2 2 2 2 5 2 6 2" xfId="13261"/>
    <cellStyle name="Normal 2 2 2 3 2 2 2 2 5 2 7" xfId="13262"/>
    <cellStyle name="Normal 2 2 2 3 2 2 2 2 5 2 7 2" xfId="13263"/>
    <cellStyle name="Normal 2 2 2 3 2 2 2 2 5 2 8" xfId="13264"/>
    <cellStyle name="Normal 2 2 2 3 2 2 2 2 5 2 8 2" xfId="13265"/>
    <cellStyle name="Normal 2 2 2 3 2 2 2 2 5 2 9" xfId="13266"/>
    <cellStyle name="Normal 2 2 2 3 2 2 2 2 5 2 9 2" xfId="13267"/>
    <cellStyle name="Normal 2 2 2 3 2 2 2 2 5 3" xfId="13268"/>
    <cellStyle name="Normal 2 2 2 3 2 2 2 2 5 3 10" xfId="13269"/>
    <cellStyle name="Normal 2 2 2 3 2 2 2 2 5 3 10 2" xfId="13270"/>
    <cellStyle name="Normal 2 2 2 3 2 2 2 2 5 3 11" xfId="13271"/>
    <cellStyle name="Normal 2 2 2 3 2 2 2 2 5 3 2" xfId="13272"/>
    <cellStyle name="Normal 2 2 2 3 2 2 2 2 5 3 2 2" xfId="13273"/>
    <cellStyle name="Normal 2 2 2 3 2 2 2 2 5 3 3" xfId="13274"/>
    <cellStyle name="Normal 2 2 2 3 2 2 2 2 5 3 3 2" xfId="13275"/>
    <cellStyle name="Normal 2 2 2 3 2 2 2 2 5 3 4" xfId="13276"/>
    <cellStyle name="Normal 2 2 2 3 2 2 2 2 5 3 4 2" xfId="13277"/>
    <cellStyle name="Normal 2 2 2 3 2 2 2 2 5 3 5" xfId="13278"/>
    <cellStyle name="Normal 2 2 2 3 2 2 2 2 5 3 5 2" xfId="13279"/>
    <cellStyle name="Normal 2 2 2 3 2 2 2 2 5 3 6" xfId="13280"/>
    <cellStyle name="Normal 2 2 2 3 2 2 2 2 5 3 6 2" xfId="13281"/>
    <cellStyle name="Normal 2 2 2 3 2 2 2 2 5 3 7" xfId="13282"/>
    <cellStyle name="Normal 2 2 2 3 2 2 2 2 5 3 7 2" xfId="13283"/>
    <cellStyle name="Normal 2 2 2 3 2 2 2 2 5 3 8" xfId="13284"/>
    <cellStyle name="Normal 2 2 2 3 2 2 2 2 5 3 8 2" xfId="13285"/>
    <cellStyle name="Normal 2 2 2 3 2 2 2 2 5 3 9" xfId="13286"/>
    <cellStyle name="Normal 2 2 2 3 2 2 2 2 5 3 9 2" xfId="13287"/>
    <cellStyle name="Normal 2 2 2 3 2 2 2 2 5 4" xfId="13288"/>
    <cellStyle name="Normal 2 2 2 3 2 2 2 2 5 4 2" xfId="13289"/>
    <cellStyle name="Normal 2 2 2 3 2 2 2 2 5 5" xfId="13290"/>
    <cellStyle name="Normal 2 2 2 3 2 2 2 2 5 5 2" xfId="13291"/>
    <cellStyle name="Normal 2 2 2 3 2 2 2 2 5 6" xfId="13292"/>
    <cellStyle name="Normal 2 2 2 3 2 2 2 2 5 6 2" xfId="13293"/>
    <cellStyle name="Normal 2 2 2 3 2 2 2 2 5 7" xfId="13294"/>
    <cellStyle name="Normal 2 2 2 3 2 2 2 2 5 7 2" xfId="13295"/>
    <cellStyle name="Normal 2 2 2 3 2 2 2 2 5 8" xfId="13296"/>
    <cellStyle name="Normal 2 2 2 3 2 2 2 2 5 8 2" xfId="13297"/>
    <cellStyle name="Normal 2 2 2 3 2 2 2 2 5 9" xfId="13298"/>
    <cellStyle name="Normal 2 2 2 3 2 2 2 2 5 9 2" xfId="13299"/>
    <cellStyle name="Normal 2 2 2 3 2 2 2 2 6" xfId="337"/>
    <cellStyle name="Normal 2 2 2 3 2 2 2 3" xfId="338"/>
    <cellStyle name="Normal 2 2 2 3 2 2 2 3 2" xfId="339"/>
    <cellStyle name="Normal 2 2 2 3 2 2 2 4" xfId="340"/>
    <cellStyle name="Normal 2 2 2 3 2 2 2 4 2" xfId="341"/>
    <cellStyle name="Normal 2 2 2 3 2 2 2 5" xfId="342"/>
    <cellStyle name="Normal 2 2 2 3 2 2 2 5 2" xfId="343"/>
    <cellStyle name="Normal 2 2 2 3 2 2 2 6" xfId="13300"/>
    <cellStyle name="Normal 2 2 2 3 2 2 2 6 10" xfId="13301"/>
    <cellStyle name="Normal 2 2 2 3 2 2 2 6 10 2" xfId="13302"/>
    <cellStyle name="Normal 2 2 2 3 2 2 2 6 11" xfId="13303"/>
    <cellStyle name="Normal 2 2 2 3 2 2 2 6 11 2" xfId="13304"/>
    <cellStyle name="Normal 2 2 2 3 2 2 2 6 12" xfId="13305"/>
    <cellStyle name="Normal 2 2 2 3 2 2 2 6 2" xfId="13306"/>
    <cellStyle name="Normal 2 2 2 3 2 2 2 6 2 10" xfId="13307"/>
    <cellStyle name="Normal 2 2 2 3 2 2 2 6 2 10 2" xfId="13308"/>
    <cellStyle name="Normal 2 2 2 3 2 2 2 6 2 11" xfId="13309"/>
    <cellStyle name="Normal 2 2 2 3 2 2 2 6 2 2" xfId="13310"/>
    <cellStyle name="Normal 2 2 2 3 2 2 2 6 2 2 2" xfId="13311"/>
    <cellStyle name="Normal 2 2 2 3 2 2 2 6 2 3" xfId="13312"/>
    <cellStyle name="Normal 2 2 2 3 2 2 2 6 2 3 2" xfId="13313"/>
    <cellStyle name="Normal 2 2 2 3 2 2 2 6 2 4" xfId="13314"/>
    <cellStyle name="Normal 2 2 2 3 2 2 2 6 2 4 2" xfId="13315"/>
    <cellStyle name="Normal 2 2 2 3 2 2 2 6 2 5" xfId="13316"/>
    <cellStyle name="Normal 2 2 2 3 2 2 2 6 2 5 2" xfId="13317"/>
    <cellStyle name="Normal 2 2 2 3 2 2 2 6 2 6" xfId="13318"/>
    <cellStyle name="Normal 2 2 2 3 2 2 2 6 2 6 2" xfId="13319"/>
    <cellStyle name="Normal 2 2 2 3 2 2 2 6 2 7" xfId="13320"/>
    <cellStyle name="Normal 2 2 2 3 2 2 2 6 2 7 2" xfId="13321"/>
    <cellStyle name="Normal 2 2 2 3 2 2 2 6 2 8" xfId="13322"/>
    <cellStyle name="Normal 2 2 2 3 2 2 2 6 2 8 2" xfId="13323"/>
    <cellStyle name="Normal 2 2 2 3 2 2 2 6 2 9" xfId="13324"/>
    <cellStyle name="Normal 2 2 2 3 2 2 2 6 2 9 2" xfId="13325"/>
    <cellStyle name="Normal 2 2 2 3 2 2 2 6 3" xfId="13326"/>
    <cellStyle name="Normal 2 2 2 3 2 2 2 6 3 2" xfId="13327"/>
    <cellStyle name="Normal 2 2 2 3 2 2 2 6 4" xfId="13328"/>
    <cellStyle name="Normal 2 2 2 3 2 2 2 6 4 2" xfId="13329"/>
    <cellStyle name="Normal 2 2 2 3 2 2 2 6 5" xfId="13330"/>
    <cellStyle name="Normal 2 2 2 3 2 2 2 6 5 2" xfId="13331"/>
    <cellStyle name="Normal 2 2 2 3 2 2 2 6 6" xfId="13332"/>
    <cellStyle name="Normal 2 2 2 3 2 2 2 6 6 2" xfId="13333"/>
    <cellStyle name="Normal 2 2 2 3 2 2 2 6 7" xfId="13334"/>
    <cellStyle name="Normal 2 2 2 3 2 2 2 6 7 2" xfId="13335"/>
    <cellStyle name="Normal 2 2 2 3 2 2 2 6 8" xfId="13336"/>
    <cellStyle name="Normal 2 2 2 3 2 2 2 6 8 2" xfId="13337"/>
    <cellStyle name="Normal 2 2 2 3 2 2 2 6 9" xfId="13338"/>
    <cellStyle name="Normal 2 2 2 3 2 2 2 6 9 2" xfId="13339"/>
    <cellStyle name="Normal 2 2 2 3 2 2 2 7" xfId="13340"/>
    <cellStyle name="Normal 2 2 2 3 2 2 2 7 10" xfId="13341"/>
    <cellStyle name="Normal 2 2 2 3 2 2 2 7 10 2" xfId="13342"/>
    <cellStyle name="Normal 2 2 2 3 2 2 2 7 11" xfId="13343"/>
    <cellStyle name="Normal 2 2 2 3 2 2 2 7 2" xfId="13344"/>
    <cellStyle name="Normal 2 2 2 3 2 2 2 7 2 2" xfId="13345"/>
    <cellStyle name="Normal 2 2 2 3 2 2 2 7 3" xfId="13346"/>
    <cellStyle name="Normal 2 2 2 3 2 2 2 7 3 2" xfId="13347"/>
    <cellStyle name="Normal 2 2 2 3 2 2 2 7 4" xfId="13348"/>
    <cellStyle name="Normal 2 2 2 3 2 2 2 7 4 2" xfId="13349"/>
    <cellStyle name="Normal 2 2 2 3 2 2 2 7 5" xfId="13350"/>
    <cellStyle name="Normal 2 2 2 3 2 2 2 7 5 2" xfId="13351"/>
    <cellStyle name="Normal 2 2 2 3 2 2 2 7 6" xfId="13352"/>
    <cellStyle name="Normal 2 2 2 3 2 2 2 7 6 2" xfId="13353"/>
    <cellStyle name="Normal 2 2 2 3 2 2 2 7 7" xfId="13354"/>
    <cellStyle name="Normal 2 2 2 3 2 2 2 7 7 2" xfId="13355"/>
    <cellStyle name="Normal 2 2 2 3 2 2 2 7 8" xfId="13356"/>
    <cellStyle name="Normal 2 2 2 3 2 2 2 7 8 2" xfId="13357"/>
    <cellStyle name="Normal 2 2 2 3 2 2 2 7 9" xfId="13358"/>
    <cellStyle name="Normal 2 2 2 3 2 2 2 7 9 2" xfId="13359"/>
    <cellStyle name="Normal 2 2 2 3 2 2 2 8" xfId="13360"/>
    <cellStyle name="Normal 2 2 2 3 2 2 2 8 2" xfId="13361"/>
    <cellStyle name="Normal 2 2 2 3 2 2 2 9" xfId="13362"/>
    <cellStyle name="Normal 2 2 2 3 2 2 2 9 2" xfId="13363"/>
    <cellStyle name="Normal 2 2 2 3 2 2 3" xfId="344"/>
    <cellStyle name="Normal 2 2 2 3 2 2 3 10" xfId="13364"/>
    <cellStyle name="Normal 2 2 2 3 2 2 3 10 2" xfId="13365"/>
    <cellStyle name="Normal 2 2 2 3 2 2 3 11" xfId="13366"/>
    <cellStyle name="Normal 2 2 2 3 2 2 3 11 2" xfId="13367"/>
    <cellStyle name="Normal 2 2 2 3 2 2 3 12" xfId="13368"/>
    <cellStyle name="Normal 2 2 2 3 2 2 3 12 2" xfId="13369"/>
    <cellStyle name="Normal 2 2 2 3 2 2 3 13" xfId="13370"/>
    <cellStyle name="Normal 2 2 2 3 2 2 3 2" xfId="13371"/>
    <cellStyle name="Normal 2 2 2 3 2 2 3 2 10" xfId="13372"/>
    <cellStyle name="Normal 2 2 2 3 2 2 3 2 10 2" xfId="13373"/>
    <cellStyle name="Normal 2 2 2 3 2 2 3 2 11" xfId="13374"/>
    <cellStyle name="Normal 2 2 2 3 2 2 3 2 11 2" xfId="13375"/>
    <cellStyle name="Normal 2 2 2 3 2 2 3 2 12" xfId="13376"/>
    <cellStyle name="Normal 2 2 2 3 2 2 3 2 2" xfId="13377"/>
    <cellStyle name="Normal 2 2 2 3 2 2 3 2 2 10" xfId="13378"/>
    <cellStyle name="Normal 2 2 2 3 2 2 3 2 2 10 2" xfId="13379"/>
    <cellStyle name="Normal 2 2 2 3 2 2 3 2 2 11" xfId="13380"/>
    <cellStyle name="Normal 2 2 2 3 2 2 3 2 2 2" xfId="13381"/>
    <cellStyle name="Normal 2 2 2 3 2 2 3 2 2 2 2" xfId="13382"/>
    <cellStyle name="Normal 2 2 2 3 2 2 3 2 2 3" xfId="13383"/>
    <cellStyle name="Normal 2 2 2 3 2 2 3 2 2 3 2" xfId="13384"/>
    <cellStyle name="Normal 2 2 2 3 2 2 3 2 2 4" xfId="13385"/>
    <cellStyle name="Normal 2 2 2 3 2 2 3 2 2 4 2" xfId="13386"/>
    <cellStyle name="Normal 2 2 2 3 2 2 3 2 2 5" xfId="13387"/>
    <cellStyle name="Normal 2 2 2 3 2 2 3 2 2 5 2" xfId="13388"/>
    <cellStyle name="Normal 2 2 2 3 2 2 3 2 2 6" xfId="13389"/>
    <cellStyle name="Normal 2 2 2 3 2 2 3 2 2 6 2" xfId="13390"/>
    <cellStyle name="Normal 2 2 2 3 2 2 3 2 2 7" xfId="13391"/>
    <cellStyle name="Normal 2 2 2 3 2 2 3 2 2 7 2" xfId="13392"/>
    <cellStyle name="Normal 2 2 2 3 2 2 3 2 2 8" xfId="13393"/>
    <cellStyle name="Normal 2 2 2 3 2 2 3 2 2 8 2" xfId="13394"/>
    <cellStyle name="Normal 2 2 2 3 2 2 3 2 2 9" xfId="13395"/>
    <cellStyle name="Normal 2 2 2 3 2 2 3 2 2 9 2" xfId="13396"/>
    <cellStyle name="Normal 2 2 2 3 2 2 3 2 3" xfId="13397"/>
    <cellStyle name="Normal 2 2 2 3 2 2 3 2 3 2" xfId="13398"/>
    <cellStyle name="Normal 2 2 2 3 2 2 3 2 4" xfId="13399"/>
    <cellStyle name="Normal 2 2 2 3 2 2 3 2 4 2" xfId="13400"/>
    <cellStyle name="Normal 2 2 2 3 2 2 3 2 5" xfId="13401"/>
    <cellStyle name="Normal 2 2 2 3 2 2 3 2 5 2" xfId="13402"/>
    <cellStyle name="Normal 2 2 2 3 2 2 3 2 6" xfId="13403"/>
    <cellStyle name="Normal 2 2 2 3 2 2 3 2 6 2" xfId="13404"/>
    <cellStyle name="Normal 2 2 2 3 2 2 3 2 7" xfId="13405"/>
    <cellStyle name="Normal 2 2 2 3 2 2 3 2 7 2" xfId="13406"/>
    <cellStyle name="Normal 2 2 2 3 2 2 3 2 8" xfId="13407"/>
    <cellStyle name="Normal 2 2 2 3 2 2 3 2 8 2" xfId="13408"/>
    <cellStyle name="Normal 2 2 2 3 2 2 3 2 9" xfId="13409"/>
    <cellStyle name="Normal 2 2 2 3 2 2 3 2 9 2" xfId="13410"/>
    <cellStyle name="Normal 2 2 2 3 2 2 3 3" xfId="13411"/>
    <cellStyle name="Normal 2 2 2 3 2 2 3 3 10" xfId="13412"/>
    <cellStyle name="Normal 2 2 2 3 2 2 3 3 10 2" xfId="13413"/>
    <cellStyle name="Normal 2 2 2 3 2 2 3 3 11" xfId="13414"/>
    <cellStyle name="Normal 2 2 2 3 2 2 3 3 2" xfId="13415"/>
    <cellStyle name="Normal 2 2 2 3 2 2 3 3 2 2" xfId="13416"/>
    <cellStyle name="Normal 2 2 2 3 2 2 3 3 3" xfId="13417"/>
    <cellStyle name="Normal 2 2 2 3 2 2 3 3 3 2" xfId="13418"/>
    <cellStyle name="Normal 2 2 2 3 2 2 3 3 4" xfId="13419"/>
    <cellStyle name="Normal 2 2 2 3 2 2 3 3 4 2" xfId="13420"/>
    <cellStyle name="Normal 2 2 2 3 2 2 3 3 5" xfId="13421"/>
    <cellStyle name="Normal 2 2 2 3 2 2 3 3 5 2" xfId="13422"/>
    <cellStyle name="Normal 2 2 2 3 2 2 3 3 6" xfId="13423"/>
    <cellStyle name="Normal 2 2 2 3 2 2 3 3 6 2" xfId="13424"/>
    <cellStyle name="Normal 2 2 2 3 2 2 3 3 7" xfId="13425"/>
    <cellStyle name="Normal 2 2 2 3 2 2 3 3 7 2" xfId="13426"/>
    <cellStyle name="Normal 2 2 2 3 2 2 3 3 8" xfId="13427"/>
    <cellStyle name="Normal 2 2 2 3 2 2 3 3 8 2" xfId="13428"/>
    <cellStyle name="Normal 2 2 2 3 2 2 3 3 9" xfId="13429"/>
    <cellStyle name="Normal 2 2 2 3 2 2 3 3 9 2" xfId="13430"/>
    <cellStyle name="Normal 2 2 2 3 2 2 3 4" xfId="13431"/>
    <cellStyle name="Normal 2 2 2 3 2 2 3 4 2" xfId="13432"/>
    <cellStyle name="Normal 2 2 2 3 2 2 3 5" xfId="13433"/>
    <cellStyle name="Normal 2 2 2 3 2 2 3 5 2" xfId="13434"/>
    <cellStyle name="Normal 2 2 2 3 2 2 3 6" xfId="13435"/>
    <cellStyle name="Normal 2 2 2 3 2 2 3 6 2" xfId="13436"/>
    <cellStyle name="Normal 2 2 2 3 2 2 3 7" xfId="13437"/>
    <cellStyle name="Normal 2 2 2 3 2 2 3 7 2" xfId="13438"/>
    <cellStyle name="Normal 2 2 2 3 2 2 3 8" xfId="13439"/>
    <cellStyle name="Normal 2 2 2 3 2 2 3 8 2" xfId="13440"/>
    <cellStyle name="Normal 2 2 2 3 2 2 3 9" xfId="13441"/>
    <cellStyle name="Normal 2 2 2 3 2 2 3 9 2" xfId="13442"/>
    <cellStyle name="Normal 2 2 2 3 2 2 4" xfId="345"/>
    <cellStyle name="Normal 2 2 2 3 2 2 4 10" xfId="13443"/>
    <cellStyle name="Normal 2 2 2 3 2 2 4 10 2" xfId="13444"/>
    <cellStyle name="Normal 2 2 2 3 2 2 4 11" xfId="13445"/>
    <cellStyle name="Normal 2 2 2 3 2 2 4 11 2" xfId="13446"/>
    <cellStyle name="Normal 2 2 2 3 2 2 4 12" xfId="13447"/>
    <cellStyle name="Normal 2 2 2 3 2 2 4 12 2" xfId="13448"/>
    <cellStyle name="Normal 2 2 2 3 2 2 4 13" xfId="13449"/>
    <cellStyle name="Normal 2 2 2 3 2 2 4 2" xfId="13450"/>
    <cellStyle name="Normal 2 2 2 3 2 2 4 2 10" xfId="13451"/>
    <cellStyle name="Normal 2 2 2 3 2 2 4 2 10 2" xfId="13452"/>
    <cellStyle name="Normal 2 2 2 3 2 2 4 2 11" xfId="13453"/>
    <cellStyle name="Normal 2 2 2 3 2 2 4 2 11 2" xfId="13454"/>
    <cellStyle name="Normal 2 2 2 3 2 2 4 2 12" xfId="13455"/>
    <cellStyle name="Normal 2 2 2 3 2 2 4 2 2" xfId="13456"/>
    <cellStyle name="Normal 2 2 2 3 2 2 4 2 2 10" xfId="13457"/>
    <cellStyle name="Normal 2 2 2 3 2 2 4 2 2 10 2" xfId="13458"/>
    <cellStyle name="Normal 2 2 2 3 2 2 4 2 2 11" xfId="13459"/>
    <cellStyle name="Normal 2 2 2 3 2 2 4 2 2 2" xfId="13460"/>
    <cellStyle name="Normal 2 2 2 3 2 2 4 2 2 2 2" xfId="13461"/>
    <cellStyle name="Normal 2 2 2 3 2 2 4 2 2 3" xfId="13462"/>
    <cellStyle name="Normal 2 2 2 3 2 2 4 2 2 3 2" xfId="13463"/>
    <cellStyle name="Normal 2 2 2 3 2 2 4 2 2 4" xfId="13464"/>
    <cellStyle name="Normal 2 2 2 3 2 2 4 2 2 4 2" xfId="13465"/>
    <cellStyle name="Normal 2 2 2 3 2 2 4 2 2 5" xfId="13466"/>
    <cellStyle name="Normal 2 2 2 3 2 2 4 2 2 5 2" xfId="13467"/>
    <cellStyle name="Normal 2 2 2 3 2 2 4 2 2 6" xfId="13468"/>
    <cellStyle name="Normal 2 2 2 3 2 2 4 2 2 6 2" xfId="13469"/>
    <cellStyle name="Normal 2 2 2 3 2 2 4 2 2 7" xfId="13470"/>
    <cellStyle name="Normal 2 2 2 3 2 2 4 2 2 7 2" xfId="13471"/>
    <cellStyle name="Normal 2 2 2 3 2 2 4 2 2 8" xfId="13472"/>
    <cellStyle name="Normal 2 2 2 3 2 2 4 2 2 8 2" xfId="13473"/>
    <cellStyle name="Normal 2 2 2 3 2 2 4 2 2 9" xfId="13474"/>
    <cellStyle name="Normal 2 2 2 3 2 2 4 2 2 9 2" xfId="13475"/>
    <cellStyle name="Normal 2 2 2 3 2 2 4 2 3" xfId="13476"/>
    <cellStyle name="Normal 2 2 2 3 2 2 4 2 3 2" xfId="13477"/>
    <cellStyle name="Normal 2 2 2 3 2 2 4 2 4" xfId="13478"/>
    <cellStyle name="Normal 2 2 2 3 2 2 4 2 4 2" xfId="13479"/>
    <cellStyle name="Normal 2 2 2 3 2 2 4 2 5" xfId="13480"/>
    <cellStyle name="Normal 2 2 2 3 2 2 4 2 5 2" xfId="13481"/>
    <cellStyle name="Normal 2 2 2 3 2 2 4 2 6" xfId="13482"/>
    <cellStyle name="Normal 2 2 2 3 2 2 4 2 6 2" xfId="13483"/>
    <cellStyle name="Normal 2 2 2 3 2 2 4 2 7" xfId="13484"/>
    <cellStyle name="Normal 2 2 2 3 2 2 4 2 7 2" xfId="13485"/>
    <cellStyle name="Normal 2 2 2 3 2 2 4 2 8" xfId="13486"/>
    <cellStyle name="Normal 2 2 2 3 2 2 4 2 8 2" xfId="13487"/>
    <cellStyle name="Normal 2 2 2 3 2 2 4 2 9" xfId="13488"/>
    <cellStyle name="Normal 2 2 2 3 2 2 4 2 9 2" xfId="13489"/>
    <cellStyle name="Normal 2 2 2 3 2 2 4 3" xfId="13490"/>
    <cellStyle name="Normal 2 2 2 3 2 2 4 3 10" xfId="13491"/>
    <cellStyle name="Normal 2 2 2 3 2 2 4 3 10 2" xfId="13492"/>
    <cellStyle name="Normal 2 2 2 3 2 2 4 3 11" xfId="13493"/>
    <cellStyle name="Normal 2 2 2 3 2 2 4 3 2" xfId="13494"/>
    <cellStyle name="Normal 2 2 2 3 2 2 4 3 2 2" xfId="13495"/>
    <cellStyle name="Normal 2 2 2 3 2 2 4 3 3" xfId="13496"/>
    <cellStyle name="Normal 2 2 2 3 2 2 4 3 3 2" xfId="13497"/>
    <cellStyle name="Normal 2 2 2 3 2 2 4 3 4" xfId="13498"/>
    <cellStyle name="Normal 2 2 2 3 2 2 4 3 4 2" xfId="13499"/>
    <cellStyle name="Normal 2 2 2 3 2 2 4 3 5" xfId="13500"/>
    <cellStyle name="Normal 2 2 2 3 2 2 4 3 5 2" xfId="13501"/>
    <cellStyle name="Normal 2 2 2 3 2 2 4 3 6" xfId="13502"/>
    <cellStyle name="Normal 2 2 2 3 2 2 4 3 6 2" xfId="13503"/>
    <cellStyle name="Normal 2 2 2 3 2 2 4 3 7" xfId="13504"/>
    <cellStyle name="Normal 2 2 2 3 2 2 4 3 7 2" xfId="13505"/>
    <cellStyle name="Normal 2 2 2 3 2 2 4 3 8" xfId="13506"/>
    <cellStyle name="Normal 2 2 2 3 2 2 4 3 8 2" xfId="13507"/>
    <cellStyle name="Normal 2 2 2 3 2 2 4 3 9" xfId="13508"/>
    <cellStyle name="Normal 2 2 2 3 2 2 4 3 9 2" xfId="13509"/>
    <cellStyle name="Normal 2 2 2 3 2 2 4 4" xfId="13510"/>
    <cellStyle name="Normal 2 2 2 3 2 2 4 4 2" xfId="13511"/>
    <cellStyle name="Normal 2 2 2 3 2 2 4 5" xfId="13512"/>
    <cellStyle name="Normal 2 2 2 3 2 2 4 5 2" xfId="13513"/>
    <cellStyle name="Normal 2 2 2 3 2 2 4 6" xfId="13514"/>
    <cellStyle name="Normal 2 2 2 3 2 2 4 6 2" xfId="13515"/>
    <cellStyle name="Normal 2 2 2 3 2 2 4 7" xfId="13516"/>
    <cellStyle name="Normal 2 2 2 3 2 2 4 7 2" xfId="13517"/>
    <cellStyle name="Normal 2 2 2 3 2 2 4 8" xfId="13518"/>
    <cellStyle name="Normal 2 2 2 3 2 2 4 8 2" xfId="13519"/>
    <cellStyle name="Normal 2 2 2 3 2 2 4 9" xfId="13520"/>
    <cellStyle name="Normal 2 2 2 3 2 2 4 9 2" xfId="13521"/>
    <cellStyle name="Normal 2 2 2 3 2 2 5" xfId="346"/>
    <cellStyle name="Normal 2 2 2 3 2 2 5 10" xfId="13522"/>
    <cellStyle name="Normal 2 2 2 3 2 2 5 10 2" xfId="13523"/>
    <cellStyle name="Normal 2 2 2 3 2 2 5 11" xfId="13524"/>
    <cellStyle name="Normal 2 2 2 3 2 2 5 11 2" xfId="13525"/>
    <cellStyle name="Normal 2 2 2 3 2 2 5 12" xfId="13526"/>
    <cellStyle name="Normal 2 2 2 3 2 2 5 12 2" xfId="13527"/>
    <cellStyle name="Normal 2 2 2 3 2 2 5 13" xfId="13528"/>
    <cellStyle name="Normal 2 2 2 3 2 2 5 2" xfId="13529"/>
    <cellStyle name="Normal 2 2 2 3 2 2 5 2 10" xfId="13530"/>
    <cellStyle name="Normal 2 2 2 3 2 2 5 2 10 2" xfId="13531"/>
    <cellStyle name="Normal 2 2 2 3 2 2 5 2 11" xfId="13532"/>
    <cellStyle name="Normal 2 2 2 3 2 2 5 2 11 2" xfId="13533"/>
    <cellStyle name="Normal 2 2 2 3 2 2 5 2 12" xfId="13534"/>
    <cellStyle name="Normal 2 2 2 3 2 2 5 2 2" xfId="13535"/>
    <cellStyle name="Normal 2 2 2 3 2 2 5 2 2 10" xfId="13536"/>
    <cellStyle name="Normal 2 2 2 3 2 2 5 2 2 10 2" xfId="13537"/>
    <cellStyle name="Normal 2 2 2 3 2 2 5 2 2 11" xfId="13538"/>
    <cellStyle name="Normal 2 2 2 3 2 2 5 2 2 2" xfId="13539"/>
    <cellStyle name="Normal 2 2 2 3 2 2 5 2 2 2 2" xfId="13540"/>
    <cellStyle name="Normal 2 2 2 3 2 2 5 2 2 3" xfId="13541"/>
    <cellStyle name="Normal 2 2 2 3 2 2 5 2 2 3 2" xfId="13542"/>
    <cellStyle name="Normal 2 2 2 3 2 2 5 2 2 4" xfId="13543"/>
    <cellStyle name="Normal 2 2 2 3 2 2 5 2 2 4 2" xfId="13544"/>
    <cellStyle name="Normal 2 2 2 3 2 2 5 2 2 5" xfId="13545"/>
    <cellStyle name="Normal 2 2 2 3 2 2 5 2 2 5 2" xfId="13546"/>
    <cellStyle name="Normal 2 2 2 3 2 2 5 2 2 6" xfId="13547"/>
    <cellStyle name="Normal 2 2 2 3 2 2 5 2 2 6 2" xfId="13548"/>
    <cellStyle name="Normal 2 2 2 3 2 2 5 2 2 7" xfId="13549"/>
    <cellStyle name="Normal 2 2 2 3 2 2 5 2 2 7 2" xfId="13550"/>
    <cellStyle name="Normal 2 2 2 3 2 2 5 2 2 8" xfId="13551"/>
    <cellStyle name="Normal 2 2 2 3 2 2 5 2 2 8 2" xfId="13552"/>
    <cellStyle name="Normal 2 2 2 3 2 2 5 2 2 9" xfId="13553"/>
    <cellStyle name="Normal 2 2 2 3 2 2 5 2 2 9 2" xfId="13554"/>
    <cellStyle name="Normal 2 2 2 3 2 2 5 2 3" xfId="13555"/>
    <cellStyle name="Normal 2 2 2 3 2 2 5 2 3 2" xfId="13556"/>
    <cellStyle name="Normal 2 2 2 3 2 2 5 2 4" xfId="13557"/>
    <cellStyle name="Normal 2 2 2 3 2 2 5 2 4 2" xfId="13558"/>
    <cellStyle name="Normal 2 2 2 3 2 2 5 2 5" xfId="13559"/>
    <cellStyle name="Normal 2 2 2 3 2 2 5 2 5 2" xfId="13560"/>
    <cellStyle name="Normal 2 2 2 3 2 2 5 2 6" xfId="13561"/>
    <cellStyle name="Normal 2 2 2 3 2 2 5 2 6 2" xfId="13562"/>
    <cellStyle name="Normal 2 2 2 3 2 2 5 2 7" xfId="13563"/>
    <cellStyle name="Normal 2 2 2 3 2 2 5 2 7 2" xfId="13564"/>
    <cellStyle name="Normal 2 2 2 3 2 2 5 2 8" xfId="13565"/>
    <cellStyle name="Normal 2 2 2 3 2 2 5 2 8 2" xfId="13566"/>
    <cellStyle name="Normal 2 2 2 3 2 2 5 2 9" xfId="13567"/>
    <cellStyle name="Normal 2 2 2 3 2 2 5 2 9 2" xfId="13568"/>
    <cellStyle name="Normal 2 2 2 3 2 2 5 3" xfId="13569"/>
    <cellStyle name="Normal 2 2 2 3 2 2 5 3 10" xfId="13570"/>
    <cellStyle name="Normal 2 2 2 3 2 2 5 3 10 2" xfId="13571"/>
    <cellStyle name="Normal 2 2 2 3 2 2 5 3 11" xfId="13572"/>
    <cellStyle name="Normal 2 2 2 3 2 2 5 3 2" xfId="13573"/>
    <cellStyle name="Normal 2 2 2 3 2 2 5 3 2 2" xfId="13574"/>
    <cellStyle name="Normal 2 2 2 3 2 2 5 3 3" xfId="13575"/>
    <cellStyle name="Normal 2 2 2 3 2 2 5 3 3 2" xfId="13576"/>
    <cellStyle name="Normal 2 2 2 3 2 2 5 3 4" xfId="13577"/>
    <cellStyle name="Normal 2 2 2 3 2 2 5 3 4 2" xfId="13578"/>
    <cellStyle name="Normal 2 2 2 3 2 2 5 3 5" xfId="13579"/>
    <cellStyle name="Normal 2 2 2 3 2 2 5 3 5 2" xfId="13580"/>
    <cellStyle name="Normal 2 2 2 3 2 2 5 3 6" xfId="13581"/>
    <cellStyle name="Normal 2 2 2 3 2 2 5 3 6 2" xfId="13582"/>
    <cellStyle name="Normal 2 2 2 3 2 2 5 3 7" xfId="13583"/>
    <cellStyle name="Normal 2 2 2 3 2 2 5 3 7 2" xfId="13584"/>
    <cellStyle name="Normal 2 2 2 3 2 2 5 3 8" xfId="13585"/>
    <cellStyle name="Normal 2 2 2 3 2 2 5 3 8 2" xfId="13586"/>
    <cellStyle name="Normal 2 2 2 3 2 2 5 3 9" xfId="13587"/>
    <cellStyle name="Normal 2 2 2 3 2 2 5 3 9 2" xfId="13588"/>
    <cellStyle name="Normal 2 2 2 3 2 2 5 4" xfId="13589"/>
    <cellStyle name="Normal 2 2 2 3 2 2 5 4 2" xfId="13590"/>
    <cellStyle name="Normal 2 2 2 3 2 2 5 5" xfId="13591"/>
    <cellStyle name="Normal 2 2 2 3 2 2 5 5 2" xfId="13592"/>
    <cellStyle name="Normal 2 2 2 3 2 2 5 6" xfId="13593"/>
    <cellStyle name="Normal 2 2 2 3 2 2 5 6 2" xfId="13594"/>
    <cellStyle name="Normal 2 2 2 3 2 2 5 7" xfId="13595"/>
    <cellStyle name="Normal 2 2 2 3 2 2 5 7 2" xfId="13596"/>
    <cellStyle name="Normal 2 2 2 3 2 2 5 8" xfId="13597"/>
    <cellStyle name="Normal 2 2 2 3 2 2 5 8 2" xfId="13598"/>
    <cellStyle name="Normal 2 2 2 3 2 2 5 9" xfId="13599"/>
    <cellStyle name="Normal 2 2 2 3 2 2 5 9 2" xfId="13600"/>
    <cellStyle name="Normal 2 2 2 3 2 2 6" xfId="347"/>
    <cellStyle name="Normal 2 2 2 3 2 2 6 10" xfId="13601"/>
    <cellStyle name="Normal 2 2 2 3 2 2 6 10 2" xfId="13602"/>
    <cellStyle name="Normal 2 2 2 3 2 2 6 11" xfId="13603"/>
    <cellStyle name="Normal 2 2 2 3 2 2 6 11 2" xfId="13604"/>
    <cellStyle name="Normal 2 2 2 3 2 2 6 12" xfId="13605"/>
    <cellStyle name="Normal 2 2 2 3 2 2 6 12 2" xfId="13606"/>
    <cellStyle name="Normal 2 2 2 3 2 2 6 13" xfId="13607"/>
    <cellStyle name="Normal 2 2 2 3 2 2 6 2" xfId="13608"/>
    <cellStyle name="Normal 2 2 2 3 2 2 6 2 10" xfId="13609"/>
    <cellStyle name="Normal 2 2 2 3 2 2 6 2 10 2" xfId="13610"/>
    <cellStyle name="Normal 2 2 2 3 2 2 6 2 11" xfId="13611"/>
    <cellStyle name="Normal 2 2 2 3 2 2 6 2 11 2" xfId="13612"/>
    <cellStyle name="Normal 2 2 2 3 2 2 6 2 12" xfId="13613"/>
    <cellStyle name="Normal 2 2 2 3 2 2 6 2 2" xfId="13614"/>
    <cellStyle name="Normal 2 2 2 3 2 2 6 2 2 10" xfId="13615"/>
    <cellStyle name="Normal 2 2 2 3 2 2 6 2 2 10 2" xfId="13616"/>
    <cellStyle name="Normal 2 2 2 3 2 2 6 2 2 11" xfId="13617"/>
    <cellStyle name="Normal 2 2 2 3 2 2 6 2 2 2" xfId="13618"/>
    <cellStyle name="Normal 2 2 2 3 2 2 6 2 2 2 2" xfId="13619"/>
    <cellStyle name="Normal 2 2 2 3 2 2 6 2 2 3" xfId="13620"/>
    <cellStyle name="Normal 2 2 2 3 2 2 6 2 2 3 2" xfId="13621"/>
    <cellStyle name="Normal 2 2 2 3 2 2 6 2 2 4" xfId="13622"/>
    <cellStyle name="Normal 2 2 2 3 2 2 6 2 2 4 2" xfId="13623"/>
    <cellStyle name="Normal 2 2 2 3 2 2 6 2 2 5" xfId="13624"/>
    <cellStyle name="Normal 2 2 2 3 2 2 6 2 2 5 2" xfId="13625"/>
    <cellStyle name="Normal 2 2 2 3 2 2 6 2 2 6" xfId="13626"/>
    <cellStyle name="Normal 2 2 2 3 2 2 6 2 2 6 2" xfId="13627"/>
    <cellStyle name="Normal 2 2 2 3 2 2 6 2 2 7" xfId="13628"/>
    <cellStyle name="Normal 2 2 2 3 2 2 6 2 2 7 2" xfId="13629"/>
    <cellStyle name="Normal 2 2 2 3 2 2 6 2 2 8" xfId="13630"/>
    <cellStyle name="Normal 2 2 2 3 2 2 6 2 2 8 2" xfId="13631"/>
    <cellStyle name="Normal 2 2 2 3 2 2 6 2 2 9" xfId="13632"/>
    <cellStyle name="Normal 2 2 2 3 2 2 6 2 2 9 2" xfId="13633"/>
    <cellStyle name="Normal 2 2 2 3 2 2 6 2 3" xfId="13634"/>
    <cellStyle name="Normal 2 2 2 3 2 2 6 2 3 2" xfId="13635"/>
    <cellStyle name="Normal 2 2 2 3 2 2 6 2 4" xfId="13636"/>
    <cellStyle name="Normal 2 2 2 3 2 2 6 2 4 2" xfId="13637"/>
    <cellStyle name="Normal 2 2 2 3 2 2 6 2 5" xfId="13638"/>
    <cellStyle name="Normal 2 2 2 3 2 2 6 2 5 2" xfId="13639"/>
    <cellStyle name="Normal 2 2 2 3 2 2 6 2 6" xfId="13640"/>
    <cellStyle name="Normal 2 2 2 3 2 2 6 2 6 2" xfId="13641"/>
    <cellStyle name="Normal 2 2 2 3 2 2 6 2 7" xfId="13642"/>
    <cellStyle name="Normal 2 2 2 3 2 2 6 2 7 2" xfId="13643"/>
    <cellStyle name="Normal 2 2 2 3 2 2 6 2 8" xfId="13644"/>
    <cellStyle name="Normal 2 2 2 3 2 2 6 2 8 2" xfId="13645"/>
    <cellStyle name="Normal 2 2 2 3 2 2 6 2 9" xfId="13646"/>
    <cellStyle name="Normal 2 2 2 3 2 2 6 2 9 2" xfId="13647"/>
    <cellStyle name="Normal 2 2 2 3 2 2 6 3" xfId="13648"/>
    <cellStyle name="Normal 2 2 2 3 2 2 6 3 10" xfId="13649"/>
    <cellStyle name="Normal 2 2 2 3 2 2 6 3 10 2" xfId="13650"/>
    <cellStyle name="Normal 2 2 2 3 2 2 6 3 11" xfId="13651"/>
    <cellStyle name="Normal 2 2 2 3 2 2 6 3 2" xfId="13652"/>
    <cellStyle name="Normal 2 2 2 3 2 2 6 3 2 2" xfId="13653"/>
    <cellStyle name="Normal 2 2 2 3 2 2 6 3 3" xfId="13654"/>
    <cellStyle name="Normal 2 2 2 3 2 2 6 3 3 2" xfId="13655"/>
    <cellStyle name="Normal 2 2 2 3 2 2 6 3 4" xfId="13656"/>
    <cellStyle name="Normal 2 2 2 3 2 2 6 3 4 2" xfId="13657"/>
    <cellStyle name="Normal 2 2 2 3 2 2 6 3 5" xfId="13658"/>
    <cellStyle name="Normal 2 2 2 3 2 2 6 3 5 2" xfId="13659"/>
    <cellStyle name="Normal 2 2 2 3 2 2 6 3 6" xfId="13660"/>
    <cellStyle name="Normal 2 2 2 3 2 2 6 3 6 2" xfId="13661"/>
    <cellStyle name="Normal 2 2 2 3 2 2 6 3 7" xfId="13662"/>
    <cellStyle name="Normal 2 2 2 3 2 2 6 3 7 2" xfId="13663"/>
    <cellStyle name="Normal 2 2 2 3 2 2 6 3 8" xfId="13664"/>
    <cellStyle name="Normal 2 2 2 3 2 2 6 3 8 2" xfId="13665"/>
    <cellStyle name="Normal 2 2 2 3 2 2 6 3 9" xfId="13666"/>
    <cellStyle name="Normal 2 2 2 3 2 2 6 3 9 2" xfId="13667"/>
    <cellStyle name="Normal 2 2 2 3 2 2 6 4" xfId="13668"/>
    <cellStyle name="Normal 2 2 2 3 2 2 6 4 2" xfId="13669"/>
    <cellStyle name="Normal 2 2 2 3 2 2 6 5" xfId="13670"/>
    <cellStyle name="Normal 2 2 2 3 2 2 6 5 2" xfId="13671"/>
    <cellStyle name="Normal 2 2 2 3 2 2 6 6" xfId="13672"/>
    <cellStyle name="Normal 2 2 2 3 2 2 6 6 2" xfId="13673"/>
    <cellStyle name="Normal 2 2 2 3 2 2 6 7" xfId="13674"/>
    <cellStyle name="Normal 2 2 2 3 2 2 6 7 2" xfId="13675"/>
    <cellStyle name="Normal 2 2 2 3 2 2 6 8" xfId="13676"/>
    <cellStyle name="Normal 2 2 2 3 2 2 6 8 2" xfId="13677"/>
    <cellStyle name="Normal 2 2 2 3 2 2 6 9" xfId="13678"/>
    <cellStyle name="Normal 2 2 2 3 2 2 6 9 2" xfId="13679"/>
    <cellStyle name="Normal 2 2 2 3 2 2 7" xfId="348"/>
    <cellStyle name="Normal 2 2 2 3 2 20" xfId="13680"/>
    <cellStyle name="Normal 2 2 2 3 2 20 2" xfId="13681"/>
    <cellStyle name="Normal 2 2 2 3 2 21" xfId="13682"/>
    <cellStyle name="Normal 2 2 2 3 2 3" xfId="349"/>
    <cellStyle name="Normal 2 2 2 3 2 3 10" xfId="13683"/>
    <cellStyle name="Normal 2 2 2 3 2 3 10 2" xfId="13684"/>
    <cellStyle name="Normal 2 2 2 3 2 3 11" xfId="13685"/>
    <cellStyle name="Normal 2 2 2 3 2 3 11 2" xfId="13686"/>
    <cellStyle name="Normal 2 2 2 3 2 3 12" xfId="13687"/>
    <cellStyle name="Normal 2 2 2 3 2 3 12 2" xfId="13688"/>
    <cellStyle name="Normal 2 2 2 3 2 3 13" xfId="13689"/>
    <cellStyle name="Normal 2 2 2 3 2 3 2" xfId="13690"/>
    <cellStyle name="Normal 2 2 2 3 2 3 2 10" xfId="13691"/>
    <cellStyle name="Normal 2 2 2 3 2 3 2 10 2" xfId="13692"/>
    <cellStyle name="Normal 2 2 2 3 2 3 2 11" xfId="13693"/>
    <cellStyle name="Normal 2 2 2 3 2 3 2 11 2" xfId="13694"/>
    <cellStyle name="Normal 2 2 2 3 2 3 2 12" xfId="13695"/>
    <cellStyle name="Normal 2 2 2 3 2 3 2 2" xfId="13696"/>
    <cellStyle name="Normal 2 2 2 3 2 3 2 2 10" xfId="13697"/>
    <cellStyle name="Normal 2 2 2 3 2 3 2 2 10 2" xfId="13698"/>
    <cellStyle name="Normal 2 2 2 3 2 3 2 2 11" xfId="13699"/>
    <cellStyle name="Normal 2 2 2 3 2 3 2 2 2" xfId="13700"/>
    <cellStyle name="Normal 2 2 2 3 2 3 2 2 2 2" xfId="13701"/>
    <cellStyle name="Normal 2 2 2 3 2 3 2 2 3" xfId="13702"/>
    <cellStyle name="Normal 2 2 2 3 2 3 2 2 3 2" xfId="13703"/>
    <cellStyle name="Normal 2 2 2 3 2 3 2 2 4" xfId="13704"/>
    <cellStyle name="Normal 2 2 2 3 2 3 2 2 4 2" xfId="13705"/>
    <cellStyle name="Normal 2 2 2 3 2 3 2 2 5" xfId="13706"/>
    <cellStyle name="Normal 2 2 2 3 2 3 2 2 5 2" xfId="13707"/>
    <cellStyle name="Normal 2 2 2 3 2 3 2 2 6" xfId="13708"/>
    <cellStyle name="Normal 2 2 2 3 2 3 2 2 6 2" xfId="13709"/>
    <cellStyle name="Normal 2 2 2 3 2 3 2 2 7" xfId="13710"/>
    <cellStyle name="Normal 2 2 2 3 2 3 2 2 7 2" xfId="13711"/>
    <cellStyle name="Normal 2 2 2 3 2 3 2 2 8" xfId="13712"/>
    <cellStyle name="Normal 2 2 2 3 2 3 2 2 8 2" xfId="13713"/>
    <cellStyle name="Normal 2 2 2 3 2 3 2 2 9" xfId="13714"/>
    <cellStyle name="Normal 2 2 2 3 2 3 2 2 9 2" xfId="13715"/>
    <cellStyle name="Normal 2 2 2 3 2 3 2 3" xfId="13716"/>
    <cellStyle name="Normal 2 2 2 3 2 3 2 3 2" xfId="13717"/>
    <cellStyle name="Normal 2 2 2 3 2 3 2 4" xfId="13718"/>
    <cellStyle name="Normal 2 2 2 3 2 3 2 4 2" xfId="13719"/>
    <cellStyle name="Normal 2 2 2 3 2 3 2 5" xfId="13720"/>
    <cellStyle name="Normal 2 2 2 3 2 3 2 5 2" xfId="13721"/>
    <cellStyle name="Normal 2 2 2 3 2 3 2 6" xfId="13722"/>
    <cellStyle name="Normal 2 2 2 3 2 3 2 6 2" xfId="13723"/>
    <cellStyle name="Normal 2 2 2 3 2 3 2 7" xfId="13724"/>
    <cellStyle name="Normal 2 2 2 3 2 3 2 7 2" xfId="13725"/>
    <cellStyle name="Normal 2 2 2 3 2 3 2 8" xfId="13726"/>
    <cellStyle name="Normal 2 2 2 3 2 3 2 8 2" xfId="13727"/>
    <cellStyle name="Normal 2 2 2 3 2 3 2 9" xfId="13728"/>
    <cellStyle name="Normal 2 2 2 3 2 3 2 9 2" xfId="13729"/>
    <cellStyle name="Normal 2 2 2 3 2 3 3" xfId="13730"/>
    <cellStyle name="Normal 2 2 2 3 2 3 3 10" xfId="13731"/>
    <cellStyle name="Normal 2 2 2 3 2 3 3 10 2" xfId="13732"/>
    <cellStyle name="Normal 2 2 2 3 2 3 3 11" xfId="13733"/>
    <cellStyle name="Normal 2 2 2 3 2 3 3 2" xfId="13734"/>
    <cellStyle name="Normal 2 2 2 3 2 3 3 2 2" xfId="13735"/>
    <cellStyle name="Normal 2 2 2 3 2 3 3 3" xfId="13736"/>
    <cellStyle name="Normal 2 2 2 3 2 3 3 3 2" xfId="13737"/>
    <cellStyle name="Normal 2 2 2 3 2 3 3 4" xfId="13738"/>
    <cellStyle name="Normal 2 2 2 3 2 3 3 4 2" xfId="13739"/>
    <cellStyle name="Normal 2 2 2 3 2 3 3 5" xfId="13740"/>
    <cellStyle name="Normal 2 2 2 3 2 3 3 5 2" xfId="13741"/>
    <cellStyle name="Normal 2 2 2 3 2 3 3 6" xfId="13742"/>
    <cellStyle name="Normal 2 2 2 3 2 3 3 6 2" xfId="13743"/>
    <cellStyle name="Normal 2 2 2 3 2 3 3 7" xfId="13744"/>
    <cellStyle name="Normal 2 2 2 3 2 3 3 7 2" xfId="13745"/>
    <cellStyle name="Normal 2 2 2 3 2 3 3 8" xfId="13746"/>
    <cellStyle name="Normal 2 2 2 3 2 3 3 8 2" xfId="13747"/>
    <cellStyle name="Normal 2 2 2 3 2 3 3 9" xfId="13748"/>
    <cellStyle name="Normal 2 2 2 3 2 3 3 9 2" xfId="13749"/>
    <cellStyle name="Normal 2 2 2 3 2 3 4" xfId="13750"/>
    <cellStyle name="Normal 2 2 2 3 2 3 4 2" xfId="13751"/>
    <cellStyle name="Normal 2 2 2 3 2 3 5" xfId="13752"/>
    <cellStyle name="Normal 2 2 2 3 2 3 5 2" xfId="13753"/>
    <cellStyle name="Normal 2 2 2 3 2 3 6" xfId="13754"/>
    <cellStyle name="Normal 2 2 2 3 2 3 6 2" xfId="13755"/>
    <cellStyle name="Normal 2 2 2 3 2 3 7" xfId="13756"/>
    <cellStyle name="Normal 2 2 2 3 2 3 7 2" xfId="13757"/>
    <cellStyle name="Normal 2 2 2 3 2 3 8" xfId="13758"/>
    <cellStyle name="Normal 2 2 2 3 2 3 8 2" xfId="13759"/>
    <cellStyle name="Normal 2 2 2 3 2 3 9" xfId="13760"/>
    <cellStyle name="Normal 2 2 2 3 2 3 9 2" xfId="13761"/>
    <cellStyle name="Normal 2 2 2 3 2 4" xfId="350"/>
    <cellStyle name="Normal 2 2 2 3 2 4 10" xfId="13762"/>
    <cellStyle name="Normal 2 2 2 3 2 4 10 2" xfId="13763"/>
    <cellStyle name="Normal 2 2 2 3 2 4 11" xfId="13764"/>
    <cellStyle name="Normal 2 2 2 3 2 4 11 2" xfId="13765"/>
    <cellStyle name="Normal 2 2 2 3 2 4 12" xfId="13766"/>
    <cellStyle name="Normal 2 2 2 3 2 4 12 2" xfId="13767"/>
    <cellStyle name="Normal 2 2 2 3 2 4 13" xfId="13768"/>
    <cellStyle name="Normal 2 2 2 3 2 4 2" xfId="13769"/>
    <cellStyle name="Normal 2 2 2 3 2 4 2 10" xfId="13770"/>
    <cellStyle name="Normal 2 2 2 3 2 4 2 10 2" xfId="13771"/>
    <cellStyle name="Normal 2 2 2 3 2 4 2 11" xfId="13772"/>
    <cellStyle name="Normal 2 2 2 3 2 4 2 11 2" xfId="13773"/>
    <cellStyle name="Normal 2 2 2 3 2 4 2 12" xfId="13774"/>
    <cellStyle name="Normal 2 2 2 3 2 4 2 2" xfId="13775"/>
    <cellStyle name="Normal 2 2 2 3 2 4 2 2 10" xfId="13776"/>
    <cellStyle name="Normal 2 2 2 3 2 4 2 2 10 2" xfId="13777"/>
    <cellStyle name="Normal 2 2 2 3 2 4 2 2 11" xfId="13778"/>
    <cellStyle name="Normal 2 2 2 3 2 4 2 2 2" xfId="13779"/>
    <cellStyle name="Normal 2 2 2 3 2 4 2 2 2 2" xfId="13780"/>
    <cellStyle name="Normal 2 2 2 3 2 4 2 2 3" xfId="13781"/>
    <cellStyle name="Normal 2 2 2 3 2 4 2 2 3 2" xfId="13782"/>
    <cellStyle name="Normal 2 2 2 3 2 4 2 2 4" xfId="13783"/>
    <cellStyle name="Normal 2 2 2 3 2 4 2 2 4 2" xfId="13784"/>
    <cellStyle name="Normal 2 2 2 3 2 4 2 2 5" xfId="13785"/>
    <cellStyle name="Normal 2 2 2 3 2 4 2 2 5 2" xfId="13786"/>
    <cellStyle name="Normal 2 2 2 3 2 4 2 2 6" xfId="13787"/>
    <cellStyle name="Normal 2 2 2 3 2 4 2 2 6 2" xfId="13788"/>
    <cellStyle name="Normal 2 2 2 3 2 4 2 2 7" xfId="13789"/>
    <cellStyle name="Normal 2 2 2 3 2 4 2 2 7 2" xfId="13790"/>
    <cellStyle name="Normal 2 2 2 3 2 4 2 2 8" xfId="13791"/>
    <cellStyle name="Normal 2 2 2 3 2 4 2 2 8 2" xfId="13792"/>
    <cellStyle name="Normal 2 2 2 3 2 4 2 2 9" xfId="13793"/>
    <cellStyle name="Normal 2 2 2 3 2 4 2 2 9 2" xfId="13794"/>
    <cellStyle name="Normal 2 2 2 3 2 4 2 3" xfId="13795"/>
    <cellStyle name="Normal 2 2 2 3 2 4 2 3 2" xfId="13796"/>
    <cellStyle name="Normal 2 2 2 3 2 4 2 4" xfId="13797"/>
    <cellStyle name="Normal 2 2 2 3 2 4 2 4 2" xfId="13798"/>
    <cellStyle name="Normal 2 2 2 3 2 4 2 5" xfId="13799"/>
    <cellStyle name="Normal 2 2 2 3 2 4 2 5 2" xfId="13800"/>
    <cellStyle name="Normal 2 2 2 3 2 4 2 6" xfId="13801"/>
    <cellStyle name="Normal 2 2 2 3 2 4 2 6 2" xfId="13802"/>
    <cellStyle name="Normal 2 2 2 3 2 4 2 7" xfId="13803"/>
    <cellStyle name="Normal 2 2 2 3 2 4 2 7 2" xfId="13804"/>
    <cellStyle name="Normal 2 2 2 3 2 4 2 8" xfId="13805"/>
    <cellStyle name="Normal 2 2 2 3 2 4 2 8 2" xfId="13806"/>
    <cellStyle name="Normal 2 2 2 3 2 4 2 9" xfId="13807"/>
    <cellStyle name="Normal 2 2 2 3 2 4 2 9 2" xfId="13808"/>
    <cellStyle name="Normal 2 2 2 3 2 4 3" xfId="13809"/>
    <cellStyle name="Normal 2 2 2 3 2 4 3 10" xfId="13810"/>
    <cellStyle name="Normal 2 2 2 3 2 4 3 10 2" xfId="13811"/>
    <cellStyle name="Normal 2 2 2 3 2 4 3 11" xfId="13812"/>
    <cellStyle name="Normal 2 2 2 3 2 4 3 2" xfId="13813"/>
    <cellStyle name="Normal 2 2 2 3 2 4 3 2 2" xfId="13814"/>
    <cellStyle name="Normal 2 2 2 3 2 4 3 3" xfId="13815"/>
    <cellStyle name="Normal 2 2 2 3 2 4 3 3 2" xfId="13816"/>
    <cellStyle name="Normal 2 2 2 3 2 4 3 4" xfId="13817"/>
    <cellStyle name="Normal 2 2 2 3 2 4 3 4 2" xfId="13818"/>
    <cellStyle name="Normal 2 2 2 3 2 4 3 5" xfId="13819"/>
    <cellStyle name="Normal 2 2 2 3 2 4 3 5 2" xfId="13820"/>
    <cellStyle name="Normal 2 2 2 3 2 4 3 6" xfId="13821"/>
    <cellStyle name="Normal 2 2 2 3 2 4 3 6 2" xfId="13822"/>
    <cellStyle name="Normal 2 2 2 3 2 4 3 7" xfId="13823"/>
    <cellStyle name="Normal 2 2 2 3 2 4 3 7 2" xfId="13824"/>
    <cellStyle name="Normal 2 2 2 3 2 4 3 8" xfId="13825"/>
    <cellStyle name="Normal 2 2 2 3 2 4 3 8 2" xfId="13826"/>
    <cellStyle name="Normal 2 2 2 3 2 4 3 9" xfId="13827"/>
    <cellStyle name="Normal 2 2 2 3 2 4 3 9 2" xfId="13828"/>
    <cellStyle name="Normal 2 2 2 3 2 4 4" xfId="13829"/>
    <cellStyle name="Normal 2 2 2 3 2 4 4 2" xfId="13830"/>
    <cellStyle name="Normal 2 2 2 3 2 4 5" xfId="13831"/>
    <cellStyle name="Normal 2 2 2 3 2 4 5 2" xfId="13832"/>
    <cellStyle name="Normal 2 2 2 3 2 4 6" xfId="13833"/>
    <cellStyle name="Normal 2 2 2 3 2 4 6 2" xfId="13834"/>
    <cellStyle name="Normal 2 2 2 3 2 4 7" xfId="13835"/>
    <cellStyle name="Normal 2 2 2 3 2 4 7 2" xfId="13836"/>
    <cellStyle name="Normal 2 2 2 3 2 4 8" xfId="13837"/>
    <cellStyle name="Normal 2 2 2 3 2 4 8 2" xfId="13838"/>
    <cellStyle name="Normal 2 2 2 3 2 4 9" xfId="13839"/>
    <cellStyle name="Normal 2 2 2 3 2 4 9 2" xfId="13840"/>
    <cellStyle name="Normal 2 2 2 3 2 5" xfId="351"/>
    <cellStyle name="Normal 2 2 2 3 2 5 10" xfId="13841"/>
    <cellStyle name="Normal 2 2 2 3 2 5 10 2" xfId="13842"/>
    <cellStyle name="Normal 2 2 2 3 2 5 11" xfId="13843"/>
    <cellStyle name="Normal 2 2 2 3 2 5 11 2" xfId="13844"/>
    <cellStyle name="Normal 2 2 2 3 2 5 12" xfId="13845"/>
    <cellStyle name="Normal 2 2 2 3 2 5 12 2" xfId="13846"/>
    <cellStyle name="Normal 2 2 2 3 2 5 13" xfId="13847"/>
    <cellStyle name="Normal 2 2 2 3 2 5 2" xfId="13848"/>
    <cellStyle name="Normal 2 2 2 3 2 5 2 10" xfId="13849"/>
    <cellStyle name="Normal 2 2 2 3 2 5 2 10 2" xfId="13850"/>
    <cellStyle name="Normal 2 2 2 3 2 5 2 11" xfId="13851"/>
    <cellStyle name="Normal 2 2 2 3 2 5 2 11 2" xfId="13852"/>
    <cellStyle name="Normal 2 2 2 3 2 5 2 12" xfId="13853"/>
    <cellStyle name="Normal 2 2 2 3 2 5 2 2" xfId="13854"/>
    <cellStyle name="Normal 2 2 2 3 2 5 2 2 10" xfId="13855"/>
    <cellStyle name="Normal 2 2 2 3 2 5 2 2 10 2" xfId="13856"/>
    <cellStyle name="Normal 2 2 2 3 2 5 2 2 11" xfId="13857"/>
    <cellStyle name="Normal 2 2 2 3 2 5 2 2 2" xfId="13858"/>
    <cellStyle name="Normal 2 2 2 3 2 5 2 2 2 2" xfId="13859"/>
    <cellStyle name="Normal 2 2 2 3 2 5 2 2 3" xfId="13860"/>
    <cellStyle name="Normal 2 2 2 3 2 5 2 2 3 2" xfId="13861"/>
    <cellStyle name="Normal 2 2 2 3 2 5 2 2 4" xfId="13862"/>
    <cellStyle name="Normal 2 2 2 3 2 5 2 2 4 2" xfId="13863"/>
    <cellStyle name="Normal 2 2 2 3 2 5 2 2 5" xfId="13864"/>
    <cellStyle name="Normal 2 2 2 3 2 5 2 2 5 2" xfId="13865"/>
    <cellStyle name="Normal 2 2 2 3 2 5 2 2 6" xfId="13866"/>
    <cellStyle name="Normal 2 2 2 3 2 5 2 2 6 2" xfId="13867"/>
    <cellStyle name="Normal 2 2 2 3 2 5 2 2 7" xfId="13868"/>
    <cellStyle name="Normal 2 2 2 3 2 5 2 2 7 2" xfId="13869"/>
    <cellStyle name="Normal 2 2 2 3 2 5 2 2 8" xfId="13870"/>
    <cellStyle name="Normal 2 2 2 3 2 5 2 2 8 2" xfId="13871"/>
    <cellStyle name="Normal 2 2 2 3 2 5 2 2 9" xfId="13872"/>
    <cellStyle name="Normal 2 2 2 3 2 5 2 2 9 2" xfId="13873"/>
    <cellStyle name="Normal 2 2 2 3 2 5 2 3" xfId="13874"/>
    <cellStyle name="Normal 2 2 2 3 2 5 2 3 2" xfId="13875"/>
    <cellStyle name="Normal 2 2 2 3 2 5 2 4" xfId="13876"/>
    <cellStyle name="Normal 2 2 2 3 2 5 2 4 2" xfId="13877"/>
    <cellStyle name="Normal 2 2 2 3 2 5 2 5" xfId="13878"/>
    <cellStyle name="Normal 2 2 2 3 2 5 2 5 2" xfId="13879"/>
    <cellStyle name="Normal 2 2 2 3 2 5 2 6" xfId="13880"/>
    <cellStyle name="Normal 2 2 2 3 2 5 2 6 2" xfId="13881"/>
    <cellStyle name="Normal 2 2 2 3 2 5 2 7" xfId="13882"/>
    <cellStyle name="Normal 2 2 2 3 2 5 2 7 2" xfId="13883"/>
    <cellStyle name="Normal 2 2 2 3 2 5 2 8" xfId="13884"/>
    <cellStyle name="Normal 2 2 2 3 2 5 2 8 2" xfId="13885"/>
    <cellStyle name="Normal 2 2 2 3 2 5 2 9" xfId="13886"/>
    <cellStyle name="Normal 2 2 2 3 2 5 2 9 2" xfId="13887"/>
    <cellStyle name="Normal 2 2 2 3 2 5 3" xfId="13888"/>
    <cellStyle name="Normal 2 2 2 3 2 5 3 10" xfId="13889"/>
    <cellStyle name="Normal 2 2 2 3 2 5 3 10 2" xfId="13890"/>
    <cellStyle name="Normal 2 2 2 3 2 5 3 11" xfId="13891"/>
    <cellStyle name="Normal 2 2 2 3 2 5 3 2" xfId="13892"/>
    <cellStyle name="Normal 2 2 2 3 2 5 3 2 2" xfId="13893"/>
    <cellStyle name="Normal 2 2 2 3 2 5 3 3" xfId="13894"/>
    <cellStyle name="Normal 2 2 2 3 2 5 3 3 2" xfId="13895"/>
    <cellStyle name="Normal 2 2 2 3 2 5 3 4" xfId="13896"/>
    <cellStyle name="Normal 2 2 2 3 2 5 3 4 2" xfId="13897"/>
    <cellStyle name="Normal 2 2 2 3 2 5 3 5" xfId="13898"/>
    <cellStyle name="Normal 2 2 2 3 2 5 3 5 2" xfId="13899"/>
    <cellStyle name="Normal 2 2 2 3 2 5 3 6" xfId="13900"/>
    <cellStyle name="Normal 2 2 2 3 2 5 3 6 2" xfId="13901"/>
    <cellStyle name="Normal 2 2 2 3 2 5 3 7" xfId="13902"/>
    <cellStyle name="Normal 2 2 2 3 2 5 3 7 2" xfId="13903"/>
    <cellStyle name="Normal 2 2 2 3 2 5 3 8" xfId="13904"/>
    <cellStyle name="Normal 2 2 2 3 2 5 3 8 2" xfId="13905"/>
    <cellStyle name="Normal 2 2 2 3 2 5 3 9" xfId="13906"/>
    <cellStyle name="Normal 2 2 2 3 2 5 3 9 2" xfId="13907"/>
    <cellStyle name="Normal 2 2 2 3 2 5 4" xfId="13908"/>
    <cellStyle name="Normal 2 2 2 3 2 5 4 2" xfId="13909"/>
    <cellStyle name="Normal 2 2 2 3 2 5 5" xfId="13910"/>
    <cellStyle name="Normal 2 2 2 3 2 5 5 2" xfId="13911"/>
    <cellStyle name="Normal 2 2 2 3 2 5 6" xfId="13912"/>
    <cellStyle name="Normal 2 2 2 3 2 5 6 2" xfId="13913"/>
    <cellStyle name="Normal 2 2 2 3 2 5 7" xfId="13914"/>
    <cellStyle name="Normal 2 2 2 3 2 5 7 2" xfId="13915"/>
    <cellStyle name="Normal 2 2 2 3 2 5 8" xfId="13916"/>
    <cellStyle name="Normal 2 2 2 3 2 5 8 2" xfId="13917"/>
    <cellStyle name="Normal 2 2 2 3 2 5 9" xfId="13918"/>
    <cellStyle name="Normal 2 2 2 3 2 5 9 2" xfId="13919"/>
    <cellStyle name="Normal 2 2 2 3 2 6" xfId="352"/>
    <cellStyle name="Normal 2 2 2 3 2 6 2" xfId="353"/>
    <cellStyle name="Normal 2 2 2 3 2 6 2 10" xfId="13920"/>
    <cellStyle name="Normal 2 2 2 3 2 6 2 10 2" xfId="13921"/>
    <cellStyle name="Normal 2 2 2 3 2 6 2 11" xfId="13922"/>
    <cellStyle name="Normal 2 2 2 3 2 6 2 11 2" xfId="13923"/>
    <cellStyle name="Normal 2 2 2 3 2 6 2 12" xfId="13924"/>
    <cellStyle name="Normal 2 2 2 3 2 6 2 12 2" xfId="13925"/>
    <cellStyle name="Normal 2 2 2 3 2 6 2 13" xfId="13926"/>
    <cellStyle name="Normal 2 2 2 3 2 6 2 2" xfId="13927"/>
    <cellStyle name="Normal 2 2 2 3 2 6 2 2 10" xfId="13928"/>
    <cellStyle name="Normal 2 2 2 3 2 6 2 2 10 2" xfId="13929"/>
    <cellStyle name="Normal 2 2 2 3 2 6 2 2 11" xfId="13930"/>
    <cellStyle name="Normal 2 2 2 3 2 6 2 2 11 2" xfId="13931"/>
    <cellStyle name="Normal 2 2 2 3 2 6 2 2 12" xfId="13932"/>
    <cellStyle name="Normal 2 2 2 3 2 6 2 2 2" xfId="13933"/>
    <cellStyle name="Normal 2 2 2 3 2 6 2 2 2 10" xfId="13934"/>
    <cellStyle name="Normal 2 2 2 3 2 6 2 2 2 10 2" xfId="13935"/>
    <cellStyle name="Normal 2 2 2 3 2 6 2 2 2 11" xfId="13936"/>
    <cellStyle name="Normal 2 2 2 3 2 6 2 2 2 2" xfId="13937"/>
    <cellStyle name="Normal 2 2 2 3 2 6 2 2 2 2 2" xfId="13938"/>
    <cellStyle name="Normal 2 2 2 3 2 6 2 2 2 3" xfId="13939"/>
    <cellStyle name="Normal 2 2 2 3 2 6 2 2 2 3 2" xfId="13940"/>
    <cellStyle name="Normal 2 2 2 3 2 6 2 2 2 4" xfId="13941"/>
    <cellStyle name="Normal 2 2 2 3 2 6 2 2 2 4 2" xfId="13942"/>
    <cellStyle name="Normal 2 2 2 3 2 6 2 2 2 5" xfId="13943"/>
    <cellStyle name="Normal 2 2 2 3 2 6 2 2 2 5 2" xfId="13944"/>
    <cellStyle name="Normal 2 2 2 3 2 6 2 2 2 6" xfId="13945"/>
    <cellStyle name="Normal 2 2 2 3 2 6 2 2 2 6 2" xfId="13946"/>
    <cellStyle name="Normal 2 2 2 3 2 6 2 2 2 7" xfId="13947"/>
    <cellStyle name="Normal 2 2 2 3 2 6 2 2 2 7 2" xfId="13948"/>
    <cellStyle name="Normal 2 2 2 3 2 6 2 2 2 8" xfId="13949"/>
    <cellStyle name="Normal 2 2 2 3 2 6 2 2 2 8 2" xfId="13950"/>
    <cellStyle name="Normal 2 2 2 3 2 6 2 2 2 9" xfId="13951"/>
    <cellStyle name="Normal 2 2 2 3 2 6 2 2 2 9 2" xfId="13952"/>
    <cellStyle name="Normal 2 2 2 3 2 6 2 2 3" xfId="13953"/>
    <cellStyle name="Normal 2 2 2 3 2 6 2 2 3 2" xfId="13954"/>
    <cellStyle name="Normal 2 2 2 3 2 6 2 2 4" xfId="13955"/>
    <cellStyle name="Normal 2 2 2 3 2 6 2 2 4 2" xfId="13956"/>
    <cellStyle name="Normal 2 2 2 3 2 6 2 2 5" xfId="13957"/>
    <cellStyle name="Normal 2 2 2 3 2 6 2 2 5 2" xfId="13958"/>
    <cellStyle name="Normal 2 2 2 3 2 6 2 2 6" xfId="13959"/>
    <cellStyle name="Normal 2 2 2 3 2 6 2 2 6 2" xfId="13960"/>
    <cellStyle name="Normal 2 2 2 3 2 6 2 2 7" xfId="13961"/>
    <cellStyle name="Normal 2 2 2 3 2 6 2 2 7 2" xfId="13962"/>
    <cellStyle name="Normal 2 2 2 3 2 6 2 2 8" xfId="13963"/>
    <cellStyle name="Normal 2 2 2 3 2 6 2 2 8 2" xfId="13964"/>
    <cellStyle name="Normal 2 2 2 3 2 6 2 2 9" xfId="13965"/>
    <cellStyle name="Normal 2 2 2 3 2 6 2 2 9 2" xfId="13966"/>
    <cellStyle name="Normal 2 2 2 3 2 6 2 3" xfId="13967"/>
    <cellStyle name="Normal 2 2 2 3 2 6 2 3 10" xfId="13968"/>
    <cellStyle name="Normal 2 2 2 3 2 6 2 3 10 2" xfId="13969"/>
    <cellStyle name="Normal 2 2 2 3 2 6 2 3 11" xfId="13970"/>
    <cellStyle name="Normal 2 2 2 3 2 6 2 3 2" xfId="13971"/>
    <cellStyle name="Normal 2 2 2 3 2 6 2 3 2 2" xfId="13972"/>
    <cellStyle name="Normal 2 2 2 3 2 6 2 3 3" xfId="13973"/>
    <cellStyle name="Normal 2 2 2 3 2 6 2 3 3 2" xfId="13974"/>
    <cellStyle name="Normal 2 2 2 3 2 6 2 3 4" xfId="13975"/>
    <cellStyle name="Normal 2 2 2 3 2 6 2 3 4 2" xfId="13976"/>
    <cellStyle name="Normal 2 2 2 3 2 6 2 3 5" xfId="13977"/>
    <cellStyle name="Normal 2 2 2 3 2 6 2 3 5 2" xfId="13978"/>
    <cellStyle name="Normal 2 2 2 3 2 6 2 3 6" xfId="13979"/>
    <cellStyle name="Normal 2 2 2 3 2 6 2 3 6 2" xfId="13980"/>
    <cellStyle name="Normal 2 2 2 3 2 6 2 3 7" xfId="13981"/>
    <cellStyle name="Normal 2 2 2 3 2 6 2 3 7 2" xfId="13982"/>
    <cellStyle name="Normal 2 2 2 3 2 6 2 3 8" xfId="13983"/>
    <cellStyle name="Normal 2 2 2 3 2 6 2 3 8 2" xfId="13984"/>
    <cellStyle name="Normal 2 2 2 3 2 6 2 3 9" xfId="13985"/>
    <cellStyle name="Normal 2 2 2 3 2 6 2 3 9 2" xfId="13986"/>
    <cellStyle name="Normal 2 2 2 3 2 6 2 4" xfId="13987"/>
    <cellStyle name="Normal 2 2 2 3 2 6 2 4 2" xfId="13988"/>
    <cellStyle name="Normal 2 2 2 3 2 6 2 5" xfId="13989"/>
    <cellStyle name="Normal 2 2 2 3 2 6 2 5 2" xfId="13990"/>
    <cellStyle name="Normal 2 2 2 3 2 6 2 6" xfId="13991"/>
    <cellStyle name="Normal 2 2 2 3 2 6 2 6 2" xfId="13992"/>
    <cellStyle name="Normal 2 2 2 3 2 6 2 7" xfId="13993"/>
    <cellStyle name="Normal 2 2 2 3 2 6 2 7 2" xfId="13994"/>
    <cellStyle name="Normal 2 2 2 3 2 6 2 8" xfId="13995"/>
    <cellStyle name="Normal 2 2 2 3 2 6 2 8 2" xfId="13996"/>
    <cellStyle name="Normal 2 2 2 3 2 6 2 9" xfId="13997"/>
    <cellStyle name="Normal 2 2 2 3 2 6 2 9 2" xfId="13998"/>
    <cellStyle name="Normal 2 2 2 3 2 6 3" xfId="354"/>
    <cellStyle name="Normal 2 2 2 3 2 6 3 10" xfId="13999"/>
    <cellStyle name="Normal 2 2 2 3 2 6 3 10 2" xfId="14000"/>
    <cellStyle name="Normal 2 2 2 3 2 6 3 11" xfId="14001"/>
    <cellStyle name="Normal 2 2 2 3 2 6 3 11 2" xfId="14002"/>
    <cellStyle name="Normal 2 2 2 3 2 6 3 12" xfId="14003"/>
    <cellStyle name="Normal 2 2 2 3 2 6 3 12 2" xfId="14004"/>
    <cellStyle name="Normal 2 2 2 3 2 6 3 13" xfId="14005"/>
    <cellStyle name="Normal 2 2 2 3 2 6 3 2" xfId="14006"/>
    <cellStyle name="Normal 2 2 2 3 2 6 3 2 10" xfId="14007"/>
    <cellStyle name="Normal 2 2 2 3 2 6 3 2 10 2" xfId="14008"/>
    <cellStyle name="Normal 2 2 2 3 2 6 3 2 11" xfId="14009"/>
    <cellStyle name="Normal 2 2 2 3 2 6 3 2 11 2" xfId="14010"/>
    <cellStyle name="Normal 2 2 2 3 2 6 3 2 12" xfId="14011"/>
    <cellStyle name="Normal 2 2 2 3 2 6 3 2 2" xfId="14012"/>
    <cellStyle name="Normal 2 2 2 3 2 6 3 2 2 10" xfId="14013"/>
    <cellStyle name="Normal 2 2 2 3 2 6 3 2 2 10 2" xfId="14014"/>
    <cellStyle name="Normal 2 2 2 3 2 6 3 2 2 11" xfId="14015"/>
    <cellStyle name="Normal 2 2 2 3 2 6 3 2 2 2" xfId="14016"/>
    <cellStyle name="Normal 2 2 2 3 2 6 3 2 2 2 2" xfId="14017"/>
    <cellStyle name="Normal 2 2 2 3 2 6 3 2 2 3" xfId="14018"/>
    <cellStyle name="Normal 2 2 2 3 2 6 3 2 2 3 2" xfId="14019"/>
    <cellStyle name="Normal 2 2 2 3 2 6 3 2 2 4" xfId="14020"/>
    <cellStyle name="Normal 2 2 2 3 2 6 3 2 2 4 2" xfId="14021"/>
    <cellStyle name="Normal 2 2 2 3 2 6 3 2 2 5" xfId="14022"/>
    <cellStyle name="Normal 2 2 2 3 2 6 3 2 2 5 2" xfId="14023"/>
    <cellStyle name="Normal 2 2 2 3 2 6 3 2 2 6" xfId="14024"/>
    <cellStyle name="Normal 2 2 2 3 2 6 3 2 2 6 2" xfId="14025"/>
    <cellStyle name="Normal 2 2 2 3 2 6 3 2 2 7" xfId="14026"/>
    <cellStyle name="Normal 2 2 2 3 2 6 3 2 2 7 2" xfId="14027"/>
    <cellStyle name="Normal 2 2 2 3 2 6 3 2 2 8" xfId="14028"/>
    <cellStyle name="Normal 2 2 2 3 2 6 3 2 2 8 2" xfId="14029"/>
    <cellStyle name="Normal 2 2 2 3 2 6 3 2 2 9" xfId="14030"/>
    <cellStyle name="Normal 2 2 2 3 2 6 3 2 2 9 2" xfId="14031"/>
    <cellStyle name="Normal 2 2 2 3 2 6 3 2 3" xfId="14032"/>
    <cellStyle name="Normal 2 2 2 3 2 6 3 2 3 2" xfId="14033"/>
    <cellStyle name="Normal 2 2 2 3 2 6 3 2 4" xfId="14034"/>
    <cellStyle name="Normal 2 2 2 3 2 6 3 2 4 2" xfId="14035"/>
    <cellStyle name="Normal 2 2 2 3 2 6 3 2 5" xfId="14036"/>
    <cellStyle name="Normal 2 2 2 3 2 6 3 2 5 2" xfId="14037"/>
    <cellStyle name="Normal 2 2 2 3 2 6 3 2 6" xfId="14038"/>
    <cellStyle name="Normal 2 2 2 3 2 6 3 2 6 2" xfId="14039"/>
    <cellStyle name="Normal 2 2 2 3 2 6 3 2 7" xfId="14040"/>
    <cellStyle name="Normal 2 2 2 3 2 6 3 2 7 2" xfId="14041"/>
    <cellStyle name="Normal 2 2 2 3 2 6 3 2 8" xfId="14042"/>
    <cellStyle name="Normal 2 2 2 3 2 6 3 2 8 2" xfId="14043"/>
    <cellStyle name="Normal 2 2 2 3 2 6 3 2 9" xfId="14044"/>
    <cellStyle name="Normal 2 2 2 3 2 6 3 2 9 2" xfId="14045"/>
    <cellStyle name="Normal 2 2 2 3 2 6 3 3" xfId="14046"/>
    <cellStyle name="Normal 2 2 2 3 2 6 3 3 10" xfId="14047"/>
    <cellStyle name="Normal 2 2 2 3 2 6 3 3 10 2" xfId="14048"/>
    <cellStyle name="Normal 2 2 2 3 2 6 3 3 11" xfId="14049"/>
    <cellStyle name="Normal 2 2 2 3 2 6 3 3 2" xfId="14050"/>
    <cellStyle name="Normal 2 2 2 3 2 6 3 3 2 2" xfId="14051"/>
    <cellStyle name="Normal 2 2 2 3 2 6 3 3 3" xfId="14052"/>
    <cellStyle name="Normal 2 2 2 3 2 6 3 3 3 2" xfId="14053"/>
    <cellStyle name="Normal 2 2 2 3 2 6 3 3 4" xfId="14054"/>
    <cellStyle name="Normal 2 2 2 3 2 6 3 3 4 2" xfId="14055"/>
    <cellStyle name="Normal 2 2 2 3 2 6 3 3 5" xfId="14056"/>
    <cellStyle name="Normal 2 2 2 3 2 6 3 3 5 2" xfId="14057"/>
    <cellStyle name="Normal 2 2 2 3 2 6 3 3 6" xfId="14058"/>
    <cellStyle name="Normal 2 2 2 3 2 6 3 3 6 2" xfId="14059"/>
    <cellStyle name="Normal 2 2 2 3 2 6 3 3 7" xfId="14060"/>
    <cellStyle name="Normal 2 2 2 3 2 6 3 3 7 2" xfId="14061"/>
    <cellStyle name="Normal 2 2 2 3 2 6 3 3 8" xfId="14062"/>
    <cellStyle name="Normal 2 2 2 3 2 6 3 3 8 2" xfId="14063"/>
    <cellStyle name="Normal 2 2 2 3 2 6 3 3 9" xfId="14064"/>
    <cellStyle name="Normal 2 2 2 3 2 6 3 3 9 2" xfId="14065"/>
    <cellStyle name="Normal 2 2 2 3 2 6 3 4" xfId="14066"/>
    <cellStyle name="Normal 2 2 2 3 2 6 3 4 2" xfId="14067"/>
    <cellStyle name="Normal 2 2 2 3 2 6 3 5" xfId="14068"/>
    <cellStyle name="Normal 2 2 2 3 2 6 3 5 2" xfId="14069"/>
    <cellStyle name="Normal 2 2 2 3 2 6 3 6" xfId="14070"/>
    <cellStyle name="Normal 2 2 2 3 2 6 3 6 2" xfId="14071"/>
    <cellStyle name="Normal 2 2 2 3 2 6 3 7" xfId="14072"/>
    <cellStyle name="Normal 2 2 2 3 2 6 3 7 2" xfId="14073"/>
    <cellStyle name="Normal 2 2 2 3 2 6 3 8" xfId="14074"/>
    <cellStyle name="Normal 2 2 2 3 2 6 3 8 2" xfId="14075"/>
    <cellStyle name="Normal 2 2 2 3 2 6 3 9" xfId="14076"/>
    <cellStyle name="Normal 2 2 2 3 2 6 3 9 2" xfId="14077"/>
    <cellStyle name="Normal 2 2 2 3 2 6 4" xfId="355"/>
    <cellStyle name="Normal 2 2 2 3 2 6 4 10" xfId="14078"/>
    <cellStyle name="Normal 2 2 2 3 2 6 4 10 2" xfId="14079"/>
    <cellStyle name="Normal 2 2 2 3 2 6 4 11" xfId="14080"/>
    <cellStyle name="Normal 2 2 2 3 2 6 4 11 2" xfId="14081"/>
    <cellStyle name="Normal 2 2 2 3 2 6 4 12" xfId="14082"/>
    <cellStyle name="Normal 2 2 2 3 2 6 4 12 2" xfId="14083"/>
    <cellStyle name="Normal 2 2 2 3 2 6 4 13" xfId="14084"/>
    <cellStyle name="Normal 2 2 2 3 2 6 4 2" xfId="14085"/>
    <cellStyle name="Normal 2 2 2 3 2 6 4 2 10" xfId="14086"/>
    <cellStyle name="Normal 2 2 2 3 2 6 4 2 10 2" xfId="14087"/>
    <cellStyle name="Normal 2 2 2 3 2 6 4 2 11" xfId="14088"/>
    <cellStyle name="Normal 2 2 2 3 2 6 4 2 11 2" xfId="14089"/>
    <cellStyle name="Normal 2 2 2 3 2 6 4 2 12" xfId="14090"/>
    <cellStyle name="Normal 2 2 2 3 2 6 4 2 2" xfId="14091"/>
    <cellStyle name="Normal 2 2 2 3 2 6 4 2 2 10" xfId="14092"/>
    <cellStyle name="Normal 2 2 2 3 2 6 4 2 2 10 2" xfId="14093"/>
    <cellStyle name="Normal 2 2 2 3 2 6 4 2 2 11" xfId="14094"/>
    <cellStyle name="Normal 2 2 2 3 2 6 4 2 2 2" xfId="14095"/>
    <cellStyle name="Normal 2 2 2 3 2 6 4 2 2 2 2" xfId="14096"/>
    <cellStyle name="Normal 2 2 2 3 2 6 4 2 2 3" xfId="14097"/>
    <cellStyle name="Normal 2 2 2 3 2 6 4 2 2 3 2" xfId="14098"/>
    <cellStyle name="Normal 2 2 2 3 2 6 4 2 2 4" xfId="14099"/>
    <cellStyle name="Normal 2 2 2 3 2 6 4 2 2 4 2" xfId="14100"/>
    <cellStyle name="Normal 2 2 2 3 2 6 4 2 2 5" xfId="14101"/>
    <cellStyle name="Normal 2 2 2 3 2 6 4 2 2 5 2" xfId="14102"/>
    <cellStyle name="Normal 2 2 2 3 2 6 4 2 2 6" xfId="14103"/>
    <cellStyle name="Normal 2 2 2 3 2 6 4 2 2 6 2" xfId="14104"/>
    <cellStyle name="Normal 2 2 2 3 2 6 4 2 2 7" xfId="14105"/>
    <cellStyle name="Normal 2 2 2 3 2 6 4 2 2 7 2" xfId="14106"/>
    <cellStyle name="Normal 2 2 2 3 2 6 4 2 2 8" xfId="14107"/>
    <cellStyle name="Normal 2 2 2 3 2 6 4 2 2 8 2" xfId="14108"/>
    <cellStyle name="Normal 2 2 2 3 2 6 4 2 2 9" xfId="14109"/>
    <cellStyle name="Normal 2 2 2 3 2 6 4 2 2 9 2" xfId="14110"/>
    <cellStyle name="Normal 2 2 2 3 2 6 4 2 3" xfId="14111"/>
    <cellStyle name="Normal 2 2 2 3 2 6 4 2 3 2" xfId="14112"/>
    <cellStyle name="Normal 2 2 2 3 2 6 4 2 4" xfId="14113"/>
    <cellStyle name="Normal 2 2 2 3 2 6 4 2 4 2" xfId="14114"/>
    <cellStyle name="Normal 2 2 2 3 2 6 4 2 5" xfId="14115"/>
    <cellStyle name="Normal 2 2 2 3 2 6 4 2 5 2" xfId="14116"/>
    <cellStyle name="Normal 2 2 2 3 2 6 4 2 6" xfId="14117"/>
    <cellStyle name="Normal 2 2 2 3 2 6 4 2 6 2" xfId="14118"/>
    <cellStyle name="Normal 2 2 2 3 2 6 4 2 7" xfId="14119"/>
    <cellStyle name="Normal 2 2 2 3 2 6 4 2 7 2" xfId="14120"/>
    <cellStyle name="Normal 2 2 2 3 2 6 4 2 8" xfId="14121"/>
    <cellStyle name="Normal 2 2 2 3 2 6 4 2 8 2" xfId="14122"/>
    <cellStyle name="Normal 2 2 2 3 2 6 4 2 9" xfId="14123"/>
    <cellStyle name="Normal 2 2 2 3 2 6 4 2 9 2" xfId="14124"/>
    <cellStyle name="Normal 2 2 2 3 2 6 4 3" xfId="14125"/>
    <cellStyle name="Normal 2 2 2 3 2 6 4 3 10" xfId="14126"/>
    <cellStyle name="Normal 2 2 2 3 2 6 4 3 10 2" xfId="14127"/>
    <cellStyle name="Normal 2 2 2 3 2 6 4 3 11" xfId="14128"/>
    <cellStyle name="Normal 2 2 2 3 2 6 4 3 2" xfId="14129"/>
    <cellStyle name="Normal 2 2 2 3 2 6 4 3 2 2" xfId="14130"/>
    <cellStyle name="Normal 2 2 2 3 2 6 4 3 3" xfId="14131"/>
    <cellStyle name="Normal 2 2 2 3 2 6 4 3 3 2" xfId="14132"/>
    <cellStyle name="Normal 2 2 2 3 2 6 4 3 4" xfId="14133"/>
    <cellStyle name="Normal 2 2 2 3 2 6 4 3 4 2" xfId="14134"/>
    <cellStyle name="Normal 2 2 2 3 2 6 4 3 5" xfId="14135"/>
    <cellStyle name="Normal 2 2 2 3 2 6 4 3 5 2" xfId="14136"/>
    <cellStyle name="Normal 2 2 2 3 2 6 4 3 6" xfId="14137"/>
    <cellStyle name="Normal 2 2 2 3 2 6 4 3 6 2" xfId="14138"/>
    <cellStyle name="Normal 2 2 2 3 2 6 4 3 7" xfId="14139"/>
    <cellStyle name="Normal 2 2 2 3 2 6 4 3 7 2" xfId="14140"/>
    <cellStyle name="Normal 2 2 2 3 2 6 4 3 8" xfId="14141"/>
    <cellStyle name="Normal 2 2 2 3 2 6 4 3 8 2" xfId="14142"/>
    <cellStyle name="Normal 2 2 2 3 2 6 4 3 9" xfId="14143"/>
    <cellStyle name="Normal 2 2 2 3 2 6 4 3 9 2" xfId="14144"/>
    <cellStyle name="Normal 2 2 2 3 2 6 4 4" xfId="14145"/>
    <cellStyle name="Normal 2 2 2 3 2 6 4 4 2" xfId="14146"/>
    <cellStyle name="Normal 2 2 2 3 2 6 4 5" xfId="14147"/>
    <cellStyle name="Normal 2 2 2 3 2 6 4 5 2" xfId="14148"/>
    <cellStyle name="Normal 2 2 2 3 2 6 4 6" xfId="14149"/>
    <cellStyle name="Normal 2 2 2 3 2 6 4 6 2" xfId="14150"/>
    <cellStyle name="Normal 2 2 2 3 2 6 4 7" xfId="14151"/>
    <cellStyle name="Normal 2 2 2 3 2 6 4 7 2" xfId="14152"/>
    <cellStyle name="Normal 2 2 2 3 2 6 4 8" xfId="14153"/>
    <cellStyle name="Normal 2 2 2 3 2 6 4 8 2" xfId="14154"/>
    <cellStyle name="Normal 2 2 2 3 2 6 4 9" xfId="14155"/>
    <cellStyle name="Normal 2 2 2 3 2 6 4 9 2" xfId="14156"/>
    <cellStyle name="Normal 2 2 2 3 2 6 5" xfId="356"/>
    <cellStyle name="Normal 2 2 2 3 2 6 5 10" xfId="14157"/>
    <cellStyle name="Normal 2 2 2 3 2 6 5 10 2" xfId="14158"/>
    <cellStyle name="Normal 2 2 2 3 2 6 5 11" xfId="14159"/>
    <cellStyle name="Normal 2 2 2 3 2 6 5 11 2" xfId="14160"/>
    <cellStyle name="Normal 2 2 2 3 2 6 5 12" xfId="14161"/>
    <cellStyle name="Normal 2 2 2 3 2 6 5 12 2" xfId="14162"/>
    <cellStyle name="Normal 2 2 2 3 2 6 5 13" xfId="14163"/>
    <cellStyle name="Normal 2 2 2 3 2 6 5 2" xfId="14164"/>
    <cellStyle name="Normal 2 2 2 3 2 6 5 2 10" xfId="14165"/>
    <cellStyle name="Normal 2 2 2 3 2 6 5 2 10 2" xfId="14166"/>
    <cellStyle name="Normal 2 2 2 3 2 6 5 2 11" xfId="14167"/>
    <cellStyle name="Normal 2 2 2 3 2 6 5 2 11 2" xfId="14168"/>
    <cellStyle name="Normal 2 2 2 3 2 6 5 2 12" xfId="14169"/>
    <cellStyle name="Normal 2 2 2 3 2 6 5 2 2" xfId="14170"/>
    <cellStyle name="Normal 2 2 2 3 2 6 5 2 2 10" xfId="14171"/>
    <cellStyle name="Normal 2 2 2 3 2 6 5 2 2 10 2" xfId="14172"/>
    <cellStyle name="Normal 2 2 2 3 2 6 5 2 2 11" xfId="14173"/>
    <cellStyle name="Normal 2 2 2 3 2 6 5 2 2 2" xfId="14174"/>
    <cellStyle name="Normal 2 2 2 3 2 6 5 2 2 2 2" xfId="14175"/>
    <cellStyle name="Normal 2 2 2 3 2 6 5 2 2 3" xfId="14176"/>
    <cellStyle name="Normal 2 2 2 3 2 6 5 2 2 3 2" xfId="14177"/>
    <cellStyle name="Normal 2 2 2 3 2 6 5 2 2 4" xfId="14178"/>
    <cellStyle name="Normal 2 2 2 3 2 6 5 2 2 4 2" xfId="14179"/>
    <cellStyle name="Normal 2 2 2 3 2 6 5 2 2 5" xfId="14180"/>
    <cellStyle name="Normal 2 2 2 3 2 6 5 2 2 5 2" xfId="14181"/>
    <cellStyle name="Normal 2 2 2 3 2 6 5 2 2 6" xfId="14182"/>
    <cellStyle name="Normal 2 2 2 3 2 6 5 2 2 6 2" xfId="14183"/>
    <cellStyle name="Normal 2 2 2 3 2 6 5 2 2 7" xfId="14184"/>
    <cellStyle name="Normal 2 2 2 3 2 6 5 2 2 7 2" xfId="14185"/>
    <cellStyle name="Normal 2 2 2 3 2 6 5 2 2 8" xfId="14186"/>
    <cellStyle name="Normal 2 2 2 3 2 6 5 2 2 8 2" xfId="14187"/>
    <cellStyle name="Normal 2 2 2 3 2 6 5 2 2 9" xfId="14188"/>
    <cellStyle name="Normal 2 2 2 3 2 6 5 2 2 9 2" xfId="14189"/>
    <cellStyle name="Normal 2 2 2 3 2 6 5 2 3" xfId="14190"/>
    <cellStyle name="Normal 2 2 2 3 2 6 5 2 3 2" xfId="14191"/>
    <cellStyle name="Normal 2 2 2 3 2 6 5 2 4" xfId="14192"/>
    <cellStyle name="Normal 2 2 2 3 2 6 5 2 4 2" xfId="14193"/>
    <cellStyle name="Normal 2 2 2 3 2 6 5 2 5" xfId="14194"/>
    <cellStyle name="Normal 2 2 2 3 2 6 5 2 5 2" xfId="14195"/>
    <cellStyle name="Normal 2 2 2 3 2 6 5 2 6" xfId="14196"/>
    <cellStyle name="Normal 2 2 2 3 2 6 5 2 6 2" xfId="14197"/>
    <cellStyle name="Normal 2 2 2 3 2 6 5 2 7" xfId="14198"/>
    <cellStyle name="Normal 2 2 2 3 2 6 5 2 7 2" xfId="14199"/>
    <cellStyle name="Normal 2 2 2 3 2 6 5 2 8" xfId="14200"/>
    <cellStyle name="Normal 2 2 2 3 2 6 5 2 8 2" xfId="14201"/>
    <cellStyle name="Normal 2 2 2 3 2 6 5 2 9" xfId="14202"/>
    <cellStyle name="Normal 2 2 2 3 2 6 5 2 9 2" xfId="14203"/>
    <cellStyle name="Normal 2 2 2 3 2 6 5 3" xfId="14204"/>
    <cellStyle name="Normal 2 2 2 3 2 6 5 3 10" xfId="14205"/>
    <cellStyle name="Normal 2 2 2 3 2 6 5 3 10 2" xfId="14206"/>
    <cellStyle name="Normal 2 2 2 3 2 6 5 3 11" xfId="14207"/>
    <cellStyle name="Normal 2 2 2 3 2 6 5 3 2" xfId="14208"/>
    <cellStyle name="Normal 2 2 2 3 2 6 5 3 2 2" xfId="14209"/>
    <cellStyle name="Normal 2 2 2 3 2 6 5 3 3" xfId="14210"/>
    <cellStyle name="Normal 2 2 2 3 2 6 5 3 3 2" xfId="14211"/>
    <cellStyle name="Normal 2 2 2 3 2 6 5 3 4" xfId="14212"/>
    <cellStyle name="Normal 2 2 2 3 2 6 5 3 4 2" xfId="14213"/>
    <cellStyle name="Normal 2 2 2 3 2 6 5 3 5" xfId="14214"/>
    <cellStyle name="Normal 2 2 2 3 2 6 5 3 5 2" xfId="14215"/>
    <cellStyle name="Normal 2 2 2 3 2 6 5 3 6" xfId="14216"/>
    <cellStyle name="Normal 2 2 2 3 2 6 5 3 6 2" xfId="14217"/>
    <cellStyle name="Normal 2 2 2 3 2 6 5 3 7" xfId="14218"/>
    <cellStyle name="Normal 2 2 2 3 2 6 5 3 7 2" xfId="14219"/>
    <cellStyle name="Normal 2 2 2 3 2 6 5 3 8" xfId="14220"/>
    <cellStyle name="Normal 2 2 2 3 2 6 5 3 8 2" xfId="14221"/>
    <cellStyle name="Normal 2 2 2 3 2 6 5 3 9" xfId="14222"/>
    <cellStyle name="Normal 2 2 2 3 2 6 5 3 9 2" xfId="14223"/>
    <cellStyle name="Normal 2 2 2 3 2 6 5 4" xfId="14224"/>
    <cellStyle name="Normal 2 2 2 3 2 6 5 4 2" xfId="14225"/>
    <cellStyle name="Normal 2 2 2 3 2 6 5 5" xfId="14226"/>
    <cellStyle name="Normal 2 2 2 3 2 6 5 5 2" xfId="14227"/>
    <cellStyle name="Normal 2 2 2 3 2 6 5 6" xfId="14228"/>
    <cellStyle name="Normal 2 2 2 3 2 6 5 6 2" xfId="14229"/>
    <cellStyle name="Normal 2 2 2 3 2 6 5 7" xfId="14230"/>
    <cellStyle name="Normal 2 2 2 3 2 6 5 7 2" xfId="14231"/>
    <cellStyle name="Normal 2 2 2 3 2 6 5 8" xfId="14232"/>
    <cellStyle name="Normal 2 2 2 3 2 6 5 8 2" xfId="14233"/>
    <cellStyle name="Normal 2 2 2 3 2 6 5 9" xfId="14234"/>
    <cellStyle name="Normal 2 2 2 3 2 6 5 9 2" xfId="14235"/>
    <cellStyle name="Normal 2 2 2 3 2 6 6" xfId="357"/>
    <cellStyle name="Normal 2 2 2 3 2 7" xfId="358"/>
    <cellStyle name="Normal 2 2 2 3 2 7 2" xfId="359"/>
    <cellStyle name="Normal 2 2 2 3 2 8" xfId="360"/>
    <cellStyle name="Normal 2 2 2 3 2 8 2" xfId="361"/>
    <cellStyle name="Normal 2 2 2 3 2 9" xfId="362"/>
    <cellStyle name="Normal 2 2 2 3 2 9 2" xfId="363"/>
    <cellStyle name="Normal 2 2 2 3 3" xfId="364"/>
    <cellStyle name="Normal 2 2 2 3 3 10" xfId="14236"/>
    <cellStyle name="Normal 2 2 2 3 3 10 2" xfId="14237"/>
    <cellStyle name="Normal 2 2 2 3 3 11" xfId="14238"/>
    <cellStyle name="Normal 2 2 2 3 3 11 2" xfId="14239"/>
    <cellStyle name="Normal 2 2 2 3 3 12" xfId="14240"/>
    <cellStyle name="Normal 2 2 2 3 3 12 2" xfId="14241"/>
    <cellStyle name="Normal 2 2 2 3 3 13" xfId="14242"/>
    <cellStyle name="Normal 2 2 2 3 3 13 2" xfId="14243"/>
    <cellStyle name="Normal 2 2 2 3 3 14" xfId="14244"/>
    <cellStyle name="Normal 2 2 2 3 3 14 2" xfId="14245"/>
    <cellStyle name="Normal 2 2 2 3 3 15" xfId="14246"/>
    <cellStyle name="Normal 2 2 2 3 3 15 2" xfId="14247"/>
    <cellStyle name="Normal 2 2 2 3 3 16" xfId="14248"/>
    <cellStyle name="Normal 2 2 2 3 3 16 2" xfId="14249"/>
    <cellStyle name="Normal 2 2 2 3 3 17" xfId="14250"/>
    <cellStyle name="Normal 2 2 2 3 3 17 2" xfId="14251"/>
    <cellStyle name="Normal 2 2 2 3 3 18" xfId="14252"/>
    <cellStyle name="Normal 2 2 2 3 3 2" xfId="365"/>
    <cellStyle name="Normal 2 2 2 3 3 2 2" xfId="366"/>
    <cellStyle name="Normal 2 2 2 3 3 2 2 10" xfId="14253"/>
    <cellStyle name="Normal 2 2 2 3 3 2 2 10 2" xfId="14254"/>
    <cellStyle name="Normal 2 2 2 3 3 2 2 11" xfId="14255"/>
    <cellStyle name="Normal 2 2 2 3 3 2 2 11 2" xfId="14256"/>
    <cellStyle name="Normal 2 2 2 3 3 2 2 12" xfId="14257"/>
    <cellStyle name="Normal 2 2 2 3 3 2 2 12 2" xfId="14258"/>
    <cellStyle name="Normal 2 2 2 3 3 2 2 13" xfId="14259"/>
    <cellStyle name="Normal 2 2 2 3 3 2 2 13 2" xfId="14260"/>
    <cellStyle name="Normal 2 2 2 3 3 2 2 14" xfId="14261"/>
    <cellStyle name="Normal 2 2 2 3 3 2 2 14 2" xfId="14262"/>
    <cellStyle name="Normal 2 2 2 3 3 2 2 15" xfId="14263"/>
    <cellStyle name="Normal 2 2 2 3 3 2 2 15 2" xfId="14264"/>
    <cellStyle name="Normal 2 2 2 3 3 2 2 16" xfId="14265"/>
    <cellStyle name="Normal 2 2 2 3 3 2 2 16 2" xfId="14266"/>
    <cellStyle name="Normal 2 2 2 3 3 2 2 17" xfId="14267"/>
    <cellStyle name="Normal 2 2 2 3 3 2 2 2" xfId="367"/>
    <cellStyle name="Normal 2 2 2 3 3 2 2 2 2" xfId="368"/>
    <cellStyle name="Normal 2 2 2 3 3 2 2 3" xfId="369"/>
    <cellStyle name="Normal 2 2 2 3 3 2 2 3 2" xfId="370"/>
    <cellStyle name="Normal 2 2 2 3 3 2 2 4" xfId="371"/>
    <cellStyle name="Normal 2 2 2 3 3 2 2 4 2" xfId="372"/>
    <cellStyle name="Normal 2 2 2 3 3 2 2 5" xfId="373"/>
    <cellStyle name="Normal 2 2 2 3 3 2 2 5 2" xfId="374"/>
    <cellStyle name="Normal 2 2 2 3 3 2 2 6" xfId="14268"/>
    <cellStyle name="Normal 2 2 2 3 3 2 2 6 10" xfId="14269"/>
    <cellStyle name="Normal 2 2 2 3 3 2 2 6 10 2" xfId="14270"/>
    <cellStyle name="Normal 2 2 2 3 3 2 2 6 11" xfId="14271"/>
    <cellStyle name="Normal 2 2 2 3 3 2 2 6 11 2" xfId="14272"/>
    <cellStyle name="Normal 2 2 2 3 3 2 2 6 12" xfId="14273"/>
    <cellStyle name="Normal 2 2 2 3 3 2 2 6 2" xfId="14274"/>
    <cellStyle name="Normal 2 2 2 3 3 2 2 6 2 10" xfId="14275"/>
    <cellStyle name="Normal 2 2 2 3 3 2 2 6 2 10 2" xfId="14276"/>
    <cellStyle name="Normal 2 2 2 3 3 2 2 6 2 11" xfId="14277"/>
    <cellStyle name="Normal 2 2 2 3 3 2 2 6 2 2" xfId="14278"/>
    <cellStyle name="Normal 2 2 2 3 3 2 2 6 2 2 2" xfId="14279"/>
    <cellStyle name="Normal 2 2 2 3 3 2 2 6 2 3" xfId="14280"/>
    <cellStyle name="Normal 2 2 2 3 3 2 2 6 2 3 2" xfId="14281"/>
    <cellStyle name="Normal 2 2 2 3 3 2 2 6 2 4" xfId="14282"/>
    <cellStyle name="Normal 2 2 2 3 3 2 2 6 2 4 2" xfId="14283"/>
    <cellStyle name="Normal 2 2 2 3 3 2 2 6 2 5" xfId="14284"/>
    <cellStyle name="Normal 2 2 2 3 3 2 2 6 2 5 2" xfId="14285"/>
    <cellStyle name="Normal 2 2 2 3 3 2 2 6 2 6" xfId="14286"/>
    <cellStyle name="Normal 2 2 2 3 3 2 2 6 2 6 2" xfId="14287"/>
    <cellStyle name="Normal 2 2 2 3 3 2 2 6 2 7" xfId="14288"/>
    <cellStyle name="Normal 2 2 2 3 3 2 2 6 2 7 2" xfId="14289"/>
    <cellStyle name="Normal 2 2 2 3 3 2 2 6 2 8" xfId="14290"/>
    <cellStyle name="Normal 2 2 2 3 3 2 2 6 2 8 2" xfId="14291"/>
    <cellStyle name="Normal 2 2 2 3 3 2 2 6 2 9" xfId="14292"/>
    <cellStyle name="Normal 2 2 2 3 3 2 2 6 2 9 2" xfId="14293"/>
    <cellStyle name="Normal 2 2 2 3 3 2 2 6 3" xfId="14294"/>
    <cellStyle name="Normal 2 2 2 3 3 2 2 6 3 2" xfId="14295"/>
    <cellStyle name="Normal 2 2 2 3 3 2 2 6 4" xfId="14296"/>
    <cellStyle name="Normal 2 2 2 3 3 2 2 6 4 2" xfId="14297"/>
    <cellStyle name="Normal 2 2 2 3 3 2 2 6 5" xfId="14298"/>
    <cellStyle name="Normal 2 2 2 3 3 2 2 6 5 2" xfId="14299"/>
    <cellStyle name="Normal 2 2 2 3 3 2 2 6 6" xfId="14300"/>
    <cellStyle name="Normal 2 2 2 3 3 2 2 6 6 2" xfId="14301"/>
    <cellStyle name="Normal 2 2 2 3 3 2 2 6 7" xfId="14302"/>
    <cellStyle name="Normal 2 2 2 3 3 2 2 6 7 2" xfId="14303"/>
    <cellStyle name="Normal 2 2 2 3 3 2 2 6 8" xfId="14304"/>
    <cellStyle name="Normal 2 2 2 3 3 2 2 6 8 2" xfId="14305"/>
    <cellStyle name="Normal 2 2 2 3 3 2 2 6 9" xfId="14306"/>
    <cellStyle name="Normal 2 2 2 3 3 2 2 6 9 2" xfId="14307"/>
    <cellStyle name="Normal 2 2 2 3 3 2 2 7" xfId="14308"/>
    <cellStyle name="Normal 2 2 2 3 3 2 2 7 10" xfId="14309"/>
    <cellStyle name="Normal 2 2 2 3 3 2 2 7 10 2" xfId="14310"/>
    <cellStyle name="Normal 2 2 2 3 3 2 2 7 11" xfId="14311"/>
    <cellStyle name="Normal 2 2 2 3 3 2 2 7 2" xfId="14312"/>
    <cellStyle name="Normal 2 2 2 3 3 2 2 7 2 2" xfId="14313"/>
    <cellStyle name="Normal 2 2 2 3 3 2 2 7 3" xfId="14314"/>
    <cellStyle name="Normal 2 2 2 3 3 2 2 7 3 2" xfId="14315"/>
    <cellStyle name="Normal 2 2 2 3 3 2 2 7 4" xfId="14316"/>
    <cellStyle name="Normal 2 2 2 3 3 2 2 7 4 2" xfId="14317"/>
    <cellStyle name="Normal 2 2 2 3 3 2 2 7 5" xfId="14318"/>
    <cellStyle name="Normal 2 2 2 3 3 2 2 7 5 2" xfId="14319"/>
    <cellStyle name="Normal 2 2 2 3 3 2 2 7 6" xfId="14320"/>
    <cellStyle name="Normal 2 2 2 3 3 2 2 7 6 2" xfId="14321"/>
    <cellStyle name="Normal 2 2 2 3 3 2 2 7 7" xfId="14322"/>
    <cellStyle name="Normal 2 2 2 3 3 2 2 7 7 2" xfId="14323"/>
    <cellStyle name="Normal 2 2 2 3 3 2 2 7 8" xfId="14324"/>
    <cellStyle name="Normal 2 2 2 3 3 2 2 7 8 2" xfId="14325"/>
    <cellStyle name="Normal 2 2 2 3 3 2 2 7 9" xfId="14326"/>
    <cellStyle name="Normal 2 2 2 3 3 2 2 7 9 2" xfId="14327"/>
    <cellStyle name="Normal 2 2 2 3 3 2 2 8" xfId="14328"/>
    <cellStyle name="Normal 2 2 2 3 3 2 2 8 2" xfId="14329"/>
    <cellStyle name="Normal 2 2 2 3 3 2 2 9" xfId="14330"/>
    <cellStyle name="Normal 2 2 2 3 3 2 2 9 2" xfId="14331"/>
    <cellStyle name="Normal 2 2 2 3 3 2 3" xfId="375"/>
    <cellStyle name="Normal 2 2 2 3 3 2 3 10" xfId="14332"/>
    <cellStyle name="Normal 2 2 2 3 3 2 3 10 2" xfId="14333"/>
    <cellStyle name="Normal 2 2 2 3 3 2 3 11" xfId="14334"/>
    <cellStyle name="Normal 2 2 2 3 3 2 3 11 2" xfId="14335"/>
    <cellStyle name="Normal 2 2 2 3 3 2 3 12" xfId="14336"/>
    <cellStyle name="Normal 2 2 2 3 3 2 3 12 2" xfId="14337"/>
    <cellStyle name="Normal 2 2 2 3 3 2 3 13" xfId="14338"/>
    <cellStyle name="Normal 2 2 2 3 3 2 3 2" xfId="14339"/>
    <cellStyle name="Normal 2 2 2 3 3 2 3 2 10" xfId="14340"/>
    <cellStyle name="Normal 2 2 2 3 3 2 3 2 10 2" xfId="14341"/>
    <cellStyle name="Normal 2 2 2 3 3 2 3 2 11" xfId="14342"/>
    <cellStyle name="Normal 2 2 2 3 3 2 3 2 11 2" xfId="14343"/>
    <cellStyle name="Normal 2 2 2 3 3 2 3 2 12" xfId="14344"/>
    <cellStyle name="Normal 2 2 2 3 3 2 3 2 2" xfId="14345"/>
    <cellStyle name="Normal 2 2 2 3 3 2 3 2 2 10" xfId="14346"/>
    <cellStyle name="Normal 2 2 2 3 3 2 3 2 2 10 2" xfId="14347"/>
    <cellStyle name="Normal 2 2 2 3 3 2 3 2 2 11" xfId="14348"/>
    <cellStyle name="Normal 2 2 2 3 3 2 3 2 2 2" xfId="14349"/>
    <cellStyle name="Normal 2 2 2 3 3 2 3 2 2 2 2" xfId="14350"/>
    <cellStyle name="Normal 2 2 2 3 3 2 3 2 2 3" xfId="14351"/>
    <cellStyle name="Normal 2 2 2 3 3 2 3 2 2 3 2" xfId="14352"/>
    <cellStyle name="Normal 2 2 2 3 3 2 3 2 2 4" xfId="14353"/>
    <cellStyle name="Normal 2 2 2 3 3 2 3 2 2 4 2" xfId="14354"/>
    <cellStyle name="Normal 2 2 2 3 3 2 3 2 2 5" xfId="14355"/>
    <cellStyle name="Normal 2 2 2 3 3 2 3 2 2 5 2" xfId="14356"/>
    <cellStyle name="Normal 2 2 2 3 3 2 3 2 2 6" xfId="14357"/>
    <cellStyle name="Normal 2 2 2 3 3 2 3 2 2 6 2" xfId="14358"/>
    <cellStyle name="Normal 2 2 2 3 3 2 3 2 2 7" xfId="14359"/>
    <cellStyle name="Normal 2 2 2 3 3 2 3 2 2 7 2" xfId="14360"/>
    <cellStyle name="Normal 2 2 2 3 3 2 3 2 2 8" xfId="14361"/>
    <cellStyle name="Normal 2 2 2 3 3 2 3 2 2 8 2" xfId="14362"/>
    <cellStyle name="Normal 2 2 2 3 3 2 3 2 2 9" xfId="14363"/>
    <cellStyle name="Normal 2 2 2 3 3 2 3 2 2 9 2" xfId="14364"/>
    <cellStyle name="Normal 2 2 2 3 3 2 3 2 3" xfId="14365"/>
    <cellStyle name="Normal 2 2 2 3 3 2 3 2 3 2" xfId="14366"/>
    <cellStyle name="Normal 2 2 2 3 3 2 3 2 4" xfId="14367"/>
    <cellStyle name="Normal 2 2 2 3 3 2 3 2 4 2" xfId="14368"/>
    <cellStyle name="Normal 2 2 2 3 3 2 3 2 5" xfId="14369"/>
    <cellStyle name="Normal 2 2 2 3 3 2 3 2 5 2" xfId="14370"/>
    <cellStyle name="Normal 2 2 2 3 3 2 3 2 6" xfId="14371"/>
    <cellStyle name="Normal 2 2 2 3 3 2 3 2 6 2" xfId="14372"/>
    <cellStyle name="Normal 2 2 2 3 3 2 3 2 7" xfId="14373"/>
    <cellStyle name="Normal 2 2 2 3 3 2 3 2 7 2" xfId="14374"/>
    <cellStyle name="Normal 2 2 2 3 3 2 3 2 8" xfId="14375"/>
    <cellStyle name="Normal 2 2 2 3 3 2 3 2 8 2" xfId="14376"/>
    <cellStyle name="Normal 2 2 2 3 3 2 3 2 9" xfId="14377"/>
    <cellStyle name="Normal 2 2 2 3 3 2 3 2 9 2" xfId="14378"/>
    <cellStyle name="Normal 2 2 2 3 3 2 3 3" xfId="14379"/>
    <cellStyle name="Normal 2 2 2 3 3 2 3 3 10" xfId="14380"/>
    <cellStyle name="Normal 2 2 2 3 3 2 3 3 10 2" xfId="14381"/>
    <cellStyle name="Normal 2 2 2 3 3 2 3 3 11" xfId="14382"/>
    <cellStyle name="Normal 2 2 2 3 3 2 3 3 2" xfId="14383"/>
    <cellStyle name="Normal 2 2 2 3 3 2 3 3 2 2" xfId="14384"/>
    <cellStyle name="Normal 2 2 2 3 3 2 3 3 3" xfId="14385"/>
    <cellStyle name="Normal 2 2 2 3 3 2 3 3 3 2" xfId="14386"/>
    <cellStyle name="Normal 2 2 2 3 3 2 3 3 4" xfId="14387"/>
    <cellStyle name="Normal 2 2 2 3 3 2 3 3 4 2" xfId="14388"/>
    <cellStyle name="Normal 2 2 2 3 3 2 3 3 5" xfId="14389"/>
    <cellStyle name="Normal 2 2 2 3 3 2 3 3 5 2" xfId="14390"/>
    <cellStyle name="Normal 2 2 2 3 3 2 3 3 6" xfId="14391"/>
    <cellStyle name="Normal 2 2 2 3 3 2 3 3 6 2" xfId="14392"/>
    <cellStyle name="Normal 2 2 2 3 3 2 3 3 7" xfId="14393"/>
    <cellStyle name="Normal 2 2 2 3 3 2 3 3 7 2" xfId="14394"/>
    <cellStyle name="Normal 2 2 2 3 3 2 3 3 8" xfId="14395"/>
    <cellStyle name="Normal 2 2 2 3 3 2 3 3 8 2" xfId="14396"/>
    <cellStyle name="Normal 2 2 2 3 3 2 3 3 9" xfId="14397"/>
    <cellStyle name="Normal 2 2 2 3 3 2 3 3 9 2" xfId="14398"/>
    <cellStyle name="Normal 2 2 2 3 3 2 3 4" xfId="14399"/>
    <cellStyle name="Normal 2 2 2 3 3 2 3 4 2" xfId="14400"/>
    <cellStyle name="Normal 2 2 2 3 3 2 3 5" xfId="14401"/>
    <cellStyle name="Normal 2 2 2 3 3 2 3 5 2" xfId="14402"/>
    <cellStyle name="Normal 2 2 2 3 3 2 3 6" xfId="14403"/>
    <cellStyle name="Normal 2 2 2 3 3 2 3 6 2" xfId="14404"/>
    <cellStyle name="Normal 2 2 2 3 3 2 3 7" xfId="14405"/>
    <cellStyle name="Normal 2 2 2 3 3 2 3 7 2" xfId="14406"/>
    <cellStyle name="Normal 2 2 2 3 3 2 3 8" xfId="14407"/>
    <cellStyle name="Normal 2 2 2 3 3 2 3 8 2" xfId="14408"/>
    <cellStyle name="Normal 2 2 2 3 3 2 3 9" xfId="14409"/>
    <cellStyle name="Normal 2 2 2 3 3 2 3 9 2" xfId="14410"/>
    <cellStyle name="Normal 2 2 2 3 3 2 4" xfId="376"/>
    <cellStyle name="Normal 2 2 2 3 3 2 4 10" xfId="14411"/>
    <cellStyle name="Normal 2 2 2 3 3 2 4 10 2" xfId="14412"/>
    <cellStyle name="Normal 2 2 2 3 3 2 4 11" xfId="14413"/>
    <cellStyle name="Normal 2 2 2 3 3 2 4 11 2" xfId="14414"/>
    <cellStyle name="Normal 2 2 2 3 3 2 4 12" xfId="14415"/>
    <cellStyle name="Normal 2 2 2 3 3 2 4 12 2" xfId="14416"/>
    <cellStyle name="Normal 2 2 2 3 3 2 4 13" xfId="14417"/>
    <cellStyle name="Normal 2 2 2 3 3 2 4 2" xfId="14418"/>
    <cellStyle name="Normal 2 2 2 3 3 2 4 2 10" xfId="14419"/>
    <cellStyle name="Normal 2 2 2 3 3 2 4 2 10 2" xfId="14420"/>
    <cellStyle name="Normal 2 2 2 3 3 2 4 2 11" xfId="14421"/>
    <cellStyle name="Normal 2 2 2 3 3 2 4 2 11 2" xfId="14422"/>
    <cellStyle name="Normal 2 2 2 3 3 2 4 2 12" xfId="14423"/>
    <cellStyle name="Normal 2 2 2 3 3 2 4 2 2" xfId="14424"/>
    <cellStyle name="Normal 2 2 2 3 3 2 4 2 2 10" xfId="14425"/>
    <cellStyle name="Normal 2 2 2 3 3 2 4 2 2 10 2" xfId="14426"/>
    <cellStyle name="Normal 2 2 2 3 3 2 4 2 2 11" xfId="14427"/>
    <cellStyle name="Normal 2 2 2 3 3 2 4 2 2 2" xfId="14428"/>
    <cellStyle name="Normal 2 2 2 3 3 2 4 2 2 2 2" xfId="14429"/>
    <cellStyle name="Normal 2 2 2 3 3 2 4 2 2 3" xfId="14430"/>
    <cellStyle name="Normal 2 2 2 3 3 2 4 2 2 3 2" xfId="14431"/>
    <cellStyle name="Normal 2 2 2 3 3 2 4 2 2 4" xfId="14432"/>
    <cellStyle name="Normal 2 2 2 3 3 2 4 2 2 4 2" xfId="14433"/>
    <cellStyle name="Normal 2 2 2 3 3 2 4 2 2 5" xfId="14434"/>
    <cellStyle name="Normal 2 2 2 3 3 2 4 2 2 5 2" xfId="14435"/>
    <cellStyle name="Normal 2 2 2 3 3 2 4 2 2 6" xfId="14436"/>
    <cellStyle name="Normal 2 2 2 3 3 2 4 2 2 6 2" xfId="14437"/>
    <cellStyle name="Normal 2 2 2 3 3 2 4 2 2 7" xfId="14438"/>
    <cellStyle name="Normal 2 2 2 3 3 2 4 2 2 7 2" xfId="14439"/>
    <cellStyle name="Normal 2 2 2 3 3 2 4 2 2 8" xfId="14440"/>
    <cellStyle name="Normal 2 2 2 3 3 2 4 2 2 8 2" xfId="14441"/>
    <cellStyle name="Normal 2 2 2 3 3 2 4 2 2 9" xfId="14442"/>
    <cellStyle name="Normal 2 2 2 3 3 2 4 2 2 9 2" xfId="14443"/>
    <cellStyle name="Normal 2 2 2 3 3 2 4 2 3" xfId="14444"/>
    <cellStyle name="Normal 2 2 2 3 3 2 4 2 3 2" xfId="14445"/>
    <cellStyle name="Normal 2 2 2 3 3 2 4 2 4" xfId="14446"/>
    <cellStyle name="Normal 2 2 2 3 3 2 4 2 4 2" xfId="14447"/>
    <cellStyle name="Normal 2 2 2 3 3 2 4 2 5" xfId="14448"/>
    <cellStyle name="Normal 2 2 2 3 3 2 4 2 5 2" xfId="14449"/>
    <cellStyle name="Normal 2 2 2 3 3 2 4 2 6" xfId="14450"/>
    <cellStyle name="Normal 2 2 2 3 3 2 4 2 6 2" xfId="14451"/>
    <cellStyle name="Normal 2 2 2 3 3 2 4 2 7" xfId="14452"/>
    <cellStyle name="Normal 2 2 2 3 3 2 4 2 7 2" xfId="14453"/>
    <cellStyle name="Normal 2 2 2 3 3 2 4 2 8" xfId="14454"/>
    <cellStyle name="Normal 2 2 2 3 3 2 4 2 8 2" xfId="14455"/>
    <cellStyle name="Normal 2 2 2 3 3 2 4 2 9" xfId="14456"/>
    <cellStyle name="Normal 2 2 2 3 3 2 4 2 9 2" xfId="14457"/>
    <cellStyle name="Normal 2 2 2 3 3 2 4 3" xfId="14458"/>
    <cellStyle name="Normal 2 2 2 3 3 2 4 3 10" xfId="14459"/>
    <cellStyle name="Normal 2 2 2 3 3 2 4 3 10 2" xfId="14460"/>
    <cellStyle name="Normal 2 2 2 3 3 2 4 3 11" xfId="14461"/>
    <cellStyle name="Normal 2 2 2 3 3 2 4 3 2" xfId="14462"/>
    <cellStyle name="Normal 2 2 2 3 3 2 4 3 2 2" xfId="14463"/>
    <cellStyle name="Normal 2 2 2 3 3 2 4 3 3" xfId="14464"/>
    <cellStyle name="Normal 2 2 2 3 3 2 4 3 3 2" xfId="14465"/>
    <cellStyle name="Normal 2 2 2 3 3 2 4 3 4" xfId="14466"/>
    <cellStyle name="Normal 2 2 2 3 3 2 4 3 4 2" xfId="14467"/>
    <cellStyle name="Normal 2 2 2 3 3 2 4 3 5" xfId="14468"/>
    <cellStyle name="Normal 2 2 2 3 3 2 4 3 5 2" xfId="14469"/>
    <cellStyle name="Normal 2 2 2 3 3 2 4 3 6" xfId="14470"/>
    <cellStyle name="Normal 2 2 2 3 3 2 4 3 6 2" xfId="14471"/>
    <cellStyle name="Normal 2 2 2 3 3 2 4 3 7" xfId="14472"/>
    <cellStyle name="Normal 2 2 2 3 3 2 4 3 7 2" xfId="14473"/>
    <cellStyle name="Normal 2 2 2 3 3 2 4 3 8" xfId="14474"/>
    <cellStyle name="Normal 2 2 2 3 3 2 4 3 8 2" xfId="14475"/>
    <cellStyle name="Normal 2 2 2 3 3 2 4 3 9" xfId="14476"/>
    <cellStyle name="Normal 2 2 2 3 3 2 4 3 9 2" xfId="14477"/>
    <cellStyle name="Normal 2 2 2 3 3 2 4 4" xfId="14478"/>
    <cellStyle name="Normal 2 2 2 3 3 2 4 4 2" xfId="14479"/>
    <cellStyle name="Normal 2 2 2 3 3 2 4 5" xfId="14480"/>
    <cellStyle name="Normal 2 2 2 3 3 2 4 5 2" xfId="14481"/>
    <cellStyle name="Normal 2 2 2 3 3 2 4 6" xfId="14482"/>
    <cellStyle name="Normal 2 2 2 3 3 2 4 6 2" xfId="14483"/>
    <cellStyle name="Normal 2 2 2 3 3 2 4 7" xfId="14484"/>
    <cellStyle name="Normal 2 2 2 3 3 2 4 7 2" xfId="14485"/>
    <cellStyle name="Normal 2 2 2 3 3 2 4 8" xfId="14486"/>
    <cellStyle name="Normal 2 2 2 3 3 2 4 8 2" xfId="14487"/>
    <cellStyle name="Normal 2 2 2 3 3 2 4 9" xfId="14488"/>
    <cellStyle name="Normal 2 2 2 3 3 2 4 9 2" xfId="14489"/>
    <cellStyle name="Normal 2 2 2 3 3 2 5" xfId="377"/>
    <cellStyle name="Normal 2 2 2 3 3 2 5 10" xfId="14490"/>
    <cellStyle name="Normal 2 2 2 3 3 2 5 10 2" xfId="14491"/>
    <cellStyle name="Normal 2 2 2 3 3 2 5 11" xfId="14492"/>
    <cellStyle name="Normal 2 2 2 3 3 2 5 11 2" xfId="14493"/>
    <cellStyle name="Normal 2 2 2 3 3 2 5 12" xfId="14494"/>
    <cellStyle name="Normal 2 2 2 3 3 2 5 12 2" xfId="14495"/>
    <cellStyle name="Normal 2 2 2 3 3 2 5 13" xfId="14496"/>
    <cellStyle name="Normal 2 2 2 3 3 2 5 2" xfId="14497"/>
    <cellStyle name="Normal 2 2 2 3 3 2 5 2 10" xfId="14498"/>
    <cellStyle name="Normal 2 2 2 3 3 2 5 2 10 2" xfId="14499"/>
    <cellStyle name="Normal 2 2 2 3 3 2 5 2 11" xfId="14500"/>
    <cellStyle name="Normal 2 2 2 3 3 2 5 2 11 2" xfId="14501"/>
    <cellStyle name="Normal 2 2 2 3 3 2 5 2 12" xfId="14502"/>
    <cellStyle name="Normal 2 2 2 3 3 2 5 2 2" xfId="14503"/>
    <cellStyle name="Normal 2 2 2 3 3 2 5 2 2 10" xfId="14504"/>
    <cellStyle name="Normal 2 2 2 3 3 2 5 2 2 10 2" xfId="14505"/>
    <cellStyle name="Normal 2 2 2 3 3 2 5 2 2 11" xfId="14506"/>
    <cellStyle name="Normal 2 2 2 3 3 2 5 2 2 2" xfId="14507"/>
    <cellStyle name="Normal 2 2 2 3 3 2 5 2 2 2 2" xfId="14508"/>
    <cellStyle name="Normal 2 2 2 3 3 2 5 2 2 3" xfId="14509"/>
    <cellStyle name="Normal 2 2 2 3 3 2 5 2 2 3 2" xfId="14510"/>
    <cellStyle name="Normal 2 2 2 3 3 2 5 2 2 4" xfId="14511"/>
    <cellStyle name="Normal 2 2 2 3 3 2 5 2 2 4 2" xfId="14512"/>
    <cellStyle name="Normal 2 2 2 3 3 2 5 2 2 5" xfId="14513"/>
    <cellStyle name="Normal 2 2 2 3 3 2 5 2 2 5 2" xfId="14514"/>
    <cellStyle name="Normal 2 2 2 3 3 2 5 2 2 6" xfId="14515"/>
    <cellStyle name="Normal 2 2 2 3 3 2 5 2 2 6 2" xfId="14516"/>
    <cellStyle name="Normal 2 2 2 3 3 2 5 2 2 7" xfId="14517"/>
    <cellStyle name="Normal 2 2 2 3 3 2 5 2 2 7 2" xfId="14518"/>
    <cellStyle name="Normal 2 2 2 3 3 2 5 2 2 8" xfId="14519"/>
    <cellStyle name="Normal 2 2 2 3 3 2 5 2 2 8 2" xfId="14520"/>
    <cellStyle name="Normal 2 2 2 3 3 2 5 2 2 9" xfId="14521"/>
    <cellStyle name="Normal 2 2 2 3 3 2 5 2 2 9 2" xfId="14522"/>
    <cellStyle name="Normal 2 2 2 3 3 2 5 2 3" xfId="14523"/>
    <cellStyle name="Normal 2 2 2 3 3 2 5 2 3 2" xfId="14524"/>
    <cellStyle name="Normal 2 2 2 3 3 2 5 2 4" xfId="14525"/>
    <cellStyle name="Normal 2 2 2 3 3 2 5 2 4 2" xfId="14526"/>
    <cellStyle name="Normal 2 2 2 3 3 2 5 2 5" xfId="14527"/>
    <cellStyle name="Normal 2 2 2 3 3 2 5 2 5 2" xfId="14528"/>
    <cellStyle name="Normal 2 2 2 3 3 2 5 2 6" xfId="14529"/>
    <cellStyle name="Normal 2 2 2 3 3 2 5 2 6 2" xfId="14530"/>
    <cellStyle name="Normal 2 2 2 3 3 2 5 2 7" xfId="14531"/>
    <cellStyle name="Normal 2 2 2 3 3 2 5 2 7 2" xfId="14532"/>
    <cellStyle name="Normal 2 2 2 3 3 2 5 2 8" xfId="14533"/>
    <cellStyle name="Normal 2 2 2 3 3 2 5 2 8 2" xfId="14534"/>
    <cellStyle name="Normal 2 2 2 3 3 2 5 2 9" xfId="14535"/>
    <cellStyle name="Normal 2 2 2 3 3 2 5 2 9 2" xfId="14536"/>
    <cellStyle name="Normal 2 2 2 3 3 2 5 3" xfId="14537"/>
    <cellStyle name="Normal 2 2 2 3 3 2 5 3 10" xfId="14538"/>
    <cellStyle name="Normal 2 2 2 3 3 2 5 3 10 2" xfId="14539"/>
    <cellStyle name="Normal 2 2 2 3 3 2 5 3 11" xfId="14540"/>
    <cellStyle name="Normal 2 2 2 3 3 2 5 3 2" xfId="14541"/>
    <cellStyle name="Normal 2 2 2 3 3 2 5 3 2 2" xfId="14542"/>
    <cellStyle name="Normal 2 2 2 3 3 2 5 3 3" xfId="14543"/>
    <cellStyle name="Normal 2 2 2 3 3 2 5 3 3 2" xfId="14544"/>
    <cellStyle name="Normal 2 2 2 3 3 2 5 3 4" xfId="14545"/>
    <cellStyle name="Normal 2 2 2 3 3 2 5 3 4 2" xfId="14546"/>
    <cellStyle name="Normal 2 2 2 3 3 2 5 3 5" xfId="14547"/>
    <cellStyle name="Normal 2 2 2 3 3 2 5 3 5 2" xfId="14548"/>
    <cellStyle name="Normal 2 2 2 3 3 2 5 3 6" xfId="14549"/>
    <cellStyle name="Normal 2 2 2 3 3 2 5 3 6 2" xfId="14550"/>
    <cellStyle name="Normal 2 2 2 3 3 2 5 3 7" xfId="14551"/>
    <cellStyle name="Normal 2 2 2 3 3 2 5 3 7 2" xfId="14552"/>
    <cellStyle name="Normal 2 2 2 3 3 2 5 3 8" xfId="14553"/>
    <cellStyle name="Normal 2 2 2 3 3 2 5 3 8 2" xfId="14554"/>
    <cellStyle name="Normal 2 2 2 3 3 2 5 3 9" xfId="14555"/>
    <cellStyle name="Normal 2 2 2 3 3 2 5 3 9 2" xfId="14556"/>
    <cellStyle name="Normal 2 2 2 3 3 2 5 4" xfId="14557"/>
    <cellStyle name="Normal 2 2 2 3 3 2 5 4 2" xfId="14558"/>
    <cellStyle name="Normal 2 2 2 3 3 2 5 5" xfId="14559"/>
    <cellStyle name="Normal 2 2 2 3 3 2 5 5 2" xfId="14560"/>
    <cellStyle name="Normal 2 2 2 3 3 2 5 6" xfId="14561"/>
    <cellStyle name="Normal 2 2 2 3 3 2 5 6 2" xfId="14562"/>
    <cellStyle name="Normal 2 2 2 3 3 2 5 7" xfId="14563"/>
    <cellStyle name="Normal 2 2 2 3 3 2 5 7 2" xfId="14564"/>
    <cellStyle name="Normal 2 2 2 3 3 2 5 8" xfId="14565"/>
    <cellStyle name="Normal 2 2 2 3 3 2 5 8 2" xfId="14566"/>
    <cellStyle name="Normal 2 2 2 3 3 2 5 9" xfId="14567"/>
    <cellStyle name="Normal 2 2 2 3 3 2 5 9 2" xfId="14568"/>
    <cellStyle name="Normal 2 2 2 3 3 2 6" xfId="378"/>
    <cellStyle name="Normal 2 2 2 3 3 3" xfId="379"/>
    <cellStyle name="Normal 2 2 2 3 3 3 2" xfId="380"/>
    <cellStyle name="Normal 2 2 2 3 3 4" xfId="381"/>
    <cellStyle name="Normal 2 2 2 3 3 4 2" xfId="382"/>
    <cellStyle name="Normal 2 2 2 3 3 5" xfId="383"/>
    <cellStyle name="Normal 2 2 2 3 3 5 2" xfId="384"/>
    <cellStyle name="Normal 2 2 2 3 3 6" xfId="385"/>
    <cellStyle name="Normal 2 2 2 3 3 6 2" xfId="386"/>
    <cellStyle name="Normal 2 2 2 3 3 7" xfId="14569"/>
    <cellStyle name="Normal 2 2 2 3 3 7 10" xfId="14570"/>
    <cellStyle name="Normal 2 2 2 3 3 7 10 2" xfId="14571"/>
    <cellStyle name="Normal 2 2 2 3 3 7 11" xfId="14572"/>
    <cellStyle name="Normal 2 2 2 3 3 7 11 2" xfId="14573"/>
    <cellStyle name="Normal 2 2 2 3 3 7 12" xfId="14574"/>
    <cellStyle name="Normal 2 2 2 3 3 7 2" xfId="14575"/>
    <cellStyle name="Normal 2 2 2 3 3 7 2 10" xfId="14576"/>
    <cellStyle name="Normal 2 2 2 3 3 7 2 10 2" xfId="14577"/>
    <cellStyle name="Normal 2 2 2 3 3 7 2 11" xfId="14578"/>
    <cellStyle name="Normal 2 2 2 3 3 7 2 2" xfId="14579"/>
    <cellStyle name="Normal 2 2 2 3 3 7 2 2 2" xfId="14580"/>
    <cellStyle name="Normal 2 2 2 3 3 7 2 3" xfId="14581"/>
    <cellStyle name="Normal 2 2 2 3 3 7 2 3 2" xfId="14582"/>
    <cellStyle name="Normal 2 2 2 3 3 7 2 4" xfId="14583"/>
    <cellStyle name="Normal 2 2 2 3 3 7 2 4 2" xfId="14584"/>
    <cellStyle name="Normal 2 2 2 3 3 7 2 5" xfId="14585"/>
    <cellStyle name="Normal 2 2 2 3 3 7 2 5 2" xfId="14586"/>
    <cellStyle name="Normal 2 2 2 3 3 7 2 6" xfId="14587"/>
    <cellStyle name="Normal 2 2 2 3 3 7 2 6 2" xfId="14588"/>
    <cellStyle name="Normal 2 2 2 3 3 7 2 7" xfId="14589"/>
    <cellStyle name="Normal 2 2 2 3 3 7 2 7 2" xfId="14590"/>
    <cellStyle name="Normal 2 2 2 3 3 7 2 8" xfId="14591"/>
    <cellStyle name="Normal 2 2 2 3 3 7 2 8 2" xfId="14592"/>
    <cellStyle name="Normal 2 2 2 3 3 7 2 9" xfId="14593"/>
    <cellStyle name="Normal 2 2 2 3 3 7 2 9 2" xfId="14594"/>
    <cellStyle name="Normal 2 2 2 3 3 7 3" xfId="14595"/>
    <cellStyle name="Normal 2 2 2 3 3 7 3 2" xfId="14596"/>
    <cellStyle name="Normal 2 2 2 3 3 7 4" xfId="14597"/>
    <cellStyle name="Normal 2 2 2 3 3 7 4 2" xfId="14598"/>
    <cellStyle name="Normal 2 2 2 3 3 7 5" xfId="14599"/>
    <cellStyle name="Normal 2 2 2 3 3 7 5 2" xfId="14600"/>
    <cellStyle name="Normal 2 2 2 3 3 7 6" xfId="14601"/>
    <cellStyle name="Normal 2 2 2 3 3 7 6 2" xfId="14602"/>
    <cellStyle name="Normal 2 2 2 3 3 7 7" xfId="14603"/>
    <cellStyle name="Normal 2 2 2 3 3 7 7 2" xfId="14604"/>
    <cellStyle name="Normal 2 2 2 3 3 7 8" xfId="14605"/>
    <cellStyle name="Normal 2 2 2 3 3 7 8 2" xfId="14606"/>
    <cellStyle name="Normal 2 2 2 3 3 7 9" xfId="14607"/>
    <cellStyle name="Normal 2 2 2 3 3 7 9 2" xfId="14608"/>
    <cellStyle name="Normal 2 2 2 3 3 8" xfId="14609"/>
    <cellStyle name="Normal 2 2 2 3 3 8 10" xfId="14610"/>
    <cellStyle name="Normal 2 2 2 3 3 8 10 2" xfId="14611"/>
    <cellStyle name="Normal 2 2 2 3 3 8 11" xfId="14612"/>
    <cellStyle name="Normal 2 2 2 3 3 8 2" xfId="14613"/>
    <cellStyle name="Normal 2 2 2 3 3 8 2 2" xfId="14614"/>
    <cellStyle name="Normal 2 2 2 3 3 8 3" xfId="14615"/>
    <cellStyle name="Normal 2 2 2 3 3 8 3 2" xfId="14616"/>
    <cellStyle name="Normal 2 2 2 3 3 8 4" xfId="14617"/>
    <cellStyle name="Normal 2 2 2 3 3 8 4 2" xfId="14618"/>
    <cellStyle name="Normal 2 2 2 3 3 8 5" xfId="14619"/>
    <cellStyle name="Normal 2 2 2 3 3 8 5 2" xfId="14620"/>
    <cellStyle name="Normal 2 2 2 3 3 8 6" xfId="14621"/>
    <cellStyle name="Normal 2 2 2 3 3 8 6 2" xfId="14622"/>
    <cellStyle name="Normal 2 2 2 3 3 8 7" xfId="14623"/>
    <cellStyle name="Normal 2 2 2 3 3 8 7 2" xfId="14624"/>
    <cellStyle name="Normal 2 2 2 3 3 8 8" xfId="14625"/>
    <cellStyle name="Normal 2 2 2 3 3 8 8 2" xfId="14626"/>
    <cellStyle name="Normal 2 2 2 3 3 8 9" xfId="14627"/>
    <cellStyle name="Normal 2 2 2 3 3 8 9 2" xfId="14628"/>
    <cellStyle name="Normal 2 2 2 3 3 9" xfId="14629"/>
    <cellStyle name="Normal 2 2 2 3 3 9 2" xfId="14630"/>
    <cellStyle name="Normal 2 2 2 3 4" xfId="387"/>
    <cellStyle name="Normal 2 2 2 3 4 2" xfId="388"/>
    <cellStyle name="Normal 2 2 2 3 5" xfId="389"/>
    <cellStyle name="Normal 2 2 2 3 5 2" xfId="390"/>
    <cellStyle name="Normal 2 2 2 3 6" xfId="391"/>
    <cellStyle name="Normal 2 2 2 3 6 10" xfId="14631"/>
    <cellStyle name="Normal 2 2 2 3 6 10 2" xfId="14632"/>
    <cellStyle name="Normal 2 2 2 3 6 11" xfId="14633"/>
    <cellStyle name="Normal 2 2 2 3 6 11 2" xfId="14634"/>
    <cellStyle name="Normal 2 2 2 3 6 12" xfId="14635"/>
    <cellStyle name="Normal 2 2 2 3 6 12 2" xfId="14636"/>
    <cellStyle name="Normal 2 2 2 3 6 13" xfId="14637"/>
    <cellStyle name="Normal 2 2 2 3 6 13 2" xfId="14638"/>
    <cellStyle name="Normal 2 2 2 3 6 14" xfId="14639"/>
    <cellStyle name="Normal 2 2 2 3 6 14 2" xfId="14640"/>
    <cellStyle name="Normal 2 2 2 3 6 15" xfId="14641"/>
    <cellStyle name="Normal 2 2 2 3 6 15 2" xfId="14642"/>
    <cellStyle name="Normal 2 2 2 3 6 16" xfId="14643"/>
    <cellStyle name="Normal 2 2 2 3 6 16 2" xfId="14644"/>
    <cellStyle name="Normal 2 2 2 3 6 17" xfId="14645"/>
    <cellStyle name="Normal 2 2 2 3 6 2" xfId="392"/>
    <cellStyle name="Normal 2 2 2 3 6 2 2" xfId="393"/>
    <cellStyle name="Normal 2 2 2 3 6 3" xfId="394"/>
    <cellStyle name="Normal 2 2 2 3 6 3 2" xfId="395"/>
    <cellStyle name="Normal 2 2 2 3 6 4" xfId="396"/>
    <cellStyle name="Normal 2 2 2 3 6 4 2" xfId="397"/>
    <cellStyle name="Normal 2 2 2 3 6 5" xfId="398"/>
    <cellStyle name="Normal 2 2 2 3 6 5 2" xfId="399"/>
    <cellStyle name="Normal 2 2 2 3 6 6" xfId="14646"/>
    <cellStyle name="Normal 2 2 2 3 6 6 10" xfId="14647"/>
    <cellStyle name="Normal 2 2 2 3 6 6 10 2" xfId="14648"/>
    <cellStyle name="Normal 2 2 2 3 6 6 11" xfId="14649"/>
    <cellStyle name="Normal 2 2 2 3 6 6 11 2" xfId="14650"/>
    <cellStyle name="Normal 2 2 2 3 6 6 12" xfId="14651"/>
    <cellStyle name="Normal 2 2 2 3 6 6 2" xfId="14652"/>
    <cellStyle name="Normal 2 2 2 3 6 6 2 10" xfId="14653"/>
    <cellStyle name="Normal 2 2 2 3 6 6 2 10 2" xfId="14654"/>
    <cellStyle name="Normal 2 2 2 3 6 6 2 11" xfId="14655"/>
    <cellStyle name="Normal 2 2 2 3 6 6 2 2" xfId="14656"/>
    <cellStyle name="Normal 2 2 2 3 6 6 2 2 2" xfId="14657"/>
    <cellStyle name="Normal 2 2 2 3 6 6 2 3" xfId="14658"/>
    <cellStyle name="Normal 2 2 2 3 6 6 2 3 2" xfId="14659"/>
    <cellStyle name="Normal 2 2 2 3 6 6 2 4" xfId="14660"/>
    <cellStyle name="Normal 2 2 2 3 6 6 2 4 2" xfId="14661"/>
    <cellStyle name="Normal 2 2 2 3 6 6 2 5" xfId="14662"/>
    <cellStyle name="Normal 2 2 2 3 6 6 2 5 2" xfId="14663"/>
    <cellStyle name="Normal 2 2 2 3 6 6 2 6" xfId="14664"/>
    <cellStyle name="Normal 2 2 2 3 6 6 2 6 2" xfId="14665"/>
    <cellStyle name="Normal 2 2 2 3 6 6 2 7" xfId="14666"/>
    <cellStyle name="Normal 2 2 2 3 6 6 2 7 2" xfId="14667"/>
    <cellStyle name="Normal 2 2 2 3 6 6 2 8" xfId="14668"/>
    <cellStyle name="Normal 2 2 2 3 6 6 2 8 2" xfId="14669"/>
    <cellStyle name="Normal 2 2 2 3 6 6 2 9" xfId="14670"/>
    <cellStyle name="Normal 2 2 2 3 6 6 2 9 2" xfId="14671"/>
    <cellStyle name="Normal 2 2 2 3 6 6 3" xfId="14672"/>
    <cellStyle name="Normal 2 2 2 3 6 6 3 2" xfId="14673"/>
    <cellStyle name="Normal 2 2 2 3 6 6 4" xfId="14674"/>
    <cellStyle name="Normal 2 2 2 3 6 6 4 2" xfId="14675"/>
    <cellStyle name="Normal 2 2 2 3 6 6 5" xfId="14676"/>
    <cellStyle name="Normal 2 2 2 3 6 6 5 2" xfId="14677"/>
    <cellStyle name="Normal 2 2 2 3 6 6 6" xfId="14678"/>
    <cellStyle name="Normal 2 2 2 3 6 6 6 2" xfId="14679"/>
    <cellStyle name="Normal 2 2 2 3 6 6 7" xfId="14680"/>
    <cellStyle name="Normal 2 2 2 3 6 6 7 2" xfId="14681"/>
    <cellStyle name="Normal 2 2 2 3 6 6 8" xfId="14682"/>
    <cellStyle name="Normal 2 2 2 3 6 6 8 2" xfId="14683"/>
    <cellStyle name="Normal 2 2 2 3 6 6 9" xfId="14684"/>
    <cellStyle name="Normal 2 2 2 3 6 6 9 2" xfId="14685"/>
    <cellStyle name="Normal 2 2 2 3 6 7" xfId="14686"/>
    <cellStyle name="Normal 2 2 2 3 6 7 10" xfId="14687"/>
    <cellStyle name="Normal 2 2 2 3 6 7 10 2" xfId="14688"/>
    <cellStyle name="Normal 2 2 2 3 6 7 11" xfId="14689"/>
    <cellStyle name="Normal 2 2 2 3 6 7 2" xfId="14690"/>
    <cellStyle name="Normal 2 2 2 3 6 7 2 2" xfId="14691"/>
    <cellStyle name="Normal 2 2 2 3 6 7 3" xfId="14692"/>
    <cellStyle name="Normal 2 2 2 3 6 7 3 2" xfId="14693"/>
    <cellStyle name="Normal 2 2 2 3 6 7 4" xfId="14694"/>
    <cellStyle name="Normal 2 2 2 3 6 7 4 2" xfId="14695"/>
    <cellStyle name="Normal 2 2 2 3 6 7 5" xfId="14696"/>
    <cellStyle name="Normal 2 2 2 3 6 7 5 2" xfId="14697"/>
    <cellStyle name="Normal 2 2 2 3 6 7 6" xfId="14698"/>
    <cellStyle name="Normal 2 2 2 3 6 7 6 2" xfId="14699"/>
    <cellStyle name="Normal 2 2 2 3 6 7 7" xfId="14700"/>
    <cellStyle name="Normal 2 2 2 3 6 7 7 2" xfId="14701"/>
    <cellStyle name="Normal 2 2 2 3 6 7 8" xfId="14702"/>
    <cellStyle name="Normal 2 2 2 3 6 7 8 2" xfId="14703"/>
    <cellStyle name="Normal 2 2 2 3 6 7 9" xfId="14704"/>
    <cellStyle name="Normal 2 2 2 3 6 7 9 2" xfId="14705"/>
    <cellStyle name="Normal 2 2 2 3 6 8" xfId="14706"/>
    <cellStyle name="Normal 2 2 2 3 6 8 2" xfId="14707"/>
    <cellStyle name="Normal 2 2 2 3 6 9" xfId="14708"/>
    <cellStyle name="Normal 2 2 2 3 6 9 2" xfId="14709"/>
    <cellStyle name="Normal 2 2 2 3 7" xfId="400"/>
    <cellStyle name="Normal 2 2 2 3 7 10" xfId="14710"/>
    <cellStyle name="Normal 2 2 2 3 7 10 2" xfId="14711"/>
    <cellStyle name="Normal 2 2 2 3 7 11" xfId="14712"/>
    <cellStyle name="Normal 2 2 2 3 7 11 2" xfId="14713"/>
    <cellStyle name="Normal 2 2 2 3 7 12" xfId="14714"/>
    <cellStyle name="Normal 2 2 2 3 7 12 2" xfId="14715"/>
    <cellStyle name="Normal 2 2 2 3 7 13" xfId="14716"/>
    <cellStyle name="Normal 2 2 2 3 7 2" xfId="14717"/>
    <cellStyle name="Normal 2 2 2 3 7 2 10" xfId="14718"/>
    <cellStyle name="Normal 2 2 2 3 7 2 10 2" xfId="14719"/>
    <cellStyle name="Normal 2 2 2 3 7 2 11" xfId="14720"/>
    <cellStyle name="Normal 2 2 2 3 7 2 11 2" xfId="14721"/>
    <cellStyle name="Normal 2 2 2 3 7 2 12" xfId="14722"/>
    <cellStyle name="Normal 2 2 2 3 7 2 2" xfId="14723"/>
    <cellStyle name="Normal 2 2 2 3 7 2 2 10" xfId="14724"/>
    <cellStyle name="Normal 2 2 2 3 7 2 2 10 2" xfId="14725"/>
    <cellStyle name="Normal 2 2 2 3 7 2 2 11" xfId="14726"/>
    <cellStyle name="Normal 2 2 2 3 7 2 2 2" xfId="14727"/>
    <cellStyle name="Normal 2 2 2 3 7 2 2 2 2" xfId="14728"/>
    <cellStyle name="Normal 2 2 2 3 7 2 2 3" xfId="14729"/>
    <cellStyle name="Normal 2 2 2 3 7 2 2 3 2" xfId="14730"/>
    <cellStyle name="Normal 2 2 2 3 7 2 2 4" xfId="14731"/>
    <cellStyle name="Normal 2 2 2 3 7 2 2 4 2" xfId="14732"/>
    <cellStyle name="Normal 2 2 2 3 7 2 2 5" xfId="14733"/>
    <cellStyle name="Normal 2 2 2 3 7 2 2 5 2" xfId="14734"/>
    <cellStyle name="Normal 2 2 2 3 7 2 2 6" xfId="14735"/>
    <cellStyle name="Normal 2 2 2 3 7 2 2 6 2" xfId="14736"/>
    <cellStyle name="Normal 2 2 2 3 7 2 2 7" xfId="14737"/>
    <cellStyle name="Normal 2 2 2 3 7 2 2 7 2" xfId="14738"/>
    <cellStyle name="Normal 2 2 2 3 7 2 2 8" xfId="14739"/>
    <cellStyle name="Normal 2 2 2 3 7 2 2 8 2" xfId="14740"/>
    <cellStyle name="Normal 2 2 2 3 7 2 2 9" xfId="14741"/>
    <cellStyle name="Normal 2 2 2 3 7 2 2 9 2" xfId="14742"/>
    <cellStyle name="Normal 2 2 2 3 7 2 3" xfId="14743"/>
    <cellStyle name="Normal 2 2 2 3 7 2 3 2" xfId="14744"/>
    <cellStyle name="Normal 2 2 2 3 7 2 4" xfId="14745"/>
    <cellStyle name="Normal 2 2 2 3 7 2 4 2" xfId="14746"/>
    <cellStyle name="Normal 2 2 2 3 7 2 5" xfId="14747"/>
    <cellStyle name="Normal 2 2 2 3 7 2 5 2" xfId="14748"/>
    <cellStyle name="Normal 2 2 2 3 7 2 6" xfId="14749"/>
    <cellStyle name="Normal 2 2 2 3 7 2 6 2" xfId="14750"/>
    <cellStyle name="Normal 2 2 2 3 7 2 7" xfId="14751"/>
    <cellStyle name="Normal 2 2 2 3 7 2 7 2" xfId="14752"/>
    <cellStyle name="Normal 2 2 2 3 7 2 8" xfId="14753"/>
    <cellStyle name="Normal 2 2 2 3 7 2 8 2" xfId="14754"/>
    <cellStyle name="Normal 2 2 2 3 7 2 9" xfId="14755"/>
    <cellStyle name="Normal 2 2 2 3 7 2 9 2" xfId="14756"/>
    <cellStyle name="Normal 2 2 2 3 7 3" xfId="14757"/>
    <cellStyle name="Normal 2 2 2 3 7 3 10" xfId="14758"/>
    <cellStyle name="Normal 2 2 2 3 7 3 10 2" xfId="14759"/>
    <cellStyle name="Normal 2 2 2 3 7 3 11" xfId="14760"/>
    <cellStyle name="Normal 2 2 2 3 7 3 2" xfId="14761"/>
    <cellStyle name="Normal 2 2 2 3 7 3 2 2" xfId="14762"/>
    <cellStyle name="Normal 2 2 2 3 7 3 3" xfId="14763"/>
    <cellStyle name="Normal 2 2 2 3 7 3 3 2" xfId="14764"/>
    <cellStyle name="Normal 2 2 2 3 7 3 4" xfId="14765"/>
    <cellStyle name="Normal 2 2 2 3 7 3 4 2" xfId="14766"/>
    <cellStyle name="Normal 2 2 2 3 7 3 5" xfId="14767"/>
    <cellStyle name="Normal 2 2 2 3 7 3 5 2" xfId="14768"/>
    <cellStyle name="Normal 2 2 2 3 7 3 6" xfId="14769"/>
    <cellStyle name="Normal 2 2 2 3 7 3 6 2" xfId="14770"/>
    <cellStyle name="Normal 2 2 2 3 7 3 7" xfId="14771"/>
    <cellStyle name="Normal 2 2 2 3 7 3 7 2" xfId="14772"/>
    <cellStyle name="Normal 2 2 2 3 7 3 8" xfId="14773"/>
    <cellStyle name="Normal 2 2 2 3 7 3 8 2" xfId="14774"/>
    <cellStyle name="Normal 2 2 2 3 7 3 9" xfId="14775"/>
    <cellStyle name="Normal 2 2 2 3 7 3 9 2" xfId="14776"/>
    <cellStyle name="Normal 2 2 2 3 7 4" xfId="14777"/>
    <cellStyle name="Normal 2 2 2 3 7 4 2" xfId="14778"/>
    <cellStyle name="Normal 2 2 2 3 7 5" xfId="14779"/>
    <cellStyle name="Normal 2 2 2 3 7 5 2" xfId="14780"/>
    <cellStyle name="Normal 2 2 2 3 7 6" xfId="14781"/>
    <cellStyle name="Normal 2 2 2 3 7 6 2" xfId="14782"/>
    <cellStyle name="Normal 2 2 2 3 7 7" xfId="14783"/>
    <cellStyle name="Normal 2 2 2 3 7 7 2" xfId="14784"/>
    <cellStyle name="Normal 2 2 2 3 7 8" xfId="14785"/>
    <cellStyle name="Normal 2 2 2 3 7 8 2" xfId="14786"/>
    <cellStyle name="Normal 2 2 2 3 7 9" xfId="14787"/>
    <cellStyle name="Normal 2 2 2 3 7 9 2" xfId="14788"/>
    <cellStyle name="Normal 2 2 2 3 8" xfId="401"/>
    <cellStyle name="Normal 2 2 2 3 8 10" xfId="14789"/>
    <cellStyle name="Normal 2 2 2 3 8 10 2" xfId="14790"/>
    <cellStyle name="Normal 2 2 2 3 8 11" xfId="14791"/>
    <cellStyle name="Normal 2 2 2 3 8 11 2" xfId="14792"/>
    <cellStyle name="Normal 2 2 2 3 8 12" xfId="14793"/>
    <cellStyle name="Normal 2 2 2 3 8 12 2" xfId="14794"/>
    <cellStyle name="Normal 2 2 2 3 8 13" xfId="14795"/>
    <cellStyle name="Normal 2 2 2 3 8 2" xfId="14796"/>
    <cellStyle name="Normal 2 2 2 3 8 2 10" xfId="14797"/>
    <cellStyle name="Normal 2 2 2 3 8 2 10 2" xfId="14798"/>
    <cellStyle name="Normal 2 2 2 3 8 2 11" xfId="14799"/>
    <cellStyle name="Normal 2 2 2 3 8 2 11 2" xfId="14800"/>
    <cellStyle name="Normal 2 2 2 3 8 2 12" xfId="14801"/>
    <cellStyle name="Normal 2 2 2 3 8 2 2" xfId="14802"/>
    <cellStyle name="Normal 2 2 2 3 8 2 2 10" xfId="14803"/>
    <cellStyle name="Normal 2 2 2 3 8 2 2 10 2" xfId="14804"/>
    <cellStyle name="Normal 2 2 2 3 8 2 2 11" xfId="14805"/>
    <cellStyle name="Normal 2 2 2 3 8 2 2 2" xfId="14806"/>
    <cellStyle name="Normal 2 2 2 3 8 2 2 2 2" xfId="14807"/>
    <cellStyle name="Normal 2 2 2 3 8 2 2 3" xfId="14808"/>
    <cellStyle name="Normal 2 2 2 3 8 2 2 3 2" xfId="14809"/>
    <cellStyle name="Normal 2 2 2 3 8 2 2 4" xfId="14810"/>
    <cellStyle name="Normal 2 2 2 3 8 2 2 4 2" xfId="14811"/>
    <cellStyle name="Normal 2 2 2 3 8 2 2 5" xfId="14812"/>
    <cellStyle name="Normal 2 2 2 3 8 2 2 5 2" xfId="14813"/>
    <cellStyle name="Normal 2 2 2 3 8 2 2 6" xfId="14814"/>
    <cellStyle name="Normal 2 2 2 3 8 2 2 6 2" xfId="14815"/>
    <cellStyle name="Normal 2 2 2 3 8 2 2 7" xfId="14816"/>
    <cellStyle name="Normal 2 2 2 3 8 2 2 7 2" xfId="14817"/>
    <cellStyle name="Normal 2 2 2 3 8 2 2 8" xfId="14818"/>
    <cellStyle name="Normal 2 2 2 3 8 2 2 8 2" xfId="14819"/>
    <cellStyle name="Normal 2 2 2 3 8 2 2 9" xfId="14820"/>
    <cellStyle name="Normal 2 2 2 3 8 2 2 9 2" xfId="14821"/>
    <cellStyle name="Normal 2 2 2 3 8 2 3" xfId="14822"/>
    <cellStyle name="Normal 2 2 2 3 8 2 3 2" xfId="14823"/>
    <cellStyle name="Normal 2 2 2 3 8 2 4" xfId="14824"/>
    <cellStyle name="Normal 2 2 2 3 8 2 4 2" xfId="14825"/>
    <cellStyle name="Normal 2 2 2 3 8 2 5" xfId="14826"/>
    <cellStyle name="Normal 2 2 2 3 8 2 5 2" xfId="14827"/>
    <cellStyle name="Normal 2 2 2 3 8 2 6" xfId="14828"/>
    <cellStyle name="Normal 2 2 2 3 8 2 6 2" xfId="14829"/>
    <cellStyle name="Normal 2 2 2 3 8 2 7" xfId="14830"/>
    <cellStyle name="Normal 2 2 2 3 8 2 7 2" xfId="14831"/>
    <cellStyle name="Normal 2 2 2 3 8 2 8" xfId="14832"/>
    <cellStyle name="Normal 2 2 2 3 8 2 8 2" xfId="14833"/>
    <cellStyle name="Normal 2 2 2 3 8 2 9" xfId="14834"/>
    <cellStyle name="Normal 2 2 2 3 8 2 9 2" xfId="14835"/>
    <cellStyle name="Normal 2 2 2 3 8 3" xfId="14836"/>
    <cellStyle name="Normal 2 2 2 3 8 3 10" xfId="14837"/>
    <cellStyle name="Normal 2 2 2 3 8 3 10 2" xfId="14838"/>
    <cellStyle name="Normal 2 2 2 3 8 3 11" xfId="14839"/>
    <cellStyle name="Normal 2 2 2 3 8 3 2" xfId="14840"/>
    <cellStyle name="Normal 2 2 2 3 8 3 2 2" xfId="14841"/>
    <cellStyle name="Normal 2 2 2 3 8 3 3" xfId="14842"/>
    <cellStyle name="Normal 2 2 2 3 8 3 3 2" xfId="14843"/>
    <cellStyle name="Normal 2 2 2 3 8 3 4" xfId="14844"/>
    <cellStyle name="Normal 2 2 2 3 8 3 4 2" xfId="14845"/>
    <cellStyle name="Normal 2 2 2 3 8 3 5" xfId="14846"/>
    <cellStyle name="Normal 2 2 2 3 8 3 5 2" xfId="14847"/>
    <cellStyle name="Normal 2 2 2 3 8 3 6" xfId="14848"/>
    <cellStyle name="Normal 2 2 2 3 8 3 6 2" xfId="14849"/>
    <cellStyle name="Normal 2 2 2 3 8 3 7" xfId="14850"/>
    <cellStyle name="Normal 2 2 2 3 8 3 7 2" xfId="14851"/>
    <cellStyle name="Normal 2 2 2 3 8 3 8" xfId="14852"/>
    <cellStyle name="Normal 2 2 2 3 8 3 8 2" xfId="14853"/>
    <cellStyle name="Normal 2 2 2 3 8 3 9" xfId="14854"/>
    <cellStyle name="Normal 2 2 2 3 8 3 9 2" xfId="14855"/>
    <cellStyle name="Normal 2 2 2 3 8 4" xfId="14856"/>
    <cellStyle name="Normal 2 2 2 3 8 4 2" xfId="14857"/>
    <cellStyle name="Normal 2 2 2 3 8 5" xfId="14858"/>
    <cellStyle name="Normal 2 2 2 3 8 5 2" xfId="14859"/>
    <cellStyle name="Normal 2 2 2 3 8 6" xfId="14860"/>
    <cellStyle name="Normal 2 2 2 3 8 6 2" xfId="14861"/>
    <cellStyle name="Normal 2 2 2 3 8 7" xfId="14862"/>
    <cellStyle name="Normal 2 2 2 3 8 7 2" xfId="14863"/>
    <cellStyle name="Normal 2 2 2 3 8 8" xfId="14864"/>
    <cellStyle name="Normal 2 2 2 3 8 8 2" xfId="14865"/>
    <cellStyle name="Normal 2 2 2 3 8 9" xfId="14866"/>
    <cellStyle name="Normal 2 2 2 3 8 9 2" xfId="14867"/>
    <cellStyle name="Normal 2 2 2 3 9" xfId="402"/>
    <cellStyle name="Normal 2 2 2 3 9 10" xfId="14868"/>
    <cellStyle name="Normal 2 2 2 3 9 10 2" xfId="14869"/>
    <cellStyle name="Normal 2 2 2 3 9 11" xfId="14870"/>
    <cellStyle name="Normal 2 2 2 3 9 11 2" xfId="14871"/>
    <cellStyle name="Normal 2 2 2 3 9 12" xfId="14872"/>
    <cellStyle name="Normal 2 2 2 3 9 12 2" xfId="14873"/>
    <cellStyle name="Normal 2 2 2 3 9 13" xfId="14874"/>
    <cellStyle name="Normal 2 2 2 3 9 2" xfId="14875"/>
    <cellStyle name="Normal 2 2 2 3 9 2 10" xfId="14876"/>
    <cellStyle name="Normal 2 2 2 3 9 2 10 2" xfId="14877"/>
    <cellStyle name="Normal 2 2 2 3 9 2 11" xfId="14878"/>
    <cellStyle name="Normal 2 2 2 3 9 2 11 2" xfId="14879"/>
    <cellStyle name="Normal 2 2 2 3 9 2 12" xfId="14880"/>
    <cellStyle name="Normal 2 2 2 3 9 2 2" xfId="14881"/>
    <cellStyle name="Normal 2 2 2 3 9 2 2 10" xfId="14882"/>
    <cellStyle name="Normal 2 2 2 3 9 2 2 10 2" xfId="14883"/>
    <cellStyle name="Normal 2 2 2 3 9 2 2 11" xfId="14884"/>
    <cellStyle name="Normal 2 2 2 3 9 2 2 2" xfId="14885"/>
    <cellStyle name="Normal 2 2 2 3 9 2 2 2 2" xfId="14886"/>
    <cellStyle name="Normal 2 2 2 3 9 2 2 3" xfId="14887"/>
    <cellStyle name="Normal 2 2 2 3 9 2 2 3 2" xfId="14888"/>
    <cellStyle name="Normal 2 2 2 3 9 2 2 4" xfId="14889"/>
    <cellStyle name="Normal 2 2 2 3 9 2 2 4 2" xfId="14890"/>
    <cellStyle name="Normal 2 2 2 3 9 2 2 5" xfId="14891"/>
    <cellStyle name="Normal 2 2 2 3 9 2 2 5 2" xfId="14892"/>
    <cellStyle name="Normal 2 2 2 3 9 2 2 6" xfId="14893"/>
    <cellStyle name="Normal 2 2 2 3 9 2 2 6 2" xfId="14894"/>
    <cellStyle name="Normal 2 2 2 3 9 2 2 7" xfId="14895"/>
    <cellStyle name="Normal 2 2 2 3 9 2 2 7 2" xfId="14896"/>
    <cellStyle name="Normal 2 2 2 3 9 2 2 8" xfId="14897"/>
    <cellStyle name="Normal 2 2 2 3 9 2 2 8 2" xfId="14898"/>
    <cellStyle name="Normal 2 2 2 3 9 2 2 9" xfId="14899"/>
    <cellStyle name="Normal 2 2 2 3 9 2 2 9 2" xfId="14900"/>
    <cellStyle name="Normal 2 2 2 3 9 2 3" xfId="14901"/>
    <cellStyle name="Normal 2 2 2 3 9 2 3 2" xfId="14902"/>
    <cellStyle name="Normal 2 2 2 3 9 2 4" xfId="14903"/>
    <cellStyle name="Normal 2 2 2 3 9 2 4 2" xfId="14904"/>
    <cellStyle name="Normal 2 2 2 3 9 2 5" xfId="14905"/>
    <cellStyle name="Normal 2 2 2 3 9 2 5 2" xfId="14906"/>
    <cellStyle name="Normal 2 2 2 3 9 2 6" xfId="14907"/>
    <cellStyle name="Normal 2 2 2 3 9 2 6 2" xfId="14908"/>
    <cellStyle name="Normal 2 2 2 3 9 2 7" xfId="14909"/>
    <cellStyle name="Normal 2 2 2 3 9 2 7 2" xfId="14910"/>
    <cellStyle name="Normal 2 2 2 3 9 2 8" xfId="14911"/>
    <cellStyle name="Normal 2 2 2 3 9 2 8 2" xfId="14912"/>
    <cellStyle name="Normal 2 2 2 3 9 2 9" xfId="14913"/>
    <cellStyle name="Normal 2 2 2 3 9 2 9 2" xfId="14914"/>
    <cellStyle name="Normal 2 2 2 3 9 3" xfId="14915"/>
    <cellStyle name="Normal 2 2 2 3 9 3 10" xfId="14916"/>
    <cellStyle name="Normal 2 2 2 3 9 3 10 2" xfId="14917"/>
    <cellStyle name="Normal 2 2 2 3 9 3 11" xfId="14918"/>
    <cellStyle name="Normal 2 2 2 3 9 3 2" xfId="14919"/>
    <cellStyle name="Normal 2 2 2 3 9 3 2 2" xfId="14920"/>
    <cellStyle name="Normal 2 2 2 3 9 3 3" xfId="14921"/>
    <cellStyle name="Normal 2 2 2 3 9 3 3 2" xfId="14922"/>
    <cellStyle name="Normal 2 2 2 3 9 3 4" xfId="14923"/>
    <cellStyle name="Normal 2 2 2 3 9 3 4 2" xfId="14924"/>
    <cellStyle name="Normal 2 2 2 3 9 3 5" xfId="14925"/>
    <cellStyle name="Normal 2 2 2 3 9 3 5 2" xfId="14926"/>
    <cellStyle name="Normal 2 2 2 3 9 3 6" xfId="14927"/>
    <cellStyle name="Normal 2 2 2 3 9 3 6 2" xfId="14928"/>
    <cellStyle name="Normal 2 2 2 3 9 3 7" xfId="14929"/>
    <cellStyle name="Normal 2 2 2 3 9 3 7 2" xfId="14930"/>
    <cellStyle name="Normal 2 2 2 3 9 3 8" xfId="14931"/>
    <cellStyle name="Normal 2 2 2 3 9 3 8 2" xfId="14932"/>
    <cellStyle name="Normal 2 2 2 3 9 3 9" xfId="14933"/>
    <cellStyle name="Normal 2 2 2 3 9 3 9 2" xfId="14934"/>
    <cellStyle name="Normal 2 2 2 3 9 4" xfId="14935"/>
    <cellStyle name="Normal 2 2 2 3 9 4 2" xfId="14936"/>
    <cellStyle name="Normal 2 2 2 3 9 5" xfId="14937"/>
    <cellStyle name="Normal 2 2 2 3 9 5 2" xfId="14938"/>
    <cellStyle name="Normal 2 2 2 3 9 6" xfId="14939"/>
    <cellStyle name="Normal 2 2 2 3 9 6 2" xfId="14940"/>
    <cellStyle name="Normal 2 2 2 3 9 7" xfId="14941"/>
    <cellStyle name="Normal 2 2 2 3 9 7 2" xfId="14942"/>
    <cellStyle name="Normal 2 2 2 3 9 8" xfId="14943"/>
    <cellStyle name="Normal 2 2 2 3 9 8 2" xfId="14944"/>
    <cellStyle name="Normal 2 2 2 3 9 9" xfId="14945"/>
    <cellStyle name="Normal 2 2 2 3 9 9 2" xfId="14946"/>
    <cellStyle name="Normal 2 2 2 4" xfId="403"/>
    <cellStyle name="Normal 2 2 2 4 10" xfId="14947"/>
    <cellStyle name="Normal 2 2 2 4 10 2" xfId="14948"/>
    <cellStyle name="Normal 2 2 2 4 11" xfId="14949"/>
    <cellStyle name="Normal 2 2 2 4 11 2" xfId="14950"/>
    <cellStyle name="Normal 2 2 2 4 12" xfId="14951"/>
    <cellStyle name="Normal 2 2 2 4 12 2" xfId="14952"/>
    <cellStyle name="Normal 2 2 2 4 13" xfId="14953"/>
    <cellStyle name="Normal 2 2 2 4 2" xfId="14954"/>
    <cellStyle name="Normal 2 2 2 4 2 10" xfId="14955"/>
    <cellStyle name="Normal 2 2 2 4 2 10 2" xfId="14956"/>
    <cellStyle name="Normal 2 2 2 4 2 11" xfId="14957"/>
    <cellStyle name="Normal 2 2 2 4 2 11 2" xfId="14958"/>
    <cellStyle name="Normal 2 2 2 4 2 12" xfId="14959"/>
    <cellStyle name="Normal 2 2 2 4 2 2" xfId="14960"/>
    <cellStyle name="Normal 2 2 2 4 2 2 10" xfId="14961"/>
    <cellStyle name="Normal 2 2 2 4 2 2 10 2" xfId="14962"/>
    <cellStyle name="Normal 2 2 2 4 2 2 11" xfId="14963"/>
    <cellStyle name="Normal 2 2 2 4 2 2 2" xfId="14964"/>
    <cellStyle name="Normal 2 2 2 4 2 2 2 2" xfId="14965"/>
    <cellStyle name="Normal 2 2 2 4 2 2 3" xfId="14966"/>
    <cellStyle name="Normal 2 2 2 4 2 2 3 2" xfId="14967"/>
    <cellStyle name="Normal 2 2 2 4 2 2 4" xfId="14968"/>
    <cellStyle name="Normal 2 2 2 4 2 2 4 2" xfId="14969"/>
    <cellStyle name="Normal 2 2 2 4 2 2 5" xfId="14970"/>
    <cellStyle name="Normal 2 2 2 4 2 2 5 2" xfId="14971"/>
    <cellStyle name="Normal 2 2 2 4 2 2 6" xfId="14972"/>
    <cellStyle name="Normal 2 2 2 4 2 2 6 2" xfId="14973"/>
    <cellStyle name="Normal 2 2 2 4 2 2 7" xfId="14974"/>
    <cellStyle name="Normal 2 2 2 4 2 2 7 2" xfId="14975"/>
    <cellStyle name="Normal 2 2 2 4 2 2 8" xfId="14976"/>
    <cellStyle name="Normal 2 2 2 4 2 2 8 2" xfId="14977"/>
    <cellStyle name="Normal 2 2 2 4 2 2 9" xfId="14978"/>
    <cellStyle name="Normal 2 2 2 4 2 2 9 2" xfId="14979"/>
    <cellStyle name="Normal 2 2 2 4 2 3" xfId="14980"/>
    <cellStyle name="Normal 2 2 2 4 2 3 2" xfId="14981"/>
    <cellStyle name="Normal 2 2 2 4 2 4" xfId="14982"/>
    <cellStyle name="Normal 2 2 2 4 2 4 2" xfId="14983"/>
    <cellStyle name="Normal 2 2 2 4 2 5" xfId="14984"/>
    <cellStyle name="Normal 2 2 2 4 2 5 2" xfId="14985"/>
    <cellStyle name="Normal 2 2 2 4 2 6" xfId="14986"/>
    <cellStyle name="Normal 2 2 2 4 2 6 2" xfId="14987"/>
    <cellStyle name="Normal 2 2 2 4 2 7" xfId="14988"/>
    <cellStyle name="Normal 2 2 2 4 2 7 2" xfId="14989"/>
    <cellStyle name="Normal 2 2 2 4 2 8" xfId="14990"/>
    <cellStyle name="Normal 2 2 2 4 2 8 2" xfId="14991"/>
    <cellStyle name="Normal 2 2 2 4 2 9" xfId="14992"/>
    <cellStyle name="Normal 2 2 2 4 2 9 2" xfId="14993"/>
    <cellStyle name="Normal 2 2 2 4 3" xfId="14994"/>
    <cellStyle name="Normal 2 2 2 4 3 10" xfId="14995"/>
    <cellStyle name="Normal 2 2 2 4 3 10 2" xfId="14996"/>
    <cellStyle name="Normal 2 2 2 4 3 11" xfId="14997"/>
    <cellStyle name="Normal 2 2 2 4 3 2" xfId="14998"/>
    <cellStyle name="Normal 2 2 2 4 3 2 2" xfId="14999"/>
    <cellStyle name="Normal 2 2 2 4 3 3" xfId="15000"/>
    <cellStyle name="Normal 2 2 2 4 3 3 2" xfId="15001"/>
    <cellStyle name="Normal 2 2 2 4 3 4" xfId="15002"/>
    <cellStyle name="Normal 2 2 2 4 3 4 2" xfId="15003"/>
    <cellStyle name="Normal 2 2 2 4 3 5" xfId="15004"/>
    <cellStyle name="Normal 2 2 2 4 3 5 2" xfId="15005"/>
    <cellStyle name="Normal 2 2 2 4 3 6" xfId="15006"/>
    <cellStyle name="Normal 2 2 2 4 3 6 2" xfId="15007"/>
    <cellStyle name="Normal 2 2 2 4 3 7" xfId="15008"/>
    <cellStyle name="Normal 2 2 2 4 3 7 2" xfId="15009"/>
    <cellStyle name="Normal 2 2 2 4 3 8" xfId="15010"/>
    <cellStyle name="Normal 2 2 2 4 3 8 2" xfId="15011"/>
    <cellStyle name="Normal 2 2 2 4 3 9" xfId="15012"/>
    <cellStyle name="Normal 2 2 2 4 3 9 2" xfId="15013"/>
    <cellStyle name="Normal 2 2 2 4 4" xfId="15014"/>
    <cellStyle name="Normal 2 2 2 4 4 2" xfId="15015"/>
    <cellStyle name="Normal 2 2 2 4 5" xfId="15016"/>
    <cellStyle name="Normal 2 2 2 4 5 2" xfId="15017"/>
    <cellStyle name="Normal 2 2 2 4 6" xfId="15018"/>
    <cellStyle name="Normal 2 2 2 4 6 2" xfId="15019"/>
    <cellStyle name="Normal 2 2 2 4 7" xfId="15020"/>
    <cellStyle name="Normal 2 2 2 4 7 2" xfId="15021"/>
    <cellStyle name="Normal 2 2 2 4 8" xfId="15022"/>
    <cellStyle name="Normal 2 2 2 4 8 2" xfId="15023"/>
    <cellStyle name="Normal 2 2 2 4 9" xfId="15024"/>
    <cellStyle name="Normal 2 2 2 4 9 2" xfId="15025"/>
    <cellStyle name="Normal 2 2 2 5" xfId="404"/>
    <cellStyle name="Normal 2 2 2 5 10" xfId="15026"/>
    <cellStyle name="Normal 2 2 2 5 10 2" xfId="15027"/>
    <cellStyle name="Normal 2 2 2 5 11" xfId="15028"/>
    <cellStyle name="Normal 2 2 2 5 11 2" xfId="15029"/>
    <cellStyle name="Normal 2 2 2 5 12" xfId="15030"/>
    <cellStyle name="Normal 2 2 2 5 12 2" xfId="15031"/>
    <cellStyle name="Normal 2 2 2 5 13" xfId="15032"/>
    <cellStyle name="Normal 2 2 2 5 2" xfId="15033"/>
    <cellStyle name="Normal 2 2 2 5 2 10" xfId="15034"/>
    <cellStyle name="Normal 2 2 2 5 2 10 2" xfId="15035"/>
    <cellStyle name="Normal 2 2 2 5 2 11" xfId="15036"/>
    <cellStyle name="Normal 2 2 2 5 2 11 2" xfId="15037"/>
    <cellStyle name="Normal 2 2 2 5 2 12" xfId="15038"/>
    <cellStyle name="Normal 2 2 2 5 2 2" xfId="15039"/>
    <cellStyle name="Normal 2 2 2 5 2 2 10" xfId="15040"/>
    <cellStyle name="Normal 2 2 2 5 2 2 10 2" xfId="15041"/>
    <cellStyle name="Normal 2 2 2 5 2 2 11" xfId="15042"/>
    <cellStyle name="Normal 2 2 2 5 2 2 2" xfId="15043"/>
    <cellStyle name="Normal 2 2 2 5 2 2 2 2" xfId="15044"/>
    <cellStyle name="Normal 2 2 2 5 2 2 3" xfId="15045"/>
    <cellStyle name="Normal 2 2 2 5 2 2 3 2" xfId="15046"/>
    <cellStyle name="Normal 2 2 2 5 2 2 4" xfId="15047"/>
    <cellStyle name="Normal 2 2 2 5 2 2 4 2" xfId="15048"/>
    <cellStyle name="Normal 2 2 2 5 2 2 5" xfId="15049"/>
    <cellStyle name="Normal 2 2 2 5 2 2 5 2" xfId="15050"/>
    <cellStyle name="Normal 2 2 2 5 2 2 6" xfId="15051"/>
    <cellStyle name="Normal 2 2 2 5 2 2 6 2" xfId="15052"/>
    <cellStyle name="Normal 2 2 2 5 2 2 7" xfId="15053"/>
    <cellStyle name="Normal 2 2 2 5 2 2 7 2" xfId="15054"/>
    <cellStyle name="Normal 2 2 2 5 2 2 8" xfId="15055"/>
    <cellStyle name="Normal 2 2 2 5 2 2 8 2" xfId="15056"/>
    <cellStyle name="Normal 2 2 2 5 2 2 9" xfId="15057"/>
    <cellStyle name="Normal 2 2 2 5 2 2 9 2" xfId="15058"/>
    <cellStyle name="Normal 2 2 2 5 2 3" xfId="15059"/>
    <cellStyle name="Normal 2 2 2 5 2 3 2" xfId="15060"/>
    <cellStyle name="Normal 2 2 2 5 2 4" xfId="15061"/>
    <cellStyle name="Normal 2 2 2 5 2 4 2" xfId="15062"/>
    <cellStyle name="Normal 2 2 2 5 2 5" xfId="15063"/>
    <cellStyle name="Normal 2 2 2 5 2 5 2" xfId="15064"/>
    <cellStyle name="Normal 2 2 2 5 2 6" xfId="15065"/>
    <cellStyle name="Normal 2 2 2 5 2 6 2" xfId="15066"/>
    <cellStyle name="Normal 2 2 2 5 2 7" xfId="15067"/>
    <cellStyle name="Normal 2 2 2 5 2 7 2" xfId="15068"/>
    <cellStyle name="Normal 2 2 2 5 2 8" xfId="15069"/>
    <cellStyle name="Normal 2 2 2 5 2 8 2" xfId="15070"/>
    <cellStyle name="Normal 2 2 2 5 2 9" xfId="15071"/>
    <cellStyle name="Normal 2 2 2 5 2 9 2" xfId="15072"/>
    <cellStyle name="Normal 2 2 2 5 3" xfId="15073"/>
    <cellStyle name="Normal 2 2 2 5 3 10" xfId="15074"/>
    <cellStyle name="Normal 2 2 2 5 3 10 2" xfId="15075"/>
    <cellStyle name="Normal 2 2 2 5 3 11" xfId="15076"/>
    <cellStyle name="Normal 2 2 2 5 3 2" xfId="15077"/>
    <cellStyle name="Normal 2 2 2 5 3 2 2" xfId="15078"/>
    <cellStyle name="Normal 2 2 2 5 3 3" xfId="15079"/>
    <cellStyle name="Normal 2 2 2 5 3 3 2" xfId="15080"/>
    <cellStyle name="Normal 2 2 2 5 3 4" xfId="15081"/>
    <cellStyle name="Normal 2 2 2 5 3 4 2" xfId="15082"/>
    <cellStyle name="Normal 2 2 2 5 3 5" xfId="15083"/>
    <cellStyle name="Normal 2 2 2 5 3 5 2" xfId="15084"/>
    <cellStyle name="Normal 2 2 2 5 3 6" xfId="15085"/>
    <cellStyle name="Normal 2 2 2 5 3 6 2" xfId="15086"/>
    <cellStyle name="Normal 2 2 2 5 3 7" xfId="15087"/>
    <cellStyle name="Normal 2 2 2 5 3 7 2" xfId="15088"/>
    <cellStyle name="Normal 2 2 2 5 3 8" xfId="15089"/>
    <cellStyle name="Normal 2 2 2 5 3 8 2" xfId="15090"/>
    <cellStyle name="Normal 2 2 2 5 3 9" xfId="15091"/>
    <cellStyle name="Normal 2 2 2 5 3 9 2" xfId="15092"/>
    <cellStyle name="Normal 2 2 2 5 4" xfId="15093"/>
    <cellStyle name="Normal 2 2 2 5 4 2" xfId="15094"/>
    <cellStyle name="Normal 2 2 2 5 5" xfId="15095"/>
    <cellStyle name="Normal 2 2 2 5 5 2" xfId="15096"/>
    <cellStyle name="Normal 2 2 2 5 6" xfId="15097"/>
    <cellStyle name="Normal 2 2 2 5 6 2" xfId="15098"/>
    <cellStyle name="Normal 2 2 2 5 7" xfId="15099"/>
    <cellStyle name="Normal 2 2 2 5 7 2" xfId="15100"/>
    <cellStyle name="Normal 2 2 2 5 8" xfId="15101"/>
    <cellStyle name="Normal 2 2 2 5 8 2" xfId="15102"/>
    <cellStyle name="Normal 2 2 2 5 9" xfId="15103"/>
    <cellStyle name="Normal 2 2 2 5 9 2" xfId="15104"/>
    <cellStyle name="Normal 2 2 2 6" xfId="405"/>
    <cellStyle name="Normal 2 2 2 6 10" xfId="15105"/>
    <cellStyle name="Normal 2 2 2 6 10 2" xfId="15106"/>
    <cellStyle name="Normal 2 2 2 6 11" xfId="15107"/>
    <cellStyle name="Normal 2 2 2 6 11 2" xfId="15108"/>
    <cellStyle name="Normal 2 2 2 6 12" xfId="15109"/>
    <cellStyle name="Normal 2 2 2 6 12 2" xfId="15110"/>
    <cellStyle name="Normal 2 2 2 6 13" xfId="15111"/>
    <cellStyle name="Normal 2 2 2 6 2" xfId="15112"/>
    <cellStyle name="Normal 2 2 2 6 2 10" xfId="15113"/>
    <cellStyle name="Normal 2 2 2 6 2 10 2" xfId="15114"/>
    <cellStyle name="Normal 2 2 2 6 2 11" xfId="15115"/>
    <cellStyle name="Normal 2 2 2 6 2 11 2" xfId="15116"/>
    <cellStyle name="Normal 2 2 2 6 2 12" xfId="15117"/>
    <cellStyle name="Normal 2 2 2 6 2 2" xfId="15118"/>
    <cellStyle name="Normal 2 2 2 6 2 2 10" xfId="15119"/>
    <cellStyle name="Normal 2 2 2 6 2 2 10 2" xfId="15120"/>
    <cellStyle name="Normal 2 2 2 6 2 2 11" xfId="15121"/>
    <cellStyle name="Normal 2 2 2 6 2 2 2" xfId="15122"/>
    <cellStyle name="Normal 2 2 2 6 2 2 2 2" xfId="15123"/>
    <cellStyle name="Normal 2 2 2 6 2 2 3" xfId="15124"/>
    <cellStyle name="Normal 2 2 2 6 2 2 3 2" xfId="15125"/>
    <cellStyle name="Normal 2 2 2 6 2 2 4" xfId="15126"/>
    <cellStyle name="Normal 2 2 2 6 2 2 4 2" xfId="15127"/>
    <cellStyle name="Normal 2 2 2 6 2 2 5" xfId="15128"/>
    <cellStyle name="Normal 2 2 2 6 2 2 5 2" xfId="15129"/>
    <cellStyle name="Normal 2 2 2 6 2 2 6" xfId="15130"/>
    <cellStyle name="Normal 2 2 2 6 2 2 6 2" xfId="15131"/>
    <cellStyle name="Normal 2 2 2 6 2 2 7" xfId="15132"/>
    <cellStyle name="Normal 2 2 2 6 2 2 7 2" xfId="15133"/>
    <cellStyle name="Normal 2 2 2 6 2 2 8" xfId="15134"/>
    <cellStyle name="Normal 2 2 2 6 2 2 8 2" xfId="15135"/>
    <cellStyle name="Normal 2 2 2 6 2 2 9" xfId="15136"/>
    <cellStyle name="Normal 2 2 2 6 2 2 9 2" xfId="15137"/>
    <cellStyle name="Normal 2 2 2 6 2 3" xfId="15138"/>
    <cellStyle name="Normal 2 2 2 6 2 3 2" xfId="15139"/>
    <cellStyle name="Normal 2 2 2 6 2 4" xfId="15140"/>
    <cellStyle name="Normal 2 2 2 6 2 4 2" xfId="15141"/>
    <cellStyle name="Normal 2 2 2 6 2 5" xfId="15142"/>
    <cellStyle name="Normal 2 2 2 6 2 5 2" xfId="15143"/>
    <cellStyle name="Normal 2 2 2 6 2 6" xfId="15144"/>
    <cellStyle name="Normal 2 2 2 6 2 6 2" xfId="15145"/>
    <cellStyle name="Normal 2 2 2 6 2 7" xfId="15146"/>
    <cellStyle name="Normal 2 2 2 6 2 7 2" xfId="15147"/>
    <cellStyle name="Normal 2 2 2 6 2 8" xfId="15148"/>
    <cellStyle name="Normal 2 2 2 6 2 8 2" xfId="15149"/>
    <cellStyle name="Normal 2 2 2 6 2 9" xfId="15150"/>
    <cellStyle name="Normal 2 2 2 6 2 9 2" xfId="15151"/>
    <cellStyle name="Normal 2 2 2 6 3" xfId="15152"/>
    <cellStyle name="Normal 2 2 2 6 3 10" xfId="15153"/>
    <cellStyle name="Normal 2 2 2 6 3 10 2" xfId="15154"/>
    <cellStyle name="Normal 2 2 2 6 3 11" xfId="15155"/>
    <cellStyle name="Normal 2 2 2 6 3 2" xfId="15156"/>
    <cellStyle name="Normal 2 2 2 6 3 2 2" xfId="15157"/>
    <cellStyle name="Normal 2 2 2 6 3 3" xfId="15158"/>
    <cellStyle name="Normal 2 2 2 6 3 3 2" xfId="15159"/>
    <cellStyle name="Normal 2 2 2 6 3 4" xfId="15160"/>
    <cellStyle name="Normal 2 2 2 6 3 4 2" xfId="15161"/>
    <cellStyle name="Normal 2 2 2 6 3 5" xfId="15162"/>
    <cellStyle name="Normal 2 2 2 6 3 5 2" xfId="15163"/>
    <cellStyle name="Normal 2 2 2 6 3 6" xfId="15164"/>
    <cellStyle name="Normal 2 2 2 6 3 6 2" xfId="15165"/>
    <cellStyle name="Normal 2 2 2 6 3 7" xfId="15166"/>
    <cellStyle name="Normal 2 2 2 6 3 7 2" xfId="15167"/>
    <cellStyle name="Normal 2 2 2 6 3 8" xfId="15168"/>
    <cellStyle name="Normal 2 2 2 6 3 8 2" xfId="15169"/>
    <cellStyle name="Normal 2 2 2 6 3 9" xfId="15170"/>
    <cellStyle name="Normal 2 2 2 6 3 9 2" xfId="15171"/>
    <cellStyle name="Normal 2 2 2 6 4" xfId="15172"/>
    <cellStyle name="Normal 2 2 2 6 4 2" xfId="15173"/>
    <cellStyle name="Normal 2 2 2 6 5" xfId="15174"/>
    <cellStyle name="Normal 2 2 2 6 5 2" xfId="15175"/>
    <cellStyle name="Normal 2 2 2 6 6" xfId="15176"/>
    <cellStyle name="Normal 2 2 2 6 6 2" xfId="15177"/>
    <cellStyle name="Normal 2 2 2 6 7" xfId="15178"/>
    <cellStyle name="Normal 2 2 2 6 7 2" xfId="15179"/>
    <cellStyle name="Normal 2 2 2 6 8" xfId="15180"/>
    <cellStyle name="Normal 2 2 2 6 8 2" xfId="15181"/>
    <cellStyle name="Normal 2 2 2 6 9" xfId="15182"/>
    <cellStyle name="Normal 2 2 2 6 9 2" xfId="15183"/>
    <cellStyle name="Normal 2 2 2 7" xfId="406"/>
    <cellStyle name="Normal 2 2 2 7 10" xfId="15184"/>
    <cellStyle name="Normal 2 2 2 7 10 2" xfId="15185"/>
    <cellStyle name="Normal 2 2 2 7 11" xfId="15186"/>
    <cellStyle name="Normal 2 2 2 7 11 2" xfId="15187"/>
    <cellStyle name="Normal 2 2 2 7 12" xfId="15188"/>
    <cellStyle name="Normal 2 2 2 7 12 2" xfId="15189"/>
    <cellStyle name="Normal 2 2 2 7 13" xfId="15190"/>
    <cellStyle name="Normal 2 2 2 7 2" xfId="15191"/>
    <cellStyle name="Normal 2 2 2 7 2 10" xfId="15192"/>
    <cellStyle name="Normal 2 2 2 7 2 10 2" xfId="15193"/>
    <cellStyle name="Normal 2 2 2 7 2 11" xfId="15194"/>
    <cellStyle name="Normal 2 2 2 7 2 11 2" xfId="15195"/>
    <cellStyle name="Normal 2 2 2 7 2 12" xfId="15196"/>
    <cellStyle name="Normal 2 2 2 7 2 2" xfId="15197"/>
    <cellStyle name="Normal 2 2 2 7 2 2 10" xfId="15198"/>
    <cellStyle name="Normal 2 2 2 7 2 2 10 2" xfId="15199"/>
    <cellStyle name="Normal 2 2 2 7 2 2 11" xfId="15200"/>
    <cellStyle name="Normal 2 2 2 7 2 2 2" xfId="15201"/>
    <cellStyle name="Normal 2 2 2 7 2 2 2 2" xfId="15202"/>
    <cellStyle name="Normal 2 2 2 7 2 2 3" xfId="15203"/>
    <cellStyle name="Normal 2 2 2 7 2 2 3 2" xfId="15204"/>
    <cellStyle name="Normal 2 2 2 7 2 2 4" xfId="15205"/>
    <cellStyle name="Normal 2 2 2 7 2 2 4 2" xfId="15206"/>
    <cellStyle name="Normal 2 2 2 7 2 2 5" xfId="15207"/>
    <cellStyle name="Normal 2 2 2 7 2 2 5 2" xfId="15208"/>
    <cellStyle name="Normal 2 2 2 7 2 2 6" xfId="15209"/>
    <cellStyle name="Normal 2 2 2 7 2 2 6 2" xfId="15210"/>
    <cellStyle name="Normal 2 2 2 7 2 2 7" xfId="15211"/>
    <cellStyle name="Normal 2 2 2 7 2 2 7 2" xfId="15212"/>
    <cellStyle name="Normal 2 2 2 7 2 2 8" xfId="15213"/>
    <cellStyle name="Normal 2 2 2 7 2 2 8 2" xfId="15214"/>
    <cellStyle name="Normal 2 2 2 7 2 2 9" xfId="15215"/>
    <cellStyle name="Normal 2 2 2 7 2 2 9 2" xfId="15216"/>
    <cellStyle name="Normal 2 2 2 7 2 3" xfId="15217"/>
    <cellStyle name="Normal 2 2 2 7 2 3 2" xfId="15218"/>
    <cellStyle name="Normal 2 2 2 7 2 4" xfId="15219"/>
    <cellStyle name="Normal 2 2 2 7 2 4 2" xfId="15220"/>
    <cellStyle name="Normal 2 2 2 7 2 5" xfId="15221"/>
    <cellStyle name="Normal 2 2 2 7 2 5 2" xfId="15222"/>
    <cellStyle name="Normal 2 2 2 7 2 6" xfId="15223"/>
    <cellStyle name="Normal 2 2 2 7 2 6 2" xfId="15224"/>
    <cellStyle name="Normal 2 2 2 7 2 7" xfId="15225"/>
    <cellStyle name="Normal 2 2 2 7 2 7 2" xfId="15226"/>
    <cellStyle name="Normal 2 2 2 7 2 8" xfId="15227"/>
    <cellStyle name="Normal 2 2 2 7 2 8 2" xfId="15228"/>
    <cellStyle name="Normal 2 2 2 7 2 9" xfId="15229"/>
    <cellStyle name="Normal 2 2 2 7 2 9 2" xfId="15230"/>
    <cellStyle name="Normal 2 2 2 7 3" xfId="15231"/>
    <cellStyle name="Normal 2 2 2 7 3 10" xfId="15232"/>
    <cellStyle name="Normal 2 2 2 7 3 10 2" xfId="15233"/>
    <cellStyle name="Normal 2 2 2 7 3 11" xfId="15234"/>
    <cellStyle name="Normal 2 2 2 7 3 2" xfId="15235"/>
    <cellStyle name="Normal 2 2 2 7 3 2 2" xfId="15236"/>
    <cellStyle name="Normal 2 2 2 7 3 3" xfId="15237"/>
    <cellStyle name="Normal 2 2 2 7 3 3 2" xfId="15238"/>
    <cellStyle name="Normal 2 2 2 7 3 4" xfId="15239"/>
    <cellStyle name="Normal 2 2 2 7 3 4 2" xfId="15240"/>
    <cellStyle name="Normal 2 2 2 7 3 5" xfId="15241"/>
    <cellStyle name="Normal 2 2 2 7 3 5 2" xfId="15242"/>
    <cellStyle name="Normal 2 2 2 7 3 6" xfId="15243"/>
    <cellStyle name="Normal 2 2 2 7 3 6 2" xfId="15244"/>
    <cellStyle name="Normal 2 2 2 7 3 7" xfId="15245"/>
    <cellStyle name="Normal 2 2 2 7 3 7 2" xfId="15246"/>
    <cellStyle name="Normal 2 2 2 7 3 8" xfId="15247"/>
    <cellStyle name="Normal 2 2 2 7 3 8 2" xfId="15248"/>
    <cellStyle name="Normal 2 2 2 7 3 9" xfId="15249"/>
    <cellStyle name="Normal 2 2 2 7 3 9 2" xfId="15250"/>
    <cellStyle name="Normal 2 2 2 7 4" xfId="15251"/>
    <cellStyle name="Normal 2 2 2 7 4 2" xfId="15252"/>
    <cellStyle name="Normal 2 2 2 7 5" xfId="15253"/>
    <cellStyle name="Normal 2 2 2 7 5 2" xfId="15254"/>
    <cellStyle name="Normal 2 2 2 7 6" xfId="15255"/>
    <cellStyle name="Normal 2 2 2 7 6 2" xfId="15256"/>
    <cellStyle name="Normal 2 2 2 7 7" xfId="15257"/>
    <cellStyle name="Normal 2 2 2 7 7 2" xfId="15258"/>
    <cellStyle name="Normal 2 2 2 7 8" xfId="15259"/>
    <cellStyle name="Normal 2 2 2 7 8 2" xfId="15260"/>
    <cellStyle name="Normal 2 2 2 7 9" xfId="15261"/>
    <cellStyle name="Normal 2 2 2 7 9 2" xfId="15262"/>
    <cellStyle name="Normal 2 2 2 8" xfId="407"/>
    <cellStyle name="Normal 2 2 2 8 10" xfId="15263"/>
    <cellStyle name="Normal 2 2 2 8 10 2" xfId="15264"/>
    <cellStyle name="Normal 2 2 2 8 11" xfId="15265"/>
    <cellStyle name="Normal 2 2 2 8 11 2" xfId="15266"/>
    <cellStyle name="Normal 2 2 2 8 12" xfId="15267"/>
    <cellStyle name="Normal 2 2 2 8 12 2" xfId="15268"/>
    <cellStyle name="Normal 2 2 2 8 13" xfId="15269"/>
    <cellStyle name="Normal 2 2 2 8 2" xfId="15270"/>
    <cellStyle name="Normal 2 2 2 8 2 10" xfId="15271"/>
    <cellStyle name="Normal 2 2 2 8 2 10 2" xfId="15272"/>
    <cellStyle name="Normal 2 2 2 8 2 11" xfId="15273"/>
    <cellStyle name="Normal 2 2 2 8 2 11 2" xfId="15274"/>
    <cellStyle name="Normal 2 2 2 8 2 12" xfId="15275"/>
    <cellStyle name="Normal 2 2 2 8 2 2" xfId="15276"/>
    <cellStyle name="Normal 2 2 2 8 2 2 10" xfId="15277"/>
    <cellStyle name="Normal 2 2 2 8 2 2 10 2" xfId="15278"/>
    <cellStyle name="Normal 2 2 2 8 2 2 11" xfId="15279"/>
    <cellStyle name="Normal 2 2 2 8 2 2 2" xfId="15280"/>
    <cellStyle name="Normal 2 2 2 8 2 2 2 2" xfId="15281"/>
    <cellStyle name="Normal 2 2 2 8 2 2 3" xfId="15282"/>
    <cellStyle name="Normal 2 2 2 8 2 2 3 2" xfId="15283"/>
    <cellStyle name="Normal 2 2 2 8 2 2 4" xfId="15284"/>
    <cellStyle name="Normal 2 2 2 8 2 2 4 2" xfId="15285"/>
    <cellStyle name="Normal 2 2 2 8 2 2 5" xfId="15286"/>
    <cellStyle name="Normal 2 2 2 8 2 2 5 2" xfId="15287"/>
    <cellStyle name="Normal 2 2 2 8 2 2 6" xfId="15288"/>
    <cellStyle name="Normal 2 2 2 8 2 2 6 2" xfId="15289"/>
    <cellStyle name="Normal 2 2 2 8 2 2 7" xfId="15290"/>
    <cellStyle name="Normal 2 2 2 8 2 2 7 2" xfId="15291"/>
    <cellStyle name="Normal 2 2 2 8 2 2 8" xfId="15292"/>
    <cellStyle name="Normal 2 2 2 8 2 2 8 2" xfId="15293"/>
    <cellStyle name="Normal 2 2 2 8 2 2 9" xfId="15294"/>
    <cellStyle name="Normal 2 2 2 8 2 2 9 2" xfId="15295"/>
    <cellStyle name="Normal 2 2 2 8 2 3" xfId="15296"/>
    <cellStyle name="Normal 2 2 2 8 2 3 2" xfId="15297"/>
    <cellStyle name="Normal 2 2 2 8 2 4" xfId="15298"/>
    <cellStyle name="Normal 2 2 2 8 2 4 2" xfId="15299"/>
    <cellStyle name="Normal 2 2 2 8 2 5" xfId="15300"/>
    <cellStyle name="Normal 2 2 2 8 2 5 2" xfId="15301"/>
    <cellStyle name="Normal 2 2 2 8 2 6" xfId="15302"/>
    <cellStyle name="Normal 2 2 2 8 2 6 2" xfId="15303"/>
    <cellStyle name="Normal 2 2 2 8 2 7" xfId="15304"/>
    <cellStyle name="Normal 2 2 2 8 2 7 2" xfId="15305"/>
    <cellStyle name="Normal 2 2 2 8 2 8" xfId="15306"/>
    <cellStyle name="Normal 2 2 2 8 2 8 2" xfId="15307"/>
    <cellStyle name="Normal 2 2 2 8 2 9" xfId="15308"/>
    <cellStyle name="Normal 2 2 2 8 2 9 2" xfId="15309"/>
    <cellStyle name="Normal 2 2 2 8 3" xfId="15310"/>
    <cellStyle name="Normal 2 2 2 8 3 10" xfId="15311"/>
    <cellStyle name="Normal 2 2 2 8 3 10 2" xfId="15312"/>
    <cellStyle name="Normal 2 2 2 8 3 11" xfId="15313"/>
    <cellStyle name="Normal 2 2 2 8 3 2" xfId="15314"/>
    <cellStyle name="Normal 2 2 2 8 3 2 2" xfId="15315"/>
    <cellStyle name="Normal 2 2 2 8 3 3" xfId="15316"/>
    <cellStyle name="Normal 2 2 2 8 3 3 2" xfId="15317"/>
    <cellStyle name="Normal 2 2 2 8 3 4" xfId="15318"/>
    <cellStyle name="Normal 2 2 2 8 3 4 2" xfId="15319"/>
    <cellStyle name="Normal 2 2 2 8 3 5" xfId="15320"/>
    <cellStyle name="Normal 2 2 2 8 3 5 2" xfId="15321"/>
    <cellStyle name="Normal 2 2 2 8 3 6" xfId="15322"/>
    <cellStyle name="Normal 2 2 2 8 3 6 2" xfId="15323"/>
    <cellStyle name="Normal 2 2 2 8 3 7" xfId="15324"/>
    <cellStyle name="Normal 2 2 2 8 3 7 2" xfId="15325"/>
    <cellStyle name="Normal 2 2 2 8 3 8" xfId="15326"/>
    <cellStyle name="Normal 2 2 2 8 3 8 2" xfId="15327"/>
    <cellStyle name="Normal 2 2 2 8 3 9" xfId="15328"/>
    <cellStyle name="Normal 2 2 2 8 3 9 2" xfId="15329"/>
    <cellStyle name="Normal 2 2 2 8 4" xfId="15330"/>
    <cellStyle name="Normal 2 2 2 8 4 2" xfId="15331"/>
    <cellStyle name="Normal 2 2 2 8 5" xfId="15332"/>
    <cellStyle name="Normal 2 2 2 8 5 2" xfId="15333"/>
    <cellStyle name="Normal 2 2 2 8 6" xfId="15334"/>
    <cellStyle name="Normal 2 2 2 8 6 2" xfId="15335"/>
    <cellStyle name="Normal 2 2 2 8 7" xfId="15336"/>
    <cellStyle name="Normal 2 2 2 8 7 2" xfId="15337"/>
    <cellStyle name="Normal 2 2 2 8 8" xfId="15338"/>
    <cellStyle name="Normal 2 2 2 8 8 2" xfId="15339"/>
    <cellStyle name="Normal 2 2 2 8 9" xfId="15340"/>
    <cellStyle name="Normal 2 2 2 8 9 2" xfId="15341"/>
    <cellStyle name="Normal 2 2 2 9" xfId="408"/>
    <cellStyle name="Normal 2 2 2 9 2" xfId="409"/>
    <cellStyle name="Normal 2 2 2 9 2 10" xfId="15342"/>
    <cellStyle name="Normal 2 2 2 9 2 10 2" xfId="15343"/>
    <cellStyle name="Normal 2 2 2 9 2 11" xfId="15344"/>
    <cellStyle name="Normal 2 2 2 9 2 11 2" xfId="15345"/>
    <cellStyle name="Normal 2 2 2 9 2 12" xfId="15346"/>
    <cellStyle name="Normal 2 2 2 9 2 12 2" xfId="15347"/>
    <cellStyle name="Normal 2 2 2 9 2 13" xfId="15348"/>
    <cellStyle name="Normal 2 2 2 9 2 13 2" xfId="15349"/>
    <cellStyle name="Normal 2 2 2 9 2 14" xfId="15350"/>
    <cellStyle name="Normal 2 2 2 9 2 14 2" xfId="15351"/>
    <cellStyle name="Normal 2 2 2 9 2 15" xfId="15352"/>
    <cellStyle name="Normal 2 2 2 9 2 15 2" xfId="15353"/>
    <cellStyle name="Normal 2 2 2 9 2 16" xfId="15354"/>
    <cellStyle name="Normal 2 2 2 9 2 16 2" xfId="15355"/>
    <cellStyle name="Normal 2 2 2 9 2 17" xfId="15356"/>
    <cellStyle name="Normal 2 2 2 9 2 2" xfId="410"/>
    <cellStyle name="Normal 2 2 2 9 2 2 2" xfId="411"/>
    <cellStyle name="Normal 2 2 2 9 2 2 2 10" xfId="15357"/>
    <cellStyle name="Normal 2 2 2 9 2 2 2 10 2" xfId="15358"/>
    <cellStyle name="Normal 2 2 2 9 2 2 2 11" xfId="15359"/>
    <cellStyle name="Normal 2 2 2 9 2 2 2 11 2" xfId="15360"/>
    <cellStyle name="Normal 2 2 2 9 2 2 2 12" xfId="15361"/>
    <cellStyle name="Normal 2 2 2 9 2 2 2 12 2" xfId="15362"/>
    <cellStyle name="Normal 2 2 2 9 2 2 2 13" xfId="15363"/>
    <cellStyle name="Normal 2 2 2 9 2 2 2 2" xfId="15364"/>
    <cellStyle name="Normal 2 2 2 9 2 2 2 2 10" xfId="15365"/>
    <cellStyle name="Normal 2 2 2 9 2 2 2 2 10 2" xfId="15366"/>
    <cellStyle name="Normal 2 2 2 9 2 2 2 2 11" xfId="15367"/>
    <cellStyle name="Normal 2 2 2 9 2 2 2 2 11 2" xfId="15368"/>
    <cellStyle name="Normal 2 2 2 9 2 2 2 2 12" xfId="15369"/>
    <cellStyle name="Normal 2 2 2 9 2 2 2 2 2" xfId="15370"/>
    <cellStyle name="Normal 2 2 2 9 2 2 2 2 2 10" xfId="15371"/>
    <cellStyle name="Normal 2 2 2 9 2 2 2 2 2 10 2" xfId="15372"/>
    <cellStyle name="Normal 2 2 2 9 2 2 2 2 2 11" xfId="15373"/>
    <cellStyle name="Normal 2 2 2 9 2 2 2 2 2 2" xfId="15374"/>
    <cellStyle name="Normal 2 2 2 9 2 2 2 2 2 2 2" xfId="15375"/>
    <cellStyle name="Normal 2 2 2 9 2 2 2 2 2 3" xfId="15376"/>
    <cellStyle name="Normal 2 2 2 9 2 2 2 2 2 3 2" xfId="15377"/>
    <cellStyle name="Normal 2 2 2 9 2 2 2 2 2 4" xfId="15378"/>
    <cellStyle name="Normal 2 2 2 9 2 2 2 2 2 4 2" xfId="15379"/>
    <cellStyle name="Normal 2 2 2 9 2 2 2 2 2 5" xfId="15380"/>
    <cellStyle name="Normal 2 2 2 9 2 2 2 2 2 5 2" xfId="15381"/>
    <cellStyle name="Normal 2 2 2 9 2 2 2 2 2 6" xfId="15382"/>
    <cellStyle name="Normal 2 2 2 9 2 2 2 2 2 6 2" xfId="15383"/>
    <cellStyle name="Normal 2 2 2 9 2 2 2 2 2 7" xfId="15384"/>
    <cellStyle name="Normal 2 2 2 9 2 2 2 2 2 7 2" xfId="15385"/>
    <cellStyle name="Normal 2 2 2 9 2 2 2 2 2 8" xfId="15386"/>
    <cellStyle name="Normal 2 2 2 9 2 2 2 2 2 8 2" xfId="15387"/>
    <cellStyle name="Normal 2 2 2 9 2 2 2 2 2 9" xfId="15388"/>
    <cellStyle name="Normal 2 2 2 9 2 2 2 2 2 9 2" xfId="15389"/>
    <cellStyle name="Normal 2 2 2 9 2 2 2 2 3" xfId="15390"/>
    <cellStyle name="Normal 2 2 2 9 2 2 2 2 3 2" xfId="15391"/>
    <cellStyle name="Normal 2 2 2 9 2 2 2 2 4" xfId="15392"/>
    <cellStyle name="Normal 2 2 2 9 2 2 2 2 4 2" xfId="15393"/>
    <cellStyle name="Normal 2 2 2 9 2 2 2 2 5" xfId="15394"/>
    <cellStyle name="Normal 2 2 2 9 2 2 2 2 5 2" xfId="15395"/>
    <cellStyle name="Normal 2 2 2 9 2 2 2 2 6" xfId="15396"/>
    <cellStyle name="Normal 2 2 2 9 2 2 2 2 6 2" xfId="15397"/>
    <cellStyle name="Normal 2 2 2 9 2 2 2 2 7" xfId="15398"/>
    <cellStyle name="Normal 2 2 2 9 2 2 2 2 7 2" xfId="15399"/>
    <cellStyle name="Normal 2 2 2 9 2 2 2 2 8" xfId="15400"/>
    <cellStyle name="Normal 2 2 2 9 2 2 2 2 8 2" xfId="15401"/>
    <cellStyle name="Normal 2 2 2 9 2 2 2 2 9" xfId="15402"/>
    <cellStyle name="Normal 2 2 2 9 2 2 2 2 9 2" xfId="15403"/>
    <cellStyle name="Normal 2 2 2 9 2 2 2 3" xfId="15404"/>
    <cellStyle name="Normal 2 2 2 9 2 2 2 3 10" xfId="15405"/>
    <cellStyle name="Normal 2 2 2 9 2 2 2 3 10 2" xfId="15406"/>
    <cellStyle name="Normal 2 2 2 9 2 2 2 3 11" xfId="15407"/>
    <cellStyle name="Normal 2 2 2 9 2 2 2 3 2" xfId="15408"/>
    <cellStyle name="Normal 2 2 2 9 2 2 2 3 2 2" xfId="15409"/>
    <cellStyle name="Normal 2 2 2 9 2 2 2 3 3" xfId="15410"/>
    <cellStyle name="Normal 2 2 2 9 2 2 2 3 3 2" xfId="15411"/>
    <cellStyle name="Normal 2 2 2 9 2 2 2 3 4" xfId="15412"/>
    <cellStyle name="Normal 2 2 2 9 2 2 2 3 4 2" xfId="15413"/>
    <cellStyle name="Normal 2 2 2 9 2 2 2 3 5" xfId="15414"/>
    <cellStyle name="Normal 2 2 2 9 2 2 2 3 5 2" xfId="15415"/>
    <cellStyle name="Normal 2 2 2 9 2 2 2 3 6" xfId="15416"/>
    <cellStyle name="Normal 2 2 2 9 2 2 2 3 6 2" xfId="15417"/>
    <cellStyle name="Normal 2 2 2 9 2 2 2 3 7" xfId="15418"/>
    <cellStyle name="Normal 2 2 2 9 2 2 2 3 7 2" xfId="15419"/>
    <cellStyle name="Normal 2 2 2 9 2 2 2 3 8" xfId="15420"/>
    <cellStyle name="Normal 2 2 2 9 2 2 2 3 8 2" xfId="15421"/>
    <cellStyle name="Normal 2 2 2 9 2 2 2 3 9" xfId="15422"/>
    <cellStyle name="Normal 2 2 2 9 2 2 2 3 9 2" xfId="15423"/>
    <cellStyle name="Normal 2 2 2 9 2 2 2 4" xfId="15424"/>
    <cellStyle name="Normal 2 2 2 9 2 2 2 4 2" xfId="15425"/>
    <cellStyle name="Normal 2 2 2 9 2 2 2 5" xfId="15426"/>
    <cellStyle name="Normal 2 2 2 9 2 2 2 5 2" xfId="15427"/>
    <cellStyle name="Normal 2 2 2 9 2 2 2 6" xfId="15428"/>
    <cellStyle name="Normal 2 2 2 9 2 2 2 6 2" xfId="15429"/>
    <cellStyle name="Normal 2 2 2 9 2 2 2 7" xfId="15430"/>
    <cellStyle name="Normal 2 2 2 9 2 2 2 7 2" xfId="15431"/>
    <cellStyle name="Normal 2 2 2 9 2 2 2 8" xfId="15432"/>
    <cellStyle name="Normal 2 2 2 9 2 2 2 8 2" xfId="15433"/>
    <cellStyle name="Normal 2 2 2 9 2 2 2 9" xfId="15434"/>
    <cellStyle name="Normal 2 2 2 9 2 2 2 9 2" xfId="15435"/>
    <cellStyle name="Normal 2 2 2 9 2 2 3" xfId="412"/>
    <cellStyle name="Normal 2 2 2 9 2 2 3 10" xfId="15436"/>
    <cellStyle name="Normal 2 2 2 9 2 2 3 10 2" xfId="15437"/>
    <cellStyle name="Normal 2 2 2 9 2 2 3 11" xfId="15438"/>
    <cellStyle name="Normal 2 2 2 9 2 2 3 11 2" xfId="15439"/>
    <cellStyle name="Normal 2 2 2 9 2 2 3 12" xfId="15440"/>
    <cellStyle name="Normal 2 2 2 9 2 2 3 12 2" xfId="15441"/>
    <cellStyle name="Normal 2 2 2 9 2 2 3 13" xfId="15442"/>
    <cellStyle name="Normal 2 2 2 9 2 2 3 2" xfId="15443"/>
    <cellStyle name="Normal 2 2 2 9 2 2 3 2 10" xfId="15444"/>
    <cellStyle name="Normal 2 2 2 9 2 2 3 2 10 2" xfId="15445"/>
    <cellStyle name="Normal 2 2 2 9 2 2 3 2 11" xfId="15446"/>
    <cellStyle name="Normal 2 2 2 9 2 2 3 2 11 2" xfId="15447"/>
    <cellStyle name="Normal 2 2 2 9 2 2 3 2 12" xfId="15448"/>
    <cellStyle name="Normal 2 2 2 9 2 2 3 2 2" xfId="15449"/>
    <cellStyle name="Normal 2 2 2 9 2 2 3 2 2 10" xfId="15450"/>
    <cellStyle name="Normal 2 2 2 9 2 2 3 2 2 10 2" xfId="15451"/>
    <cellStyle name="Normal 2 2 2 9 2 2 3 2 2 11" xfId="15452"/>
    <cellStyle name="Normal 2 2 2 9 2 2 3 2 2 2" xfId="15453"/>
    <cellStyle name="Normal 2 2 2 9 2 2 3 2 2 2 2" xfId="15454"/>
    <cellStyle name="Normal 2 2 2 9 2 2 3 2 2 3" xfId="15455"/>
    <cellStyle name="Normal 2 2 2 9 2 2 3 2 2 3 2" xfId="15456"/>
    <cellStyle name="Normal 2 2 2 9 2 2 3 2 2 4" xfId="15457"/>
    <cellStyle name="Normal 2 2 2 9 2 2 3 2 2 4 2" xfId="15458"/>
    <cellStyle name="Normal 2 2 2 9 2 2 3 2 2 5" xfId="15459"/>
    <cellStyle name="Normal 2 2 2 9 2 2 3 2 2 5 2" xfId="15460"/>
    <cellStyle name="Normal 2 2 2 9 2 2 3 2 2 6" xfId="15461"/>
    <cellStyle name="Normal 2 2 2 9 2 2 3 2 2 6 2" xfId="15462"/>
    <cellStyle name="Normal 2 2 2 9 2 2 3 2 2 7" xfId="15463"/>
    <cellStyle name="Normal 2 2 2 9 2 2 3 2 2 7 2" xfId="15464"/>
    <cellStyle name="Normal 2 2 2 9 2 2 3 2 2 8" xfId="15465"/>
    <cellStyle name="Normal 2 2 2 9 2 2 3 2 2 8 2" xfId="15466"/>
    <cellStyle name="Normal 2 2 2 9 2 2 3 2 2 9" xfId="15467"/>
    <cellStyle name="Normal 2 2 2 9 2 2 3 2 2 9 2" xfId="15468"/>
    <cellStyle name="Normal 2 2 2 9 2 2 3 2 3" xfId="15469"/>
    <cellStyle name="Normal 2 2 2 9 2 2 3 2 3 2" xfId="15470"/>
    <cellStyle name="Normal 2 2 2 9 2 2 3 2 4" xfId="15471"/>
    <cellStyle name="Normal 2 2 2 9 2 2 3 2 4 2" xfId="15472"/>
    <cellStyle name="Normal 2 2 2 9 2 2 3 2 5" xfId="15473"/>
    <cellStyle name="Normal 2 2 2 9 2 2 3 2 5 2" xfId="15474"/>
    <cellStyle name="Normal 2 2 2 9 2 2 3 2 6" xfId="15475"/>
    <cellStyle name="Normal 2 2 2 9 2 2 3 2 6 2" xfId="15476"/>
    <cellStyle name="Normal 2 2 2 9 2 2 3 2 7" xfId="15477"/>
    <cellStyle name="Normal 2 2 2 9 2 2 3 2 7 2" xfId="15478"/>
    <cellStyle name="Normal 2 2 2 9 2 2 3 2 8" xfId="15479"/>
    <cellStyle name="Normal 2 2 2 9 2 2 3 2 8 2" xfId="15480"/>
    <cellStyle name="Normal 2 2 2 9 2 2 3 2 9" xfId="15481"/>
    <cellStyle name="Normal 2 2 2 9 2 2 3 2 9 2" xfId="15482"/>
    <cellStyle name="Normal 2 2 2 9 2 2 3 3" xfId="15483"/>
    <cellStyle name="Normal 2 2 2 9 2 2 3 3 10" xfId="15484"/>
    <cellStyle name="Normal 2 2 2 9 2 2 3 3 10 2" xfId="15485"/>
    <cellStyle name="Normal 2 2 2 9 2 2 3 3 11" xfId="15486"/>
    <cellStyle name="Normal 2 2 2 9 2 2 3 3 2" xfId="15487"/>
    <cellStyle name="Normal 2 2 2 9 2 2 3 3 2 2" xfId="15488"/>
    <cellStyle name="Normal 2 2 2 9 2 2 3 3 3" xfId="15489"/>
    <cellStyle name="Normal 2 2 2 9 2 2 3 3 3 2" xfId="15490"/>
    <cellStyle name="Normal 2 2 2 9 2 2 3 3 4" xfId="15491"/>
    <cellStyle name="Normal 2 2 2 9 2 2 3 3 4 2" xfId="15492"/>
    <cellStyle name="Normal 2 2 2 9 2 2 3 3 5" xfId="15493"/>
    <cellStyle name="Normal 2 2 2 9 2 2 3 3 5 2" xfId="15494"/>
    <cellStyle name="Normal 2 2 2 9 2 2 3 3 6" xfId="15495"/>
    <cellStyle name="Normal 2 2 2 9 2 2 3 3 6 2" xfId="15496"/>
    <cellStyle name="Normal 2 2 2 9 2 2 3 3 7" xfId="15497"/>
    <cellStyle name="Normal 2 2 2 9 2 2 3 3 7 2" xfId="15498"/>
    <cellStyle name="Normal 2 2 2 9 2 2 3 3 8" xfId="15499"/>
    <cellStyle name="Normal 2 2 2 9 2 2 3 3 8 2" xfId="15500"/>
    <cellStyle name="Normal 2 2 2 9 2 2 3 3 9" xfId="15501"/>
    <cellStyle name="Normal 2 2 2 9 2 2 3 3 9 2" xfId="15502"/>
    <cellStyle name="Normal 2 2 2 9 2 2 3 4" xfId="15503"/>
    <cellStyle name="Normal 2 2 2 9 2 2 3 4 2" xfId="15504"/>
    <cellStyle name="Normal 2 2 2 9 2 2 3 5" xfId="15505"/>
    <cellStyle name="Normal 2 2 2 9 2 2 3 5 2" xfId="15506"/>
    <cellStyle name="Normal 2 2 2 9 2 2 3 6" xfId="15507"/>
    <cellStyle name="Normal 2 2 2 9 2 2 3 6 2" xfId="15508"/>
    <cellStyle name="Normal 2 2 2 9 2 2 3 7" xfId="15509"/>
    <cellStyle name="Normal 2 2 2 9 2 2 3 7 2" xfId="15510"/>
    <cellStyle name="Normal 2 2 2 9 2 2 3 8" xfId="15511"/>
    <cellStyle name="Normal 2 2 2 9 2 2 3 8 2" xfId="15512"/>
    <cellStyle name="Normal 2 2 2 9 2 2 3 9" xfId="15513"/>
    <cellStyle name="Normal 2 2 2 9 2 2 3 9 2" xfId="15514"/>
    <cellStyle name="Normal 2 2 2 9 2 2 4" xfId="413"/>
    <cellStyle name="Normal 2 2 2 9 2 2 4 10" xfId="15515"/>
    <cellStyle name="Normal 2 2 2 9 2 2 4 10 2" xfId="15516"/>
    <cellStyle name="Normal 2 2 2 9 2 2 4 11" xfId="15517"/>
    <cellStyle name="Normal 2 2 2 9 2 2 4 11 2" xfId="15518"/>
    <cellStyle name="Normal 2 2 2 9 2 2 4 12" xfId="15519"/>
    <cellStyle name="Normal 2 2 2 9 2 2 4 12 2" xfId="15520"/>
    <cellStyle name="Normal 2 2 2 9 2 2 4 13" xfId="15521"/>
    <cellStyle name="Normal 2 2 2 9 2 2 4 2" xfId="15522"/>
    <cellStyle name="Normal 2 2 2 9 2 2 4 2 10" xfId="15523"/>
    <cellStyle name="Normal 2 2 2 9 2 2 4 2 10 2" xfId="15524"/>
    <cellStyle name="Normal 2 2 2 9 2 2 4 2 11" xfId="15525"/>
    <cellStyle name="Normal 2 2 2 9 2 2 4 2 11 2" xfId="15526"/>
    <cellStyle name="Normal 2 2 2 9 2 2 4 2 12" xfId="15527"/>
    <cellStyle name="Normal 2 2 2 9 2 2 4 2 2" xfId="15528"/>
    <cellStyle name="Normal 2 2 2 9 2 2 4 2 2 10" xfId="15529"/>
    <cellStyle name="Normal 2 2 2 9 2 2 4 2 2 10 2" xfId="15530"/>
    <cellStyle name="Normal 2 2 2 9 2 2 4 2 2 11" xfId="15531"/>
    <cellStyle name="Normal 2 2 2 9 2 2 4 2 2 2" xfId="15532"/>
    <cellStyle name="Normal 2 2 2 9 2 2 4 2 2 2 2" xfId="15533"/>
    <cellStyle name="Normal 2 2 2 9 2 2 4 2 2 3" xfId="15534"/>
    <cellStyle name="Normal 2 2 2 9 2 2 4 2 2 3 2" xfId="15535"/>
    <cellStyle name="Normal 2 2 2 9 2 2 4 2 2 4" xfId="15536"/>
    <cellStyle name="Normal 2 2 2 9 2 2 4 2 2 4 2" xfId="15537"/>
    <cellStyle name="Normal 2 2 2 9 2 2 4 2 2 5" xfId="15538"/>
    <cellStyle name="Normal 2 2 2 9 2 2 4 2 2 5 2" xfId="15539"/>
    <cellStyle name="Normal 2 2 2 9 2 2 4 2 2 6" xfId="15540"/>
    <cellStyle name="Normal 2 2 2 9 2 2 4 2 2 6 2" xfId="15541"/>
    <cellStyle name="Normal 2 2 2 9 2 2 4 2 2 7" xfId="15542"/>
    <cellStyle name="Normal 2 2 2 9 2 2 4 2 2 7 2" xfId="15543"/>
    <cellStyle name="Normal 2 2 2 9 2 2 4 2 2 8" xfId="15544"/>
    <cellStyle name="Normal 2 2 2 9 2 2 4 2 2 8 2" xfId="15545"/>
    <cellStyle name="Normal 2 2 2 9 2 2 4 2 2 9" xfId="15546"/>
    <cellStyle name="Normal 2 2 2 9 2 2 4 2 2 9 2" xfId="15547"/>
    <cellStyle name="Normal 2 2 2 9 2 2 4 2 3" xfId="15548"/>
    <cellStyle name="Normal 2 2 2 9 2 2 4 2 3 2" xfId="15549"/>
    <cellStyle name="Normal 2 2 2 9 2 2 4 2 4" xfId="15550"/>
    <cellStyle name="Normal 2 2 2 9 2 2 4 2 4 2" xfId="15551"/>
    <cellStyle name="Normal 2 2 2 9 2 2 4 2 5" xfId="15552"/>
    <cellStyle name="Normal 2 2 2 9 2 2 4 2 5 2" xfId="15553"/>
    <cellStyle name="Normal 2 2 2 9 2 2 4 2 6" xfId="15554"/>
    <cellStyle name="Normal 2 2 2 9 2 2 4 2 6 2" xfId="15555"/>
    <cellStyle name="Normal 2 2 2 9 2 2 4 2 7" xfId="15556"/>
    <cellStyle name="Normal 2 2 2 9 2 2 4 2 7 2" xfId="15557"/>
    <cellStyle name="Normal 2 2 2 9 2 2 4 2 8" xfId="15558"/>
    <cellStyle name="Normal 2 2 2 9 2 2 4 2 8 2" xfId="15559"/>
    <cellStyle name="Normal 2 2 2 9 2 2 4 2 9" xfId="15560"/>
    <cellStyle name="Normal 2 2 2 9 2 2 4 2 9 2" xfId="15561"/>
    <cellStyle name="Normal 2 2 2 9 2 2 4 3" xfId="15562"/>
    <cellStyle name="Normal 2 2 2 9 2 2 4 3 10" xfId="15563"/>
    <cellStyle name="Normal 2 2 2 9 2 2 4 3 10 2" xfId="15564"/>
    <cellStyle name="Normal 2 2 2 9 2 2 4 3 11" xfId="15565"/>
    <cellStyle name="Normal 2 2 2 9 2 2 4 3 2" xfId="15566"/>
    <cellStyle name="Normal 2 2 2 9 2 2 4 3 2 2" xfId="15567"/>
    <cellStyle name="Normal 2 2 2 9 2 2 4 3 3" xfId="15568"/>
    <cellStyle name="Normal 2 2 2 9 2 2 4 3 3 2" xfId="15569"/>
    <cellStyle name="Normal 2 2 2 9 2 2 4 3 4" xfId="15570"/>
    <cellStyle name="Normal 2 2 2 9 2 2 4 3 4 2" xfId="15571"/>
    <cellStyle name="Normal 2 2 2 9 2 2 4 3 5" xfId="15572"/>
    <cellStyle name="Normal 2 2 2 9 2 2 4 3 5 2" xfId="15573"/>
    <cellStyle name="Normal 2 2 2 9 2 2 4 3 6" xfId="15574"/>
    <cellStyle name="Normal 2 2 2 9 2 2 4 3 6 2" xfId="15575"/>
    <cellStyle name="Normal 2 2 2 9 2 2 4 3 7" xfId="15576"/>
    <cellStyle name="Normal 2 2 2 9 2 2 4 3 7 2" xfId="15577"/>
    <cellStyle name="Normal 2 2 2 9 2 2 4 3 8" xfId="15578"/>
    <cellStyle name="Normal 2 2 2 9 2 2 4 3 8 2" xfId="15579"/>
    <cellStyle name="Normal 2 2 2 9 2 2 4 3 9" xfId="15580"/>
    <cellStyle name="Normal 2 2 2 9 2 2 4 3 9 2" xfId="15581"/>
    <cellStyle name="Normal 2 2 2 9 2 2 4 4" xfId="15582"/>
    <cellStyle name="Normal 2 2 2 9 2 2 4 4 2" xfId="15583"/>
    <cellStyle name="Normal 2 2 2 9 2 2 4 5" xfId="15584"/>
    <cellStyle name="Normal 2 2 2 9 2 2 4 5 2" xfId="15585"/>
    <cellStyle name="Normal 2 2 2 9 2 2 4 6" xfId="15586"/>
    <cellStyle name="Normal 2 2 2 9 2 2 4 6 2" xfId="15587"/>
    <cellStyle name="Normal 2 2 2 9 2 2 4 7" xfId="15588"/>
    <cellStyle name="Normal 2 2 2 9 2 2 4 7 2" xfId="15589"/>
    <cellStyle name="Normal 2 2 2 9 2 2 4 8" xfId="15590"/>
    <cellStyle name="Normal 2 2 2 9 2 2 4 8 2" xfId="15591"/>
    <cellStyle name="Normal 2 2 2 9 2 2 4 9" xfId="15592"/>
    <cellStyle name="Normal 2 2 2 9 2 2 4 9 2" xfId="15593"/>
    <cellStyle name="Normal 2 2 2 9 2 2 5" xfId="414"/>
    <cellStyle name="Normal 2 2 2 9 2 2 5 10" xfId="15594"/>
    <cellStyle name="Normal 2 2 2 9 2 2 5 10 2" xfId="15595"/>
    <cellStyle name="Normal 2 2 2 9 2 2 5 11" xfId="15596"/>
    <cellStyle name="Normal 2 2 2 9 2 2 5 11 2" xfId="15597"/>
    <cellStyle name="Normal 2 2 2 9 2 2 5 12" xfId="15598"/>
    <cellStyle name="Normal 2 2 2 9 2 2 5 12 2" xfId="15599"/>
    <cellStyle name="Normal 2 2 2 9 2 2 5 13" xfId="15600"/>
    <cellStyle name="Normal 2 2 2 9 2 2 5 2" xfId="15601"/>
    <cellStyle name="Normal 2 2 2 9 2 2 5 2 10" xfId="15602"/>
    <cellStyle name="Normal 2 2 2 9 2 2 5 2 10 2" xfId="15603"/>
    <cellStyle name="Normal 2 2 2 9 2 2 5 2 11" xfId="15604"/>
    <cellStyle name="Normal 2 2 2 9 2 2 5 2 11 2" xfId="15605"/>
    <cellStyle name="Normal 2 2 2 9 2 2 5 2 12" xfId="15606"/>
    <cellStyle name="Normal 2 2 2 9 2 2 5 2 2" xfId="15607"/>
    <cellStyle name="Normal 2 2 2 9 2 2 5 2 2 10" xfId="15608"/>
    <cellStyle name="Normal 2 2 2 9 2 2 5 2 2 10 2" xfId="15609"/>
    <cellStyle name="Normal 2 2 2 9 2 2 5 2 2 11" xfId="15610"/>
    <cellStyle name="Normal 2 2 2 9 2 2 5 2 2 2" xfId="15611"/>
    <cellStyle name="Normal 2 2 2 9 2 2 5 2 2 2 2" xfId="15612"/>
    <cellStyle name="Normal 2 2 2 9 2 2 5 2 2 3" xfId="15613"/>
    <cellStyle name="Normal 2 2 2 9 2 2 5 2 2 3 2" xfId="15614"/>
    <cellStyle name="Normal 2 2 2 9 2 2 5 2 2 4" xfId="15615"/>
    <cellStyle name="Normal 2 2 2 9 2 2 5 2 2 4 2" xfId="15616"/>
    <cellStyle name="Normal 2 2 2 9 2 2 5 2 2 5" xfId="15617"/>
    <cellStyle name="Normal 2 2 2 9 2 2 5 2 2 5 2" xfId="15618"/>
    <cellStyle name="Normal 2 2 2 9 2 2 5 2 2 6" xfId="15619"/>
    <cellStyle name="Normal 2 2 2 9 2 2 5 2 2 6 2" xfId="15620"/>
    <cellStyle name="Normal 2 2 2 9 2 2 5 2 2 7" xfId="15621"/>
    <cellStyle name="Normal 2 2 2 9 2 2 5 2 2 7 2" xfId="15622"/>
    <cellStyle name="Normal 2 2 2 9 2 2 5 2 2 8" xfId="15623"/>
    <cellStyle name="Normal 2 2 2 9 2 2 5 2 2 8 2" xfId="15624"/>
    <cellStyle name="Normal 2 2 2 9 2 2 5 2 2 9" xfId="15625"/>
    <cellStyle name="Normal 2 2 2 9 2 2 5 2 2 9 2" xfId="15626"/>
    <cellStyle name="Normal 2 2 2 9 2 2 5 2 3" xfId="15627"/>
    <cellStyle name="Normal 2 2 2 9 2 2 5 2 3 2" xfId="15628"/>
    <cellStyle name="Normal 2 2 2 9 2 2 5 2 4" xfId="15629"/>
    <cellStyle name="Normal 2 2 2 9 2 2 5 2 4 2" xfId="15630"/>
    <cellStyle name="Normal 2 2 2 9 2 2 5 2 5" xfId="15631"/>
    <cellStyle name="Normal 2 2 2 9 2 2 5 2 5 2" xfId="15632"/>
    <cellStyle name="Normal 2 2 2 9 2 2 5 2 6" xfId="15633"/>
    <cellStyle name="Normal 2 2 2 9 2 2 5 2 6 2" xfId="15634"/>
    <cellStyle name="Normal 2 2 2 9 2 2 5 2 7" xfId="15635"/>
    <cellStyle name="Normal 2 2 2 9 2 2 5 2 7 2" xfId="15636"/>
    <cellStyle name="Normal 2 2 2 9 2 2 5 2 8" xfId="15637"/>
    <cellStyle name="Normal 2 2 2 9 2 2 5 2 8 2" xfId="15638"/>
    <cellStyle name="Normal 2 2 2 9 2 2 5 2 9" xfId="15639"/>
    <cellStyle name="Normal 2 2 2 9 2 2 5 2 9 2" xfId="15640"/>
    <cellStyle name="Normal 2 2 2 9 2 2 5 3" xfId="15641"/>
    <cellStyle name="Normal 2 2 2 9 2 2 5 3 10" xfId="15642"/>
    <cellStyle name="Normal 2 2 2 9 2 2 5 3 10 2" xfId="15643"/>
    <cellStyle name="Normal 2 2 2 9 2 2 5 3 11" xfId="15644"/>
    <cellStyle name="Normal 2 2 2 9 2 2 5 3 2" xfId="15645"/>
    <cellStyle name="Normal 2 2 2 9 2 2 5 3 2 2" xfId="15646"/>
    <cellStyle name="Normal 2 2 2 9 2 2 5 3 3" xfId="15647"/>
    <cellStyle name="Normal 2 2 2 9 2 2 5 3 3 2" xfId="15648"/>
    <cellStyle name="Normal 2 2 2 9 2 2 5 3 4" xfId="15649"/>
    <cellStyle name="Normal 2 2 2 9 2 2 5 3 4 2" xfId="15650"/>
    <cellStyle name="Normal 2 2 2 9 2 2 5 3 5" xfId="15651"/>
    <cellStyle name="Normal 2 2 2 9 2 2 5 3 5 2" xfId="15652"/>
    <cellStyle name="Normal 2 2 2 9 2 2 5 3 6" xfId="15653"/>
    <cellStyle name="Normal 2 2 2 9 2 2 5 3 6 2" xfId="15654"/>
    <cellStyle name="Normal 2 2 2 9 2 2 5 3 7" xfId="15655"/>
    <cellStyle name="Normal 2 2 2 9 2 2 5 3 7 2" xfId="15656"/>
    <cellStyle name="Normal 2 2 2 9 2 2 5 3 8" xfId="15657"/>
    <cellStyle name="Normal 2 2 2 9 2 2 5 3 8 2" xfId="15658"/>
    <cellStyle name="Normal 2 2 2 9 2 2 5 3 9" xfId="15659"/>
    <cellStyle name="Normal 2 2 2 9 2 2 5 3 9 2" xfId="15660"/>
    <cellStyle name="Normal 2 2 2 9 2 2 5 4" xfId="15661"/>
    <cellStyle name="Normal 2 2 2 9 2 2 5 4 2" xfId="15662"/>
    <cellStyle name="Normal 2 2 2 9 2 2 5 5" xfId="15663"/>
    <cellStyle name="Normal 2 2 2 9 2 2 5 5 2" xfId="15664"/>
    <cellStyle name="Normal 2 2 2 9 2 2 5 6" xfId="15665"/>
    <cellStyle name="Normal 2 2 2 9 2 2 5 6 2" xfId="15666"/>
    <cellStyle name="Normal 2 2 2 9 2 2 5 7" xfId="15667"/>
    <cellStyle name="Normal 2 2 2 9 2 2 5 7 2" xfId="15668"/>
    <cellStyle name="Normal 2 2 2 9 2 2 5 8" xfId="15669"/>
    <cellStyle name="Normal 2 2 2 9 2 2 5 8 2" xfId="15670"/>
    <cellStyle name="Normal 2 2 2 9 2 2 5 9" xfId="15671"/>
    <cellStyle name="Normal 2 2 2 9 2 2 5 9 2" xfId="15672"/>
    <cellStyle name="Normal 2 2 2 9 2 2 6" xfId="415"/>
    <cellStyle name="Normal 2 2 2 9 2 3" xfId="416"/>
    <cellStyle name="Normal 2 2 2 9 2 3 2" xfId="417"/>
    <cellStyle name="Normal 2 2 2 9 2 4" xfId="418"/>
    <cellStyle name="Normal 2 2 2 9 2 4 2" xfId="419"/>
    <cellStyle name="Normal 2 2 2 9 2 5" xfId="420"/>
    <cellStyle name="Normal 2 2 2 9 2 5 2" xfId="421"/>
    <cellStyle name="Normal 2 2 2 9 2 6" xfId="15673"/>
    <cellStyle name="Normal 2 2 2 9 2 6 10" xfId="15674"/>
    <cellStyle name="Normal 2 2 2 9 2 6 10 2" xfId="15675"/>
    <cellStyle name="Normal 2 2 2 9 2 6 11" xfId="15676"/>
    <cellStyle name="Normal 2 2 2 9 2 6 11 2" xfId="15677"/>
    <cellStyle name="Normal 2 2 2 9 2 6 12" xfId="15678"/>
    <cellStyle name="Normal 2 2 2 9 2 6 2" xfId="15679"/>
    <cellStyle name="Normal 2 2 2 9 2 6 2 10" xfId="15680"/>
    <cellStyle name="Normal 2 2 2 9 2 6 2 10 2" xfId="15681"/>
    <cellStyle name="Normal 2 2 2 9 2 6 2 11" xfId="15682"/>
    <cellStyle name="Normal 2 2 2 9 2 6 2 2" xfId="15683"/>
    <cellStyle name="Normal 2 2 2 9 2 6 2 2 2" xfId="15684"/>
    <cellStyle name="Normal 2 2 2 9 2 6 2 3" xfId="15685"/>
    <cellStyle name="Normal 2 2 2 9 2 6 2 3 2" xfId="15686"/>
    <cellStyle name="Normal 2 2 2 9 2 6 2 4" xfId="15687"/>
    <cellStyle name="Normal 2 2 2 9 2 6 2 4 2" xfId="15688"/>
    <cellStyle name="Normal 2 2 2 9 2 6 2 5" xfId="15689"/>
    <cellStyle name="Normal 2 2 2 9 2 6 2 5 2" xfId="15690"/>
    <cellStyle name="Normal 2 2 2 9 2 6 2 6" xfId="15691"/>
    <cellStyle name="Normal 2 2 2 9 2 6 2 6 2" xfId="15692"/>
    <cellStyle name="Normal 2 2 2 9 2 6 2 7" xfId="15693"/>
    <cellStyle name="Normal 2 2 2 9 2 6 2 7 2" xfId="15694"/>
    <cellStyle name="Normal 2 2 2 9 2 6 2 8" xfId="15695"/>
    <cellStyle name="Normal 2 2 2 9 2 6 2 8 2" xfId="15696"/>
    <cellStyle name="Normal 2 2 2 9 2 6 2 9" xfId="15697"/>
    <cellStyle name="Normal 2 2 2 9 2 6 2 9 2" xfId="15698"/>
    <cellStyle name="Normal 2 2 2 9 2 6 3" xfId="15699"/>
    <cellStyle name="Normal 2 2 2 9 2 6 3 2" xfId="15700"/>
    <cellStyle name="Normal 2 2 2 9 2 6 4" xfId="15701"/>
    <cellStyle name="Normal 2 2 2 9 2 6 4 2" xfId="15702"/>
    <cellStyle name="Normal 2 2 2 9 2 6 5" xfId="15703"/>
    <cellStyle name="Normal 2 2 2 9 2 6 5 2" xfId="15704"/>
    <cellStyle name="Normal 2 2 2 9 2 6 6" xfId="15705"/>
    <cellStyle name="Normal 2 2 2 9 2 6 6 2" xfId="15706"/>
    <cellStyle name="Normal 2 2 2 9 2 6 7" xfId="15707"/>
    <cellStyle name="Normal 2 2 2 9 2 6 7 2" xfId="15708"/>
    <cellStyle name="Normal 2 2 2 9 2 6 8" xfId="15709"/>
    <cellStyle name="Normal 2 2 2 9 2 6 8 2" xfId="15710"/>
    <cellStyle name="Normal 2 2 2 9 2 6 9" xfId="15711"/>
    <cellStyle name="Normal 2 2 2 9 2 6 9 2" xfId="15712"/>
    <cellStyle name="Normal 2 2 2 9 2 7" xfId="15713"/>
    <cellStyle name="Normal 2 2 2 9 2 7 10" xfId="15714"/>
    <cellStyle name="Normal 2 2 2 9 2 7 10 2" xfId="15715"/>
    <cellStyle name="Normal 2 2 2 9 2 7 11" xfId="15716"/>
    <cellStyle name="Normal 2 2 2 9 2 7 2" xfId="15717"/>
    <cellStyle name="Normal 2 2 2 9 2 7 2 2" xfId="15718"/>
    <cellStyle name="Normal 2 2 2 9 2 7 3" xfId="15719"/>
    <cellStyle name="Normal 2 2 2 9 2 7 3 2" xfId="15720"/>
    <cellStyle name="Normal 2 2 2 9 2 7 4" xfId="15721"/>
    <cellStyle name="Normal 2 2 2 9 2 7 4 2" xfId="15722"/>
    <cellStyle name="Normal 2 2 2 9 2 7 5" xfId="15723"/>
    <cellStyle name="Normal 2 2 2 9 2 7 5 2" xfId="15724"/>
    <cellStyle name="Normal 2 2 2 9 2 7 6" xfId="15725"/>
    <cellStyle name="Normal 2 2 2 9 2 7 6 2" xfId="15726"/>
    <cellStyle name="Normal 2 2 2 9 2 7 7" xfId="15727"/>
    <cellStyle name="Normal 2 2 2 9 2 7 7 2" xfId="15728"/>
    <cellStyle name="Normal 2 2 2 9 2 7 8" xfId="15729"/>
    <cellStyle name="Normal 2 2 2 9 2 7 8 2" xfId="15730"/>
    <cellStyle name="Normal 2 2 2 9 2 7 9" xfId="15731"/>
    <cellStyle name="Normal 2 2 2 9 2 7 9 2" xfId="15732"/>
    <cellStyle name="Normal 2 2 2 9 2 8" xfId="15733"/>
    <cellStyle name="Normal 2 2 2 9 2 8 2" xfId="15734"/>
    <cellStyle name="Normal 2 2 2 9 2 9" xfId="15735"/>
    <cellStyle name="Normal 2 2 2 9 2 9 2" xfId="15736"/>
    <cellStyle name="Normal 2 2 2 9 3" xfId="422"/>
    <cellStyle name="Normal 2 2 2 9 3 10" xfId="15737"/>
    <cellStyle name="Normal 2 2 2 9 3 10 2" xfId="15738"/>
    <cellStyle name="Normal 2 2 2 9 3 11" xfId="15739"/>
    <cellStyle name="Normal 2 2 2 9 3 11 2" xfId="15740"/>
    <cellStyle name="Normal 2 2 2 9 3 12" xfId="15741"/>
    <cellStyle name="Normal 2 2 2 9 3 12 2" xfId="15742"/>
    <cellStyle name="Normal 2 2 2 9 3 13" xfId="15743"/>
    <cellStyle name="Normal 2 2 2 9 3 2" xfId="15744"/>
    <cellStyle name="Normal 2 2 2 9 3 2 10" xfId="15745"/>
    <cellStyle name="Normal 2 2 2 9 3 2 10 2" xfId="15746"/>
    <cellStyle name="Normal 2 2 2 9 3 2 11" xfId="15747"/>
    <cellStyle name="Normal 2 2 2 9 3 2 11 2" xfId="15748"/>
    <cellStyle name="Normal 2 2 2 9 3 2 12" xfId="15749"/>
    <cellStyle name="Normal 2 2 2 9 3 2 2" xfId="15750"/>
    <cellStyle name="Normal 2 2 2 9 3 2 2 10" xfId="15751"/>
    <cellStyle name="Normal 2 2 2 9 3 2 2 10 2" xfId="15752"/>
    <cellStyle name="Normal 2 2 2 9 3 2 2 11" xfId="15753"/>
    <cellStyle name="Normal 2 2 2 9 3 2 2 2" xfId="15754"/>
    <cellStyle name="Normal 2 2 2 9 3 2 2 2 2" xfId="15755"/>
    <cellStyle name="Normal 2 2 2 9 3 2 2 3" xfId="15756"/>
    <cellStyle name="Normal 2 2 2 9 3 2 2 3 2" xfId="15757"/>
    <cellStyle name="Normal 2 2 2 9 3 2 2 4" xfId="15758"/>
    <cellStyle name="Normal 2 2 2 9 3 2 2 4 2" xfId="15759"/>
    <cellStyle name="Normal 2 2 2 9 3 2 2 5" xfId="15760"/>
    <cellStyle name="Normal 2 2 2 9 3 2 2 5 2" xfId="15761"/>
    <cellStyle name="Normal 2 2 2 9 3 2 2 6" xfId="15762"/>
    <cellStyle name="Normal 2 2 2 9 3 2 2 6 2" xfId="15763"/>
    <cellStyle name="Normal 2 2 2 9 3 2 2 7" xfId="15764"/>
    <cellStyle name="Normal 2 2 2 9 3 2 2 7 2" xfId="15765"/>
    <cellStyle name="Normal 2 2 2 9 3 2 2 8" xfId="15766"/>
    <cellStyle name="Normal 2 2 2 9 3 2 2 8 2" xfId="15767"/>
    <cellStyle name="Normal 2 2 2 9 3 2 2 9" xfId="15768"/>
    <cellStyle name="Normal 2 2 2 9 3 2 2 9 2" xfId="15769"/>
    <cellStyle name="Normal 2 2 2 9 3 2 3" xfId="15770"/>
    <cellStyle name="Normal 2 2 2 9 3 2 3 2" xfId="15771"/>
    <cellStyle name="Normal 2 2 2 9 3 2 4" xfId="15772"/>
    <cellStyle name="Normal 2 2 2 9 3 2 4 2" xfId="15773"/>
    <cellStyle name="Normal 2 2 2 9 3 2 5" xfId="15774"/>
    <cellStyle name="Normal 2 2 2 9 3 2 5 2" xfId="15775"/>
    <cellStyle name="Normal 2 2 2 9 3 2 6" xfId="15776"/>
    <cellStyle name="Normal 2 2 2 9 3 2 6 2" xfId="15777"/>
    <cellStyle name="Normal 2 2 2 9 3 2 7" xfId="15778"/>
    <cellStyle name="Normal 2 2 2 9 3 2 7 2" xfId="15779"/>
    <cellStyle name="Normal 2 2 2 9 3 2 8" xfId="15780"/>
    <cellStyle name="Normal 2 2 2 9 3 2 8 2" xfId="15781"/>
    <cellStyle name="Normal 2 2 2 9 3 2 9" xfId="15782"/>
    <cellStyle name="Normal 2 2 2 9 3 2 9 2" xfId="15783"/>
    <cellStyle name="Normal 2 2 2 9 3 3" xfId="15784"/>
    <cellStyle name="Normal 2 2 2 9 3 3 10" xfId="15785"/>
    <cellStyle name="Normal 2 2 2 9 3 3 10 2" xfId="15786"/>
    <cellStyle name="Normal 2 2 2 9 3 3 11" xfId="15787"/>
    <cellStyle name="Normal 2 2 2 9 3 3 2" xfId="15788"/>
    <cellStyle name="Normal 2 2 2 9 3 3 2 2" xfId="15789"/>
    <cellStyle name="Normal 2 2 2 9 3 3 3" xfId="15790"/>
    <cellStyle name="Normal 2 2 2 9 3 3 3 2" xfId="15791"/>
    <cellStyle name="Normal 2 2 2 9 3 3 4" xfId="15792"/>
    <cellStyle name="Normal 2 2 2 9 3 3 4 2" xfId="15793"/>
    <cellStyle name="Normal 2 2 2 9 3 3 5" xfId="15794"/>
    <cellStyle name="Normal 2 2 2 9 3 3 5 2" xfId="15795"/>
    <cellStyle name="Normal 2 2 2 9 3 3 6" xfId="15796"/>
    <cellStyle name="Normal 2 2 2 9 3 3 6 2" xfId="15797"/>
    <cellStyle name="Normal 2 2 2 9 3 3 7" xfId="15798"/>
    <cellStyle name="Normal 2 2 2 9 3 3 7 2" xfId="15799"/>
    <cellStyle name="Normal 2 2 2 9 3 3 8" xfId="15800"/>
    <cellStyle name="Normal 2 2 2 9 3 3 8 2" xfId="15801"/>
    <cellStyle name="Normal 2 2 2 9 3 3 9" xfId="15802"/>
    <cellStyle name="Normal 2 2 2 9 3 3 9 2" xfId="15803"/>
    <cellStyle name="Normal 2 2 2 9 3 4" xfId="15804"/>
    <cellStyle name="Normal 2 2 2 9 3 4 2" xfId="15805"/>
    <cellStyle name="Normal 2 2 2 9 3 5" xfId="15806"/>
    <cellStyle name="Normal 2 2 2 9 3 5 2" xfId="15807"/>
    <cellStyle name="Normal 2 2 2 9 3 6" xfId="15808"/>
    <cellStyle name="Normal 2 2 2 9 3 6 2" xfId="15809"/>
    <cellStyle name="Normal 2 2 2 9 3 7" xfId="15810"/>
    <cellStyle name="Normal 2 2 2 9 3 7 2" xfId="15811"/>
    <cellStyle name="Normal 2 2 2 9 3 8" xfId="15812"/>
    <cellStyle name="Normal 2 2 2 9 3 8 2" xfId="15813"/>
    <cellStyle name="Normal 2 2 2 9 3 9" xfId="15814"/>
    <cellStyle name="Normal 2 2 2 9 3 9 2" xfId="15815"/>
    <cellStyle name="Normal 2 2 2 9 4" xfId="423"/>
    <cellStyle name="Normal 2 2 2 9 4 10" xfId="15816"/>
    <cellStyle name="Normal 2 2 2 9 4 10 2" xfId="15817"/>
    <cellStyle name="Normal 2 2 2 9 4 11" xfId="15818"/>
    <cellStyle name="Normal 2 2 2 9 4 11 2" xfId="15819"/>
    <cellStyle name="Normal 2 2 2 9 4 12" xfId="15820"/>
    <cellStyle name="Normal 2 2 2 9 4 12 2" xfId="15821"/>
    <cellStyle name="Normal 2 2 2 9 4 13" xfId="15822"/>
    <cellStyle name="Normal 2 2 2 9 4 2" xfId="15823"/>
    <cellStyle name="Normal 2 2 2 9 4 2 10" xfId="15824"/>
    <cellStyle name="Normal 2 2 2 9 4 2 10 2" xfId="15825"/>
    <cellStyle name="Normal 2 2 2 9 4 2 11" xfId="15826"/>
    <cellStyle name="Normal 2 2 2 9 4 2 11 2" xfId="15827"/>
    <cellStyle name="Normal 2 2 2 9 4 2 12" xfId="15828"/>
    <cellStyle name="Normal 2 2 2 9 4 2 2" xfId="15829"/>
    <cellStyle name="Normal 2 2 2 9 4 2 2 10" xfId="15830"/>
    <cellStyle name="Normal 2 2 2 9 4 2 2 10 2" xfId="15831"/>
    <cellStyle name="Normal 2 2 2 9 4 2 2 11" xfId="15832"/>
    <cellStyle name="Normal 2 2 2 9 4 2 2 2" xfId="15833"/>
    <cellStyle name="Normal 2 2 2 9 4 2 2 2 2" xfId="15834"/>
    <cellStyle name="Normal 2 2 2 9 4 2 2 3" xfId="15835"/>
    <cellStyle name="Normal 2 2 2 9 4 2 2 3 2" xfId="15836"/>
    <cellStyle name="Normal 2 2 2 9 4 2 2 4" xfId="15837"/>
    <cellStyle name="Normal 2 2 2 9 4 2 2 4 2" xfId="15838"/>
    <cellStyle name="Normal 2 2 2 9 4 2 2 5" xfId="15839"/>
    <cellStyle name="Normal 2 2 2 9 4 2 2 5 2" xfId="15840"/>
    <cellStyle name="Normal 2 2 2 9 4 2 2 6" xfId="15841"/>
    <cellStyle name="Normal 2 2 2 9 4 2 2 6 2" xfId="15842"/>
    <cellStyle name="Normal 2 2 2 9 4 2 2 7" xfId="15843"/>
    <cellStyle name="Normal 2 2 2 9 4 2 2 7 2" xfId="15844"/>
    <cellStyle name="Normal 2 2 2 9 4 2 2 8" xfId="15845"/>
    <cellStyle name="Normal 2 2 2 9 4 2 2 8 2" xfId="15846"/>
    <cellStyle name="Normal 2 2 2 9 4 2 2 9" xfId="15847"/>
    <cellStyle name="Normal 2 2 2 9 4 2 2 9 2" xfId="15848"/>
    <cellStyle name="Normal 2 2 2 9 4 2 3" xfId="15849"/>
    <cellStyle name="Normal 2 2 2 9 4 2 3 2" xfId="15850"/>
    <cellStyle name="Normal 2 2 2 9 4 2 4" xfId="15851"/>
    <cellStyle name="Normal 2 2 2 9 4 2 4 2" xfId="15852"/>
    <cellStyle name="Normal 2 2 2 9 4 2 5" xfId="15853"/>
    <cellStyle name="Normal 2 2 2 9 4 2 5 2" xfId="15854"/>
    <cellStyle name="Normal 2 2 2 9 4 2 6" xfId="15855"/>
    <cellStyle name="Normal 2 2 2 9 4 2 6 2" xfId="15856"/>
    <cellStyle name="Normal 2 2 2 9 4 2 7" xfId="15857"/>
    <cellStyle name="Normal 2 2 2 9 4 2 7 2" xfId="15858"/>
    <cellStyle name="Normal 2 2 2 9 4 2 8" xfId="15859"/>
    <cellStyle name="Normal 2 2 2 9 4 2 8 2" xfId="15860"/>
    <cellStyle name="Normal 2 2 2 9 4 2 9" xfId="15861"/>
    <cellStyle name="Normal 2 2 2 9 4 2 9 2" xfId="15862"/>
    <cellStyle name="Normal 2 2 2 9 4 3" xfId="15863"/>
    <cellStyle name="Normal 2 2 2 9 4 3 10" xfId="15864"/>
    <cellStyle name="Normal 2 2 2 9 4 3 10 2" xfId="15865"/>
    <cellStyle name="Normal 2 2 2 9 4 3 11" xfId="15866"/>
    <cellStyle name="Normal 2 2 2 9 4 3 2" xfId="15867"/>
    <cellStyle name="Normal 2 2 2 9 4 3 2 2" xfId="15868"/>
    <cellStyle name="Normal 2 2 2 9 4 3 3" xfId="15869"/>
    <cellStyle name="Normal 2 2 2 9 4 3 3 2" xfId="15870"/>
    <cellStyle name="Normal 2 2 2 9 4 3 4" xfId="15871"/>
    <cellStyle name="Normal 2 2 2 9 4 3 4 2" xfId="15872"/>
    <cellStyle name="Normal 2 2 2 9 4 3 5" xfId="15873"/>
    <cellStyle name="Normal 2 2 2 9 4 3 5 2" xfId="15874"/>
    <cellStyle name="Normal 2 2 2 9 4 3 6" xfId="15875"/>
    <cellStyle name="Normal 2 2 2 9 4 3 6 2" xfId="15876"/>
    <cellStyle name="Normal 2 2 2 9 4 3 7" xfId="15877"/>
    <cellStyle name="Normal 2 2 2 9 4 3 7 2" xfId="15878"/>
    <cellStyle name="Normal 2 2 2 9 4 3 8" xfId="15879"/>
    <cellStyle name="Normal 2 2 2 9 4 3 8 2" xfId="15880"/>
    <cellStyle name="Normal 2 2 2 9 4 3 9" xfId="15881"/>
    <cellStyle name="Normal 2 2 2 9 4 3 9 2" xfId="15882"/>
    <cellStyle name="Normal 2 2 2 9 4 4" xfId="15883"/>
    <cellStyle name="Normal 2 2 2 9 4 4 2" xfId="15884"/>
    <cellStyle name="Normal 2 2 2 9 4 5" xfId="15885"/>
    <cellStyle name="Normal 2 2 2 9 4 5 2" xfId="15886"/>
    <cellStyle name="Normal 2 2 2 9 4 6" xfId="15887"/>
    <cellStyle name="Normal 2 2 2 9 4 6 2" xfId="15888"/>
    <cellStyle name="Normal 2 2 2 9 4 7" xfId="15889"/>
    <cellStyle name="Normal 2 2 2 9 4 7 2" xfId="15890"/>
    <cellStyle name="Normal 2 2 2 9 4 8" xfId="15891"/>
    <cellStyle name="Normal 2 2 2 9 4 8 2" xfId="15892"/>
    <cellStyle name="Normal 2 2 2 9 4 9" xfId="15893"/>
    <cellStyle name="Normal 2 2 2 9 4 9 2" xfId="15894"/>
    <cellStyle name="Normal 2 2 2 9 5" xfId="424"/>
    <cellStyle name="Normal 2 2 2 9 5 10" xfId="15895"/>
    <cellStyle name="Normal 2 2 2 9 5 10 2" xfId="15896"/>
    <cellStyle name="Normal 2 2 2 9 5 11" xfId="15897"/>
    <cellStyle name="Normal 2 2 2 9 5 11 2" xfId="15898"/>
    <cellStyle name="Normal 2 2 2 9 5 12" xfId="15899"/>
    <cellStyle name="Normal 2 2 2 9 5 12 2" xfId="15900"/>
    <cellStyle name="Normal 2 2 2 9 5 13" xfId="15901"/>
    <cellStyle name="Normal 2 2 2 9 5 2" xfId="15902"/>
    <cellStyle name="Normal 2 2 2 9 5 2 10" xfId="15903"/>
    <cellStyle name="Normal 2 2 2 9 5 2 10 2" xfId="15904"/>
    <cellStyle name="Normal 2 2 2 9 5 2 11" xfId="15905"/>
    <cellStyle name="Normal 2 2 2 9 5 2 11 2" xfId="15906"/>
    <cellStyle name="Normal 2 2 2 9 5 2 12" xfId="15907"/>
    <cellStyle name="Normal 2 2 2 9 5 2 2" xfId="15908"/>
    <cellStyle name="Normal 2 2 2 9 5 2 2 10" xfId="15909"/>
    <cellStyle name="Normal 2 2 2 9 5 2 2 10 2" xfId="15910"/>
    <cellStyle name="Normal 2 2 2 9 5 2 2 11" xfId="15911"/>
    <cellStyle name="Normal 2 2 2 9 5 2 2 2" xfId="15912"/>
    <cellStyle name="Normal 2 2 2 9 5 2 2 2 2" xfId="15913"/>
    <cellStyle name="Normal 2 2 2 9 5 2 2 3" xfId="15914"/>
    <cellStyle name="Normal 2 2 2 9 5 2 2 3 2" xfId="15915"/>
    <cellStyle name="Normal 2 2 2 9 5 2 2 4" xfId="15916"/>
    <cellStyle name="Normal 2 2 2 9 5 2 2 4 2" xfId="15917"/>
    <cellStyle name="Normal 2 2 2 9 5 2 2 5" xfId="15918"/>
    <cellStyle name="Normal 2 2 2 9 5 2 2 5 2" xfId="15919"/>
    <cellStyle name="Normal 2 2 2 9 5 2 2 6" xfId="15920"/>
    <cellStyle name="Normal 2 2 2 9 5 2 2 6 2" xfId="15921"/>
    <cellStyle name="Normal 2 2 2 9 5 2 2 7" xfId="15922"/>
    <cellStyle name="Normal 2 2 2 9 5 2 2 7 2" xfId="15923"/>
    <cellStyle name="Normal 2 2 2 9 5 2 2 8" xfId="15924"/>
    <cellStyle name="Normal 2 2 2 9 5 2 2 8 2" xfId="15925"/>
    <cellStyle name="Normal 2 2 2 9 5 2 2 9" xfId="15926"/>
    <cellStyle name="Normal 2 2 2 9 5 2 2 9 2" xfId="15927"/>
    <cellStyle name="Normal 2 2 2 9 5 2 3" xfId="15928"/>
    <cellStyle name="Normal 2 2 2 9 5 2 3 2" xfId="15929"/>
    <cellStyle name="Normal 2 2 2 9 5 2 4" xfId="15930"/>
    <cellStyle name="Normal 2 2 2 9 5 2 4 2" xfId="15931"/>
    <cellStyle name="Normal 2 2 2 9 5 2 5" xfId="15932"/>
    <cellStyle name="Normal 2 2 2 9 5 2 5 2" xfId="15933"/>
    <cellStyle name="Normal 2 2 2 9 5 2 6" xfId="15934"/>
    <cellStyle name="Normal 2 2 2 9 5 2 6 2" xfId="15935"/>
    <cellStyle name="Normal 2 2 2 9 5 2 7" xfId="15936"/>
    <cellStyle name="Normal 2 2 2 9 5 2 7 2" xfId="15937"/>
    <cellStyle name="Normal 2 2 2 9 5 2 8" xfId="15938"/>
    <cellStyle name="Normal 2 2 2 9 5 2 8 2" xfId="15939"/>
    <cellStyle name="Normal 2 2 2 9 5 2 9" xfId="15940"/>
    <cellStyle name="Normal 2 2 2 9 5 2 9 2" xfId="15941"/>
    <cellStyle name="Normal 2 2 2 9 5 3" xfId="15942"/>
    <cellStyle name="Normal 2 2 2 9 5 3 10" xfId="15943"/>
    <cellStyle name="Normal 2 2 2 9 5 3 10 2" xfId="15944"/>
    <cellStyle name="Normal 2 2 2 9 5 3 11" xfId="15945"/>
    <cellStyle name="Normal 2 2 2 9 5 3 2" xfId="15946"/>
    <cellStyle name="Normal 2 2 2 9 5 3 2 2" xfId="15947"/>
    <cellStyle name="Normal 2 2 2 9 5 3 3" xfId="15948"/>
    <cellStyle name="Normal 2 2 2 9 5 3 3 2" xfId="15949"/>
    <cellStyle name="Normal 2 2 2 9 5 3 4" xfId="15950"/>
    <cellStyle name="Normal 2 2 2 9 5 3 4 2" xfId="15951"/>
    <cellStyle name="Normal 2 2 2 9 5 3 5" xfId="15952"/>
    <cellStyle name="Normal 2 2 2 9 5 3 5 2" xfId="15953"/>
    <cellStyle name="Normal 2 2 2 9 5 3 6" xfId="15954"/>
    <cellStyle name="Normal 2 2 2 9 5 3 6 2" xfId="15955"/>
    <cellStyle name="Normal 2 2 2 9 5 3 7" xfId="15956"/>
    <cellStyle name="Normal 2 2 2 9 5 3 7 2" xfId="15957"/>
    <cellStyle name="Normal 2 2 2 9 5 3 8" xfId="15958"/>
    <cellStyle name="Normal 2 2 2 9 5 3 8 2" xfId="15959"/>
    <cellStyle name="Normal 2 2 2 9 5 3 9" xfId="15960"/>
    <cellStyle name="Normal 2 2 2 9 5 3 9 2" xfId="15961"/>
    <cellStyle name="Normal 2 2 2 9 5 4" xfId="15962"/>
    <cellStyle name="Normal 2 2 2 9 5 4 2" xfId="15963"/>
    <cellStyle name="Normal 2 2 2 9 5 5" xfId="15964"/>
    <cellStyle name="Normal 2 2 2 9 5 5 2" xfId="15965"/>
    <cellStyle name="Normal 2 2 2 9 5 6" xfId="15966"/>
    <cellStyle name="Normal 2 2 2 9 5 6 2" xfId="15967"/>
    <cellStyle name="Normal 2 2 2 9 5 7" xfId="15968"/>
    <cellStyle name="Normal 2 2 2 9 5 7 2" xfId="15969"/>
    <cellStyle name="Normal 2 2 2 9 5 8" xfId="15970"/>
    <cellStyle name="Normal 2 2 2 9 5 8 2" xfId="15971"/>
    <cellStyle name="Normal 2 2 2 9 5 9" xfId="15972"/>
    <cellStyle name="Normal 2 2 2 9 5 9 2" xfId="15973"/>
    <cellStyle name="Normal 2 2 2 9 6" xfId="425"/>
    <cellStyle name="Normal 2 2 2 9 6 10" xfId="15974"/>
    <cellStyle name="Normal 2 2 2 9 6 10 2" xfId="15975"/>
    <cellStyle name="Normal 2 2 2 9 6 11" xfId="15976"/>
    <cellStyle name="Normal 2 2 2 9 6 11 2" xfId="15977"/>
    <cellStyle name="Normal 2 2 2 9 6 12" xfId="15978"/>
    <cellStyle name="Normal 2 2 2 9 6 12 2" xfId="15979"/>
    <cellStyle name="Normal 2 2 2 9 6 13" xfId="15980"/>
    <cellStyle name="Normal 2 2 2 9 6 2" xfId="15981"/>
    <cellStyle name="Normal 2 2 2 9 6 2 10" xfId="15982"/>
    <cellStyle name="Normal 2 2 2 9 6 2 10 2" xfId="15983"/>
    <cellStyle name="Normal 2 2 2 9 6 2 11" xfId="15984"/>
    <cellStyle name="Normal 2 2 2 9 6 2 11 2" xfId="15985"/>
    <cellStyle name="Normal 2 2 2 9 6 2 12" xfId="15986"/>
    <cellStyle name="Normal 2 2 2 9 6 2 2" xfId="15987"/>
    <cellStyle name="Normal 2 2 2 9 6 2 2 10" xfId="15988"/>
    <cellStyle name="Normal 2 2 2 9 6 2 2 10 2" xfId="15989"/>
    <cellStyle name="Normal 2 2 2 9 6 2 2 11" xfId="15990"/>
    <cellStyle name="Normal 2 2 2 9 6 2 2 2" xfId="15991"/>
    <cellStyle name="Normal 2 2 2 9 6 2 2 2 2" xfId="15992"/>
    <cellStyle name="Normal 2 2 2 9 6 2 2 3" xfId="15993"/>
    <cellStyle name="Normal 2 2 2 9 6 2 2 3 2" xfId="15994"/>
    <cellStyle name="Normal 2 2 2 9 6 2 2 4" xfId="15995"/>
    <cellStyle name="Normal 2 2 2 9 6 2 2 4 2" xfId="15996"/>
    <cellStyle name="Normal 2 2 2 9 6 2 2 5" xfId="15997"/>
    <cellStyle name="Normal 2 2 2 9 6 2 2 5 2" xfId="15998"/>
    <cellStyle name="Normal 2 2 2 9 6 2 2 6" xfId="15999"/>
    <cellStyle name="Normal 2 2 2 9 6 2 2 6 2" xfId="16000"/>
    <cellStyle name="Normal 2 2 2 9 6 2 2 7" xfId="16001"/>
    <cellStyle name="Normal 2 2 2 9 6 2 2 7 2" xfId="16002"/>
    <cellStyle name="Normal 2 2 2 9 6 2 2 8" xfId="16003"/>
    <cellStyle name="Normal 2 2 2 9 6 2 2 8 2" xfId="16004"/>
    <cellStyle name="Normal 2 2 2 9 6 2 2 9" xfId="16005"/>
    <cellStyle name="Normal 2 2 2 9 6 2 2 9 2" xfId="16006"/>
    <cellStyle name="Normal 2 2 2 9 6 2 3" xfId="16007"/>
    <cellStyle name="Normal 2 2 2 9 6 2 3 2" xfId="16008"/>
    <cellStyle name="Normal 2 2 2 9 6 2 4" xfId="16009"/>
    <cellStyle name="Normal 2 2 2 9 6 2 4 2" xfId="16010"/>
    <cellStyle name="Normal 2 2 2 9 6 2 5" xfId="16011"/>
    <cellStyle name="Normal 2 2 2 9 6 2 5 2" xfId="16012"/>
    <cellStyle name="Normal 2 2 2 9 6 2 6" xfId="16013"/>
    <cellStyle name="Normal 2 2 2 9 6 2 6 2" xfId="16014"/>
    <cellStyle name="Normal 2 2 2 9 6 2 7" xfId="16015"/>
    <cellStyle name="Normal 2 2 2 9 6 2 7 2" xfId="16016"/>
    <cellStyle name="Normal 2 2 2 9 6 2 8" xfId="16017"/>
    <cellStyle name="Normal 2 2 2 9 6 2 8 2" xfId="16018"/>
    <cellStyle name="Normal 2 2 2 9 6 2 9" xfId="16019"/>
    <cellStyle name="Normal 2 2 2 9 6 2 9 2" xfId="16020"/>
    <cellStyle name="Normal 2 2 2 9 6 3" xfId="16021"/>
    <cellStyle name="Normal 2 2 2 9 6 3 10" xfId="16022"/>
    <cellStyle name="Normal 2 2 2 9 6 3 10 2" xfId="16023"/>
    <cellStyle name="Normal 2 2 2 9 6 3 11" xfId="16024"/>
    <cellStyle name="Normal 2 2 2 9 6 3 2" xfId="16025"/>
    <cellStyle name="Normal 2 2 2 9 6 3 2 2" xfId="16026"/>
    <cellStyle name="Normal 2 2 2 9 6 3 3" xfId="16027"/>
    <cellStyle name="Normal 2 2 2 9 6 3 3 2" xfId="16028"/>
    <cellStyle name="Normal 2 2 2 9 6 3 4" xfId="16029"/>
    <cellStyle name="Normal 2 2 2 9 6 3 4 2" xfId="16030"/>
    <cellStyle name="Normal 2 2 2 9 6 3 5" xfId="16031"/>
    <cellStyle name="Normal 2 2 2 9 6 3 5 2" xfId="16032"/>
    <cellStyle name="Normal 2 2 2 9 6 3 6" xfId="16033"/>
    <cellStyle name="Normal 2 2 2 9 6 3 6 2" xfId="16034"/>
    <cellStyle name="Normal 2 2 2 9 6 3 7" xfId="16035"/>
    <cellStyle name="Normal 2 2 2 9 6 3 7 2" xfId="16036"/>
    <cellStyle name="Normal 2 2 2 9 6 3 8" xfId="16037"/>
    <cellStyle name="Normal 2 2 2 9 6 3 8 2" xfId="16038"/>
    <cellStyle name="Normal 2 2 2 9 6 3 9" xfId="16039"/>
    <cellStyle name="Normal 2 2 2 9 6 3 9 2" xfId="16040"/>
    <cellStyle name="Normal 2 2 2 9 6 4" xfId="16041"/>
    <cellStyle name="Normal 2 2 2 9 6 4 2" xfId="16042"/>
    <cellStyle name="Normal 2 2 2 9 6 5" xfId="16043"/>
    <cellStyle name="Normal 2 2 2 9 6 5 2" xfId="16044"/>
    <cellStyle name="Normal 2 2 2 9 6 6" xfId="16045"/>
    <cellStyle name="Normal 2 2 2 9 6 6 2" xfId="16046"/>
    <cellStyle name="Normal 2 2 2 9 6 7" xfId="16047"/>
    <cellStyle name="Normal 2 2 2 9 6 7 2" xfId="16048"/>
    <cellStyle name="Normal 2 2 2 9 6 8" xfId="16049"/>
    <cellStyle name="Normal 2 2 2 9 6 8 2" xfId="16050"/>
    <cellStyle name="Normal 2 2 2 9 6 9" xfId="16051"/>
    <cellStyle name="Normal 2 2 2 9 6 9 2" xfId="16052"/>
    <cellStyle name="Normal 2 2 2 9 7" xfId="426"/>
    <cellStyle name="Normal 2 2 20" xfId="16053"/>
    <cellStyle name="Normal 2 2 21" xfId="16054"/>
    <cellStyle name="Normal 2 2 22" xfId="16055"/>
    <cellStyle name="Normal 2 2 23" xfId="16056"/>
    <cellStyle name="Normal 2 2 24" xfId="16057"/>
    <cellStyle name="Normal 2 2 25" xfId="16058"/>
    <cellStyle name="Normal 2 2 26" xfId="16059"/>
    <cellStyle name="Normal 2 2 27" xfId="16060"/>
    <cellStyle name="Normal 2 2 28" xfId="16061"/>
    <cellStyle name="Normal 2 2 29" xfId="16062"/>
    <cellStyle name="Normal 2 2 3" xfId="427"/>
    <cellStyle name="Normal 2 2 3 2" xfId="428"/>
    <cellStyle name="Normal 2 2 30" xfId="16063"/>
    <cellStyle name="Normal 2 2 31" xfId="16064"/>
    <cellStyle name="Normal 2 2 4" xfId="429"/>
    <cellStyle name="Normal 2 2 4 10" xfId="16065"/>
    <cellStyle name="Normal 2 2 4 10 10" xfId="16066"/>
    <cellStyle name="Normal 2 2 4 10 10 2" xfId="16067"/>
    <cellStyle name="Normal 2 2 4 10 11" xfId="16068"/>
    <cellStyle name="Normal 2 2 4 10 11 2" xfId="16069"/>
    <cellStyle name="Normal 2 2 4 10 12" xfId="16070"/>
    <cellStyle name="Normal 2 2 4 10 2" xfId="16071"/>
    <cellStyle name="Normal 2 2 4 10 2 10" xfId="16072"/>
    <cellStyle name="Normal 2 2 4 10 2 10 2" xfId="16073"/>
    <cellStyle name="Normal 2 2 4 10 2 11" xfId="16074"/>
    <cellStyle name="Normal 2 2 4 10 2 2" xfId="16075"/>
    <cellStyle name="Normal 2 2 4 10 2 2 2" xfId="16076"/>
    <cellStyle name="Normal 2 2 4 10 2 3" xfId="16077"/>
    <cellStyle name="Normal 2 2 4 10 2 3 2" xfId="16078"/>
    <cellStyle name="Normal 2 2 4 10 2 4" xfId="16079"/>
    <cellStyle name="Normal 2 2 4 10 2 4 2" xfId="16080"/>
    <cellStyle name="Normal 2 2 4 10 2 5" xfId="16081"/>
    <cellStyle name="Normal 2 2 4 10 2 5 2" xfId="16082"/>
    <cellStyle name="Normal 2 2 4 10 2 6" xfId="16083"/>
    <cellStyle name="Normal 2 2 4 10 2 6 2" xfId="16084"/>
    <cellStyle name="Normal 2 2 4 10 2 7" xfId="16085"/>
    <cellStyle name="Normal 2 2 4 10 2 7 2" xfId="16086"/>
    <cellStyle name="Normal 2 2 4 10 2 8" xfId="16087"/>
    <cellStyle name="Normal 2 2 4 10 2 8 2" xfId="16088"/>
    <cellStyle name="Normal 2 2 4 10 2 9" xfId="16089"/>
    <cellStyle name="Normal 2 2 4 10 2 9 2" xfId="16090"/>
    <cellStyle name="Normal 2 2 4 10 3" xfId="16091"/>
    <cellStyle name="Normal 2 2 4 10 3 2" xfId="16092"/>
    <cellStyle name="Normal 2 2 4 10 4" xfId="16093"/>
    <cellStyle name="Normal 2 2 4 10 4 2" xfId="16094"/>
    <cellStyle name="Normal 2 2 4 10 5" xfId="16095"/>
    <cellStyle name="Normal 2 2 4 10 5 2" xfId="16096"/>
    <cellStyle name="Normal 2 2 4 10 6" xfId="16097"/>
    <cellStyle name="Normal 2 2 4 10 6 2" xfId="16098"/>
    <cellStyle name="Normal 2 2 4 10 7" xfId="16099"/>
    <cellStyle name="Normal 2 2 4 10 7 2" xfId="16100"/>
    <cellStyle name="Normal 2 2 4 10 8" xfId="16101"/>
    <cellStyle name="Normal 2 2 4 10 8 2" xfId="16102"/>
    <cellStyle name="Normal 2 2 4 10 9" xfId="16103"/>
    <cellStyle name="Normal 2 2 4 10 9 2" xfId="16104"/>
    <cellStyle name="Normal 2 2 4 11" xfId="16105"/>
    <cellStyle name="Normal 2 2 4 11 10" xfId="16106"/>
    <cellStyle name="Normal 2 2 4 11 10 2" xfId="16107"/>
    <cellStyle name="Normal 2 2 4 11 11" xfId="16108"/>
    <cellStyle name="Normal 2 2 4 11 2" xfId="16109"/>
    <cellStyle name="Normal 2 2 4 11 2 2" xfId="16110"/>
    <cellStyle name="Normal 2 2 4 11 3" xfId="16111"/>
    <cellStyle name="Normal 2 2 4 11 3 2" xfId="16112"/>
    <cellStyle name="Normal 2 2 4 11 4" xfId="16113"/>
    <cellStyle name="Normal 2 2 4 11 4 2" xfId="16114"/>
    <cellStyle name="Normal 2 2 4 11 5" xfId="16115"/>
    <cellStyle name="Normal 2 2 4 11 5 2" xfId="16116"/>
    <cellStyle name="Normal 2 2 4 11 6" xfId="16117"/>
    <cellStyle name="Normal 2 2 4 11 6 2" xfId="16118"/>
    <cellStyle name="Normal 2 2 4 11 7" xfId="16119"/>
    <cellStyle name="Normal 2 2 4 11 7 2" xfId="16120"/>
    <cellStyle name="Normal 2 2 4 11 8" xfId="16121"/>
    <cellStyle name="Normal 2 2 4 11 8 2" xfId="16122"/>
    <cellStyle name="Normal 2 2 4 11 9" xfId="16123"/>
    <cellStyle name="Normal 2 2 4 11 9 2" xfId="16124"/>
    <cellStyle name="Normal 2 2 4 12" xfId="16125"/>
    <cellStyle name="Normal 2 2 4 12 2" xfId="16126"/>
    <cellStyle name="Normal 2 2 4 13" xfId="16127"/>
    <cellStyle name="Normal 2 2 4 13 2" xfId="16128"/>
    <cellStyle name="Normal 2 2 4 14" xfId="16129"/>
    <cellStyle name="Normal 2 2 4 14 2" xfId="16130"/>
    <cellStyle name="Normal 2 2 4 15" xfId="16131"/>
    <cellStyle name="Normal 2 2 4 15 2" xfId="16132"/>
    <cellStyle name="Normal 2 2 4 16" xfId="16133"/>
    <cellStyle name="Normal 2 2 4 16 2" xfId="16134"/>
    <cellStyle name="Normal 2 2 4 17" xfId="16135"/>
    <cellStyle name="Normal 2 2 4 17 2" xfId="16136"/>
    <cellStyle name="Normal 2 2 4 18" xfId="16137"/>
    <cellStyle name="Normal 2 2 4 18 2" xfId="16138"/>
    <cellStyle name="Normal 2 2 4 19" xfId="16139"/>
    <cellStyle name="Normal 2 2 4 19 2" xfId="16140"/>
    <cellStyle name="Normal 2 2 4 2" xfId="430"/>
    <cellStyle name="Normal 2 2 4 2 10" xfId="431"/>
    <cellStyle name="Normal 2 2 4 2 2" xfId="432"/>
    <cellStyle name="Normal 2 2 4 2 2 10" xfId="16141"/>
    <cellStyle name="Normal 2 2 4 2 2 10 2" xfId="16142"/>
    <cellStyle name="Normal 2 2 4 2 2 11" xfId="16143"/>
    <cellStyle name="Normal 2 2 4 2 2 11 2" xfId="16144"/>
    <cellStyle name="Normal 2 2 4 2 2 12" xfId="16145"/>
    <cellStyle name="Normal 2 2 4 2 2 12 2" xfId="16146"/>
    <cellStyle name="Normal 2 2 4 2 2 13" xfId="16147"/>
    <cellStyle name="Normal 2 2 4 2 2 13 2" xfId="16148"/>
    <cellStyle name="Normal 2 2 4 2 2 14" xfId="16149"/>
    <cellStyle name="Normal 2 2 4 2 2 14 2" xfId="16150"/>
    <cellStyle name="Normal 2 2 4 2 2 15" xfId="16151"/>
    <cellStyle name="Normal 2 2 4 2 2 15 2" xfId="16152"/>
    <cellStyle name="Normal 2 2 4 2 2 16" xfId="16153"/>
    <cellStyle name="Normal 2 2 4 2 2 16 2" xfId="16154"/>
    <cellStyle name="Normal 2 2 4 2 2 17" xfId="16155"/>
    <cellStyle name="Normal 2 2 4 2 2 17 2" xfId="16156"/>
    <cellStyle name="Normal 2 2 4 2 2 18" xfId="16157"/>
    <cellStyle name="Normal 2 2 4 2 2 2" xfId="433"/>
    <cellStyle name="Normal 2 2 4 2 2 2 2" xfId="434"/>
    <cellStyle name="Normal 2 2 4 2 2 2 2 10" xfId="16158"/>
    <cellStyle name="Normal 2 2 4 2 2 2 2 10 2" xfId="16159"/>
    <cellStyle name="Normal 2 2 4 2 2 2 2 11" xfId="16160"/>
    <cellStyle name="Normal 2 2 4 2 2 2 2 11 2" xfId="16161"/>
    <cellStyle name="Normal 2 2 4 2 2 2 2 12" xfId="16162"/>
    <cellStyle name="Normal 2 2 4 2 2 2 2 12 2" xfId="16163"/>
    <cellStyle name="Normal 2 2 4 2 2 2 2 13" xfId="16164"/>
    <cellStyle name="Normal 2 2 4 2 2 2 2 13 2" xfId="16165"/>
    <cellStyle name="Normal 2 2 4 2 2 2 2 14" xfId="16166"/>
    <cellStyle name="Normal 2 2 4 2 2 2 2 14 2" xfId="16167"/>
    <cellStyle name="Normal 2 2 4 2 2 2 2 15" xfId="16168"/>
    <cellStyle name="Normal 2 2 4 2 2 2 2 15 2" xfId="16169"/>
    <cellStyle name="Normal 2 2 4 2 2 2 2 16" xfId="16170"/>
    <cellStyle name="Normal 2 2 4 2 2 2 2 16 2" xfId="16171"/>
    <cellStyle name="Normal 2 2 4 2 2 2 2 17" xfId="16172"/>
    <cellStyle name="Normal 2 2 4 2 2 2 2 2" xfId="435"/>
    <cellStyle name="Normal 2 2 4 2 2 2 2 2 2" xfId="436"/>
    <cellStyle name="Normal 2 2 4 2 2 2 2 3" xfId="437"/>
    <cellStyle name="Normal 2 2 4 2 2 2 2 3 2" xfId="438"/>
    <cellStyle name="Normal 2 2 4 2 2 2 2 4" xfId="439"/>
    <cellStyle name="Normal 2 2 4 2 2 2 2 4 2" xfId="440"/>
    <cellStyle name="Normal 2 2 4 2 2 2 2 5" xfId="441"/>
    <cellStyle name="Normal 2 2 4 2 2 2 2 5 2" xfId="442"/>
    <cellStyle name="Normal 2 2 4 2 2 2 2 6" xfId="16173"/>
    <cellStyle name="Normal 2 2 4 2 2 2 2 6 10" xfId="16174"/>
    <cellStyle name="Normal 2 2 4 2 2 2 2 6 10 2" xfId="16175"/>
    <cellStyle name="Normal 2 2 4 2 2 2 2 6 11" xfId="16176"/>
    <cellStyle name="Normal 2 2 4 2 2 2 2 6 11 2" xfId="16177"/>
    <cellStyle name="Normal 2 2 4 2 2 2 2 6 12" xfId="16178"/>
    <cellStyle name="Normal 2 2 4 2 2 2 2 6 2" xfId="16179"/>
    <cellStyle name="Normal 2 2 4 2 2 2 2 6 2 10" xfId="16180"/>
    <cellStyle name="Normal 2 2 4 2 2 2 2 6 2 10 2" xfId="16181"/>
    <cellStyle name="Normal 2 2 4 2 2 2 2 6 2 11" xfId="16182"/>
    <cellStyle name="Normal 2 2 4 2 2 2 2 6 2 2" xfId="16183"/>
    <cellStyle name="Normal 2 2 4 2 2 2 2 6 2 2 2" xfId="16184"/>
    <cellStyle name="Normal 2 2 4 2 2 2 2 6 2 3" xfId="16185"/>
    <cellStyle name="Normal 2 2 4 2 2 2 2 6 2 3 2" xfId="16186"/>
    <cellStyle name="Normal 2 2 4 2 2 2 2 6 2 4" xfId="16187"/>
    <cellStyle name="Normal 2 2 4 2 2 2 2 6 2 4 2" xfId="16188"/>
    <cellStyle name="Normal 2 2 4 2 2 2 2 6 2 5" xfId="16189"/>
    <cellStyle name="Normal 2 2 4 2 2 2 2 6 2 5 2" xfId="16190"/>
    <cellStyle name="Normal 2 2 4 2 2 2 2 6 2 6" xfId="16191"/>
    <cellStyle name="Normal 2 2 4 2 2 2 2 6 2 6 2" xfId="16192"/>
    <cellStyle name="Normal 2 2 4 2 2 2 2 6 2 7" xfId="16193"/>
    <cellStyle name="Normal 2 2 4 2 2 2 2 6 2 7 2" xfId="16194"/>
    <cellStyle name="Normal 2 2 4 2 2 2 2 6 2 8" xfId="16195"/>
    <cellStyle name="Normal 2 2 4 2 2 2 2 6 2 8 2" xfId="16196"/>
    <cellStyle name="Normal 2 2 4 2 2 2 2 6 2 9" xfId="16197"/>
    <cellStyle name="Normal 2 2 4 2 2 2 2 6 2 9 2" xfId="16198"/>
    <cellStyle name="Normal 2 2 4 2 2 2 2 6 3" xfId="16199"/>
    <cellStyle name="Normal 2 2 4 2 2 2 2 6 3 2" xfId="16200"/>
    <cellStyle name="Normal 2 2 4 2 2 2 2 6 4" xfId="16201"/>
    <cellStyle name="Normal 2 2 4 2 2 2 2 6 4 2" xfId="16202"/>
    <cellStyle name="Normal 2 2 4 2 2 2 2 6 5" xfId="16203"/>
    <cellStyle name="Normal 2 2 4 2 2 2 2 6 5 2" xfId="16204"/>
    <cellStyle name="Normal 2 2 4 2 2 2 2 6 6" xfId="16205"/>
    <cellStyle name="Normal 2 2 4 2 2 2 2 6 6 2" xfId="16206"/>
    <cellStyle name="Normal 2 2 4 2 2 2 2 6 7" xfId="16207"/>
    <cellStyle name="Normal 2 2 4 2 2 2 2 6 7 2" xfId="16208"/>
    <cellStyle name="Normal 2 2 4 2 2 2 2 6 8" xfId="16209"/>
    <cellStyle name="Normal 2 2 4 2 2 2 2 6 8 2" xfId="16210"/>
    <cellStyle name="Normal 2 2 4 2 2 2 2 6 9" xfId="16211"/>
    <cellStyle name="Normal 2 2 4 2 2 2 2 6 9 2" xfId="16212"/>
    <cellStyle name="Normal 2 2 4 2 2 2 2 7" xfId="16213"/>
    <cellStyle name="Normal 2 2 4 2 2 2 2 7 10" xfId="16214"/>
    <cellStyle name="Normal 2 2 4 2 2 2 2 7 10 2" xfId="16215"/>
    <cellStyle name="Normal 2 2 4 2 2 2 2 7 11" xfId="16216"/>
    <cellStyle name="Normal 2 2 4 2 2 2 2 7 2" xfId="16217"/>
    <cellStyle name="Normal 2 2 4 2 2 2 2 7 2 2" xfId="16218"/>
    <cellStyle name="Normal 2 2 4 2 2 2 2 7 3" xfId="16219"/>
    <cellStyle name="Normal 2 2 4 2 2 2 2 7 3 2" xfId="16220"/>
    <cellStyle name="Normal 2 2 4 2 2 2 2 7 4" xfId="16221"/>
    <cellStyle name="Normal 2 2 4 2 2 2 2 7 4 2" xfId="16222"/>
    <cellStyle name="Normal 2 2 4 2 2 2 2 7 5" xfId="16223"/>
    <cellStyle name="Normal 2 2 4 2 2 2 2 7 5 2" xfId="16224"/>
    <cellStyle name="Normal 2 2 4 2 2 2 2 7 6" xfId="16225"/>
    <cellStyle name="Normal 2 2 4 2 2 2 2 7 6 2" xfId="16226"/>
    <cellStyle name="Normal 2 2 4 2 2 2 2 7 7" xfId="16227"/>
    <cellStyle name="Normal 2 2 4 2 2 2 2 7 7 2" xfId="16228"/>
    <cellStyle name="Normal 2 2 4 2 2 2 2 7 8" xfId="16229"/>
    <cellStyle name="Normal 2 2 4 2 2 2 2 7 8 2" xfId="16230"/>
    <cellStyle name="Normal 2 2 4 2 2 2 2 7 9" xfId="16231"/>
    <cellStyle name="Normal 2 2 4 2 2 2 2 7 9 2" xfId="16232"/>
    <cellStyle name="Normal 2 2 4 2 2 2 2 8" xfId="16233"/>
    <cellStyle name="Normal 2 2 4 2 2 2 2 8 2" xfId="16234"/>
    <cellStyle name="Normal 2 2 4 2 2 2 2 9" xfId="16235"/>
    <cellStyle name="Normal 2 2 4 2 2 2 2 9 2" xfId="16236"/>
    <cellStyle name="Normal 2 2 4 2 2 2 3" xfId="443"/>
    <cellStyle name="Normal 2 2 4 2 2 2 3 10" xfId="16237"/>
    <cellStyle name="Normal 2 2 4 2 2 2 3 10 2" xfId="16238"/>
    <cellStyle name="Normal 2 2 4 2 2 2 3 11" xfId="16239"/>
    <cellStyle name="Normal 2 2 4 2 2 2 3 11 2" xfId="16240"/>
    <cellStyle name="Normal 2 2 4 2 2 2 3 12" xfId="16241"/>
    <cellStyle name="Normal 2 2 4 2 2 2 3 12 2" xfId="16242"/>
    <cellStyle name="Normal 2 2 4 2 2 2 3 13" xfId="16243"/>
    <cellStyle name="Normal 2 2 4 2 2 2 3 2" xfId="16244"/>
    <cellStyle name="Normal 2 2 4 2 2 2 3 2 10" xfId="16245"/>
    <cellStyle name="Normal 2 2 4 2 2 2 3 2 10 2" xfId="16246"/>
    <cellStyle name="Normal 2 2 4 2 2 2 3 2 11" xfId="16247"/>
    <cellStyle name="Normal 2 2 4 2 2 2 3 2 11 2" xfId="16248"/>
    <cellStyle name="Normal 2 2 4 2 2 2 3 2 12" xfId="16249"/>
    <cellStyle name="Normal 2 2 4 2 2 2 3 2 2" xfId="16250"/>
    <cellStyle name="Normal 2 2 4 2 2 2 3 2 2 10" xfId="16251"/>
    <cellStyle name="Normal 2 2 4 2 2 2 3 2 2 10 2" xfId="16252"/>
    <cellStyle name="Normal 2 2 4 2 2 2 3 2 2 11" xfId="16253"/>
    <cellStyle name="Normal 2 2 4 2 2 2 3 2 2 2" xfId="16254"/>
    <cellStyle name="Normal 2 2 4 2 2 2 3 2 2 2 2" xfId="16255"/>
    <cellStyle name="Normal 2 2 4 2 2 2 3 2 2 3" xfId="16256"/>
    <cellStyle name="Normal 2 2 4 2 2 2 3 2 2 3 2" xfId="16257"/>
    <cellStyle name="Normal 2 2 4 2 2 2 3 2 2 4" xfId="16258"/>
    <cellStyle name="Normal 2 2 4 2 2 2 3 2 2 4 2" xfId="16259"/>
    <cellStyle name="Normal 2 2 4 2 2 2 3 2 2 5" xfId="16260"/>
    <cellStyle name="Normal 2 2 4 2 2 2 3 2 2 5 2" xfId="16261"/>
    <cellStyle name="Normal 2 2 4 2 2 2 3 2 2 6" xfId="16262"/>
    <cellStyle name="Normal 2 2 4 2 2 2 3 2 2 6 2" xfId="16263"/>
    <cellStyle name="Normal 2 2 4 2 2 2 3 2 2 7" xfId="16264"/>
    <cellStyle name="Normal 2 2 4 2 2 2 3 2 2 7 2" xfId="16265"/>
    <cellStyle name="Normal 2 2 4 2 2 2 3 2 2 8" xfId="16266"/>
    <cellStyle name="Normal 2 2 4 2 2 2 3 2 2 8 2" xfId="16267"/>
    <cellStyle name="Normal 2 2 4 2 2 2 3 2 2 9" xfId="16268"/>
    <cellStyle name="Normal 2 2 4 2 2 2 3 2 2 9 2" xfId="16269"/>
    <cellStyle name="Normal 2 2 4 2 2 2 3 2 3" xfId="16270"/>
    <cellStyle name="Normal 2 2 4 2 2 2 3 2 3 2" xfId="16271"/>
    <cellStyle name="Normal 2 2 4 2 2 2 3 2 4" xfId="16272"/>
    <cellStyle name="Normal 2 2 4 2 2 2 3 2 4 2" xfId="16273"/>
    <cellStyle name="Normal 2 2 4 2 2 2 3 2 5" xfId="16274"/>
    <cellStyle name="Normal 2 2 4 2 2 2 3 2 5 2" xfId="16275"/>
    <cellStyle name="Normal 2 2 4 2 2 2 3 2 6" xfId="16276"/>
    <cellStyle name="Normal 2 2 4 2 2 2 3 2 6 2" xfId="16277"/>
    <cellStyle name="Normal 2 2 4 2 2 2 3 2 7" xfId="16278"/>
    <cellStyle name="Normal 2 2 4 2 2 2 3 2 7 2" xfId="16279"/>
    <cellStyle name="Normal 2 2 4 2 2 2 3 2 8" xfId="16280"/>
    <cellStyle name="Normal 2 2 4 2 2 2 3 2 8 2" xfId="16281"/>
    <cellStyle name="Normal 2 2 4 2 2 2 3 2 9" xfId="16282"/>
    <cellStyle name="Normal 2 2 4 2 2 2 3 2 9 2" xfId="16283"/>
    <cellStyle name="Normal 2 2 4 2 2 2 3 3" xfId="16284"/>
    <cellStyle name="Normal 2 2 4 2 2 2 3 3 10" xfId="16285"/>
    <cellStyle name="Normal 2 2 4 2 2 2 3 3 10 2" xfId="16286"/>
    <cellStyle name="Normal 2 2 4 2 2 2 3 3 11" xfId="16287"/>
    <cellStyle name="Normal 2 2 4 2 2 2 3 3 2" xfId="16288"/>
    <cellStyle name="Normal 2 2 4 2 2 2 3 3 2 2" xfId="16289"/>
    <cellStyle name="Normal 2 2 4 2 2 2 3 3 3" xfId="16290"/>
    <cellStyle name="Normal 2 2 4 2 2 2 3 3 3 2" xfId="16291"/>
    <cellStyle name="Normal 2 2 4 2 2 2 3 3 4" xfId="16292"/>
    <cellStyle name="Normal 2 2 4 2 2 2 3 3 4 2" xfId="16293"/>
    <cellStyle name="Normal 2 2 4 2 2 2 3 3 5" xfId="16294"/>
    <cellStyle name="Normal 2 2 4 2 2 2 3 3 5 2" xfId="16295"/>
    <cellStyle name="Normal 2 2 4 2 2 2 3 3 6" xfId="16296"/>
    <cellStyle name="Normal 2 2 4 2 2 2 3 3 6 2" xfId="16297"/>
    <cellStyle name="Normal 2 2 4 2 2 2 3 3 7" xfId="16298"/>
    <cellStyle name="Normal 2 2 4 2 2 2 3 3 7 2" xfId="16299"/>
    <cellStyle name="Normal 2 2 4 2 2 2 3 3 8" xfId="16300"/>
    <cellStyle name="Normal 2 2 4 2 2 2 3 3 8 2" xfId="16301"/>
    <cellStyle name="Normal 2 2 4 2 2 2 3 3 9" xfId="16302"/>
    <cellStyle name="Normal 2 2 4 2 2 2 3 3 9 2" xfId="16303"/>
    <cellStyle name="Normal 2 2 4 2 2 2 3 4" xfId="16304"/>
    <cellStyle name="Normal 2 2 4 2 2 2 3 4 2" xfId="16305"/>
    <cellStyle name="Normal 2 2 4 2 2 2 3 5" xfId="16306"/>
    <cellStyle name="Normal 2 2 4 2 2 2 3 5 2" xfId="16307"/>
    <cellStyle name="Normal 2 2 4 2 2 2 3 6" xfId="16308"/>
    <cellStyle name="Normal 2 2 4 2 2 2 3 6 2" xfId="16309"/>
    <cellStyle name="Normal 2 2 4 2 2 2 3 7" xfId="16310"/>
    <cellStyle name="Normal 2 2 4 2 2 2 3 7 2" xfId="16311"/>
    <cellStyle name="Normal 2 2 4 2 2 2 3 8" xfId="16312"/>
    <cellStyle name="Normal 2 2 4 2 2 2 3 8 2" xfId="16313"/>
    <cellStyle name="Normal 2 2 4 2 2 2 3 9" xfId="16314"/>
    <cellStyle name="Normal 2 2 4 2 2 2 3 9 2" xfId="16315"/>
    <cellStyle name="Normal 2 2 4 2 2 2 4" xfId="444"/>
    <cellStyle name="Normal 2 2 4 2 2 2 4 10" xfId="16316"/>
    <cellStyle name="Normal 2 2 4 2 2 2 4 10 2" xfId="16317"/>
    <cellStyle name="Normal 2 2 4 2 2 2 4 11" xfId="16318"/>
    <cellStyle name="Normal 2 2 4 2 2 2 4 11 2" xfId="16319"/>
    <cellStyle name="Normal 2 2 4 2 2 2 4 12" xfId="16320"/>
    <cellStyle name="Normal 2 2 4 2 2 2 4 12 2" xfId="16321"/>
    <cellStyle name="Normal 2 2 4 2 2 2 4 13" xfId="16322"/>
    <cellStyle name="Normal 2 2 4 2 2 2 4 2" xfId="16323"/>
    <cellStyle name="Normal 2 2 4 2 2 2 4 2 10" xfId="16324"/>
    <cellStyle name="Normal 2 2 4 2 2 2 4 2 10 2" xfId="16325"/>
    <cellStyle name="Normal 2 2 4 2 2 2 4 2 11" xfId="16326"/>
    <cellStyle name="Normal 2 2 4 2 2 2 4 2 11 2" xfId="16327"/>
    <cellStyle name="Normal 2 2 4 2 2 2 4 2 12" xfId="16328"/>
    <cellStyle name="Normal 2 2 4 2 2 2 4 2 2" xfId="16329"/>
    <cellStyle name="Normal 2 2 4 2 2 2 4 2 2 10" xfId="16330"/>
    <cellStyle name="Normal 2 2 4 2 2 2 4 2 2 10 2" xfId="16331"/>
    <cellStyle name="Normal 2 2 4 2 2 2 4 2 2 11" xfId="16332"/>
    <cellStyle name="Normal 2 2 4 2 2 2 4 2 2 2" xfId="16333"/>
    <cellStyle name="Normal 2 2 4 2 2 2 4 2 2 2 2" xfId="16334"/>
    <cellStyle name="Normal 2 2 4 2 2 2 4 2 2 3" xfId="16335"/>
    <cellStyle name="Normal 2 2 4 2 2 2 4 2 2 3 2" xfId="16336"/>
    <cellStyle name="Normal 2 2 4 2 2 2 4 2 2 4" xfId="16337"/>
    <cellStyle name="Normal 2 2 4 2 2 2 4 2 2 4 2" xfId="16338"/>
    <cellStyle name="Normal 2 2 4 2 2 2 4 2 2 5" xfId="16339"/>
    <cellStyle name="Normal 2 2 4 2 2 2 4 2 2 5 2" xfId="16340"/>
    <cellStyle name="Normal 2 2 4 2 2 2 4 2 2 6" xfId="16341"/>
    <cellStyle name="Normal 2 2 4 2 2 2 4 2 2 6 2" xfId="16342"/>
    <cellStyle name="Normal 2 2 4 2 2 2 4 2 2 7" xfId="16343"/>
    <cellStyle name="Normal 2 2 4 2 2 2 4 2 2 7 2" xfId="16344"/>
    <cellStyle name="Normal 2 2 4 2 2 2 4 2 2 8" xfId="16345"/>
    <cellStyle name="Normal 2 2 4 2 2 2 4 2 2 8 2" xfId="16346"/>
    <cellStyle name="Normal 2 2 4 2 2 2 4 2 2 9" xfId="16347"/>
    <cellStyle name="Normal 2 2 4 2 2 2 4 2 2 9 2" xfId="16348"/>
    <cellStyle name="Normal 2 2 4 2 2 2 4 2 3" xfId="16349"/>
    <cellStyle name="Normal 2 2 4 2 2 2 4 2 3 2" xfId="16350"/>
    <cellStyle name="Normal 2 2 4 2 2 2 4 2 4" xfId="16351"/>
    <cellStyle name="Normal 2 2 4 2 2 2 4 2 4 2" xfId="16352"/>
    <cellStyle name="Normal 2 2 4 2 2 2 4 2 5" xfId="16353"/>
    <cellStyle name="Normal 2 2 4 2 2 2 4 2 5 2" xfId="16354"/>
    <cellStyle name="Normal 2 2 4 2 2 2 4 2 6" xfId="16355"/>
    <cellStyle name="Normal 2 2 4 2 2 2 4 2 6 2" xfId="16356"/>
    <cellStyle name="Normal 2 2 4 2 2 2 4 2 7" xfId="16357"/>
    <cellStyle name="Normal 2 2 4 2 2 2 4 2 7 2" xfId="16358"/>
    <cellStyle name="Normal 2 2 4 2 2 2 4 2 8" xfId="16359"/>
    <cellStyle name="Normal 2 2 4 2 2 2 4 2 8 2" xfId="16360"/>
    <cellStyle name="Normal 2 2 4 2 2 2 4 2 9" xfId="16361"/>
    <cellStyle name="Normal 2 2 4 2 2 2 4 2 9 2" xfId="16362"/>
    <cellStyle name="Normal 2 2 4 2 2 2 4 3" xfId="16363"/>
    <cellStyle name="Normal 2 2 4 2 2 2 4 3 10" xfId="16364"/>
    <cellStyle name="Normal 2 2 4 2 2 2 4 3 10 2" xfId="16365"/>
    <cellStyle name="Normal 2 2 4 2 2 2 4 3 11" xfId="16366"/>
    <cellStyle name="Normal 2 2 4 2 2 2 4 3 2" xfId="16367"/>
    <cellStyle name="Normal 2 2 4 2 2 2 4 3 2 2" xfId="16368"/>
    <cellStyle name="Normal 2 2 4 2 2 2 4 3 3" xfId="16369"/>
    <cellStyle name="Normal 2 2 4 2 2 2 4 3 3 2" xfId="16370"/>
    <cellStyle name="Normal 2 2 4 2 2 2 4 3 4" xfId="16371"/>
    <cellStyle name="Normal 2 2 4 2 2 2 4 3 4 2" xfId="16372"/>
    <cellStyle name="Normal 2 2 4 2 2 2 4 3 5" xfId="16373"/>
    <cellStyle name="Normal 2 2 4 2 2 2 4 3 5 2" xfId="16374"/>
    <cellStyle name="Normal 2 2 4 2 2 2 4 3 6" xfId="16375"/>
    <cellStyle name="Normal 2 2 4 2 2 2 4 3 6 2" xfId="16376"/>
    <cellStyle name="Normal 2 2 4 2 2 2 4 3 7" xfId="16377"/>
    <cellStyle name="Normal 2 2 4 2 2 2 4 3 7 2" xfId="16378"/>
    <cellStyle name="Normal 2 2 4 2 2 2 4 3 8" xfId="16379"/>
    <cellStyle name="Normal 2 2 4 2 2 2 4 3 8 2" xfId="16380"/>
    <cellStyle name="Normal 2 2 4 2 2 2 4 3 9" xfId="16381"/>
    <cellStyle name="Normal 2 2 4 2 2 2 4 3 9 2" xfId="16382"/>
    <cellStyle name="Normal 2 2 4 2 2 2 4 4" xfId="16383"/>
    <cellStyle name="Normal 2 2 4 2 2 2 4 4 2" xfId="16384"/>
    <cellStyle name="Normal 2 2 4 2 2 2 4 5" xfId="16385"/>
    <cellStyle name="Normal 2 2 4 2 2 2 4 5 2" xfId="16386"/>
    <cellStyle name="Normal 2 2 4 2 2 2 4 6" xfId="16387"/>
    <cellStyle name="Normal 2 2 4 2 2 2 4 6 2" xfId="16388"/>
    <cellStyle name="Normal 2 2 4 2 2 2 4 7" xfId="16389"/>
    <cellStyle name="Normal 2 2 4 2 2 2 4 7 2" xfId="16390"/>
    <cellStyle name="Normal 2 2 4 2 2 2 4 8" xfId="16391"/>
    <cellStyle name="Normal 2 2 4 2 2 2 4 8 2" xfId="16392"/>
    <cellStyle name="Normal 2 2 4 2 2 2 4 9" xfId="16393"/>
    <cellStyle name="Normal 2 2 4 2 2 2 4 9 2" xfId="16394"/>
    <cellStyle name="Normal 2 2 4 2 2 2 5" xfId="445"/>
    <cellStyle name="Normal 2 2 4 2 2 2 5 10" xfId="16395"/>
    <cellStyle name="Normal 2 2 4 2 2 2 5 10 2" xfId="16396"/>
    <cellStyle name="Normal 2 2 4 2 2 2 5 11" xfId="16397"/>
    <cellStyle name="Normal 2 2 4 2 2 2 5 11 2" xfId="16398"/>
    <cellStyle name="Normal 2 2 4 2 2 2 5 12" xfId="16399"/>
    <cellStyle name="Normal 2 2 4 2 2 2 5 12 2" xfId="16400"/>
    <cellStyle name="Normal 2 2 4 2 2 2 5 13" xfId="16401"/>
    <cellStyle name="Normal 2 2 4 2 2 2 5 2" xfId="16402"/>
    <cellStyle name="Normal 2 2 4 2 2 2 5 2 10" xfId="16403"/>
    <cellStyle name="Normal 2 2 4 2 2 2 5 2 10 2" xfId="16404"/>
    <cellStyle name="Normal 2 2 4 2 2 2 5 2 11" xfId="16405"/>
    <cellStyle name="Normal 2 2 4 2 2 2 5 2 11 2" xfId="16406"/>
    <cellStyle name="Normal 2 2 4 2 2 2 5 2 12" xfId="16407"/>
    <cellStyle name="Normal 2 2 4 2 2 2 5 2 2" xfId="16408"/>
    <cellStyle name="Normal 2 2 4 2 2 2 5 2 2 10" xfId="16409"/>
    <cellStyle name="Normal 2 2 4 2 2 2 5 2 2 10 2" xfId="16410"/>
    <cellStyle name="Normal 2 2 4 2 2 2 5 2 2 11" xfId="16411"/>
    <cellStyle name="Normal 2 2 4 2 2 2 5 2 2 2" xfId="16412"/>
    <cellStyle name="Normal 2 2 4 2 2 2 5 2 2 2 2" xfId="16413"/>
    <cellStyle name="Normal 2 2 4 2 2 2 5 2 2 3" xfId="16414"/>
    <cellStyle name="Normal 2 2 4 2 2 2 5 2 2 3 2" xfId="16415"/>
    <cellStyle name="Normal 2 2 4 2 2 2 5 2 2 4" xfId="16416"/>
    <cellStyle name="Normal 2 2 4 2 2 2 5 2 2 4 2" xfId="16417"/>
    <cellStyle name="Normal 2 2 4 2 2 2 5 2 2 5" xfId="16418"/>
    <cellStyle name="Normal 2 2 4 2 2 2 5 2 2 5 2" xfId="16419"/>
    <cellStyle name="Normal 2 2 4 2 2 2 5 2 2 6" xfId="16420"/>
    <cellStyle name="Normal 2 2 4 2 2 2 5 2 2 6 2" xfId="16421"/>
    <cellStyle name="Normal 2 2 4 2 2 2 5 2 2 7" xfId="16422"/>
    <cellStyle name="Normal 2 2 4 2 2 2 5 2 2 7 2" xfId="16423"/>
    <cellStyle name="Normal 2 2 4 2 2 2 5 2 2 8" xfId="16424"/>
    <cellStyle name="Normal 2 2 4 2 2 2 5 2 2 8 2" xfId="16425"/>
    <cellStyle name="Normal 2 2 4 2 2 2 5 2 2 9" xfId="16426"/>
    <cellStyle name="Normal 2 2 4 2 2 2 5 2 2 9 2" xfId="16427"/>
    <cellStyle name="Normal 2 2 4 2 2 2 5 2 3" xfId="16428"/>
    <cellStyle name="Normal 2 2 4 2 2 2 5 2 3 2" xfId="16429"/>
    <cellStyle name="Normal 2 2 4 2 2 2 5 2 4" xfId="16430"/>
    <cellStyle name="Normal 2 2 4 2 2 2 5 2 4 2" xfId="16431"/>
    <cellStyle name="Normal 2 2 4 2 2 2 5 2 5" xfId="16432"/>
    <cellStyle name="Normal 2 2 4 2 2 2 5 2 5 2" xfId="16433"/>
    <cellStyle name="Normal 2 2 4 2 2 2 5 2 6" xfId="16434"/>
    <cellStyle name="Normal 2 2 4 2 2 2 5 2 6 2" xfId="16435"/>
    <cellStyle name="Normal 2 2 4 2 2 2 5 2 7" xfId="16436"/>
    <cellStyle name="Normal 2 2 4 2 2 2 5 2 7 2" xfId="16437"/>
    <cellStyle name="Normal 2 2 4 2 2 2 5 2 8" xfId="16438"/>
    <cellStyle name="Normal 2 2 4 2 2 2 5 2 8 2" xfId="16439"/>
    <cellStyle name="Normal 2 2 4 2 2 2 5 2 9" xfId="16440"/>
    <cellStyle name="Normal 2 2 4 2 2 2 5 2 9 2" xfId="16441"/>
    <cellStyle name="Normal 2 2 4 2 2 2 5 3" xfId="16442"/>
    <cellStyle name="Normal 2 2 4 2 2 2 5 3 10" xfId="16443"/>
    <cellStyle name="Normal 2 2 4 2 2 2 5 3 10 2" xfId="16444"/>
    <cellStyle name="Normal 2 2 4 2 2 2 5 3 11" xfId="16445"/>
    <cellStyle name="Normal 2 2 4 2 2 2 5 3 2" xfId="16446"/>
    <cellStyle name="Normal 2 2 4 2 2 2 5 3 2 2" xfId="16447"/>
    <cellStyle name="Normal 2 2 4 2 2 2 5 3 3" xfId="16448"/>
    <cellStyle name="Normal 2 2 4 2 2 2 5 3 3 2" xfId="16449"/>
    <cellStyle name="Normal 2 2 4 2 2 2 5 3 4" xfId="16450"/>
    <cellStyle name="Normal 2 2 4 2 2 2 5 3 4 2" xfId="16451"/>
    <cellStyle name="Normal 2 2 4 2 2 2 5 3 5" xfId="16452"/>
    <cellStyle name="Normal 2 2 4 2 2 2 5 3 5 2" xfId="16453"/>
    <cellStyle name="Normal 2 2 4 2 2 2 5 3 6" xfId="16454"/>
    <cellStyle name="Normal 2 2 4 2 2 2 5 3 6 2" xfId="16455"/>
    <cellStyle name="Normal 2 2 4 2 2 2 5 3 7" xfId="16456"/>
    <cellStyle name="Normal 2 2 4 2 2 2 5 3 7 2" xfId="16457"/>
    <cellStyle name="Normal 2 2 4 2 2 2 5 3 8" xfId="16458"/>
    <cellStyle name="Normal 2 2 4 2 2 2 5 3 8 2" xfId="16459"/>
    <cellStyle name="Normal 2 2 4 2 2 2 5 3 9" xfId="16460"/>
    <cellStyle name="Normal 2 2 4 2 2 2 5 3 9 2" xfId="16461"/>
    <cellStyle name="Normal 2 2 4 2 2 2 5 4" xfId="16462"/>
    <cellStyle name="Normal 2 2 4 2 2 2 5 4 2" xfId="16463"/>
    <cellStyle name="Normal 2 2 4 2 2 2 5 5" xfId="16464"/>
    <cellStyle name="Normal 2 2 4 2 2 2 5 5 2" xfId="16465"/>
    <cellStyle name="Normal 2 2 4 2 2 2 5 6" xfId="16466"/>
    <cellStyle name="Normal 2 2 4 2 2 2 5 6 2" xfId="16467"/>
    <cellStyle name="Normal 2 2 4 2 2 2 5 7" xfId="16468"/>
    <cellStyle name="Normal 2 2 4 2 2 2 5 7 2" xfId="16469"/>
    <cellStyle name="Normal 2 2 4 2 2 2 5 8" xfId="16470"/>
    <cellStyle name="Normal 2 2 4 2 2 2 5 8 2" xfId="16471"/>
    <cellStyle name="Normal 2 2 4 2 2 2 5 9" xfId="16472"/>
    <cellStyle name="Normal 2 2 4 2 2 2 5 9 2" xfId="16473"/>
    <cellStyle name="Normal 2 2 4 2 2 2 6" xfId="446"/>
    <cellStyle name="Normal 2 2 4 2 2 3" xfId="447"/>
    <cellStyle name="Normal 2 2 4 2 2 3 2" xfId="448"/>
    <cellStyle name="Normal 2 2 4 2 2 4" xfId="449"/>
    <cellStyle name="Normal 2 2 4 2 2 4 2" xfId="450"/>
    <cellStyle name="Normal 2 2 4 2 2 5" xfId="451"/>
    <cellStyle name="Normal 2 2 4 2 2 5 2" xfId="452"/>
    <cellStyle name="Normal 2 2 4 2 2 6" xfId="453"/>
    <cellStyle name="Normal 2 2 4 2 2 6 2" xfId="454"/>
    <cellStyle name="Normal 2 2 4 2 2 7" xfId="16474"/>
    <cellStyle name="Normal 2 2 4 2 2 7 10" xfId="16475"/>
    <cellStyle name="Normal 2 2 4 2 2 7 10 2" xfId="16476"/>
    <cellStyle name="Normal 2 2 4 2 2 7 11" xfId="16477"/>
    <cellStyle name="Normal 2 2 4 2 2 7 11 2" xfId="16478"/>
    <cellStyle name="Normal 2 2 4 2 2 7 12" xfId="16479"/>
    <cellStyle name="Normal 2 2 4 2 2 7 2" xfId="16480"/>
    <cellStyle name="Normal 2 2 4 2 2 7 2 10" xfId="16481"/>
    <cellStyle name="Normal 2 2 4 2 2 7 2 10 2" xfId="16482"/>
    <cellStyle name="Normal 2 2 4 2 2 7 2 11" xfId="16483"/>
    <cellStyle name="Normal 2 2 4 2 2 7 2 2" xfId="16484"/>
    <cellStyle name="Normal 2 2 4 2 2 7 2 2 2" xfId="16485"/>
    <cellStyle name="Normal 2 2 4 2 2 7 2 3" xfId="16486"/>
    <cellStyle name="Normal 2 2 4 2 2 7 2 3 2" xfId="16487"/>
    <cellStyle name="Normal 2 2 4 2 2 7 2 4" xfId="16488"/>
    <cellStyle name="Normal 2 2 4 2 2 7 2 4 2" xfId="16489"/>
    <cellStyle name="Normal 2 2 4 2 2 7 2 5" xfId="16490"/>
    <cellStyle name="Normal 2 2 4 2 2 7 2 5 2" xfId="16491"/>
    <cellStyle name="Normal 2 2 4 2 2 7 2 6" xfId="16492"/>
    <cellStyle name="Normal 2 2 4 2 2 7 2 6 2" xfId="16493"/>
    <cellStyle name="Normal 2 2 4 2 2 7 2 7" xfId="16494"/>
    <cellStyle name="Normal 2 2 4 2 2 7 2 7 2" xfId="16495"/>
    <cellStyle name="Normal 2 2 4 2 2 7 2 8" xfId="16496"/>
    <cellStyle name="Normal 2 2 4 2 2 7 2 8 2" xfId="16497"/>
    <cellStyle name="Normal 2 2 4 2 2 7 2 9" xfId="16498"/>
    <cellStyle name="Normal 2 2 4 2 2 7 2 9 2" xfId="16499"/>
    <cellStyle name="Normal 2 2 4 2 2 7 3" xfId="16500"/>
    <cellStyle name="Normal 2 2 4 2 2 7 3 2" xfId="16501"/>
    <cellStyle name="Normal 2 2 4 2 2 7 4" xfId="16502"/>
    <cellStyle name="Normal 2 2 4 2 2 7 4 2" xfId="16503"/>
    <cellStyle name="Normal 2 2 4 2 2 7 5" xfId="16504"/>
    <cellStyle name="Normal 2 2 4 2 2 7 5 2" xfId="16505"/>
    <cellStyle name="Normal 2 2 4 2 2 7 6" xfId="16506"/>
    <cellStyle name="Normal 2 2 4 2 2 7 6 2" xfId="16507"/>
    <cellStyle name="Normal 2 2 4 2 2 7 7" xfId="16508"/>
    <cellStyle name="Normal 2 2 4 2 2 7 7 2" xfId="16509"/>
    <cellStyle name="Normal 2 2 4 2 2 7 8" xfId="16510"/>
    <cellStyle name="Normal 2 2 4 2 2 7 8 2" xfId="16511"/>
    <cellStyle name="Normal 2 2 4 2 2 7 9" xfId="16512"/>
    <cellStyle name="Normal 2 2 4 2 2 7 9 2" xfId="16513"/>
    <cellStyle name="Normal 2 2 4 2 2 8" xfId="16514"/>
    <cellStyle name="Normal 2 2 4 2 2 8 10" xfId="16515"/>
    <cellStyle name="Normal 2 2 4 2 2 8 10 2" xfId="16516"/>
    <cellStyle name="Normal 2 2 4 2 2 8 11" xfId="16517"/>
    <cellStyle name="Normal 2 2 4 2 2 8 2" xfId="16518"/>
    <cellStyle name="Normal 2 2 4 2 2 8 2 2" xfId="16519"/>
    <cellStyle name="Normal 2 2 4 2 2 8 3" xfId="16520"/>
    <cellStyle name="Normal 2 2 4 2 2 8 3 2" xfId="16521"/>
    <cellStyle name="Normal 2 2 4 2 2 8 4" xfId="16522"/>
    <cellStyle name="Normal 2 2 4 2 2 8 4 2" xfId="16523"/>
    <cellStyle name="Normal 2 2 4 2 2 8 5" xfId="16524"/>
    <cellStyle name="Normal 2 2 4 2 2 8 5 2" xfId="16525"/>
    <cellStyle name="Normal 2 2 4 2 2 8 6" xfId="16526"/>
    <cellStyle name="Normal 2 2 4 2 2 8 6 2" xfId="16527"/>
    <cellStyle name="Normal 2 2 4 2 2 8 7" xfId="16528"/>
    <cellStyle name="Normal 2 2 4 2 2 8 7 2" xfId="16529"/>
    <cellStyle name="Normal 2 2 4 2 2 8 8" xfId="16530"/>
    <cellStyle name="Normal 2 2 4 2 2 8 8 2" xfId="16531"/>
    <cellStyle name="Normal 2 2 4 2 2 8 9" xfId="16532"/>
    <cellStyle name="Normal 2 2 4 2 2 8 9 2" xfId="16533"/>
    <cellStyle name="Normal 2 2 4 2 2 9" xfId="16534"/>
    <cellStyle name="Normal 2 2 4 2 2 9 2" xfId="16535"/>
    <cellStyle name="Normal 2 2 4 2 3" xfId="455"/>
    <cellStyle name="Normal 2 2 4 2 3 2" xfId="456"/>
    <cellStyle name="Normal 2 2 4 2 4" xfId="457"/>
    <cellStyle name="Normal 2 2 4 2 4 2" xfId="458"/>
    <cellStyle name="Normal 2 2 4 2 5" xfId="459"/>
    <cellStyle name="Normal 2 2 4 2 5 2" xfId="460"/>
    <cellStyle name="Normal 2 2 4 2 6" xfId="461"/>
    <cellStyle name="Normal 2 2 4 2 6 10" xfId="16536"/>
    <cellStyle name="Normal 2 2 4 2 6 10 2" xfId="16537"/>
    <cellStyle name="Normal 2 2 4 2 6 11" xfId="16538"/>
    <cellStyle name="Normal 2 2 4 2 6 11 2" xfId="16539"/>
    <cellStyle name="Normal 2 2 4 2 6 12" xfId="16540"/>
    <cellStyle name="Normal 2 2 4 2 6 12 2" xfId="16541"/>
    <cellStyle name="Normal 2 2 4 2 6 13" xfId="16542"/>
    <cellStyle name="Normal 2 2 4 2 6 13 2" xfId="16543"/>
    <cellStyle name="Normal 2 2 4 2 6 14" xfId="16544"/>
    <cellStyle name="Normal 2 2 4 2 6 14 2" xfId="16545"/>
    <cellStyle name="Normal 2 2 4 2 6 15" xfId="16546"/>
    <cellStyle name="Normal 2 2 4 2 6 15 2" xfId="16547"/>
    <cellStyle name="Normal 2 2 4 2 6 16" xfId="16548"/>
    <cellStyle name="Normal 2 2 4 2 6 16 2" xfId="16549"/>
    <cellStyle name="Normal 2 2 4 2 6 17" xfId="16550"/>
    <cellStyle name="Normal 2 2 4 2 6 2" xfId="462"/>
    <cellStyle name="Normal 2 2 4 2 6 2 2" xfId="463"/>
    <cellStyle name="Normal 2 2 4 2 6 3" xfId="464"/>
    <cellStyle name="Normal 2 2 4 2 6 3 2" xfId="465"/>
    <cellStyle name="Normal 2 2 4 2 6 4" xfId="466"/>
    <cellStyle name="Normal 2 2 4 2 6 4 2" xfId="467"/>
    <cellStyle name="Normal 2 2 4 2 6 5" xfId="468"/>
    <cellStyle name="Normal 2 2 4 2 6 5 2" xfId="469"/>
    <cellStyle name="Normal 2 2 4 2 6 6" xfId="16551"/>
    <cellStyle name="Normal 2 2 4 2 6 6 10" xfId="16552"/>
    <cellStyle name="Normal 2 2 4 2 6 6 10 2" xfId="16553"/>
    <cellStyle name="Normal 2 2 4 2 6 6 11" xfId="16554"/>
    <cellStyle name="Normal 2 2 4 2 6 6 11 2" xfId="16555"/>
    <cellStyle name="Normal 2 2 4 2 6 6 12" xfId="16556"/>
    <cellStyle name="Normal 2 2 4 2 6 6 2" xfId="16557"/>
    <cellStyle name="Normal 2 2 4 2 6 6 2 10" xfId="16558"/>
    <cellStyle name="Normal 2 2 4 2 6 6 2 10 2" xfId="16559"/>
    <cellStyle name="Normal 2 2 4 2 6 6 2 11" xfId="16560"/>
    <cellStyle name="Normal 2 2 4 2 6 6 2 2" xfId="16561"/>
    <cellStyle name="Normal 2 2 4 2 6 6 2 2 2" xfId="16562"/>
    <cellStyle name="Normal 2 2 4 2 6 6 2 3" xfId="16563"/>
    <cellStyle name="Normal 2 2 4 2 6 6 2 3 2" xfId="16564"/>
    <cellStyle name="Normal 2 2 4 2 6 6 2 4" xfId="16565"/>
    <cellStyle name="Normal 2 2 4 2 6 6 2 4 2" xfId="16566"/>
    <cellStyle name="Normal 2 2 4 2 6 6 2 5" xfId="16567"/>
    <cellStyle name="Normal 2 2 4 2 6 6 2 5 2" xfId="16568"/>
    <cellStyle name="Normal 2 2 4 2 6 6 2 6" xfId="16569"/>
    <cellStyle name="Normal 2 2 4 2 6 6 2 6 2" xfId="16570"/>
    <cellStyle name="Normal 2 2 4 2 6 6 2 7" xfId="16571"/>
    <cellStyle name="Normal 2 2 4 2 6 6 2 7 2" xfId="16572"/>
    <cellStyle name="Normal 2 2 4 2 6 6 2 8" xfId="16573"/>
    <cellStyle name="Normal 2 2 4 2 6 6 2 8 2" xfId="16574"/>
    <cellStyle name="Normal 2 2 4 2 6 6 2 9" xfId="16575"/>
    <cellStyle name="Normal 2 2 4 2 6 6 2 9 2" xfId="16576"/>
    <cellStyle name="Normal 2 2 4 2 6 6 3" xfId="16577"/>
    <cellStyle name="Normal 2 2 4 2 6 6 3 2" xfId="16578"/>
    <cellStyle name="Normal 2 2 4 2 6 6 4" xfId="16579"/>
    <cellStyle name="Normal 2 2 4 2 6 6 4 2" xfId="16580"/>
    <cellStyle name="Normal 2 2 4 2 6 6 5" xfId="16581"/>
    <cellStyle name="Normal 2 2 4 2 6 6 5 2" xfId="16582"/>
    <cellStyle name="Normal 2 2 4 2 6 6 6" xfId="16583"/>
    <cellStyle name="Normal 2 2 4 2 6 6 6 2" xfId="16584"/>
    <cellStyle name="Normal 2 2 4 2 6 6 7" xfId="16585"/>
    <cellStyle name="Normal 2 2 4 2 6 6 7 2" xfId="16586"/>
    <cellStyle name="Normal 2 2 4 2 6 6 8" xfId="16587"/>
    <cellStyle name="Normal 2 2 4 2 6 6 8 2" xfId="16588"/>
    <cellStyle name="Normal 2 2 4 2 6 6 9" xfId="16589"/>
    <cellStyle name="Normal 2 2 4 2 6 6 9 2" xfId="16590"/>
    <cellStyle name="Normal 2 2 4 2 6 7" xfId="16591"/>
    <cellStyle name="Normal 2 2 4 2 6 7 10" xfId="16592"/>
    <cellStyle name="Normal 2 2 4 2 6 7 10 2" xfId="16593"/>
    <cellStyle name="Normal 2 2 4 2 6 7 11" xfId="16594"/>
    <cellStyle name="Normal 2 2 4 2 6 7 2" xfId="16595"/>
    <cellStyle name="Normal 2 2 4 2 6 7 2 2" xfId="16596"/>
    <cellStyle name="Normal 2 2 4 2 6 7 3" xfId="16597"/>
    <cellStyle name="Normal 2 2 4 2 6 7 3 2" xfId="16598"/>
    <cellStyle name="Normal 2 2 4 2 6 7 4" xfId="16599"/>
    <cellStyle name="Normal 2 2 4 2 6 7 4 2" xfId="16600"/>
    <cellStyle name="Normal 2 2 4 2 6 7 5" xfId="16601"/>
    <cellStyle name="Normal 2 2 4 2 6 7 5 2" xfId="16602"/>
    <cellStyle name="Normal 2 2 4 2 6 7 6" xfId="16603"/>
    <cellStyle name="Normal 2 2 4 2 6 7 6 2" xfId="16604"/>
    <cellStyle name="Normal 2 2 4 2 6 7 7" xfId="16605"/>
    <cellStyle name="Normal 2 2 4 2 6 7 7 2" xfId="16606"/>
    <cellStyle name="Normal 2 2 4 2 6 7 8" xfId="16607"/>
    <cellStyle name="Normal 2 2 4 2 6 7 8 2" xfId="16608"/>
    <cellStyle name="Normal 2 2 4 2 6 7 9" xfId="16609"/>
    <cellStyle name="Normal 2 2 4 2 6 7 9 2" xfId="16610"/>
    <cellStyle name="Normal 2 2 4 2 6 8" xfId="16611"/>
    <cellStyle name="Normal 2 2 4 2 6 8 2" xfId="16612"/>
    <cellStyle name="Normal 2 2 4 2 6 9" xfId="16613"/>
    <cellStyle name="Normal 2 2 4 2 6 9 2" xfId="16614"/>
    <cellStyle name="Normal 2 2 4 2 7" xfId="470"/>
    <cellStyle name="Normal 2 2 4 2 7 10" xfId="16615"/>
    <cellStyle name="Normal 2 2 4 2 7 10 2" xfId="16616"/>
    <cellStyle name="Normal 2 2 4 2 7 11" xfId="16617"/>
    <cellStyle name="Normal 2 2 4 2 7 11 2" xfId="16618"/>
    <cellStyle name="Normal 2 2 4 2 7 12" xfId="16619"/>
    <cellStyle name="Normal 2 2 4 2 7 12 2" xfId="16620"/>
    <cellStyle name="Normal 2 2 4 2 7 13" xfId="16621"/>
    <cellStyle name="Normal 2 2 4 2 7 2" xfId="16622"/>
    <cellStyle name="Normal 2 2 4 2 7 2 10" xfId="16623"/>
    <cellStyle name="Normal 2 2 4 2 7 2 10 2" xfId="16624"/>
    <cellStyle name="Normal 2 2 4 2 7 2 11" xfId="16625"/>
    <cellStyle name="Normal 2 2 4 2 7 2 11 2" xfId="16626"/>
    <cellStyle name="Normal 2 2 4 2 7 2 12" xfId="16627"/>
    <cellStyle name="Normal 2 2 4 2 7 2 2" xfId="16628"/>
    <cellStyle name="Normal 2 2 4 2 7 2 2 10" xfId="16629"/>
    <cellStyle name="Normal 2 2 4 2 7 2 2 10 2" xfId="16630"/>
    <cellStyle name="Normal 2 2 4 2 7 2 2 11" xfId="16631"/>
    <cellStyle name="Normal 2 2 4 2 7 2 2 2" xfId="16632"/>
    <cellStyle name="Normal 2 2 4 2 7 2 2 2 2" xfId="16633"/>
    <cellStyle name="Normal 2 2 4 2 7 2 2 3" xfId="16634"/>
    <cellStyle name="Normal 2 2 4 2 7 2 2 3 2" xfId="16635"/>
    <cellStyle name="Normal 2 2 4 2 7 2 2 4" xfId="16636"/>
    <cellStyle name="Normal 2 2 4 2 7 2 2 4 2" xfId="16637"/>
    <cellStyle name="Normal 2 2 4 2 7 2 2 5" xfId="16638"/>
    <cellStyle name="Normal 2 2 4 2 7 2 2 5 2" xfId="16639"/>
    <cellStyle name="Normal 2 2 4 2 7 2 2 6" xfId="16640"/>
    <cellStyle name="Normal 2 2 4 2 7 2 2 6 2" xfId="16641"/>
    <cellStyle name="Normal 2 2 4 2 7 2 2 7" xfId="16642"/>
    <cellStyle name="Normal 2 2 4 2 7 2 2 7 2" xfId="16643"/>
    <cellStyle name="Normal 2 2 4 2 7 2 2 8" xfId="16644"/>
    <cellStyle name="Normal 2 2 4 2 7 2 2 8 2" xfId="16645"/>
    <cellStyle name="Normal 2 2 4 2 7 2 2 9" xfId="16646"/>
    <cellStyle name="Normal 2 2 4 2 7 2 2 9 2" xfId="16647"/>
    <cellStyle name="Normal 2 2 4 2 7 2 3" xfId="16648"/>
    <cellStyle name="Normal 2 2 4 2 7 2 3 2" xfId="16649"/>
    <cellStyle name="Normal 2 2 4 2 7 2 4" xfId="16650"/>
    <cellStyle name="Normal 2 2 4 2 7 2 4 2" xfId="16651"/>
    <cellStyle name="Normal 2 2 4 2 7 2 5" xfId="16652"/>
    <cellStyle name="Normal 2 2 4 2 7 2 5 2" xfId="16653"/>
    <cellStyle name="Normal 2 2 4 2 7 2 6" xfId="16654"/>
    <cellStyle name="Normal 2 2 4 2 7 2 6 2" xfId="16655"/>
    <cellStyle name="Normal 2 2 4 2 7 2 7" xfId="16656"/>
    <cellStyle name="Normal 2 2 4 2 7 2 7 2" xfId="16657"/>
    <cellStyle name="Normal 2 2 4 2 7 2 8" xfId="16658"/>
    <cellStyle name="Normal 2 2 4 2 7 2 8 2" xfId="16659"/>
    <cellStyle name="Normal 2 2 4 2 7 2 9" xfId="16660"/>
    <cellStyle name="Normal 2 2 4 2 7 2 9 2" xfId="16661"/>
    <cellStyle name="Normal 2 2 4 2 7 3" xfId="16662"/>
    <cellStyle name="Normal 2 2 4 2 7 3 10" xfId="16663"/>
    <cellStyle name="Normal 2 2 4 2 7 3 10 2" xfId="16664"/>
    <cellStyle name="Normal 2 2 4 2 7 3 11" xfId="16665"/>
    <cellStyle name="Normal 2 2 4 2 7 3 2" xfId="16666"/>
    <cellStyle name="Normal 2 2 4 2 7 3 2 2" xfId="16667"/>
    <cellStyle name="Normal 2 2 4 2 7 3 3" xfId="16668"/>
    <cellStyle name="Normal 2 2 4 2 7 3 3 2" xfId="16669"/>
    <cellStyle name="Normal 2 2 4 2 7 3 4" xfId="16670"/>
    <cellStyle name="Normal 2 2 4 2 7 3 4 2" xfId="16671"/>
    <cellStyle name="Normal 2 2 4 2 7 3 5" xfId="16672"/>
    <cellStyle name="Normal 2 2 4 2 7 3 5 2" xfId="16673"/>
    <cellStyle name="Normal 2 2 4 2 7 3 6" xfId="16674"/>
    <cellStyle name="Normal 2 2 4 2 7 3 6 2" xfId="16675"/>
    <cellStyle name="Normal 2 2 4 2 7 3 7" xfId="16676"/>
    <cellStyle name="Normal 2 2 4 2 7 3 7 2" xfId="16677"/>
    <cellStyle name="Normal 2 2 4 2 7 3 8" xfId="16678"/>
    <cellStyle name="Normal 2 2 4 2 7 3 8 2" xfId="16679"/>
    <cellStyle name="Normal 2 2 4 2 7 3 9" xfId="16680"/>
    <cellStyle name="Normal 2 2 4 2 7 3 9 2" xfId="16681"/>
    <cellStyle name="Normal 2 2 4 2 7 4" xfId="16682"/>
    <cellStyle name="Normal 2 2 4 2 7 4 2" xfId="16683"/>
    <cellStyle name="Normal 2 2 4 2 7 5" xfId="16684"/>
    <cellStyle name="Normal 2 2 4 2 7 5 2" xfId="16685"/>
    <cellStyle name="Normal 2 2 4 2 7 6" xfId="16686"/>
    <cellStyle name="Normal 2 2 4 2 7 6 2" xfId="16687"/>
    <cellStyle name="Normal 2 2 4 2 7 7" xfId="16688"/>
    <cellStyle name="Normal 2 2 4 2 7 7 2" xfId="16689"/>
    <cellStyle name="Normal 2 2 4 2 7 8" xfId="16690"/>
    <cellStyle name="Normal 2 2 4 2 7 8 2" xfId="16691"/>
    <cellStyle name="Normal 2 2 4 2 7 9" xfId="16692"/>
    <cellStyle name="Normal 2 2 4 2 7 9 2" xfId="16693"/>
    <cellStyle name="Normal 2 2 4 2 8" xfId="471"/>
    <cellStyle name="Normal 2 2 4 2 8 10" xfId="16694"/>
    <cellStyle name="Normal 2 2 4 2 8 10 2" xfId="16695"/>
    <cellStyle name="Normal 2 2 4 2 8 11" xfId="16696"/>
    <cellStyle name="Normal 2 2 4 2 8 11 2" xfId="16697"/>
    <cellStyle name="Normal 2 2 4 2 8 12" xfId="16698"/>
    <cellStyle name="Normal 2 2 4 2 8 12 2" xfId="16699"/>
    <cellStyle name="Normal 2 2 4 2 8 13" xfId="16700"/>
    <cellStyle name="Normal 2 2 4 2 8 2" xfId="16701"/>
    <cellStyle name="Normal 2 2 4 2 8 2 10" xfId="16702"/>
    <cellStyle name="Normal 2 2 4 2 8 2 10 2" xfId="16703"/>
    <cellStyle name="Normal 2 2 4 2 8 2 11" xfId="16704"/>
    <cellStyle name="Normal 2 2 4 2 8 2 11 2" xfId="16705"/>
    <cellStyle name="Normal 2 2 4 2 8 2 12" xfId="16706"/>
    <cellStyle name="Normal 2 2 4 2 8 2 2" xfId="16707"/>
    <cellStyle name="Normal 2 2 4 2 8 2 2 10" xfId="16708"/>
    <cellStyle name="Normal 2 2 4 2 8 2 2 10 2" xfId="16709"/>
    <cellStyle name="Normal 2 2 4 2 8 2 2 11" xfId="16710"/>
    <cellStyle name="Normal 2 2 4 2 8 2 2 2" xfId="16711"/>
    <cellStyle name="Normal 2 2 4 2 8 2 2 2 2" xfId="16712"/>
    <cellStyle name="Normal 2 2 4 2 8 2 2 3" xfId="16713"/>
    <cellStyle name="Normal 2 2 4 2 8 2 2 3 2" xfId="16714"/>
    <cellStyle name="Normal 2 2 4 2 8 2 2 4" xfId="16715"/>
    <cellStyle name="Normal 2 2 4 2 8 2 2 4 2" xfId="16716"/>
    <cellStyle name="Normal 2 2 4 2 8 2 2 5" xfId="16717"/>
    <cellStyle name="Normal 2 2 4 2 8 2 2 5 2" xfId="16718"/>
    <cellStyle name="Normal 2 2 4 2 8 2 2 6" xfId="16719"/>
    <cellStyle name="Normal 2 2 4 2 8 2 2 6 2" xfId="16720"/>
    <cellStyle name="Normal 2 2 4 2 8 2 2 7" xfId="16721"/>
    <cellStyle name="Normal 2 2 4 2 8 2 2 7 2" xfId="16722"/>
    <cellStyle name="Normal 2 2 4 2 8 2 2 8" xfId="16723"/>
    <cellStyle name="Normal 2 2 4 2 8 2 2 8 2" xfId="16724"/>
    <cellStyle name="Normal 2 2 4 2 8 2 2 9" xfId="16725"/>
    <cellStyle name="Normal 2 2 4 2 8 2 2 9 2" xfId="16726"/>
    <cellStyle name="Normal 2 2 4 2 8 2 3" xfId="16727"/>
    <cellStyle name="Normal 2 2 4 2 8 2 3 2" xfId="16728"/>
    <cellStyle name="Normal 2 2 4 2 8 2 4" xfId="16729"/>
    <cellStyle name="Normal 2 2 4 2 8 2 4 2" xfId="16730"/>
    <cellStyle name="Normal 2 2 4 2 8 2 5" xfId="16731"/>
    <cellStyle name="Normal 2 2 4 2 8 2 5 2" xfId="16732"/>
    <cellStyle name="Normal 2 2 4 2 8 2 6" xfId="16733"/>
    <cellStyle name="Normal 2 2 4 2 8 2 6 2" xfId="16734"/>
    <cellStyle name="Normal 2 2 4 2 8 2 7" xfId="16735"/>
    <cellStyle name="Normal 2 2 4 2 8 2 7 2" xfId="16736"/>
    <cellStyle name="Normal 2 2 4 2 8 2 8" xfId="16737"/>
    <cellStyle name="Normal 2 2 4 2 8 2 8 2" xfId="16738"/>
    <cellStyle name="Normal 2 2 4 2 8 2 9" xfId="16739"/>
    <cellStyle name="Normal 2 2 4 2 8 2 9 2" xfId="16740"/>
    <cellStyle name="Normal 2 2 4 2 8 3" xfId="16741"/>
    <cellStyle name="Normal 2 2 4 2 8 3 10" xfId="16742"/>
    <cellStyle name="Normal 2 2 4 2 8 3 10 2" xfId="16743"/>
    <cellStyle name="Normal 2 2 4 2 8 3 11" xfId="16744"/>
    <cellStyle name="Normal 2 2 4 2 8 3 2" xfId="16745"/>
    <cellStyle name="Normal 2 2 4 2 8 3 2 2" xfId="16746"/>
    <cellStyle name="Normal 2 2 4 2 8 3 3" xfId="16747"/>
    <cellStyle name="Normal 2 2 4 2 8 3 3 2" xfId="16748"/>
    <cellStyle name="Normal 2 2 4 2 8 3 4" xfId="16749"/>
    <cellStyle name="Normal 2 2 4 2 8 3 4 2" xfId="16750"/>
    <cellStyle name="Normal 2 2 4 2 8 3 5" xfId="16751"/>
    <cellStyle name="Normal 2 2 4 2 8 3 5 2" xfId="16752"/>
    <cellStyle name="Normal 2 2 4 2 8 3 6" xfId="16753"/>
    <cellStyle name="Normal 2 2 4 2 8 3 6 2" xfId="16754"/>
    <cellStyle name="Normal 2 2 4 2 8 3 7" xfId="16755"/>
    <cellStyle name="Normal 2 2 4 2 8 3 7 2" xfId="16756"/>
    <cellStyle name="Normal 2 2 4 2 8 3 8" xfId="16757"/>
    <cellStyle name="Normal 2 2 4 2 8 3 8 2" xfId="16758"/>
    <cellStyle name="Normal 2 2 4 2 8 3 9" xfId="16759"/>
    <cellStyle name="Normal 2 2 4 2 8 3 9 2" xfId="16760"/>
    <cellStyle name="Normal 2 2 4 2 8 4" xfId="16761"/>
    <cellStyle name="Normal 2 2 4 2 8 4 2" xfId="16762"/>
    <cellStyle name="Normal 2 2 4 2 8 5" xfId="16763"/>
    <cellStyle name="Normal 2 2 4 2 8 5 2" xfId="16764"/>
    <cellStyle name="Normal 2 2 4 2 8 6" xfId="16765"/>
    <cellStyle name="Normal 2 2 4 2 8 6 2" xfId="16766"/>
    <cellStyle name="Normal 2 2 4 2 8 7" xfId="16767"/>
    <cellStyle name="Normal 2 2 4 2 8 7 2" xfId="16768"/>
    <cellStyle name="Normal 2 2 4 2 8 8" xfId="16769"/>
    <cellStyle name="Normal 2 2 4 2 8 8 2" xfId="16770"/>
    <cellStyle name="Normal 2 2 4 2 8 9" xfId="16771"/>
    <cellStyle name="Normal 2 2 4 2 8 9 2" xfId="16772"/>
    <cellStyle name="Normal 2 2 4 2 9" xfId="472"/>
    <cellStyle name="Normal 2 2 4 2 9 10" xfId="16773"/>
    <cellStyle name="Normal 2 2 4 2 9 10 2" xfId="16774"/>
    <cellStyle name="Normal 2 2 4 2 9 11" xfId="16775"/>
    <cellStyle name="Normal 2 2 4 2 9 11 2" xfId="16776"/>
    <cellStyle name="Normal 2 2 4 2 9 12" xfId="16777"/>
    <cellStyle name="Normal 2 2 4 2 9 12 2" xfId="16778"/>
    <cellStyle name="Normal 2 2 4 2 9 13" xfId="16779"/>
    <cellStyle name="Normal 2 2 4 2 9 2" xfId="16780"/>
    <cellStyle name="Normal 2 2 4 2 9 2 10" xfId="16781"/>
    <cellStyle name="Normal 2 2 4 2 9 2 10 2" xfId="16782"/>
    <cellStyle name="Normal 2 2 4 2 9 2 11" xfId="16783"/>
    <cellStyle name="Normal 2 2 4 2 9 2 11 2" xfId="16784"/>
    <cellStyle name="Normal 2 2 4 2 9 2 12" xfId="16785"/>
    <cellStyle name="Normal 2 2 4 2 9 2 2" xfId="16786"/>
    <cellStyle name="Normal 2 2 4 2 9 2 2 10" xfId="16787"/>
    <cellStyle name="Normal 2 2 4 2 9 2 2 10 2" xfId="16788"/>
    <cellStyle name="Normal 2 2 4 2 9 2 2 11" xfId="16789"/>
    <cellStyle name="Normal 2 2 4 2 9 2 2 2" xfId="16790"/>
    <cellStyle name="Normal 2 2 4 2 9 2 2 2 2" xfId="16791"/>
    <cellStyle name="Normal 2 2 4 2 9 2 2 3" xfId="16792"/>
    <cellStyle name="Normal 2 2 4 2 9 2 2 3 2" xfId="16793"/>
    <cellStyle name="Normal 2 2 4 2 9 2 2 4" xfId="16794"/>
    <cellStyle name="Normal 2 2 4 2 9 2 2 4 2" xfId="16795"/>
    <cellStyle name="Normal 2 2 4 2 9 2 2 5" xfId="16796"/>
    <cellStyle name="Normal 2 2 4 2 9 2 2 5 2" xfId="16797"/>
    <cellStyle name="Normal 2 2 4 2 9 2 2 6" xfId="16798"/>
    <cellStyle name="Normal 2 2 4 2 9 2 2 6 2" xfId="16799"/>
    <cellStyle name="Normal 2 2 4 2 9 2 2 7" xfId="16800"/>
    <cellStyle name="Normal 2 2 4 2 9 2 2 7 2" xfId="16801"/>
    <cellStyle name="Normal 2 2 4 2 9 2 2 8" xfId="16802"/>
    <cellStyle name="Normal 2 2 4 2 9 2 2 8 2" xfId="16803"/>
    <cellStyle name="Normal 2 2 4 2 9 2 2 9" xfId="16804"/>
    <cellStyle name="Normal 2 2 4 2 9 2 2 9 2" xfId="16805"/>
    <cellStyle name="Normal 2 2 4 2 9 2 3" xfId="16806"/>
    <cellStyle name="Normal 2 2 4 2 9 2 3 2" xfId="16807"/>
    <cellStyle name="Normal 2 2 4 2 9 2 4" xfId="16808"/>
    <cellStyle name="Normal 2 2 4 2 9 2 4 2" xfId="16809"/>
    <cellStyle name="Normal 2 2 4 2 9 2 5" xfId="16810"/>
    <cellStyle name="Normal 2 2 4 2 9 2 5 2" xfId="16811"/>
    <cellStyle name="Normal 2 2 4 2 9 2 6" xfId="16812"/>
    <cellStyle name="Normal 2 2 4 2 9 2 6 2" xfId="16813"/>
    <cellStyle name="Normal 2 2 4 2 9 2 7" xfId="16814"/>
    <cellStyle name="Normal 2 2 4 2 9 2 7 2" xfId="16815"/>
    <cellStyle name="Normal 2 2 4 2 9 2 8" xfId="16816"/>
    <cellStyle name="Normal 2 2 4 2 9 2 8 2" xfId="16817"/>
    <cellStyle name="Normal 2 2 4 2 9 2 9" xfId="16818"/>
    <cellStyle name="Normal 2 2 4 2 9 2 9 2" xfId="16819"/>
    <cellStyle name="Normal 2 2 4 2 9 3" xfId="16820"/>
    <cellStyle name="Normal 2 2 4 2 9 3 10" xfId="16821"/>
    <cellStyle name="Normal 2 2 4 2 9 3 10 2" xfId="16822"/>
    <cellStyle name="Normal 2 2 4 2 9 3 11" xfId="16823"/>
    <cellStyle name="Normal 2 2 4 2 9 3 2" xfId="16824"/>
    <cellStyle name="Normal 2 2 4 2 9 3 2 2" xfId="16825"/>
    <cellStyle name="Normal 2 2 4 2 9 3 3" xfId="16826"/>
    <cellStyle name="Normal 2 2 4 2 9 3 3 2" xfId="16827"/>
    <cellStyle name="Normal 2 2 4 2 9 3 4" xfId="16828"/>
    <cellStyle name="Normal 2 2 4 2 9 3 4 2" xfId="16829"/>
    <cellStyle name="Normal 2 2 4 2 9 3 5" xfId="16830"/>
    <cellStyle name="Normal 2 2 4 2 9 3 5 2" xfId="16831"/>
    <cellStyle name="Normal 2 2 4 2 9 3 6" xfId="16832"/>
    <cellStyle name="Normal 2 2 4 2 9 3 6 2" xfId="16833"/>
    <cellStyle name="Normal 2 2 4 2 9 3 7" xfId="16834"/>
    <cellStyle name="Normal 2 2 4 2 9 3 7 2" xfId="16835"/>
    <cellStyle name="Normal 2 2 4 2 9 3 8" xfId="16836"/>
    <cellStyle name="Normal 2 2 4 2 9 3 8 2" xfId="16837"/>
    <cellStyle name="Normal 2 2 4 2 9 3 9" xfId="16838"/>
    <cellStyle name="Normal 2 2 4 2 9 3 9 2" xfId="16839"/>
    <cellStyle name="Normal 2 2 4 2 9 4" xfId="16840"/>
    <cellStyle name="Normal 2 2 4 2 9 4 2" xfId="16841"/>
    <cellStyle name="Normal 2 2 4 2 9 5" xfId="16842"/>
    <cellStyle name="Normal 2 2 4 2 9 5 2" xfId="16843"/>
    <cellStyle name="Normal 2 2 4 2 9 6" xfId="16844"/>
    <cellStyle name="Normal 2 2 4 2 9 6 2" xfId="16845"/>
    <cellStyle name="Normal 2 2 4 2 9 7" xfId="16846"/>
    <cellStyle name="Normal 2 2 4 2 9 7 2" xfId="16847"/>
    <cellStyle name="Normal 2 2 4 2 9 8" xfId="16848"/>
    <cellStyle name="Normal 2 2 4 2 9 8 2" xfId="16849"/>
    <cellStyle name="Normal 2 2 4 2 9 9" xfId="16850"/>
    <cellStyle name="Normal 2 2 4 2 9 9 2" xfId="16851"/>
    <cellStyle name="Normal 2 2 4 20" xfId="16852"/>
    <cellStyle name="Normal 2 2 4 20 2" xfId="16853"/>
    <cellStyle name="Normal 2 2 4 21" xfId="16854"/>
    <cellStyle name="Normal 2 2 4 3" xfId="473"/>
    <cellStyle name="Normal 2 2 4 3 2" xfId="474"/>
    <cellStyle name="Normal 2 2 4 3 2 10" xfId="16855"/>
    <cellStyle name="Normal 2 2 4 3 2 10 2" xfId="16856"/>
    <cellStyle name="Normal 2 2 4 3 2 11" xfId="16857"/>
    <cellStyle name="Normal 2 2 4 3 2 11 2" xfId="16858"/>
    <cellStyle name="Normal 2 2 4 3 2 12" xfId="16859"/>
    <cellStyle name="Normal 2 2 4 3 2 12 2" xfId="16860"/>
    <cellStyle name="Normal 2 2 4 3 2 13" xfId="16861"/>
    <cellStyle name="Normal 2 2 4 3 2 13 2" xfId="16862"/>
    <cellStyle name="Normal 2 2 4 3 2 14" xfId="16863"/>
    <cellStyle name="Normal 2 2 4 3 2 14 2" xfId="16864"/>
    <cellStyle name="Normal 2 2 4 3 2 15" xfId="16865"/>
    <cellStyle name="Normal 2 2 4 3 2 15 2" xfId="16866"/>
    <cellStyle name="Normal 2 2 4 3 2 16" xfId="16867"/>
    <cellStyle name="Normal 2 2 4 3 2 16 2" xfId="16868"/>
    <cellStyle name="Normal 2 2 4 3 2 17" xfId="16869"/>
    <cellStyle name="Normal 2 2 4 3 2 2" xfId="475"/>
    <cellStyle name="Normal 2 2 4 3 2 2 2" xfId="476"/>
    <cellStyle name="Normal 2 2 4 3 2 2 2 10" xfId="16870"/>
    <cellStyle name="Normal 2 2 4 3 2 2 2 10 2" xfId="16871"/>
    <cellStyle name="Normal 2 2 4 3 2 2 2 11" xfId="16872"/>
    <cellStyle name="Normal 2 2 4 3 2 2 2 11 2" xfId="16873"/>
    <cellStyle name="Normal 2 2 4 3 2 2 2 12" xfId="16874"/>
    <cellStyle name="Normal 2 2 4 3 2 2 2 12 2" xfId="16875"/>
    <cellStyle name="Normal 2 2 4 3 2 2 2 13" xfId="16876"/>
    <cellStyle name="Normal 2 2 4 3 2 2 2 2" xfId="16877"/>
    <cellStyle name="Normal 2 2 4 3 2 2 2 2 10" xfId="16878"/>
    <cellStyle name="Normal 2 2 4 3 2 2 2 2 10 2" xfId="16879"/>
    <cellStyle name="Normal 2 2 4 3 2 2 2 2 11" xfId="16880"/>
    <cellStyle name="Normal 2 2 4 3 2 2 2 2 11 2" xfId="16881"/>
    <cellStyle name="Normal 2 2 4 3 2 2 2 2 12" xfId="16882"/>
    <cellStyle name="Normal 2 2 4 3 2 2 2 2 2" xfId="16883"/>
    <cellStyle name="Normal 2 2 4 3 2 2 2 2 2 10" xfId="16884"/>
    <cellStyle name="Normal 2 2 4 3 2 2 2 2 2 10 2" xfId="16885"/>
    <cellStyle name="Normal 2 2 4 3 2 2 2 2 2 11" xfId="16886"/>
    <cellStyle name="Normal 2 2 4 3 2 2 2 2 2 2" xfId="16887"/>
    <cellStyle name="Normal 2 2 4 3 2 2 2 2 2 2 2" xfId="16888"/>
    <cellStyle name="Normal 2 2 4 3 2 2 2 2 2 3" xfId="16889"/>
    <cellStyle name="Normal 2 2 4 3 2 2 2 2 2 3 2" xfId="16890"/>
    <cellStyle name="Normal 2 2 4 3 2 2 2 2 2 4" xfId="16891"/>
    <cellStyle name="Normal 2 2 4 3 2 2 2 2 2 4 2" xfId="16892"/>
    <cellStyle name="Normal 2 2 4 3 2 2 2 2 2 5" xfId="16893"/>
    <cellStyle name="Normal 2 2 4 3 2 2 2 2 2 5 2" xfId="16894"/>
    <cellStyle name="Normal 2 2 4 3 2 2 2 2 2 6" xfId="16895"/>
    <cellStyle name="Normal 2 2 4 3 2 2 2 2 2 6 2" xfId="16896"/>
    <cellStyle name="Normal 2 2 4 3 2 2 2 2 2 7" xfId="16897"/>
    <cellStyle name="Normal 2 2 4 3 2 2 2 2 2 7 2" xfId="16898"/>
    <cellStyle name="Normal 2 2 4 3 2 2 2 2 2 8" xfId="16899"/>
    <cellStyle name="Normal 2 2 4 3 2 2 2 2 2 8 2" xfId="16900"/>
    <cellStyle name="Normal 2 2 4 3 2 2 2 2 2 9" xfId="16901"/>
    <cellStyle name="Normal 2 2 4 3 2 2 2 2 2 9 2" xfId="16902"/>
    <cellStyle name="Normal 2 2 4 3 2 2 2 2 3" xfId="16903"/>
    <cellStyle name="Normal 2 2 4 3 2 2 2 2 3 2" xfId="16904"/>
    <cellStyle name="Normal 2 2 4 3 2 2 2 2 4" xfId="16905"/>
    <cellStyle name="Normal 2 2 4 3 2 2 2 2 4 2" xfId="16906"/>
    <cellStyle name="Normal 2 2 4 3 2 2 2 2 5" xfId="16907"/>
    <cellStyle name="Normal 2 2 4 3 2 2 2 2 5 2" xfId="16908"/>
    <cellStyle name="Normal 2 2 4 3 2 2 2 2 6" xfId="16909"/>
    <cellStyle name="Normal 2 2 4 3 2 2 2 2 6 2" xfId="16910"/>
    <cellStyle name="Normal 2 2 4 3 2 2 2 2 7" xfId="16911"/>
    <cellStyle name="Normal 2 2 4 3 2 2 2 2 7 2" xfId="16912"/>
    <cellStyle name="Normal 2 2 4 3 2 2 2 2 8" xfId="16913"/>
    <cellStyle name="Normal 2 2 4 3 2 2 2 2 8 2" xfId="16914"/>
    <cellStyle name="Normal 2 2 4 3 2 2 2 2 9" xfId="16915"/>
    <cellStyle name="Normal 2 2 4 3 2 2 2 2 9 2" xfId="16916"/>
    <cellStyle name="Normal 2 2 4 3 2 2 2 3" xfId="16917"/>
    <cellStyle name="Normal 2 2 4 3 2 2 2 3 10" xfId="16918"/>
    <cellStyle name="Normal 2 2 4 3 2 2 2 3 10 2" xfId="16919"/>
    <cellStyle name="Normal 2 2 4 3 2 2 2 3 11" xfId="16920"/>
    <cellStyle name="Normal 2 2 4 3 2 2 2 3 2" xfId="16921"/>
    <cellStyle name="Normal 2 2 4 3 2 2 2 3 2 2" xfId="16922"/>
    <cellStyle name="Normal 2 2 4 3 2 2 2 3 3" xfId="16923"/>
    <cellStyle name="Normal 2 2 4 3 2 2 2 3 3 2" xfId="16924"/>
    <cellStyle name="Normal 2 2 4 3 2 2 2 3 4" xfId="16925"/>
    <cellStyle name="Normal 2 2 4 3 2 2 2 3 4 2" xfId="16926"/>
    <cellStyle name="Normal 2 2 4 3 2 2 2 3 5" xfId="16927"/>
    <cellStyle name="Normal 2 2 4 3 2 2 2 3 5 2" xfId="16928"/>
    <cellStyle name="Normal 2 2 4 3 2 2 2 3 6" xfId="16929"/>
    <cellStyle name="Normal 2 2 4 3 2 2 2 3 6 2" xfId="16930"/>
    <cellStyle name="Normal 2 2 4 3 2 2 2 3 7" xfId="16931"/>
    <cellStyle name="Normal 2 2 4 3 2 2 2 3 7 2" xfId="16932"/>
    <cellStyle name="Normal 2 2 4 3 2 2 2 3 8" xfId="16933"/>
    <cellStyle name="Normal 2 2 4 3 2 2 2 3 8 2" xfId="16934"/>
    <cellStyle name="Normal 2 2 4 3 2 2 2 3 9" xfId="16935"/>
    <cellStyle name="Normal 2 2 4 3 2 2 2 3 9 2" xfId="16936"/>
    <cellStyle name="Normal 2 2 4 3 2 2 2 4" xfId="16937"/>
    <cellStyle name="Normal 2 2 4 3 2 2 2 4 2" xfId="16938"/>
    <cellStyle name="Normal 2 2 4 3 2 2 2 5" xfId="16939"/>
    <cellStyle name="Normal 2 2 4 3 2 2 2 5 2" xfId="16940"/>
    <cellStyle name="Normal 2 2 4 3 2 2 2 6" xfId="16941"/>
    <cellStyle name="Normal 2 2 4 3 2 2 2 6 2" xfId="16942"/>
    <cellStyle name="Normal 2 2 4 3 2 2 2 7" xfId="16943"/>
    <cellStyle name="Normal 2 2 4 3 2 2 2 7 2" xfId="16944"/>
    <cellStyle name="Normal 2 2 4 3 2 2 2 8" xfId="16945"/>
    <cellStyle name="Normal 2 2 4 3 2 2 2 8 2" xfId="16946"/>
    <cellStyle name="Normal 2 2 4 3 2 2 2 9" xfId="16947"/>
    <cellStyle name="Normal 2 2 4 3 2 2 2 9 2" xfId="16948"/>
    <cellStyle name="Normal 2 2 4 3 2 2 3" xfId="477"/>
    <cellStyle name="Normal 2 2 4 3 2 2 3 10" xfId="16949"/>
    <cellStyle name="Normal 2 2 4 3 2 2 3 10 2" xfId="16950"/>
    <cellStyle name="Normal 2 2 4 3 2 2 3 11" xfId="16951"/>
    <cellStyle name="Normal 2 2 4 3 2 2 3 11 2" xfId="16952"/>
    <cellStyle name="Normal 2 2 4 3 2 2 3 12" xfId="16953"/>
    <cellStyle name="Normal 2 2 4 3 2 2 3 12 2" xfId="16954"/>
    <cellStyle name="Normal 2 2 4 3 2 2 3 13" xfId="16955"/>
    <cellStyle name="Normal 2 2 4 3 2 2 3 2" xfId="16956"/>
    <cellStyle name="Normal 2 2 4 3 2 2 3 2 10" xfId="16957"/>
    <cellStyle name="Normal 2 2 4 3 2 2 3 2 10 2" xfId="16958"/>
    <cellStyle name="Normal 2 2 4 3 2 2 3 2 11" xfId="16959"/>
    <cellStyle name="Normal 2 2 4 3 2 2 3 2 11 2" xfId="16960"/>
    <cellStyle name="Normal 2 2 4 3 2 2 3 2 12" xfId="16961"/>
    <cellStyle name="Normal 2 2 4 3 2 2 3 2 2" xfId="16962"/>
    <cellStyle name="Normal 2 2 4 3 2 2 3 2 2 10" xfId="16963"/>
    <cellStyle name="Normal 2 2 4 3 2 2 3 2 2 10 2" xfId="16964"/>
    <cellStyle name="Normal 2 2 4 3 2 2 3 2 2 11" xfId="16965"/>
    <cellStyle name="Normal 2 2 4 3 2 2 3 2 2 2" xfId="16966"/>
    <cellStyle name="Normal 2 2 4 3 2 2 3 2 2 2 2" xfId="16967"/>
    <cellStyle name="Normal 2 2 4 3 2 2 3 2 2 3" xfId="16968"/>
    <cellStyle name="Normal 2 2 4 3 2 2 3 2 2 3 2" xfId="16969"/>
    <cellStyle name="Normal 2 2 4 3 2 2 3 2 2 4" xfId="16970"/>
    <cellStyle name="Normal 2 2 4 3 2 2 3 2 2 4 2" xfId="16971"/>
    <cellStyle name="Normal 2 2 4 3 2 2 3 2 2 5" xfId="16972"/>
    <cellStyle name="Normal 2 2 4 3 2 2 3 2 2 5 2" xfId="16973"/>
    <cellStyle name="Normal 2 2 4 3 2 2 3 2 2 6" xfId="16974"/>
    <cellStyle name="Normal 2 2 4 3 2 2 3 2 2 6 2" xfId="16975"/>
    <cellStyle name="Normal 2 2 4 3 2 2 3 2 2 7" xfId="16976"/>
    <cellStyle name="Normal 2 2 4 3 2 2 3 2 2 7 2" xfId="16977"/>
    <cellStyle name="Normal 2 2 4 3 2 2 3 2 2 8" xfId="16978"/>
    <cellStyle name="Normal 2 2 4 3 2 2 3 2 2 8 2" xfId="16979"/>
    <cellStyle name="Normal 2 2 4 3 2 2 3 2 2 9" xfId="16980"/>
    <cellStyle name="Normal 2 2 4 3 2 2 3 2 2 9 2" xfId="16981"/>
    <cellStyle name="Normal 2 2 4 3 2 2 3 2 3" xfId="16982"/>
    <cellStyle name="Normal 2 2 4 3 2 2 3 2 3 2" xfId="16983"/>
    <cellStyle name="Normal 2 2 4 3 2 2 3 2 4" xfId="16984"/>
    <cellStyle name="Normal 2 2 4 3 2 2 3 2 4 2" xfId="16985"/>
    <cellStyle name="Normal 2 2 4 3 2 2 3 2 5" xfId="16986"/>
    <cellStyle name="Normal 2 2 4 3 2 2 3 2 5 2" xfId="16987"/>
    <cellStyle name="Normal 2 2 4 3 2 2 3 2 6" xfId="16988"/>
    <cellStyle name="Normal 2 2 4 3 2 2 3 2 6 2" xfId="16989"/>
    <cellStyle name="Normal 2 2 4 3 2 2 3 2 7" xfId="16990"/>
    <cellStyle name="Normal 2 2 4 3 2 2 3 2 7 2" xfId="16991"/>
    <cellStyle name="Normal 2 2 4 3 2 2 3 2 8" xfId="16992"/>
    <cellStyle name="Normal 2 2 4 3 2 2 3 2 8 2" xfId="16993"/>
    <cellStyle name="Normal 2 2 4 3 2 2 3 2 9" xfId="16994"/>
    <cellStyle name="Normal 2 2 4 3 2 2 3 2 9 2" xfId="16995"/>
    <cellStyle name="Normal 2 2 4 3 2 2 3 3" xfId="16996"/>
    <cellStyle name="Normal 2 2 4 3 2 2 3 3 10" xfId="16997"/>
    <cellStyle name="Normal 2 2 4 3 2 2 3 3 10 2" xfId="16998"/>
    <cellStyle name="Normal 2 2 4 3 2 2 3 3 11" xfId="16999"/>
    <cellStyle name="Normal 2 2 4 3 2 2 3 3 2" xfId="17000"/>
    <cellStyle name="Normal 2 2 4 3 2 2 3 3 2 2" xfId="17001"/>
    <cellStyle name="Normal 2 2 4 3 2 2 3 3 3" xfId="17002"/>
    <cellStyle name="Normal 2 2 4 3 2 2 3 3 3 2" xfId="17003"/>
    <cellStyle name="Normal 2 2 4 3 2 2 3 3 4" xfId="17004"/>
    <cellStyle name="Normal 2 2 4 3 2 2 3 3 4 2" xfId="17005"/>
    <cellStyle name="Normal 2 2 4 3 2 2 3 3 5" xfId="17006"/>
    <cellStyle name="Normal 2 2 4 3 2 2 3 3 5 2" xfId="17007"/>
    <cellStyle name="Normal 2 2 4 3 2 2 3 3 6" xfId="17008"/>
    <cellStyle name="Normal 2 2 4 3 2 2 3 3 6 2" xfId="17009"/>
    <cellStyle name="Normal 2 2 4 3 2 2 3 3 7" xfId="17010"/>
    <cellStyle name="Normal 2 2 4 3 2 2 3 3 7 2" xfId="17011"/>
    <cellStyle name="Normal 2 2 4 3 2 2 3 3 8" xfId="17012"/>
    <cellStyle name="Normal 2 2 4 3 2 2 3 3 8 2" xfId="17013"/>
    <cellStyle name="Normal 2 2 4 3 2 2 3 3 9" xfId="17014"/>
    <cellStyle name="Normal 2 2 4 3 2 2 3 3 9 2" xfId="17015"/>
    <cellStyle name="Normal 2 2 4 3 2 2 3 4" xfId="17016"/>
    <cellStyle name="Normal 2 2 4 3 2 2 3 4 2" xfId="17017"/>
    <cellStyle name="Normal 2 2 4 3 2 2 3 5" xfId="17018"/>
    <cellStyle name="Normal 2 2 4 3 2 2 3 5 2" xfId="17019"/>
    <cellStyle name="Normal 2 2 4 3 2 2 3 6" xfId="17020"/>
    <cellStyle name="Normal 2 2 4 3 2 2 3 6 2" xfId="17021"/>
    <cellStyle name="Normal 2 2 4 3 2 2 3 7" xfId="17022"/>
    <cellStyle name="Normal 2 2 4 3 2 2 3 7 2" xfId="17023"/>
    <cellStyle name="Normal 2 2 4 3 2 2 3 8" xfId="17024"/>
    <cellStyle name="Normal 2 2 4 3 2 2 3 8 2" xfId="17025"/>
    <cellStyle name="Normal 2 2 4 3 2 2 3 9" xfId="17026"/>
    <cellStyle name="Normal 2 2 4 3 2 2 3 9 2" xfId="17027"/>
    <cellStyle name="Normal 2 2 4 3 2 2 4" xfId="478"/>
    <cellStyle name="Normal 2 2 4 3 2 2 4 10" xfId="17028"/>
    <cellStyle name="Normal 2 2 4 3 2 2 4 10 2" xfId="17029"/>
    <cellStyle name="Normal 2 2 4 3 2 2 4 11" xfId="17030"/>
    <cellStyle name="Normal 2 2 4 3 2 2 4 11 2" xfId="17031"/>
    <cellStyle name="Normal 2 2 4 3 2 2 4 12" xfId="17032"/>
    <cellStyle name="Normal 2 2 4 3 2 2 4 12 2" xfId="17033"/>
    <cellStyle name="Normal 2 2 4 3 2 2 4 13" xfId="17034"/>
    <cellStyle name="Normal 2 2 4 3 2 2 4 2" xfId="17035"/>
    <cellStyle name="Normal 2 2 4 3 2 2 4 2 10" xfId="17036"/>
    <cellStyle name="Normal 2 2 4 3 2 2 4 2 10 2" xfId="17037"/>
    <cellStyle name="Normal 2 2 4 3 2 2 4 2 11" xfId="17038"/>
    <cellStyle name="Normal 2 2 4 3 2 2 4 2 11 2" xfId="17039"/>
    <cellStyle name="Normal 2 2 4 3 2 2 4 2 12" xfId="17040"/>
    <cellStyle name="Normal 2 2 4 3 2 2 4 2 2" xfId="17041"/>
    <cellStyle name="Normal 2 2 4 3 2 2 4 2 2 10" xfId="17042"/>
    <cellStyle name="Normal 2 2 4 3 2 2 4 2 2 10 2" xfId="17043"/>
    <cellStyle name="Normal 2 2 4 3 2 2 4 2 2 11" xfId="17044"/>
    <cellStyle name="Normal 2 2 4 3 2 2 4 2 2 2" xfId="17045"/>
    <cellStyle name="Normal 2 2 4 3 2 2 4 2 2 2 2" xfId="17046"/>
    <cellStyle name="Normal 2 2 4 3 2 2 4 2 2 3" xfId="17047"/>
    <cellStyle name="Normal 2 2 4 3 2 2 4 2 2 3 2" xfId="17048"/>
    <cellStyle name="Normal 2 2 4 3 2 2 4 2 2 4" xfId="17049"/>
    <cellStyle name="Normal 2 2 4 3 2 2 4 2 2 4 2" xfId="17050"/>
    <cellStyle name="Normal 2 2 4 3 2 2 4 2 2 5" xfId="17051"/>
    <cellStyle name="Normal 2 2 4 3 2 2 4 2 2 5 2" xfId="17052"/>
    <cellStyle name="Normal 2 2 4 3 2 2 4 2 2 6" xfId="17053"/>
    <cellStyle name="Normal 2 2 4 3 2 2 4 2 2 6 2" xfId="17054"/>
    <cellStyle name="Normal 2 2 4 3 2 2 4 2 2 7" xfId="17055"/>
    <cellStyle name="Normal 2 2 4 3 2 2 4 2 2 7 2" xfId="17056"/>
    <cellStyle name="Normal 2 2 4 3 2 2 4 2 2 8" xfId="17057"/>
    <cellStyle name="Normal 2 2 4 3 2 2 4 2 2 8 2" xfId="17058"/>
    <cellStyle name="Normal 2 2 4 3 2 2 4 2 2 9" xfId="17059"/>
    <cellStyle name="Normal 2 2 4 3 2 2 4 2 2 9 2" xfId="17060"/>
    <cellStyle name="Normal 2 2 4 3 2 2 4 2 3" xfId="17061"/>
    <cellStyle name="Normal 2 2 4 3 2 2 4 2 3 2" xfId="17062"/>
    <cellStyle name="Normal 2 2 4 3 2 2 4 2 4" xfId="17063"/>
    <cellStyle name="Normal 2 2 4 3 2 2 4 2 4 2" xfId="17064"/>
    <cellStyle name="Normal 2 2 4 3 2 2 4 2 5" xfId="17065"/>
    <cellStyle name="Normal 2 2 4 3 2 2 4 2 5 2" xfId="17066"/>
    <cellStyle name="Normal 2 2 4 3 2 2 4 2 6" xfId="17067"/>
    <cellStyle name="Normal 2 2 4 3 2 2 4 2 6 2" xfId="17068"/>
    <cellStyle name="Normal 2 2 4 3 2 2 4 2 7" xfId="17069"/>
    <cellStyle name="Normal 2 2 4 3 2 2 4 2 7 2" xfId="17070"/>
    <cellStyle name="Normal 2 2 4 3 2 2 4 2 8" xfId="17071"/>
    <cellStyle name="Normal 2 2 4 3 2 2 4 2 8 2" xfId="17072"/>
    <cellStyle name="Normal 2 2 4 3 2 2 4 2 9" xfId="17073"/>
    <cellStyle name="Normal 2 2 4 3 2 2 4 2 9 2" xfId="17074"/>
    <cellStyle name="Normal 2 2 4 3 2 2 4 3" xfId="17075"/>
    <cellStyle name="Normal 2 2 4 3 2 2 4 3 10" xfId="17076"/>
    <cellStyle name="Normal 2 2 4 3 2 2 4 3 10 2" xfId="17077"/>
    <cellStyle name="Normal 2 2 4 3 2 2 4 3 11" xfId="17078"/>
    <cellStyle name="Normal 2 2 4 3 2 2 4 3 2" xfId="17079"/>
    <cellStyle name="Normal 2 2 4 3 2 2 4 3 2 2" xfId="17080"/>
    <cellStyle name="Normal 2 2 4 3 2 2 4 3 3" xfId="17081"/>
    <cellStyle name="Normal 2 2 4 3 2 2 4 3 3 2" xfId="17082"/>
    <cellStyle name="Normal 2 2 4 3 2 2 4 3 4" xfId="17083"/>
    <cellStyle name="Normal 2 2 4 3 2 2 4 3 4 2" xfId="17084"/>
    <cellStyle name="Normal 2 2 4 3 2 2 4 3 5" xfId="17085"/>
    <cellStyle name="Normal 2 2 4 3 2 2 4 3 5 2" xfId="17086"/>
    <cellStyle name="Normal 2 2 4 3 2 2 4 3 6" xfId="17087"/>
    <cellStyle name="Normal 2 2 4 3 2 2 4 3 6 2" xfId="17088"/>
    <cellStyle name="Normal 2 2 4 3 2 2 4 3 7" xfId="17089"/>
    <cellStyle name="Normal 2 2 4 3 2 2 4 3 7 2" xfId="17090"/>
    <cellStyle name="Normal 2 2 4 3 2 2 4 3 8" xfId="17091"/>
    <cellStyle name="Normal 2 2 4 3 2 2 4 3 8 2" xfId="17092"/>
    <cellStyle name="Normal 2 2 4 3 2 2 4 3 9" xfId="17093"/>
    <cellStyle name="Normal 2 2 4 3 2 2 4 3 9 2" xfId="17094"/>
    <cellStyle name="Normal 2 2 4 3 2 2 4 4" xfId="17095"/>
    <cellStyle name="Normal 2 2 4 3 2 2 4 4 2" xfId="17096"/>
    <cellStyle name="Normal 2 2 4 3 2 2 4 5" xfId="17097"/>
    <cellStyle name="Normal 2 2 4 3 2 2 4 5 2" xfId="17098"/>
    <cellStyle name="Normal 2 2 4 3 2 2 4 6" xfId="17099"/>
    <cellStyle name="Normal 2 2 4 3 2 2 4 6 2" xfId="17100"/>
    <cellStyle name="Normal 2 2 4 3 2 2 4 7" xfId="17101"/>
    <cellStyle name="Normal 2 2 4 3 2 2 4 7 2" xfId="17102"/>
    <cellStyle name="Normal 2 2 4 3 2 2 4 8" xfId="17103"/>
    <cellStyle name="Normal 2 2 4 3 2 2 4 8 2" xfId="17104"/>
    <cellStyle name="Normal 2 2 4 3 2 2 4 9" xfId="17105"/>
    <cellStyle name="Normal 2 2 4 3 2 2 4 9 2" xfId="17106"/>
    <cellStyle name="Normal 2 2 4 3 2 2 5" xfId="479"/>
    <cellStyle name="Normal 2 2 4 3 2 2 5 10" xfId="17107"/>
    <cellStyle name="Normal 2 2 4 3 2 2 5 10 2" xfId="17108"/>
    <cellStyle name="Normal 2 2 4 3 2 2 5 11" xfId="17109"/>
    <cellStyle name="Normal 2 2 4 3 2 2 5 11 2" xfId="17110"/>
    <cellStyle name="Normal 2 2 4 3 2 2 5 12" xfId="17111"/>
    <cellStyle name="Normal 2 2 4 3 2 2 5 12 2" xfId="17112"/>
    <cellStyle name="Normal 2 2 4 3 2 2 5 13" xfId="17113"/>
    <cellStyle name="Normal 2 2 4 3 2 2 5 2" xfId="17114"/>
    <cellStyle name="Normal 2 2 4 3 2 2 5 2 10" xfId="17115"/>
    <cellStyle name="Normal 2 2 4 3 2 2 5 2 10 2" xfId="17116"/>
    <cellStyle name="Normal 2 2 4 3 2 2 5 2 11" xfId="17117"/>
    <cellStyle name="Normal 2 2 4 3 2 2 5 2 11 2" xfId="17118"/>
    <cellStyle name="Normal 2 2 4 3 2 2 5 2 12" xfId="17119"/>
    <cellStyle name="Normal 2 2 4 3 2 2 5 2 2" xfId="17120"/>
    <cellStyle name="Normal 2 2 4 3 2 2 5 2 2 10" xfId="17121"/>
    <cellStyle name="Normal 2 2 4 3 2 2 5 2 2 10 2" xfId="17122"/>
    <cellStyle name="Normal 2 2 4 3 2 2 5 2 2 11" xfId="17123"/>
    <cellStyle name="Normal 2 2 4 3 2 2 5 2 2 2" xfId="17124"/>
    <cellStyle name="Normal 2 2 4 3 2 2 5 2 2 2 2" xfId="17125"/>
    <cellStyle name="Normal 2 2 4 3 2 2 5 2 2 3" xfId="17126"/>
    <cellStyle name="Normal 2 2 4 3 2 2 5 2 2 3 2" xfId="17127"/>
    <cellStyle name="Normal 2 2 4 3 2 2 5 2 2 4" xfId="17128"/>
    <cellStyle name="Normal 2 2 4 3 2 2 5 2 2 4 2" xfId="17129"/>
    <cellStyle name="Normal 2 2 4 3 2 2 5 2 2 5" xfId="17130"/>
    <cellStyle name="Normal 2 2 4 3 2 2 5 2 2 5 2" xfId="17131"/>
    <cellStyle name="Normal 2 2 4 3 2 2 5 2 2 6" xfId="17132"/>
    <cellStyle name="Normal 2 2 4 3 2 2 5 2 2 6 2" xfId="17133"/>
    <cellStyle name="Normal 2 2 4 3 2 2 5 2 2 7" xfId="17134"/>
    <cellStyle name="Normal 2 2 4 3 2 2 5 2 2 7 2" xfId="17135"/>
    <cellStyle name="Normal 2 2 4 3 2 2 5 2 2 8" xfId="17136"/>
    <cellStyle name="Normal 2 2 4 3 2 2 5 2 2 8 2" xfId="17137"/>
    <cellStyle name="Normal 2 2 4 3 2 2 5 2 2 9" xfId="17138"/>
    <cellStyle name="Normal 2 2 4 3 2 2 5 2 2 9 2" xfId="17139"/>
    <cellStyle name="Normal 2 2 4 3 2 2 5 2 3" xfId="17140"/>
    <cellStyle name="Normal 2 2 4 3 2 2 5 2 3 2" xfId="17141"/>
    <cellStyle name="Normal 2 2 4 3 2 2 5 2 4" xfId="17142"/>
    <cellStyle name="Normal 2 2 4 3 2 2 5 2 4 2" xfId="17143"/>
    <cellStyle name="Normal 2 2 4 3 2 2 5 2 5" xfId="17144"/>
    <cellStyle name="Normal 2 2 4 3 2 2 5 2 5 2" xfId="17145"/>
    <cellStyle name="Normal 2 2 4 3 2 2 5 2 6" xfId="17146"/>
    <cellStyle name="Normal 2 2 4 3 2 2 5 2 6 2" xfId="17147"/>
    <cellStyle name="Normal 2 2 4 3 2 2 5 2 7" xfId="17148"/>
    <cellStyle name="Normal 2 2 4 3 2 2 5 2 7 2" xfId="17149"/>
    <cellStyle name="Normal 2 2 4 3 2 2 5 2 8" xfId="17150"/>
    <cellStyle name="Normal 2 2 4 3 2 2 5 2 8 2" xfId="17151"/>
    <cellStyle name="Normal 2 2 4 3 2 2 5 2 9" xfId="17152"/>
    <cellStyle name="Normal 2 2 4 3 2 2 5 2 9 2" xfId="17153"/>
    <cellStyle name="Normal 2 2 4 3 2 2 5 3" xfId="17154"/>
    <cellStyle name="Normal 2 2 4 3 2 2 5 3 10" xfId="17155"/>
    <cellStyle name="Normal 2 2 4 3 2 2 5 3 10 2" xfId="17156"/>
    <cellStyle name="Normal 2 2 4 3 2 2 5 3 11" xfId="17157"/>
    <cellStyle name="Normal 2 2 4 3 2 2 5 3 2" xfId="17158"/>
    <cellStyle name="Normal 2 2 4 3 2 2 5 3 2 2" xfId="17159"/>
    <cellStyle name="Normal 2 2 4 3 2 2 5 3 3" xfId="17160"/>
    <cellStyle name="Normal 2 2 4 3 2 2 5 3 3 2" xfId="17161"/>
    <cellStyle name="Normal 2 2 4 3 2 2 5 3 4" xfId="17162"/>
    <cellStyle name="Normal 2 2 4 3 2 2 5 3 4 2" xfId="17163"/>
    <cellStyle name="Normal 2 2 4 3 2 2 5 3 5" xfId="17164"/>
    <cellStyle name="Normal 2 2 4 3 2 2 5 3 5 2" xfId="17165"/>
    <cellStyle name="Normal 2 2 4 3 2 2 5 3 6" xfId="17166"/>
    <cellStyle name="Normal 2 2 4 3 2 2 5 3 6 2" xfId="17167"/>
    <cellStyle name="Normal 2 2 4 3 2 2 5 3 7" xfId="17168"/>
    <cellStyle name="Normal 2 2 4 3 2 2 5 3 7 2" xfId="17169"/>
    <cellStyle name="Normal 2 2 4 3 2 2 5 3 8" xfId="17170"/>
    <cellStyle name="Normal 2 2 4 3 2 2 5 3 8 2" xfId="17171"/>
    <cellStyle name="Normal 2 2 4 3 2 2 5 3 9" xfId="17172"/>
    <cellStyle name="Normal 2 2 4 3 2 2 5 3 9 2" xfId="17173"/>
    <cellStyle name="Normal 2 2 4 3 2 2 5 4" xfId="17174"/>
    <cellStyle name="Normal 2 2 4 3 2 2 5 4 2" xfId="17175"/>
    <cellStyle name="Normal 2 2 4 3 2 2 5 5" xfId="17176"/>
    <cellStyle name="Normal 2 2 4 3 2 2 5 5 2" xfId="17177"/>
    <cellStyle name="Normal 2 2 4 3 2 2 5 6" xfId="17178"/>
    <cellStyle name="Normal 2 2 4 3 2 2 5 6 2" xfId="17179"/>
    <cellStyle name="Normal 2 2 4 3 2 2 5 7" xfId="17180"/>
    <cellStyle name="Normal 2 2 4 3 2 2 5 7 2" xfId="17181"/>
    <cellStyle name="Normal 2 2 4 3 2 2 5 8" xfId="17182"/>
    <cellStyle name="Normal 2 2 4 3 2 2 5 8 2" xfId="17183"/>
    <cellStyle name="Normal 2 2 4 3 2 2 5 9" xfId="17184"/>
    <cellStyle name="Normal 2 2 4 3 2 2 5 9 2" xfId="17185"/>
    <cellStyle name="Normal 2 2 4 3 2 2 6" xfId="480"/>
    <cellStyle name="Normal 2 2 4 3 2 3" xfId="481"/>
    <cellStyle name="Normal 2 2 4 3 2 3 2" xfId="482"/>
    <cellStyle name="Normal 2 2 4 3 2 4" xfId="483"/>
    <cellStyle name="Normal 2 2 4 3 2 4 2" xfId="484"/>
    <cellStyle name="Normal 2 2 4 3 2 5" xfId="485"/>
    <cellStyle name="Normal 2 2 4 3 2 5 2" xfId="486"/>
    <cellStyle name="Normal 2 2 4 3 2 6" xfId="17186"/>
    <cellStyle name="Normal 2 2 4 3 2 6 10" xfId="17187"/>
    <cellStyle name="Normal 2 2 4 3 2 6 10 2" xfId="17188"/>
    <cellStyle name="Normal 2 2 4 3 2 6 11" xfId="17189"/>
    <cellStyle name="Normal 2 2 4 3 2 6 11 2" xfId="17190"/>
    <cellStyle name="Normal 2 2 4 3 2 6 12" xfId="17191"/>
    <cellStyle name="Normal 2 2 4 3 2 6 2" xfId="17192"/>
    <cellStyle name="Normal 2 2 4 3 2 6 2 10" xfId="17193"/>
    <cellStyle name="Normal 2 2 4 3 2 6 2 10 2" xfId="17194"/>
    <cellStyle name="Normal 2 2 4 3 2 6 2 11" xfId="17195"/>
    <cellStyle name="Normal 2 2 4 3 2 6 2 2" xfId="17196"/>
    <cellStyle name="Normal 2 2 4 3 2 6 2 2 2" xfId="17197"/>
    <cellStyle name="Normal 2 2 4 3 2 6 2 3" xfId="17198"/>
    <cellStyle name="Normal 2 2 4 3 2 6 2 3 2" xfId="17199"/>
    <cellStyle name="Normal 2 2 4 3 2 6 2 4" xfId="17200"/>
    <cellStyle name="Normal 2 2 4 3 2 6 2 4 2" xfId="17201"/>
    <cellStyle name="Normal 2 2 4 3 2 6 2 5" xfId="17202"/>
    <cellStyle name="Normal 2 2 4 3 2 6 2 5 2" xfId="17203"/>
    <cellStyle name="Normal 2 2 4 3 2 6 2 6" xfId="17204"/>
    <cellStyle name="Normal 2 2 4 3 2 6 2 6 2" xfId="17205"/>
    <cellStyle name="Normal 2 2 4 3 2 6 2 7" xfId="17206"/>
    <cellStyle name="Normal 2 2 4 3 2 6 2 7 2" xfId="17207"/>
    <cellStyle name="Normal 2 2 4 3 2 6 2 8" xfId="17208"/>
    <cellStyle name="Normal 2 2 4 3 2 6 2 8 2" xfId="17209"/>
    <cellStyle name="Normal 2 2 4 3 2 6 2 9" xfId="17210"/>
    <cellStyle name="Normal 2 2 4 3 2 6 2 9 2" xfId="17211"/>
    <cellStyle name="Normal 2 2 4 3 2 6 3" xfId="17212"/>
    <cellStyle name="Normal 2 2 4 3 2 6 3 2" xfId="17213"/>
    <cellStyle name="Normal 2 2 4 3 2 6 4" xfId="17214"/>
    <cellStyle name="Normal 2 2 4 3 2 6 4 2" xfId="17215"/>
    <cellStyle name="Normal 2 2 4 3 2 6 5" xfId="17216"/>
    <cellStyle name="Normal 2 2 4 3 2 6 5 2" xfId="17217"/>
    <cellStyle name="Normal 2 2 4 3 2 6 6" xfId="17218"/>
    <cellStyle name="Normal 2 2 4 3 2 6 6 2" xfId="17219"/>
    <cellStyle name="Normal 2 2 4 3 2 6 7" xfId="17220"/>
    <cellStyle name="Normal 2 2 4 3 2 6 7 2" xfId="17221"/>
    <cellStyle name="Normal 2 2 4 3 2 6 8" xfId="17222"/>
    <cellStyle name="Normal 2 2 4 3 2 6 8 2" xfId="17223"/>
    <cellStyle name="Normal 2 2 4 3 2 6 9" xfId="17224"/>
    <cellStyle name="Normal 2 2 4 3 2 6 9 2" xfId="17225"/>
    <cellStyle name="Normal 2 2 4 3 2 7" xfId="17226"/>
    <cellStyle name="Normal 2 2 4 3 2 7 10" xfId="17227"/>
    <cellStyle name="Normal 2 2 4 3 2 7 10 2" xfId="17228"/>
    <cellStyle name="Normal 2 2 4 3 2 7 11" xfId="17229"/>
    <cellStyle name="Normal 2 2 4 3 2 7 2" xfId="17230"/>
    <cellStyle name="Normal 2 2 4 3 2 7 2 2" xfId="17231"/>
    <cellStyle name="Normal 2 2 4 3 2 7 3" xfId="17232"/>
    <cellStyle name="Normal 2 2 4 3 2 7 3 2" xfId="17233"/>
    <cellStyle name="Normal 2 2 4 3 2 7 4" xfId="17234"/>
    <cellStyle name="Normal 2 2 4 3 2 7 4 2" xfId="17235"/>
    <cellStyle name="Normal 2 2 4 3 2 7 5" xfId="17236"/>
    <cellStyle name="Normal 2 2 4 3 2 7 5 2" xfId="17237"/>
    <cellStyle name="Normal 2 2 4 3 2 7 6" xfId="17238"/>
    <cellStyle name="Normal 2 2 4 3 2 7 6 2" xfId="17239"/>
    <cellStyle name="Normal 2 2 4 3 2 7 7" xfId="17240"/>
    <cellStyle name="Normal 2 2 4 3 2 7 7 2" xfId="17241"/>
    <cellStyle name="Normal 2 2 4 3 2 7 8" xfId="17242"/>
    <cellStyle name="Normal 2 2 4 3 2 7 8 2" xfId="17243"/>
    <cellStyle name="Normal 2 2 4 3 2 7 9" xfId="17244"/>
    <cellStyle name="Normal 2 2 4 3 2 7 9 2" xfId="17245"/>
    <cellStyle name="Normal 2 2 4 3 2 8" xfId="17246"/>
    <cellStyle name="Normal 2 2 4 3 2 8 2" xfId="17247"/>
    <cellStyle name="Normal 2 2 4 3 2 9" xfId="17248"/>
    <cellStyle name="Normal 2 2 4 3 2 9 2" xfId="17249"/>
    <cellStyle name="Normal 2 2 4 3 3" xfId="487"/>
    <cellStyle name="Normal 2 2 4 3 3 10" xfId="17250"/>
    <cellStyle name="Normal 2 2 4 3 3 10 2" xfId="17251"/>
    <cellStyle name="Normal 2 2 4 3 3 11" xfId="17252"/>
    <cellStyle name="Normal 2 2 4 3 3 11 2" xfId="17253"/>
    <cellStyle name="Normal 2 2 4 3 3 12" xfId="17254"/>
    <cellStyle name="Normal 2 2 4 3 3 12 2" xfId="17255"/>
    <cellStyle name="Normal 2 2 4 3 3 13" xfId="17256"/>
    <cellStyle name="Normal 2 2 4 3 3 2" xfId="17257"/>
    <cellStyle name="Normal 2 2 4 3 3 2 10" xfId="17258"/>
    <cellStyle name="Normal 2 2 4 3 3 2 10 2" xfId="17259"/>
    <cellStyle name="Normal 2 2 4 3 3 2 11" xfId="17260"/>
    <cellStyle name="Normal 2 2 4 3 3 2 11 2" xfId="17261"/>
    <cellStyle name="Normal 2 2 4 3 3 2 12" xfId="17262"/>
    <cellStyle name="Normal 2 2 4 3 3 2 2" xfId="17263"/>
    <cellStyle name="Normal 2 2 4 3 3 2 2 10" xfId="17264"/>
    <cellStyle name="Normal 2 2 4 3 3 2 2 10 2" xfId="17265"/>
    <cellStyle name="Normal 2 2 4 3 3 2 2 11" xfId="17266"/>
    <cellStyle name="Normal 2 2 4 3 3 2 2 2" xfId="17267"/>
    <cellStyle name="Normal 2 2 4 3 3 2 2 2 2" xfId="17268"/>
    <cellStyle name="Normal 2 2 4 3 3 2 2 3" xfId="17269"/>
    <cellStyle name="Normal 2 2 4 3 3 2 2 3 2" xfId="17270"/>
    <cellStyle name="Normal 2 2 4 3 3 2 2 4" xfId="17271"/>
    <cellStyle name="Normal 2 2 4 3 3 2 2 4 2" xfId="17272"/>
    <cellStyle name="Normal 2 2 4 3 3 2 2 5" xfId="17273"/>
    <cellStyle name="Normal 2 2 4 3 3 2 2 5 2" xfId="17274"/>
    <cellStyle name="Normal 2 2 4 3 3 2 2 6" xfId="17275"/>
    <cellStyle name="Normal 2 2 4 3 3 2 2 6 2" xfId="17276"/>
    <cellStyle name="Normal 2 2 4 3 3 2 2 7" xfId="17277"/>
    <cellStyle name="Normal 2 2 4 3 3 2 2 7 2" xfId="17278"/>
    <cellStyle name="Normal 2 2 4 3 3 2 2 8" xfId="17279"/>
    <cellStyle name="Normal 2 2 4 3 3 2 2 8 2" xfId="17280"/>
    <cellStyle name="Normal 2 2 4 3 3 2 2 9" xfId="17281"/>
    <cellStyle name="Normal 2 2 4 3 3 2 2 9 2" xfId="17282"/>
    <cellStyle name="Normal 2 2 4 3 3 2 3" xfId="17283"/>
    <cellStyle name="Normal 2 2 4 3 3 2 3 2" xfId="17284"/>
    <cellStyle name="Normal 2 2 4 3 3 2 4" xfId="17285"/>
    <cellStyle name="Normal 2 2 4 3 3 2 4 2" xfId="17286"/>
    <cellStyle name="Normal 2 2 4 3 3 2 5" xfId="17287"/>
    <cellStyle name="Normal 2 2 4 3 3 2 5 2" xfId="17288"/>
    <cellStyle name="Normal 2 2 4 3 3 2 6" xfId="17289"/>
    <cellStyle name="Normal 2 2 4 3 3 2 6 2" xfId="17290"/>
    <cellStyle name="Normal 2 2 4 3 3 2 7" xfId="17291"/>
    <cellStyle name="Normal 2 2 4 3 3 2 7 2" xfId="17292"/>
    <cellStyle name="Normal 2 2 4 3 3 2 8" xfId="17293"/>
    <cellStyle name="Normal 2 2 4 3 3 2 8 2" xfId="17294"/>
    <cellStyle name="Normal 2 2 4 3 3 2 9" xfId="17295"/>
    <cellStyle name="Normal 2 2 4 3 3 2 9 2" xfId="17296"/>
    <cellStyle name="Normal 2 2 4 3 3 3" xfId="17297"/>
    <cellStyle name="Normal 2 2 4 3 3 3 10" xfId="17298"/>
    <cellStyle name="Normal 2 2 4 3 3 3 10 2" xfId="17299"/>
    <cellStyle name="Normal 2 2 4 3 3 3 11" xfId="17300"/>
    <cellStyle name="Normal 2 2 4 3 3 3 2" xfId="17301"/>
    <cellStyle name="Normal 2 2 4 3 3 3 2 2" xfId="17302"/>
    <cellStyle name="Normal 2 2 4 3 3 3 3" xfId="17303"/>
    <cellStyle name="Normal 2 2 4 3 3 3 3 2" xfId="17304"/>
    <cellStyle name="Normal 2 2 4 3 3 3 4" xfId="17305"/>
    <cellStyle name="Normal 2 2 4 3 3 3 4 2" xfId="17306"/>
    <cellStyle name="Normal 2 2 4 3 3 3 5" xfId="17307"/>
    <cellStyle name="Normal 2 2 4 3 3 3 5 2" xfId="17308"/>
    <cellStyle name="Normal 2 2 4 3 3 3 6" xfId="17309"/>
    <cellStyle name="Normal 2 2 4 3 3 3 6 2" xfId="17310"/>
    <cellStyle name="Normal 2 2 4 3 3 3 7" xfId="17311"/>
    <cellStyle name="Normal 2 2 4 3 3 3 7 2" xfId="17312"/>
    <cellStyle name="Normal 2 2 4 3 3 3 8" xfId="17313"/>
    <cellStyle name="Normal 2 2 4 3 3 3 8 2" xfId="17314"/>
    <cellStyle name="Normal 2 2 4 3 3 3 9" xfId="17315"/>
    <cellStyle name="Normal 2 2 4 3 3 3 9 2" xfId="17316"/>
    <cellStyle name="Normal 2 2 4 3 3 4" xfId="17317"/>
    <cellStyle name="Normal 2 2 4 3 3 4 2" xfId="17318"/>
    <cellStyle name="Normal 2 2 4 3 3 5" xfId="17319"/>
    <cellStyle name="Normal 2 2 4 3 3 5 2" xfId="17320"/>
    <cellStyle name="Normal 2 2 4 3 3 6" xfId="17321"/>
    <cellStyle name="Normal 2 2 4 3 3 6 2" xfId="17322"/>
    <cellStyle name="Normal 2 2 4 3 3 7" xfId="17323"/>
    <cellStyle name="Normal 2 2 4 3 3 7 2" xfId="17324"/>
    <cellStyle name="Normal 2 2 4 3 3 8" xfId="17325"/>
    <cellStyle name="Normal 2 2 4 3 3 8 2" xfId="17326"/>
    <cellStyle name="Normal 2 2 4 3 3 9" xfId="17327"/>
    <cellStyle name="Normal 2 2 4 3 3 9 2" xfId="17328"/>
    <cellStyle name="Normal 2 2 4 3 4" xfId="488"/>
    <cellStyle name="Normal 2 2 4 3 4 10" xfId="17329"/>
    <cellStyle name="Normal 2 2 4 3 4 10 2" xfId="17330"/>
    <cellStyle name="Normal 2 2 4 3 4 11" xfId="17331"/>
    <cellStyle name="Normal 2 2 4 3 4 11 2" xfId="17332"/>
    <cellStyle name="Normal 2 2 4 3 4 12" xfId="17333"/>
    <cellStyle name="Normal 2 2 4 3 4 12 2" xfId="17334"/>
    <cellStyle name="Normal 2 2 4 3 4 13" xfId="17335"/>
    <cellStyle name="Normal 2 2 4 3 4 2" xfId="17336"/>
    <cellStyle name="Normal 2 2 4 3 4 2 10" xfId="17337"/>
    <cellStyle name="Normal 2 2 4 3 4 2 10 2" xfId="17338"/>
    <cellStyle name="Normal 2 2 4 3 4 2 11" xfId="17339"/>
    <cellStyle name="Normal 2 2 4 3 4 2 11 2" xfId="17340"/>
    <cellStyle name="Normal 2 2 4 3 4 2 12" xfId="17341"/>
    <cellStyle name="Normal 2 2 4 3 4 2 2" xfId="17342"/>
    <cellStyle name="Normal 2 2 4 3 4 2 2 10" xfId="17343"/>
    <cellStyle name="Normal 2 2 4 3 4 2 2 10 2" xfId="17344"/>
    <cellStyle name="Normal 2 2 4 3 4 2 2 11" xfId="17345"/>
    <cellStyle name="Normal 2 2 4 3 4 2 2 2" xfId="17346"/>
    <cellStyle name="Normal 2 2 4 3 4 2 2 2 2" xfId="17347"/>
    <cellStyle name="Normal 2 2 4 3 4 2 2 3" xfId="17348"/>
    <cellStyle name="Normal 2 2 4 3 4 2 2 3 2" xfId="17349"/>
    <cellStyle name="Normal 2 2 4 3 4 2 2 4" xfId="17350"/>
    <cellStyle name="Normal 2 2 4 3 4 2 2 4 2" xfId="17351"/>
    <cellStyle name="Normal 2 2 4 3 4 2 2 5" xfId="17352"/>
    <cellStyle name="Normal 2 2 4 3 4 2 2 5 2" xfId="17353"/>
    <cellStyle name="Normal 2 2 4 3 4 2 2 6" xfId="17354"/>
    <cellStyle name="Normal 2 2 4 3 4 2 2 6 2" xfId="17355"/>
    <cellStyle name="Normal 2 2 4 3 4 2 2 7" xfId="17356"/>
    <cellStyle name="Normal 2 2 4 3 4 2 2 7 2" xfId="17357"/>
    <cellStyle name="Normal 2 2 4 3 4 2 2 8" xfId="17358"/>
    <cellStyle name="Normal 2 2 4 3 4 2 2 8 2" xfId="17359"/>
    <cellStyle name="Normal 2 2 4 3 4 2 2 9" xfId="17360"/>
    <cellStyle name="Normal 2 2 4 3 4 2 2 9 2" xfId="17361"/>
    <cellStyle name="Normal 2 2 4 3 4 2 3" xfId="17362"/>
    <cellStyle name="Normal 2 2 4 3 4 2 3 2" xfId="17363"/>
    <cellStyle name="Normal 2 2 4 3 4 2 4" xfId="17364"/>
    <cellStyle name="Normal 2 2 4 3 4 2 4 2" xfId="17365"/>
    <cellStyle name="Normal 2 2 4 3 4 2 5" xfId="17366"/>
    <cellStyle name="Normal 2 2 4 3 4 2 5 2" xfId="17367"/>
    <cellStyle name="Normal 2 2 4 3 4 2 6" xfId="17368"/>
    <cellStyle name="Normal 2 2 4 3 4 2 6 2" xfId="17369"/>
    <cellStyle name="Normal 2 2 4 3 4 2 7" xfId="17370"/>
    <cellStyle name="Normal 2 2 4 3 4 2 7 2" xfId="17371"/>
    <cellStyle name="Normal 2 2 4 3 4 2 8" xfId="17372"/>
    <cellStyle name="Normal 2 2 4 3 4 2 8 2" xfId="17373"/>
    <cellStyle name="Normal 2 2 4 3 4 2 9" xfId="17374"/>
    <cellStyle name="Normal 2 2 4 3 4 2 9 2" xfId="17375"/>
    <cellStyle name="Normal 2 2 4 3 4 3" xfId="17376"/>
    <cellStyle name="Normal 2 2 4 3 4 3 10" xfId="17377"/>
    <cellStyle name="Normal 2 2 4 3 4 3 10 2" xfId="17378"/>
    <cellStyle name="Normal 2 2 4 3 4 3 11" xfId="17379"/>
    <cellStyle name="Normal 2 2 4 3 4 3 2" xfId="17380"/>
    <cellStyle name="Normal 2 2 4 3 4 3 2 2" xfId="17381"/>
    <cellStyle name="Normal 2 2 4 3 4 3 3" xfId="17382"/>
    <cellStyle name="Normal 2 2 4 3 4 3 3 2" xfId="17383"/>
    <cellStyle name="Normal 2 2 4 3 4 3 4" xfId="17384"/>
    <cellStyle name="Normal 2 2 4 3 4 3 4 2" xfId="17385"/>
    <cellStyle name="Normal 2 2 4 3 4 3 5" xfId="17386"/>
    <cellStyle name="Normal 2 2 4 3 4 3 5 2" xfId="17387"/>
    <cellStyle name="Normal 2 2 4 3 4 3 6" xfId="17388"/>
    <cellStyle name="Normal 2 2 4 3 4 3 6 2" xfId="17389"/>
    <cellStyle name="Normal 2 2 4 3 4 3 7" xfId="17390"/>
    <cellStyle name="Normal 2 2 4 3 4 3 7 2" xfId="17391"/>
    <cellStyle name="Normal 2 2 4 3 4 3 8" xfId="17392"/>
    <cellStyle name="Normal 2 2 4 3 4 3 8 2" xfId="17393"/>
    <cellStyle name="Normal 2 2 4 3 4 3 9" xfId="17394"/>
    <cellStyle name="Normal 2 2 4 3 4 3 9 2" xfId="17395"/>
    <cellStyle name="Normal 2 2 4 3 4 4" xfId="17396"/>
    <cellStyle name="Normal 2 2 4 3 4 4 2" xfId="17397"/>
    <cellStyle name="Normal 2 2 4 3 4 5" xfId="17398"/>
    <cellStyle name="Normal 2 2 4 3 4 5 2" xfId="17399"/>
    <cellStyle name="Normal 2 2 4 3 4 6" xfId="17400"/>
    <cellStyle name="Normal 2 2 4 3 4 6 2" xfId="17401"/>
    <cellStyle name="Normal 2 2 4 3 4 7" xfId="17402"/>
    <cellStyle name="Normal 2 2 4 3 4 7 2" xfId="17403"/>
    <cellStyle name="Normal 2 2 4 3 4 8" xfId="17404"/>
    <cellStyle name="Normal 2 2 4 3 4 8 2" xfId="17405"/>
    <cellStyle name="Normal 2 2 4 3 4 9" xfId="17406"/>
    <cellStyle name="Normal 2 2 4 3 4 9 2" xfId="17407"/>
    <cellStyle name="Normal 2 2 4 3 5" xfId="489"/>
    <cellStyle name="Normal 2 2 4 3 5 10" xfId="17408"/>
    <cellStyle name="Normal 2 2 4 3 5 10 2" xfId="17409"/>
    <cellStyle name="Normal 2 2 4 3 5 11" xfId="17410"/>
    <cellStyle name="Normal 2 2 4 3 5 11 2" xfId="17411"/>
    <cellStyle name="Normal 2 2 4 3 5 12" xfId="17412"/>
    <cellStyle name="Normal 2 2 4 3 5 12 2" xfId="17413"/>
    <cellStyle name="Normal 2 2 4 3 5 13" xfId="17414"/>
    <cellStyle name="Normal 2 2 4 3 5 2" xfId="17415"/>
    <cellStyle name="Normal 2 2 4 3 5 2 10" xfId="17416"/>
    <cellStyle name="Normal 2 2 4 3 5 2 10 2" xfId="17417"/>
    <cellStyle name="Normal 2 2 4 3 5 2 11" xfId="17418"/>
    <cellStyle name="Normal 2 2 4 3 5 2 11 2" xfId="17419"/>
    <cellStyle name="Normal 2 2 4 3 5 2 12" xfId="17420"/>
    <cellStyle name="Normal 2 2 4 3 5 2 2" xfId="17421"/>
    <cellStyle name="Normal 2 2 4 3 5 2 2 10" xfId="17422"/>
    <cellStyle name="Normal 2 2 4 3 5 2 2 10 2" xfId="17423"/>
    <cellStyle name="Normal 2 2 4 3 5 2 2 11" xfId="17424"/>
    <cellStyle name="Normal 2 2 4 3 5 2 2 2" xfId="17425"/>
    <cellStyle name="Normal 2 2 4 3 5 2 2 2 2" xfId="17426"/>
    <cellStyle name="Normal 2 2 4 3 5 2 2 3" xfId="17427"/>
    <cellStyle name="Normal 2 2 4 3 5 2 2 3 2" xfId="17428"/>
    <cellStyle name="Normal 2 2 4 3 5 2 2 4" xfId="17429"/>
    <cellStyle name="Normal 2 2 4 3 5 2 2 4 2" xfId="17430"/>
    <cellStyle name="Normal 2 2 4 3 5 2 2 5" xfId="17431"/>
    <cellStyle name="Normal 2 2 4 3 5 2 2 5 2" xfId="17432"/>
    <cellStyle name="Normal 2 2 4 3 5 2 2 6" xfId="17433"/>
    <cellStyle name="Normal 2 2 4 3 5 2 2 6 2" xfId="17434"/>
    <cellStyle name="Normal 2 2 4 3 5 2 2 7" xfId="17435"/>
    <cellStyle name="Normal 2 2 4 3 5 2 2 7 2" xfId="17436"/>
    <cellStyle name="Normal 2 2 4 3 5 2 2 8" xfId="17437"/>
    <cellStyle name="Normal 2 2 4 3 5 2 2 8 2" xfId="17438"/>
    <cellStyle name="Normal 2 2 4 3 5 2 2 9" xfId="17439"/>
    <cellStyle name="Normal 2 2 4 3 5 2 2 9 2" xfId="17440"/>
    <cellStyle name="Normal 2 2 4 3 5 2 3" xfId="17441"/>
    <cellStyle name="Normal 2 2 4 3 5 2 3 2" xfId="17442"/>
    <cellStyle name="Normal 2 2 4 3 5 2 4" xfId="17443"/>
    <cellStyle name="Normal 2 2 4 3 5 2 4 2" xfId="17444"/>
    <cellStyle name="Normal 2 2 4 3 5 2 5" xfId="17445"/>
    <cellStyle name="Normal 2 2 4 3 5 2 5 2" xfId="17446"/>
    <cellStyle name="Normal 2 2 4 3 5 2 6" xfId="17447"/>
    <cellStyle name="Normal 2 2 4 3 5 2 6 2" xfId="17448"/>
    <cellStyle name="Normal 2 2 4 3 5 2 7" xfId="17449"/>
    <cellStyle name="Normal 2 2 4 3 5 2 7 2" xfId="17450"/>
    <cellStyle name="Normal 2 2 4 3 5 2 8" xfId="17451"/>
    <cellStyle name="Normal 2 2 4 3 5 2 8 2" xfId="17452"/>
    <cellStyle name="Normal 2 2 4 3 5 2 9" xfId="17453"/>
    <cellStyle name="Normal 2 2 4 3 5 2 9 2" xfId="17454"/>
    <cellStyle name="Normal 2 2 4 3 5 3" xfId="17455"/>
    <cellStyle name="Normal 2 2 4 3 5 3 10" xfId="17456"/>
    <cellStyle name="Normal 2 2 4 3 5 3 10 2" xfId="17457"/>
    <cellStyle name="Normal 2 2 4 3 5 3 11" xfId="17458"/>
    <cellStyle name="Normal 2 2 4 3 5 3 2" xfId="17459"/>
    <cellStyle name="Normal 2 2 4 3 5 3 2 2" xfId="17460"/>
    <cellStyle name="Normal 2 2 4 3 5 3 3" xfId="17461"/>
    <cellStyle name="Normal 2 2 4 3 5 3 3 2" xfId="17462"/>
    <cellStyle name="Normal 2 2 4 3 5 3 4" xfId="17463"/>
    <cellStyle name="Normal 2 2 4 3 5 3 4 2" xfId="17464"/>
    <cellStyle name="Normal 2 2 4 3 5 3 5" xfId="17465"/>
    <cellStyle name="Normal 2 2 4 3 5 3 5 2" xfId="17466"/>
    <cellStyle name="Normal 2 2 4 3 5 3 6" xfId="17467"/>
    <cellStyle name="Normal 2 2 4 3 5 3 6 2" xfId="17468"/>
    <cellStyle name="Normal 2 2 4 3 5 3 7" xfId="17469"/>
    <cellStyle name="Normal 2 2 4 3 5 3 7 2" xfId="17470"/>
    <cellStyle name="Normal 2 2 4 3 5 3 8" xfId="17471"/>
    <cellStyle name="Normal 2 2 4 3 5 3 8 2" xfId="17472"/>
    <cellStyle name="Normal 2 2 4 3 5 3 9" xfId="17473"/>
    <cellStyle name="Normal 2 2 4 3 5 3 9 2" xfId="17474"/>
    <cellStyle name="Normal 2 2 4 3 5 4" xfId="17475"/>
    <cellStyle name="Normal 2 2 4 3 5 4 2" xfId="17476"/>
    <cellStyle name="Normal 2 2 4 3 5 5" xfId="17477"/>
    <cellStyle name="Normal 2 2 4 3 5 5 2" xfId="17478"/>
    <cellStyle name="Normal 2 2 4 3 5 6" xfId="17479"/>
    <cellStyle name="Normal 2 2 4 3 5 6 2" xfId="17480"/>
    <cellStyle name="Normal 2 2 4 3 5 7" xfId="17481"/>
    <cellStyle name="Normal 2 2 4 3 5 7 2" xfId="17482"/>
    <cellStyle name="Normal 2 2 4 3 5 8" xfId="17483"/>
    <cellStyle name="Normal 2 2 4 3 5 8 2" xfId="17484"/>
    <cellStyle name="Normal 2 2 4 3 5 9" xfId="17485"/>
    <cellStyle name="Normal 2 2 4 3 5 9 2" xfId="17486"/>
    <cellStyle name="Normal 2 2 4 3 6" xfId="490"/>
    <cellStyle name="Normal 2 2 4 3 6 10" xfId="17487"/>
    <cellStyle name="Normal 2 2 4 3 6 10 2" xfId="17488"/>
    <cellStyle name="Normal 2 2 4 3 6 11" xfId="17489"/>
    <cellStyle name="Normal 2 2 4 3 6 11 2" xfId="17490"/>
    <cellStyle name="Normal 2 2 4 3 6 12" xfId="17491"/>
    <cellStyle name="Normal 2 2 4 3 6 12 2" xfId="17492"/>
    <cellStyle name="Normal 2 2 4 3 6 13" xfId="17493"/>
    <cellStyle name="Normal 2 2 4 3 6 2" xfId="17494"/>
    <cellStyle name="Normal 2 2 4 3 6 2 10" xfId="17495"/>
    <cellStyle name="Normal 2 2 4 3 6 2 10 2" xfId="17496"/>
    <cellStyle name="Normal 2 2 4 3 6 2 11" xfId="17497"/>
    <cellStyle name="Normal 2 2 4 3 6 2 11 2" xfId="17498"/>
    <cellStyle name="Normal 2 2 4 3 6 2 12" xfId="17499"/>
    <cellStyle name="Normal 2 2 4 3 6 2 2" xfId="17500"/>
    <cellStyle name="Normal 2 2 4 3 6 2 2 10" xfId="17501"/>
    <cellStyle name="Normal 2 2 4 3 6 2 2 10 2" xfId="17502"/>
    <cellStyle name="Normal 2 2 4 3 6 2 2 11" xfId="17503"/>
    <cellStyle name="Normal 2 2 4 3 6 2 2 2" xfId="17504"/>
    <cellStyle name="Normal 2 2 4 3 6 2 2 2 2" xfId="17505"/>
    <cellStyle name="Normal 2 2 4 3 6 2 2 3" xfId="17506"/>
    <cellStyle name="Normal 2 2 4 3 6 2 2 3 2" xfId="17507"/>
    <cellStyle name="Normal 2 2 4 3 6 2 2 4" xfId="17508"/>
    <cellStyle name="Normal 2 2 4 3 6 2 2 4 2" xfId="17509"/>
    <cellStyle name="Normal 2 2 4 3 6 2 2 5" xfId="17510"/>
    <cellStyle name="Normal 2 2 4 3 6 2 2 5 2" xfId="17511"/>
    <cellStyle name="Normal 2 2 4 3 6 2 2 6" xfId="17512"/>
    <cellStyle name="Normal 2 2 4 3 6 2 2 6 2" xfId="17513"/>
    <cellStyle name="Normal 2 2 4 3 6 2 2 7" xfId="17514"/>
    <cellStyle name="Normal 2 2 4 3 6 2 2 7 2" xfId="17515"/>
    <cellStyle name="Normal 2 2 4 3 6 2 2 8" xfId="17516"/>
    <cellStyle name="Normal 2 2 4 3 6 2 2 8 2" xfId="17517"/>
    <cellStyle name="Normal 2 2 4 3 6 2 2 9" xfId="17518"/>
    <cellStyle name="Normal 2 2 4 3 6 2 2 9 2" xfId="17519"/>
    <cellStyle name="Normal 2 2 4 3 6 2 3" xfId="17520"/>
    <cellStyle name="Normal 2 2 4 3 6 2 3 2" xfId="17521"/>
    <cellStyle name="Normal 2 2 4 3 6 2 4" xfId="17522"/>
    <cellStyle name="Normal 2 2 4 3 6 2 4 2" xfId="17523"/>
    <cellStyle name="Normal 2 2 4 3 6 2 5" xfId="17524"/>
    <cellStyle name="Normal 2 2 4 3 6 2 5 2" xfId="17525"/>
    <cellStyle name="Normal 2 2 4 3 6 2 6" xfId="17526"/>
    <cellStyle name="Normal 2 2 4 3 6 2 6 2" xfId="17527"/>
    <cellStyle name="Normal 2 2 4 3 6 2 7" xfId="17528"/>
    <cellStyle name="Normal 2 2 4 3 6 2 7 2" xfId="17529"/>
    <cellStyle name="Normal 2 2 4 3 6 2 8" xfId="17530"/>
    <cellStyle name="Normal 2 2 4 3 6 2 8 2" xfId="17531"/>
    <cellStyle name="Normal 2 2 4 3 6 2 9" xfId="17532"/>
    <cellStyle name="Normal 2 2 4 3 6 2 9 2" xfId="17533"/>
    <cellStyle name="Normal 2 2 4 3 6 3" xfId="17534"/>
    <cellStyle name="Normal 2 2 4 3 6 3 10" xfId="17535"/>
    <cellStyle name="Normal 2 2 4 3 6 3 10 2" xfId="17536"/>
    <cellStyle name="Normal 2 2 4 3 6 3 11" xfId="17537"/>
    <cellStyle name="Normal 2 2 4 3 6 3 2" xfId="17538"/>
    <cellStyle name="Normal 2 2 4 3 6 3 2 2" xfId="17539"/>
    <cellStyle name="Normal 2 2 4 3 6 3 3" xfId="17540"/>
    <cellStyle name="Normal 2 2 4 3 6 3 3 2" xfId="17541"/>
    <cellStyle name="Normal 2 2 4 3 6 3 4" xfId="17542"/>
    <cellStyle name="Normal 2 2 4 3 6 3 4 2" xfId="17543"/>
    <cellStyle name="Normal 2 2 4 3 6 3 5" xfId="17544"/>
    <cellStyle name="Normal 2 2 4 3 6 3 5 2" xfId="17545"/>
    <cellStyle name="Normal 2 2 4 3 6 3 6" xfId="17546"/>
    <cellStyle name="Normal 2 2 4 3 6 3 6 2" xfId="17547"/>
    <cellStyle name="Normal 2 2 4 3 6 3 7" xfId="17548"/>
    <cellStyle name="Normal 2 2 4 3 6 3 7 2" xfId="17549"/>
    <cellStyle name="Normal 2 2 4 3 6 3 8" xfId="17550"/>
    <cellStyle name="Normal 2 2 4 3 6 3 8 2" xfId="17551"/>
    <cellStyle name="Normal 2 2 4 3 6 3 9" xfId="17552"/>
    <cellStyle name="Normal 2 2 4 3 6 3 9 2" xfId="17553"/>
    <cellStyle name="Normal 2 2 4 3 6 4" xfId="17554"/>
    <cellStyle name="Normal 2 2 4 3 6 4 2" xfId="17555"/>
    <cellStyle name="Normal 2 2 4 3 6 5" xfId="17556"/>
    <cellStyle name="Normal 2 2 4 3 6 5 2" xfId="17557"/>
    <cellStyle name="Normal 2 2 4 3 6 6" xfId="17558"/>
    <cellStyle name="Normal 2 2 4 3 6 6 2" xfId="17559"/>
    <cellStyle name="Normal 2 2 4 3 6 7" xfId="17560"/>
    <cellStyle name="Normal 2 2 4 3 6 7 2" xfId="17561"/>
    <cellStyle name="Normal 2 2 4 3 6 8" xfId="17562"/>
    <cellStyle name="Normal 2 2 4 3 6 8 2" xfId="17563"/>
    <cellStyle name="Normal 2 2 4 3 6 9" xfId="17564"/>
    <cellStyle name="Normal 2 2 4 3 6 9 2" xfId="17565"/>
    <cellStyle name="Normal 2 2 4 3 7" xfId="491"/>
    <cellStyle name="Normal 2 2 4 4" xfId="492"/>
    <cellStyle name="Normal 2 2 4 4 10" xfId="17566"/>
    <cellStyle name="Normal 2 2 4 4 10 2" xfId="17567"/>
    <cellStyle name="Normal 2 2 4 4 11" xfId="17568"/>
    <cellStyle name="Normal 2 2 4 4 11 2" xfId="17569"/>
    <cellStyle name="Normal 2 2 4 4 12" xfId="17570"/>
    <cellStyle name="Normal 2 2 4 4 12 2" xfId="17571"/>
    <cellStyle name="Normal 2 2 4 4 13" xfId="17572"/>
    <cellStyle name="Normal 2 2 4 4 2" xfId="17573"/>
    <cellStyle name="Normal 2 2 4 4 2 10" xfId="17574"/>
    <cellStyle name="Normal 2 2 4 4 2 10 2" xfId="17575"/>
    <cellStyle name="Normal 2 2 4 4 2 11" xfId="17576"/>
    <cellStyle name="Normal 2 2 4 4 2 11 2" xfId="17577"/>
    <cellStyle name="Normal 2 2 4 4 2 12" xfId="17578"/>
    <cellStyle name="Normal 2 2 4 4 2 2" xfId="17579"/>
    <cellStyle name="Normal 2 2 4 4 2 2 10" xfId="17580"/>
    <cellStyle name="Normal 2 2 4 4 2 2 10 2" xfId="17581"/>
    <cellStyle name="Normal 2 2 4 4 2 2 11" xfId="17582"/>
    <cellStyle name="Normal 2 2 4 4 2 2 2" xfId="17583"/>
    <cellStyle name="Normal 2 2 4 4 2 2 2 2" xfId="17584"/>
    <cellStyle name="Normal 2 2 4 4 2 2 3" xfId="17585"/>
    <cellStyle name="Normal 2 2 4 4 2 2 3 2" xfId="17586"/>
    <cellStyle name="Normal 2 2 4 4 2 2 4" xfId="17587"/>
    <cellStyle name="Normal 2 2 4 4 2 2 4 2" xfId="17588"/>
    <cellStyle name="Normal 2 2 4 4 2 2 5" xfId="17589"/>
    <cellStyle name="Normal 2 2 4 4 2 2 5 2" xfId="17590"/>
    <cellStyle name="Normal 2 2 4 4 2 2 6" xfId="17591"/>
    <cellStyle name="Normal 2 2 4 4 2 2 6 2" xfId="17592"/>
    <cellStyle name="Normal 2 2 4 4 2 2 7" xfId="17593"/>
    <cellStyle name="Normal 2 2 4 4 2 2 7 2" xfId="17594"/>
    <cellStyle name="Normal 2 2 4 4 2 2 8" xfId="17595"/>
    <cellStyle name="Normal 2 2 4 4 2 2 8 2" xfId="17596"/>
    <cellStyle name="Normal 2 2 4 4 2 2 9" xfId="17597"/>
    <cellStyle name="Normal 2 2 4 4 2 2 9 2" xfId="17598"/>
    <cellStyle name="Normal 2 2 4 4 2 3" xfId="17599"/>
    <cellStyle name="Normal 2 2 4 4 2 3 2" xfId="17600"/>
    <cellStyle name="Normal 2 2 4 4 2 4" xfId="17601"/>
    <cellStyle name="Normal 2 2 4 4 2 4 2" xfId="17602"/>
    <cellStyle name="Normal 2 2 4 4 2 5" xfId="17603"/>
    <cellStyle name="Normal 2 2 4 4 2 5 2" xfId="17604"/>
    <cellStyle name="Normal 2 2 4 4 2 6" xfId="17605"/>
    <cellStyle name="Normal 2 2 4 4 2 6 2" xfId="17606"/>
    <cellStyle name="Normal 2 2 4 4 2 7" xfId="17607"/>
    <cellStyle name="Normal 2 2 4 4 2 7 2" xfId="17608"/>
    <cellStyle name="Normal 2 2 4 4 2 8" xfId="17609"/>
    <cellStyle name="Normal 2 2 4 4 2 8 2" xfId="17610"/>
    <cellStyle name="Normal 2 2 4 4 2 9" xfId="17611"/>
    <cellStyle name="Normal 2 2 4 4 2 9 2" xfId="17612"/>
    <cellStyle name="Normal 2 2 4 4 3" xfId="17613"/>
    <cellStyle name="Normal 2 2 4 4 3 10" xfId="17614"/>
    <cellStyle name="Normal 2 2 4 4 3 10 2" xfId="17615"/>
    <cellStyle name="Normal 2 2 4 4 3 11" xfId="17616"/>
    <cellStyle name="Normal 2 2 4 4 3 2" xfId="17617"/>
    <cellStyle name="Normal 2 2 4 4 3 2 2" xfId="17618"/>
    <cellStyle name="Normal 2 2 4 4 3 3" xfId="17619"/>
    <cellStyle name="Normal 2 2 4 4 3 3 2" xfId="17620"/>
    <cellStyle name="Normal 2 2 4 4 3 4" xfId="17621"/>
    <cellStyle name="Normal 2 2 4 4 3 4 2" xfId="17622"/>
    <cellStyle name="Normal 2 2 4 4 3 5" xfId="17623"/>
    <cellStyle name="Normal 2 2 4 4 3 5 2" xfId="17624"/>
    <cellStyle name="Normal 2 2 4 4 3 6" xfId="17625"/>
    <cellStyle name="Normal 2 2 4 4 3 6 2" xfId="17626"/>
    <cellStyle name="Normal 2 2 4 4 3 7" xfId="17627"/>
    <cellStyle name="Normal 2 2 4 4 3 7 2" xfId="17628"/>
    <cellStyle name="Normal 2 2 4 4 3 8" xfId="17629"/>
    <cellStyle name="Normal 2 2 4 4 3 8 2" xfId="17630"/>
    <cellStyle name="Normal 2 2 4 4 3 9" xfId="17631"/>
    <cellStyle name="Normal 2 2 4 4 3 9 2" xfId="17632"/>
    <cellStyle name="Normal 2 2 4 4 4" xfId="17633"/>
    <cellStyle name="Normal 2 2 4 4 4 2" xfId="17634"/>
    <cellStyle name="Normal 2 2 4 4 5" xfId="17635"/>
    <cellStyle name="Normal 2 2 4 4 5 2" xfId="17636"/>
    <cellStyle name="Normal 2 2 4 4 6" xfId="17637"/>
    <cellStyle name="Normal 2 2 4 4 6 2" xfId="17638"/>
    <cellStyle name="Normal 2 2 4 4 7" xfId="17639"/>
    <cellStyle name="Normal 2 2 4 4 7 2" xfId="17640"/>
    <cellStyle name="Normal 2 2 4 4 8" xfId="17641"/>
    <cellStyle name="Normal 2 2 4 4 8 2" xfId="17642"/>
    <cellStyle name="Normal 2 2 4 4 9" xfId="17643"/>
    <cellStyle name="Normal 2 2 4 4 9 2" xfId="17644"/>
    <cellStyle name="Normal 2 2 4 5" xfId="493"/>
    <cellStyle name="Normal 2 2 4 5 10" xfId="17645"/>
    <cellStyle name="Normal 2 2 4 5 10 2" xfId="17646"/>
    <cellStyle name="Normal 2 2 4 5 11" xfId="17647"/>
    <cellStyle name="Normal 2 2 4 5 11 2" xfId="17648"/>
    <cellStyle name="Normal 2 2 4 5 12" xfId="17649"/>
    <cellStyle name="Normal 2 2 4 5 12 2" xfId="17650"/>
    <cellStyle name="Normal 2 2 4 5 13" xfId="17651"/>
    <cellStyle name="Normal 2 2 4 5 2" xfId="17652"/>
    <cellStyle name="Normal 2 2 4 5 2 10" xfId="17653"/>
    <cellStyle name="Normal 2 2 4 5 2 10 2" xfId="17654"/>
    <cellStyle name="Normal 2 2 4 5 2 11" xfId="17655"/>
    <cellStyle name="Normal 2 2 4 5 2 11 2" xfId="17656"/>
    <cellStyle name="Normal 2 2 4 5 2 12" xfId="17657"/>
    <cellStyle name="Normal 2 2 4 5 2 2" xfId="17658"/>
    <cellStyle name="Normal 2 2 4 5 2 2 10" xfId="17659"/>
    <cellStyle name="Normal 2 2 4 5 2 2 10 2" xfId="17660"/>
    <cellStyle name="Normal 2 2 4 5 2 2 11" xfId="17661"/>
    <cellStyle name="Normal 2 2 4 5 2 2 2" xfId="17662"/>
    <cellStyle name="Normal 2 2 4 5 2 2 2 2" xfId="17663"/>
    <cellStyle name="Normal 2 2 4 5 2 2 3" xfId="17664"/>
    <cellStyle name="Normal 2 2 4 5 2 2 3 2" xfId="17665"/>
    <cellStyle name="Normal 2 2 4 5 2 2 4" xfId="17666"/>
    <cellStyle name="Normal 2 2 4 5 2 2 4 2" xfId="17667"/>
    <cellStyle name="Normal 2 2 4 5 2 2 5" xfId="17668"/>
    <cellStyle name="Normal 2 2 4 5 2 2 5 2" xfId="17669"/>
    <cellStyle name="Normal 2 2 4 5 2 2 6" xfId="17670"/>
    <cellStyle name="Normal 2 2 4 5 2 2 6 2" xfId="17671"/>
    <cellStyle name="Normal 2 2 4 5 2 2 7" xfId="17672"/>
    <cellStyle name="Normal 2 2 4 5 2 2 7 2" xfId="17673"/>
    <cellStyle name="Normal 2 2 4 5 2 2 8" xfId="17674"/>
    <cellStyle name="Normal 2 2 4 5 2 2 8 2" xfId="17675"/>
    <cellStyle name="Normal 2 2 4 5 2 2 9" xfId="17676"/>
    <cellStyle name="Normal 2 2 4 5 2 2 9 2" xfId="17677"/>
    <cellStyle name="Normal 2 2 4 5 2 3" xfId="17678"/>
    <cellStyle name="Normal 2 2 4 5 2 3 2" xfId="17679"/>
    <cellStyle name="Normal 2 2 4 5 2 4" xfId="17680"/>
    <cellStyle name="Normal 2 2 4 5 2 4 2" xfId="17681"/>
    <cellStyle name="Normal 2 2 4 5 2 5" xfId="17682"/>
    <cellStyle name="Normal 2 2 4 5 2 5 2" xfId="17683"/>
    <cellStyle name="Normal 2 2 4 5 2 6" xfId="17684"/>
    <cellStyle name="Normal 2 2 4 5 2 6 2" xfId="17685"/>
    <cellStyle name="Normal 2 2 4 5 2 7" xfId="17686"/>
    <cellStyle name="Normal 2 2 4 5 2 7 2" xfId="17687"/>
    <cellStyle name="Normal 2 2 4 5 2 8" xfId="17688"/>
    <cellStyle name="Normal 2 2 4 5 2 8 2" xfId="17689"/>
    <cellStyle name="Normal 2 2 4 5 2 9" xfId="17690"/>
    <cellStyle name="Normal 2 2 4 5 2 9 2" xfId="17691"/>
    <cellStyle name="Normal 2 2 4 5 3" xfId="17692"/>
    <cellStyle name="Normal 2 2 4 5 3 10" xfId="17693"/>
    <cellStyle name="Normal 2 2 4 5 3 10 2" xfId="17694"/>
    <cellStyle name="Normal 2 2 4 5 3 11" xfId="17695"/>
    <cellStyle name="Normal 2 2 4 5 3 2" xfId="17696"/>
    <cellStyle name="Normal 2 2 4 5 3 2 2" xfId="17697"/>
    <cellStyle name="Normal 2 2 4 5 3 3" xfId="17698"/>
    <cellStyle name="Normal 2 2 4 5 3 3 2" xfId="17699"/>
    <cellStyle name="Normal 2 2 4 5 3 4" xfId="17700"/>
    <cellStyle name="Normal 2 2 4 5 3 4 2" xfId="17701"/>
    <cellStyle name="Normal 2 2 4 5 3 5" xfId="17702"/>
    <cellStyle name="Normal 2 2 4 5 3 5 2" xfId="17703"/>
    <cellStyle name="Normal 2 2 4 5 3 6" xfId="17704"/>
    <cellStyle name="Normal 2 2 4 5 3 6 2" xfId="17705"/>
    <cellStyle name="Normal 2 2 4 5 3 7" xfId="17706"/>
    <cellStyle name="Normal 2 2 4 5 3 7 2" xfId="17707"/>
    <cellStyle name="Normal 2 2 4 5 3 8" xfId="17708"/>
    <cellStyle name="Normal 2 2 4 5 3 8 2" xfId="17709"/>
    <cellStyle name="Normal 2 2 4 5 3 9" xfId="17710"/>
    <cellStyle name="Normal 2 2 4 5 3 9 2" xfId="17711"/>
    <cellStyle name="Normal 2 2 4 5 4" xfId="17712"/>
    <cellStyle name="Normal 2 2 4 5 4 2" xfId="17713"/>
    <cellStyle name="Normal 2 2 4 5 5" xfId="17714"/>
    <cellStyle name="Normal 2 2 4 5 5 2" xfId="17715"/>
    <cellStyle name="Normal 2 2 4 5 6" xfId="17716"/>
    <cellStyle name="Normal 2 2 4 5 6 2" xfId="17717"/>
    <cellStyle name="Normal 2 2 4 5 7" xfId="17718"/>
    <cellStyle name="Normal 2 2 4 5 7 2" xfId="17719"/>
    <cellStyle name="Normal 2 2 4 5 8" xfId="17720"/>
    <cellStyle name="Normal 2 2 4 5 8 2" xfId="17721"/>
    <cellStyle name="Normal 2 2 4 5 9" xfId="17722"/>
    <cellStyle name="Normal 2 2 4 5 9 2" xfId="17723"/>
    <cellStyle name="Normal 2 2 4 6" xfId="494"/>
    <cellStyle name="Normal 2 2 4 6 2" xfId="495"/>
    <cellStyle name="Normal 2 2 4 6 2 10" xfId="17724"/>
    <cellStyle name="Normal 2 2 4 6 2 10 2" xfId="17725"/>
    <cellStyle name="Normal 2 2 4 6 2 11" xfId="17726"/>
    <cellStyle name="Normal 2 2 4 6 2 11 2" xfId="17727"/>
    <cellStyle name="Normal 2 2 4 6 2 12" xfId="17728"/>
    <cellStyle name="Normal 2 2 4 6 2 12 2" xfId="17729"/>
    <cellStyle name="Normal 2 2 4 6 2 13" xfId="17730"/>
    <cellStyle name="Normal 2 2 4 6 2 2" xfId="17731"/>
    <cellStyle name="Normal 2 2 4 6 2 2 10" xfId="17732"/>
    <cellStyle name="Normal 2 2 4 6 2 2 10 2" xfId="17733"/>
    <cellStyle name="Normal 2 2 4 6 2 2 11" xfId="17734"/>
    <cellStyle name="Normal 2 2 4 6 2 2 11 2" xfId="17735"/>
    <cellStyle name="Normal 2 2 4 6 2 2 12" xfId="17736"/>
    <cellStyle name="Normal 2 2 4 6 2 2 2" xfId="17737"/>
    <cellStyle name="Normal 2 2 4 6 2 2 2 10" xfId="17738"/>
    <cellStyle name="Normal 2 2 4 6 2 2 2 10 2" xfId="17739"/>
    <cellStyle name="Normal 2 2 4 6 2 2 2 11" xfId="17740"/>
    <cellStyle name="Normal 2 2 4 6 2 2 2 2" xfId="17741"/>
    <cellStyle name="Normal 2 2 4 6 2 2 2 2 2" xfId="17742"/>
    <cellStyle name="Normal 2 2 4 6 2 2 2 3" xfId="17743"/>
    <cellStyle name="Normal 2 2 4 6 2 2 2 3 2" xfId="17744"/>
    <cellStyle name="Normal 2 2 4 6 2 2 2 4" xfId="17745"/>
    <cellStyle name="Normal 2 2 4 6 2 2 2 4 2" xfId="17746"/>
    <cellStyle name="Normal 2 2 4 6 2 2 2 5" xfId="17747"/>
    <cellStyle name="Normal 2 2 4 6 2 2 2 5 2" xfId="17748"/>
    <cellStyle name="Normal 2 2 4 6 2 2 2 6" xfId="17749"/>
    <cellStyle name="Normal 2 2 4 6 2 2 2 6 2" xfId="17750"/>
    <cellStyle name="Normal 2 2 4 6 2 2 2 7" xfId="17751"/>
    <cellStyle name="Normal 2 2 4 6 2 2 2 7 2" xfId="17752"/>
    <cellStyle name="Normal 2 2 4 6 2 2 2 8" xfId="17753"/>
    <cellStyle name="Normal 2 2 4 6 2 2 2 8 2" xfId="17754"/>
    <cellStyle name="Normal 2 2 4 6 2 2 2 9" xfId="17755"/>
    <cellStyle name="Normal 2 2 4 6 2 2 2 9 2" xfId="17756"/>
    <cellStyle name="Normal 2 2 4 6 2 2 3" xfId="17757"/>
    <cellStyle name="Normal 2 2 4 6 2 2 3 2" xfId="17758"/>
    <cellStyle name="Normal 2 2 4 6 2 2 4" xfId="17759"/>
    <cellStyle name="Normal 2 2 4 6 2 2 4 2" xfId="17760"/>
    <cellStyle name="Normal 2 2 4 6 2 2 5" xfId="17761"/>
    <cellStyle name="Normal 2 2 4 6 2 2 5 2" xfId="17762"/>
    <cellStyle name="Normal 2 2 4 6 2 2 6" xfId="17763"/>
    <cellStyle name="Normal 2 2 4 6 2 2 6 2" xfId="17764"/>
    <cellStyle name="Normal 2 2 4 6 2 2 7" xfId="17765"/>
    <cellStyle name="Normal 2 2 4 6 2 2 7 2" xfId="17766"/>
    <cellStyle name="Normal 2 2 4 6 2 2 8" xfId="17767"/>
    <cellStyle name="Normal 2 2 4 6 2 2 8 2" xfId="17768"/>
    <cellStyle name="Normal 2 2 4 6 2 2 9" xfId="17769"/>
    <cellStyle name="Normal 2 2 4 6 2 2 9 2" xfId="17770"/>
    <cellStyle name="Normal 2 2 4 6 2 3" xfId="17771"/>
    <cellStyle name="Normal 2 2 4 6 2 3 10" xfId="17772"/>
    <cellStyle name="Normal 2 2 4 6 2 3 10 2" xfId="17773"/>
    <cellStyle name="Normal 2 2 4 6 2 3 11" xfId="17774"/>
    <cellStyle name="Normal 2 2 4 6 2 3 2" xfId="17775"/>
    <cellStyle name="Normal 2 2 4 6 2 3 2 2" xfId="17776"/>
    <cellStyle name="Normal 2 2 4 6 2 3 3" xfId="17777"/>
    <cellStyle name="Normal 2 2 4 6 2 3 3 2" xfId="17778"/>
    <cellStyle name="Normal 2 2 4 6 2 3 4" xfId="17779"/>
    <cellStyle name="Normal 2 2 4 6 2 3 4 2" xfId="17780"/>
    <cellStyle name="Normal 2 2 4 6 2 3 5" xfId="17781"/>
    <cellStyle name="Normal 2 2 4 6 2 3 5 2" xfId="17782"/>
    <cellStyle name="Normal 2 2 4 6 2 3 6" xfId="17783"/>
    <cellStyle name="Normal 2 2 4 6 2 3 6 2" xfId="17784"/>
    <cellStyle name="Normal 2 2 4 6 2 3 7" xfId="17785"/>
    <cellStyle name="Normal 2 2 4 6 2 3 7 2" xfId="17786"/>
    <cellStyle name="Normal 2 2 4 6 2 3 8" xfId="17787"/>
    <cellStyle name="Normal 2 2 4 6 2 3 8 2" xfId="17788"/>
    <cellStyle name="Normal 2 2 4 6 2 3 9" xfId="17789"/>
    <cellStyle name="Normal 2 2 4 6 2 3 9 2" xfId="17790"/>
    <cellStyle name="Normal 2 2 4 6 2 4" xfId="17791"/>
    <cellStyle name="Normal 2 2 4 6 2 4 2" xfId="17792"/>
    <cellStyle name="Normal 2 2 4 6 2 5" xfId="17793"/>
    <cellStyle name="Normal 2 2 4 6 2 5 2" xfId="17794"/>
    <cellStyle name="Normal 2 2 4 6 2 6" xfId="17795"/>
    <cellStyle name="Normal 2 2 4 6 2 6 2" xfId="17796"/>
    <cellStyle name="Normal 2 2 4 6 2 7" xfId="17797"/>
    <cellStyle name="Normal 2 2 4 6 2 7 2" xfId="17798"/>
    <cellStyle name="Normal 2 2 4 6 2 8" xfId="17799"/>
    <cellStyle name="Normal 2 2 4 6 2 8 2" xfId="17800"/>
    <cellStyle name="Normal 2 2 4 6 2 9" xfId="17801"/>
    <cellStyle name="Normal 2 2 4 6 2 9 2" xfId="17802"/>
    <cellStyle name="Normal 2 2 4 6 3" xfId="496"/>
    <cellStyle name="Normal 2 2 4 6 3 10" xfId="17803"/>
    <cellStyle name="Normal 2 2 4 6 3 10 2" xfId="17804"/>
    <cellStyle name="Normal 2 2 4 6 3 11" xfId="17805"/>
    <cellStyle name="Normal 2 2 4 6 3 11 2" xfId="17806"/>
    <cellStyle name="Normal 2 2 4 6 3 12" xfId="17807"/>
    <cellStyle name="Normal 2 2 4 6 3 12 2" xfId="17808"/>
    <cellStyle name="Normal 2 2 4 6 3 13" xfId="17809"/>
    <cellStyle name="Normal 2 2 4 6 3 2" xfId="17810"/>
    <cellStyle name="Normal 2 2 4 6 3 2 10" xfId="17811"/>
    <cellStyle name="Normal 2 2 4 6 3 2 10 2" xfId="17812"/>
    <cellStyle name="Normal 2 2 4 6 3 2 11" xfId="17813"/>
    <cellStyle name="Normal 2 2 4 6 3 2 11 2" xfId="17814"/>
    <cellStyle name="Normal 2 2 4 6 3 2 12" xfId="17815"/>
    <cellStyle name="Normal 2 2 4 6 3 2 2" xfId="17816"/>
    <cellStyle name="Normal 2 2 4 6 3 2 2 10" xfId="17817"/>
    <cellStyle name="Normal 2 2 4 6 3 2 2 10 2" xfId="17818"/>
    <cellStyle name="Normal 2 2 4 6 3 2 2 11" xfId="17819"/>
    <cellStyle name="Normal 2 2 4 6 3 2 2 2" xfId="17820"/>
    <cellStyle name="Normal 2 2 4 6 3 2 2 2 2" xfId="17821"/>
    <cellStyle name="Normal 2 2 4 6 3 2 2 3" xfId="17822"/>
    <cellStyle name="Normal 2 2 4 6 3 2 2 3 2" xfId="17823"/>
    <cellStyle name="Normal 2 2 4 6 3 2 2 4" xfId="17824"/>
    <cellStyle name="Normal 2 2 4 6 3 2 2 4 2" xfId="17825"/>
    <cellStyle name="Normal 2 2 4 6 3 2 2 5" xfId="17826"/>
    <cellStyle name="Normal 2 2 4 6 3 2 2 5 2" xfId="17827"/>
    <cellStyle name="Normal 2 2 4 6 3 2 2 6" xfId="17828"/>
    <cellStyle name="Normal 2 2 4 6 3 2 2 6 2" xfId="17829"/>
    <cellStyle name="Normal 2 2 4 6 3 2 2 7" xfId="17830"/>
    <cellStyle name="Normal 2 2 4 6 3 2 2 7 2" xfId="17831"/>
    <cellStyle name="Normal 2 2 4 6 3 2 2 8" xfId="17832"/>
    <cellStyle name="Normal 2 2 4 6 3 2 2 8 2" xfId="17833"/>
    <cellStyle name="Normal 2 2 4 6 3 2 2 9" xfId="17834"/>
    <cellStyle name="Normal 2 2 4 6 3 2 2 9 2" xfId="17835"/>
    <cellStyle name="Normal 2 2 4 6 3 2 3" xfId="17836"/>
    <cellStyle name="Normal 2 2 4 6 3 2 3 2" xfId="17837"/>
    <cellStyle name="Normal 2 2 4 6 3 2 4" xfId="17838"/>
    <cellStyle name="Normal 2 2 4 6 3 2 4 2" xfId="17839"/>
    <cellStyle name="Normal 2 2 4 6 3 2 5" xfId="17840"/>
    <cellStyle name="Normal 2 2 4 6 3 2 5 2" xfId="17841"/>
    <cellStyle name="Normal 2 2 4 6 3 2 6" xfId="17842"/>
    <cellStyle name="Normal 2 2 4 6 3 2 6 2" xfId="17843"/>
    <cellStyle name="Normal 2 2 4 6 3 2 7" xfId="17844"/>
    <cellStyle name="Normal 2 2 4 6 3 2 7 2" xfId="17845"/>
    <cellStyle name="Normal 2 2 4 6 3 2 8" xfId="17846"/>
    <cellStyle name="Normal 2 2 4 6 3 2 8 2" xfId="17847"/>
    <cellStyle name="Normal 2 2 4 6 3 2 9" xfId="17848"/>
    <cellStyle name="Normal 2 2 4 6 3 2 9 2" xfId="17849"/>
    <cellStyle name="Normal 2 2 4 6 3 3" xfId="17850"/>
    <cellStyle name="Normal 2 2 4 6 3 3 10" xfId="17851"/>
    <cellStyle name="Normal 2 2 4 6 3 3 10 2" xfId="17852"/>
    <cellStyle name="Normal 2 2 4 6 3 3 11" xfId="17853"/>
    <cellStyle name="Normal 2 2 4 6 3 3 2" xfId="17854"/>
    <cellStyle name="Normal 2 2 4 6 3 3 2 2" xfId="17855"/>
    <cellStyle name="Normal 2 2 4 6 3 3 3" xfId="17856"/>
    <cellStyle name="Normal 2 2 4 6 3 3 3 2" xfId="17857"/>
    <cellStyle name="Normal 2 2 4 6 3 3 4" xfId="17858"/>
    <cellStyle name="Normal 2 2 4 6 3 3 4 2" xfId="17859"/>
    <cellStyle name="Normal 2 2 4 6 3 3 5" xfId="17860"/>
    <cellStyle name="Normal 2 2 4 6 3 3 5 2" xfId="17861"/>
    <cellStyle name="Normal 2 2 4 6 3 3 6" xfId="17862"/>
    <cellStyle name="Normal 2 2 4 6 3 3 6 2" xfId="17863"/>
    <cellStyle name="Normal 2 2 4 6 3 3 7" xfId="17864"/>
    <cellStyle name="Normal 2 2 4 6 3 3 7 2" xfId="17865"/>
    <cellStyle name="Normal 2 2 4 6 3 3 8" xfId="17866"/>
    <cellStyle name="Normal 2 2 4 6 3 3 8 2" xfId="17867"/>
    <cellStyle name="Normal 2 2 4 6 3 3 9" xfId="17868"/>
    <cellStyle name="Normal 2 2 4 6 3 3 9 2" xfId="17869"/>
    <cellStyle name="Normal 2 2 4 6 3 4" xfId="17870"/>
    <cellStyle name="Normal 2 2 4 6 3 4 2" xfId="17871"/>
    <cellStyle name="Normal 2 2 4 6 3 5" xfId="17872"/>
    <cellStyle name="Normal 2 2 4 6 3 5 2" xfId="17873"/>
    <cellStyle name="Normal 2 2 4 6 3 6" xfId="17874"/>
    <cellStyle name="Normal 2 2 4 6 3 6 2" xfId="17875"/>
    <cellStyle name="Normal 2 2 4 6 3 7" xfId="17876"/>
    <cellStyle name="Normal 2 2 4 6 3 7 2" xfId="17877"/>
    <cellStyle name="Normal 2 2 4 6 3 8" xfId="17878"/>
    <cellStyle name="Normal 2 2 4 6 3 8 2" xfId="17879"/>
    <cellStyle name="Normal 2 2 4 6 3 9" xfId="17880"/>
    <cellStyle name="Normal 2 2 4 6 3 9 2" xfId="17881"/>
    <cellStyle name="Normal 2 2 4 6 4" xfId="497"/>
    <cellStyle name="Normal 2 2 4 6 4 10" xfId="17882"/>
    <cellStyle name="Normal 2 2 4 6 4 10 2" xfId="17883"/>
    <cellStyle name="Normal 2 2 4 6 4 11" xfId="17884"/>
    <cellStyle name="Normal 2 2 4 6 4 11 2" xfId="17885"/>
    <cellStyle name="Normal 2 2 4 6 4 12" xfId="17886"/>
    <cellStyle name="Normal 2 2 4 6 4 12 2" xfId="17887"/>
    <cellStyle name="Normal 2 2 4 6 4 13" xfId="17888"/>
    <cellStyle name="Normal 2 2 4 6 4 2" xfId="17889"/>
    <cellStyle name="Normal 2 2 4 6 4 2 10" xfId="17890"/>
    <cellStyle name="Normal 2 2 4 6 4 2 10 2" xfId="17891"/>
    <cellStyle name="Normal 2 2 4 6 4 2 11" xfId="17892"/>
    <cellStyle name="Normal 2 2 4 6 4 2 11 2" xfId="17893"/>
    <cellStyle name="Normal 2 2 4 6 4 2 12" xfId="17894"/>
    <cellStyle name="Normal 2 2 4 6 4 2 2" xfId="17895"/>
    <cellStyle name="Normal 2 2 4 6 4 2 2 10" xfId="17896"/>
    <cellStyle name="Normal 2 2 4 6 4 2 2 10 2" xfId="17897"/>
    <cellStyle name="Normal 2 2 4 6 4 2 2 11" xfId="17898"/>
    <cellStyle name="Normal 2 2 4 6 4 2 2 2" xfId="17899"/>
    <cellStyle name="Normal 2 2 4 6 4 2 2 2 2" xfId="17900"/>
    <cellStyle name="Normal 2 2 4 6 4 2 2 3" xfId="17901"/>
    <cellStyle name="Normal 2 2 4 6 4 2 2 3 2" xfId="17902"/>
    <cellStyle name="Normal 2 2 4 6 4 2 2 4" xfId="17903"/>
    <cellStyle name="Normal 2 2 4 6 4 2 2 4 2" xfId="17904"/>
    <cellStyle name="Normal 2 2 4 6 4 2 2 5" xfId="17905"/>
    <cellStyle name="Normal 2 2 4 6 4 2 2 5 2" xfId="17906"/>
    <cellStyle name="Normal 2 2 4 6 4 2 2 6" xfId="17907"/>
    <cellStyle name="Normal 2 2 4 6 4 2 2 6 2" xfId="17908"/>
    <cellStyle name="Normal 2 2 4 6 4 2 2 7" xfId="17909"/>
    <cellStyle name="Normal 2 2 4 6 4 2 2 7 2" xfId="17910"/>
    <cellStyle name="Normal 2 2 4 6 4 2 2 8" xfId="17911"/>
    <cellStyle name="Normal 2 2 4 6 4 2 2 8 2" xfId="17912"/>
    <cellStyle name="Normal 2 2 4 6 4 2 2 9" xfId="17913"/>
    <cellStyle name="Normal 2 2 4 6 4 2 2 9 2" xfId="17914"/>
    <cellStyle name="Normal 2 2 4 6 4 2 3" xfId="17915"/>
    <cellStyle name="Normal 2 2 4 6 4 2 3 2" xfId="17916"/>
    <cellStyle name="Normal 2 2 4 6 4 2 4" xfId="17917"/>
    <cellStyle name="Normal 2 2 4 6 4 2 4 2" xfId="17918"/>
    <cellStyle name="Normal 2 2 4 6 4 2 5" xfId="17919"/>
    <cellStyle name="Normal 2 2 4 6 4 2 5 2" xfId="17920"/>
    <cellStyle name="Normal 2 2 4 6 4 2 6" xfId="17921"/>
    <cellStyle name="Normal 2 2 4 6 4 2 6 2" xfId="17922"/>
    <cellStyle name="Normal 2 2 4 6 4 2 7" xfId="17923"/>
    <cellStyle name="Normal 2 2 4 6 4 2 7 2" xfId="17924"/>
    <cellStyle name="Normal 2 2 4 6 4 2 8" xfId="17925"/>
    <cellStyle name="Normal 2 2 4 6 4 2 8 2" xfId="17926"/>
    <cellStyle name="Normal 2 2 4 6 4 2 9" xfId="17927"/>
    <cellStyle name="Normal 2 2 4 6 4 2 9 2" xfId="17928"/>
    <cellStyle name="Normal 2 2 4 6 4 3" xfId="17929"/>
    <cellStyle name="Normal 2 2 4 6 4 3 10" xfId="17930"/>
    <cellStyle name="Normal 2 2 4 6 4 3 10 2" xfId="17931"/>
    <cellStyle name="Normal 2 2 4 6 4 3 11" xfId="17932"/>
    <cellStyle name="Normal 2 2 4 6 4 3 2" xfId="17933"/>
    <cellStyle name="Normal 2 2 4 6 4 3 2 2" xfId="17934"/>
    <cellStyle name="Normal 2 2 4 6 4 3 3" xfId="17935"/>
    <cellStyle name="Normal 2 2 4 6 4 3 3 2" xfId="17936"/>
    <cellStyle name="Normal 2 2 4 6 4 3 4" xfId="17937"/>
    <cellStyle name="Normal 2 2 4 6 4 3 4 2" xfId="17938"/>
    <cellStyle name="Normal 2 2 4 6 4 3 5" xfId="17939"/>
    <cellStyle name="Normal 2 2 4 6 4 3 5 2" xfId="17940"/>
    <cellStyle name="Normal 2 2 4 6 4 3 6" xfId="17941"/>
    <cellStyle name="Normal 2 2 4 6 4 3 6 2" xfId="17942"/>
    <cellStyle name="Normal 2 2 4 6 4 3 7" xfId="17943"/>
    <cellStyle name="Normal 2 2 4 6 4 3 7 2" xfId="17944"/>
    <cellStyle name="Normal 2 2 4 6 4 3 8" xfId="17945"/>
    <cellStyle name="Normal 2 2 4 6 4 3 8 2" xfId="17946"/>
    <cellStyle name="Normal 2 2 4 6 4 3 9" xfId="17947"/>
    <cellStyle name="Normal 2 2 4 6 4 3 9 2" xfId="17948"/>
    <cellStyle name="Normal 2 2 4 6 4 4" xfId="17949"/>
    <cellStyle name="Normal 2 2 4 6 4 4 2" xfId="17950"/>
    <cellStyle name="Normal 2 2 4 6 4 5" xfId="17951"/>
    <cellStyle name="Normal 2 2 4 6 4 5 2" xfId="17952"/>
    <cellStyle name="Normal 2 2 4 6 4 6" xfId="17953"/>
    <cellStyle name="Normal 2 2 4 6 4 6 2" xfId="17954"/>
    <cellStyle name="Normal 2 2 4 6 4 7" xfId="17955"/>
    <cellStyle name="Normal 2 2 4 6 4 7 2" xfId="17956"/>
    <cellStyle name="Normal 2 2 4 6 4 8" xfId="17957"/>
    <cellStyle name="Normal 2 2 4 6 4 8 2" xfId="17958"/>
    <cellStyle name="Normal 2 2 4 6 4 9" xfId="17959"/>
    <cellStyle name="Normal 2 2 4 6 4 9 2" xfId="17960"/>
    <cellStyle name="Normal 2 2 4 6 5" xfId="498"/>
    <cellStyle name="Normal 2 2 4 6 5 10" xfId="17961"/>
    <cellStyle name="Normal 2 2 4 6 5 10 2" xfId="17962"/>
    <cellStyle name="Normal 2 2 4 6 5 11" xfId="17963"/>
    <cellStyle name="Normal 2 2 4 6 5 11 2" xfId="17964"/>
    <cellStyle name="Normal 2 2 4 6 5 12" xfId="17965"/>
    <cellStyle name="Normal 2 2 4 6 5 12 2" xfId="17966"/>
    <cellStyle name="Normal 2 2 4 6 5 13" xfId="17967"/>
    <cellStyle name="Normal 2 2 4 6 5 2" xfId="17968"/>
    <cellStyle name="Normal 2 2 4 6 5 2 10" xfId="17969"/>
    <cellStyle name="Normal 2 2 4 6 5 2 10 2" xfId="17970"/>
    <cellStyle name="Normal 2 2 4 6 5 2 11" xfId="17971"/>
    <cellStyle name="Normal 2 2 4 6 5 2 11 2" xfId="17972"/>
    <cellStyle name="Normal 2 2 4 6 5 2 12" xfId="17973"/>
    <cellStyle name="Normal 2 2 4 6 5 2 2" xfId="17974"/>
    <cellStyle name="Normal 2 2 4 6 5 2 2 10" xfId="17975"/>
    <cellStyle name="Normal 2 2 4 6 5 2 2 10 2" xfId="17976"/>
    <cellStyle name="Normal 2 2 4 6 5 2 2 11" xfId="17977"/>
    <cellStyle name="Normal 2 2 4 6 5 2 2 2" xfId="17978"/>
    <cellStyle name="Normal 2 2 4 6 5 2 2 2 2" xfId="17979"/>
    <cellStyle name="Normal 2 2 4 6 5 2 2 3" xfId="17980"/>
    <cellStyle name="Normal 2 2 4 6 5 2 2 3 2" xfId="17981"/>
    <cellStyle name="Normal 2 2 4 6 5 2 2 4" xfId="17982"/>
    <cellStyle name="Normal 2 2 4 6 5 2 2 4 2" xfId="17983"/>
    <cellStyle name="Normal 2 2 4 6 5 2 2 5" xfId="17984"/>
    <cellStyle name="Normal 2 2 4 6 5 2 2 5 2" xfId="17985"/>
    <cellStyle name="Normal 2 2 4 6 5 2 2 6" xfId="17986"/>
    <cellStyle name="Normal 2 2 4 6 5 2 2 6 2" xfId="17987"/>
    <cellStyle name="Normal 2 2 4 6 5 2 2 7" xfId="17988"/>
    <cellStyle name="Normal 2 2 4 6 5 2 2 7 2" xfId="17989"/>
    <cellStyle name="Normal 2 2 4 6 5 2 2 8" xfId="17990"/>
    <cellStyle name="Normal 2 2 4 6 5 2 2 8 2" xfId="17991"/>
    <cellStyle name="Normal 2 2 4 6 5 2 2 9" xfId="17992"/>
    <cellStyle name="Normal 2 2 4 6 5 2 2 9 2" xfId="17993"/>
    <cellStyle name="Normal 2 2 4 6 5 2 3" xfId="17994"/>
    <cellStyle name="Normal 2 2 4 6 5 2 3 2" xfId="17995"/>
    <cellStyle name="Normal 2 2 4 6 5 2 4" xfId="17996"/>
    <cellStyle name="Normal 2 2 4 6 5 2 4 2" xfId="17997"/>
    <cellStyle name="Normal 2 2 4 6 5 2 5" xfId="17998"/>
    <cellStyle name="Normal 2 2 4 6 5 2 5 2" xfId="17999"/>
    <cellStyle name="Normal 2 2 4 6 5 2 6" xfId="18000"/>
    <cellStyle name="Normal 2 2 4 6 5 2 6 2" xfId="18001"/>
    <cellStyle name="Normal 2 2 4 6 5 2 7" xfId="18002"/>
    <cellStyle name="Normal 2 2 4 6 5 2 7 2" xfId="18003"/>
    <cellStyle name="Normal 2 2 4 6 5 2 8" xfId="18004"/>
    <cellStyle name="Normal 2 2 4 6 5 2 8 2" xfId="18005"/>
    <cellStyle name="Normal 2 2 4 6 5 2 9" xfId="18006"/>
    <cellStyle name="Normal 2 2 4 6 5 2 9 2" xfId="18007"/>
    <cellStyle name="Normal 2 2 4 6 5 3" xfId="18008"/>
    <cellStyle name="Normal 2 2 4 6 5 3 10" xfId="18009"/>
    <cellStyle name="Normal 2 2 4 6 5 3 10 2" xfId="18010"/>
    <cellStyle name="Normal 2 2 4 6 5 3 11" xfId="18011"/>
    <cellStyle name="Normal 2 2 4 6 5 3 2" xfId="18012"/>
    <cellStyle name="Normal 2 2 4 6 5 3 2 2" xfId="18013"/>
    <cellStyle name="Normal 2 2 4 6 5 3 3" xfId="18014"/>
    <cellStyle name="Normal 2 2 4 6 5 3 3 2" xfId="18015"/>
    <cellStyle name="Normal 2 2 4 6 5 3 4" xfId="18016"/>
    <cellStyle name="Normal 2 2 4 6 5 3 4 2" xfId="18017"/>
    <cellStyle name="Normal 2 2 4 6 5 3 5" xfId="18018"/>
    <cellStyle name="Normal 2 2 4 6 5 3 5 2" xfId="18019"/>
    <cellStyle name="Normal 2 2 4 6 5 3 6" xfId="18020"/>
    <cellStyle name="Normal 2 2 4 6 5 3 6 2" xfId="18021"/>
    <cellStyle name="Normal 2 2 4 6 5 3 7" xfId="18022"/>
    <cellStyle name="Normal 2 2 4 6 5 3 7 2" xfId="18023"/>
    <cellStyle name="Normal 2 2 4 6 5 3 8" xfId="18024"/>
    <cellStyle name="Normal 2 2 4 6 5 3 8 2" xfId="18025"/>
    <cellStyle name="Normal 2 2 4 6 5 3 9" xfId="18026"/>
    <cellStyle name="Normal 2 2 4 6 5 3 9 2" xfId="18027"/>
    <cellStyle name="Normal 2 2 4 6 5 4" xfId="18028"/>
    <cellStyle name="Normal 2 2 4 6 5 4 2" xfId="18029"/>
    <cellStyle name="Normal 2 2 4 6 5 5" xfId="18030"/>
    <cellStyle name="Normal 2 2 4 6 5 5 2" xfId="18031"/>
    <cellStyle name="Normal 2 2 4 6 5 6" xfId="18032"/>
    <cellStyle name="Normal 2 2 4 6 5 6 2" xfId="18033"/>
    <cellStyle name="Normal 2 2 4 6 5 7" xfId="18034"/>
    <cellStyle name="Normal 2 2 4 6 5 7 2" xfId="18035"/>
    <cellStyle name="Normal 2 2 4 6 5 8" xfId="18036"/>
    <cellStyle name="Normal 2 2 4 6 5 8 2" xfId="18037"/>
    <cellStyle name="Normal 2 2 4 6 5 9" xfId="18038"/>
    <cellStyle name="Normal 2 2 4 6 5 9 2" xfId="18039"/>
    <cellStyle name="Normal 2 2 4 6 6" xfId="499"/>
    <cellStyle name="Normal 2 2 4 7" xfId="500"/>
    <cellStyle name="Normal 2 2 4 7 2" xfId="501"/>
    <cellStyle name="Normal 2 2 4 8" xfId="502"/>
    <cellStyle name="Normal 2 2 4 8 2" xfId="503"/>
    <cellStyle name="Normal 2 2 4 9" xfId="504"/>
    <cellStyle name="Normal 2 2 4 9 2" xfId="505"/>
    <cellStyle name="Normal 2 2 5" xfId="506"/>
    <cellStyle name="Normal 2 2 5 2" xfId="507"/>
    <cellStyle name="Normal 2 2 6" xfId="508"/>
    <cellStyle name="Normal 2 2 6 2" xfId="509"/>
    <cellStyle name="Normal 2 2 7" xfId="510"/>
    <cellStyle name="Normal 2 2 7 2" xfId="511"/>
    <cellStyle name="Normal 2 2 8" xfId="512"/>
    <cellStyle name="Normal 2 2 8 2" xfId="513"/>
    <cellStyle name="Normal 2 2 9" xfId="514"/>
    <cellStyle name="Normal 2 2 9 2" xfId="515"/>
    <cellStyle name="Normal 2 20" xfId="939"/>
    <cellStyle name="Normal 2 20 2" xfId="18040"/>
    <cellStyle name="Normal 2 21" xfId="938"/>
    <cellStyle name="Normal 2 22" xfId="937"/>
    <cellStyle name="Normal 2 22 2" xfId="18041"/>
    <cellStyle name="Normal 2 23" xfId="97"/>
    <cellStyle name="Normal 2 3" xfId="516"/>
    <cellStyle name="Normal 2 3 10" xfId="517"/>
    <cellStyle name="Normal 2 3 10 2" xfId="518"/>
    <cellStyle name="Normal 2 3 11" xfId="519"/>
    <cellStyle name="Normal 2 3 11 2" xfId="520"/>
    <cellStyle name="Normal 2 3 12" xfId="521"/>
    <cellStyle name="Normal 2 3 12 2" xfId="522"/>
    <cellStyle name="Normal 2 3 13" xfId="523"/>
    <cellStyle name="Normal 2 3 13 10" xfId="18042"/>
    <cellStyle name="Normal 2 3 13 10 2" xfId="18043"/>
    <cellStyle name="Normal 2 3 13 11" xfId="18044"/>
    <cellStyle name="Normal 2 3 13 11 2" xfId="18045"/>
    <cellStyle name="Normal 2 3 13 12" xfId="18046"/>
    <cellStyle name="Normal 2 3 13 12 2" xfId="18047"/>
    <cellStyle name="Normal 2 3 13 13" xfId="18048"/>
    <cellStyle name="Normal 2 3 13 13 2" xfId="18049"/>
    <cellStyle name="Normal 2 3 13 14" xfId="18050"/>
    <cellStyle name="Normal 2 3 13 14 2" xfId="18051"/>
    <cellStyle name="Normal 2 3 13 15" xfId="18052"/>
    <cellStyle name="Normal 2 3 13 15 2" xfId="18053"/>
    <cellStyle name="Normal 2 3 13 16" xfId="18054"/>
    <cellStyle name="Normal 2 3 13 16 2" xfId="18055"/>
    <cellStyle name="Normal 2 3 13 17" xfId="18056"/>
    <cellStyle name="Normal 2 3 13 2" xfId="524"/>
    <cellStyle name="Normal 2 3 13 2 2" xfId="525"/>
    <cellStyle name="Normal 2 3 13 3" xfId="526"/>
    <cellStyle name="Normal 2 3 13 3 2" xfId="527"/>
    <cellStyle name="Normal 2 3 13 4" xfId="528"/>
    <cellStyle name="Normal 2 3 13 4 2" xfId="529"/>
    <cellStyle name="Normal 2 3 13 5" xfId="530"/>
    <cellStyle name="Normal 2 3 13 5 2" xfId="531"/>
    <cellStyle name="Normal 2 3 13 6" xfId="18057"/>
    <cellStyle name="Normal 2 3 13 6 10" xfId="18058"/>
    <cellStyle name="Normal 2 3 13 6 10 2" xfId="18059"/>
    <cellStyle name="Normal 2 3 13 6 11" xfId="18060"/>
    <cellStyle name="Normal 2 3 13 6 11 2" xfId="18061"/>
    <cellStyle name="Normal 2 3 13 6 12" xfId="18062"/>
    <cellStyle name="Normal 2 3 13 6 2" xfId="18063"/>
    <cellStyle name="Normal 2 3 13 6 2 10" xfId="18064"/>
    <cellStyle name="Normal 2 3 13 6 2 10 2" xfId="18065"/>
    <cellStyle name="Normal 2 3 13 6 2 11" xfId="18066"/>
    <cellStyle name="Normal 2 3 13 6 2 2" xfId="18067"/>
    <cellStyle name="Normal 2 3 13 6 2 2 2" xfId="18068"/>
    <cellStyle name="Normal 2 3 13 6 2 3" xfId="18069"/>
    <cellStyle name="Normal 2 3 13 6 2 3 2" xfId="18070"/>
    <cellStyle name="Normal 2 3 13 6 2 4" xfId="18071"/>
    <cellStyle name="Normal 2 3 13 6 2 4 2" xfId="18072"/>
    <cellStyle name="Normal 2 3 13 6 2 5" xfId="18073"/>
    <cellStyle name="Normal 2 3 13 6 2 5 2" xfId="18074"/>
    <cellStyle name="Normal 2 3 13 6 2 6" xfId="18075"/>
    <cellStyle name="Normal 2 3 13 6 2 6 2" xfId="18076"/>
    <cellStyle name="Normal 2 3 13 6 2 7" xfId="18077"/>
    <cellStyle name="Normal 2 3 13 6 2 7 2" xfId="18078"/>
    <cellStyle name="Normal 2 3 13 6 2 8" xfId="18079"/>
    <cellStyle name="Normal 2 3 13 6 2 8 2" xfId="18080"/>
    <cellStyle name="Normal 2 3 13 6 2 9" xfId="18081"/>
    <cellStyle name="Normal 2 3 13 6 2 9 2" xfId="18082"/>
    <cellStyle name="Normal 2 3 13 6 3" xfId="18083"/>
    <cellStyle name="Normal 2 3 13 6 3 2" xfId="18084"/>
    <cellStyle name="Normal 2 3 13 6 4" xfId="18085"/>
    <cellStyle name="Normal 2 3 13 6 4 2" xfId="18086"/>
    <cellStyle name="Normal 2 3 13 6 5" xfId="18087"/>
    <cellStyle name="Normal 2 3 13 6 5 2" xfId="18088"/>
    <cellStyle name="Normal 2 3 13 6 6" xfId="18089"/>
    <cellStyle name="Normal 2 3 13 6 6 2" xfId="18090"/>
    <cellStyle name="Normal 2 3 13 6 7" xfId="18091"/>
    <cellStyle name="Normal 2 3 13 6 7 2" xfId="18092"/>
    <cellStyle name="Normal 2 3 13 6 8" xfId="18093"/>
    <cellStyle name="Normal 2 3 13 6 8 2" xfId="18094"/>
    <cellStyle name="Normal 2 3 13 6 9" xfId="18095"/>
    <cellStyle name="Normal 2 3 13 6 9 2" xfId="18096"/>
    <cellStyle name="Normal 2 3 13 7" xfId="18097"/>
    <cellStyle name="Normal 2 3 13 7 10" xfId="18098"/>
    <cellStyle name="Normal 2 3 13 7 10 2" xfId="18099"/>
    <cellStyle name="Normal 2 3 13 7 11" xfId="18100"/>
    <cellStyle name="Normal 2 3 13 7 2" xfId="18101"/>
    <cellStyle name="Normal 2 3 13 7 2 2" xfId="18102"/>
    <cellStyle name="Normal 2 3 13 7 3" xfId="18103"/>
    <cellStyle name="Normal 2 3 13 7 3 2" xfId="18104"/>
    <cellStyle name="Normal 2 3 13 7 4" xfId="18105"/>
    <cellStyle name="Normal 2 3 13 7 4 2" xfId="18106"/>
    <cellStyle name="Normal 2 3 13 7 5" xfId="18107"/>
    <cellStyle name="Normal 2 3 13 7 5 2" xfId="18108"/>
    <cellStyle name="Normal 2 3 13 7 6" xfId="18109"/>
    <cellStyle name="Normal 2 3 13 7 6 2" xfId="18110"/>
    <cellStyle name="Normal 2 3 13 7 7" xfId="18111"/>
    <cellStyle name="Normal 2 3 13 7 7 2" xfId="18112"/>
    <cellStyle name="Normal 2 3 13 7 8" xfId="18113"/>
    <cellStyle name="Normal 2 3 13 7 8 2" xfId="18114"/>
    <cellStyle name="Normal 2 3 13 7 9" xfId="18115"/>
    <cellStyle name="Normal 2 3 13 7 9 2" xfId="18116"/>
    <cellStyle name="Normal 2 3 13 8" xfId="18117"/>
    <cellStyle name="Normal 2 3 13 8 2" xfId="18118"/>
    <cellStyle name="Normal 2 3 13 9" xfId="18119"/>
    <cellStyle name="Normal 2 3 13 9 2" xfId="18120"/>
    <cellStyle name="Normal 2 3 14" xfId="532"/>
    <cellStyle name="Normal 2 3 14 10" xfId="18121"/>
    <cellStyle name="Normal 2 3 14 10 2" xfId="18122"/>
    <cellStyle name="Normal 2 3 14 11" xfId="18123"/>
    <cellStyle name="Normal 2 3 14 11 2" xfId="18124"/>
    <cellStyle name="Normal 2 3 14 12" xfId="18125"/>
    <cellStyle name="Normal 2 3 14 12 2" xfId="18126"/>
    <cellStyle name="Normal 2 3 14 13" xfId="18127"/>
    <cellStyle name="Normal 2 3 14 2" xfId="18128"/>
    <cellStyle name="Normal 2 3 14 2 10" xfId="18129"/>
    <cellStyle name="Normal 2 3 14 2 10 2" xfId="18130"/>
    <cellStyle name="Normal 2 3 14 2 11" xfId="18131"/>
    <cellStyle name="Normal 2 3 14 2 11 2" xfId="18132"/>
    <cellStyle name="Normal 2 3 14 2 12" xfId="18133"/>
    <cellStyle name="Normal 2 3 14 2 2" xfId="18134"/>
    <cellStyle name="Normal 2 3 14 2 2 10" xfId="18135"/>
    <cellStyle name="Normal 2 3 14 2 2 10 2" xfId="18136"/>
    <cellStyle name="Normal 2 3 14 2 2 11" xfId="18137"/>
    <cellStyle name="Normal 2 3 14 2 2 2" xfId="18138"/>
    <cellStyle name="Normal 2 3 14 2 2 2 2" xfId="18139"/>
    <cellStyle name="Normal 2 3 14 2 2 3" xfId="18140"/>
    <cellStyle name="Normal 2 3 14 2 2 3 2" xfId="18141"/>
    <cellStyle name="Normal 2 3 14 2 2 4" xfId="18142"/>
    <cellStyle name="Normal 2 3 14 2 2 4 2" xfId="18143"/>
    <cellStyle name="Normal 2 3 14 2 2 5" xfId="18144"/>
    <cellStyle name="Normal 2 3 14 2 2 5 2" xfId="18145"/>
    <cellStyle name="Normal 2 3 14 2 2 6" xfId="18146"/>
    <cellStyle name="Normal 2 3 14 2 2 6 2" xfId="18147"/>
    <cellStyle name="Normal 2 3 14 2 2 7" xfId="18148"/>
    <cellStyle name="Normal 2 3 14 2 2 7 2" xfId="18149"/>
    <cellStyle name="Normal 2 3 14 2 2 8" xfId="18150"/>
    <cellStyle name="Normal 2 3 14 2 2 8 2" xfId="18151"/>
    <cellStyle name="Normal 2 3 14 2 2 9" xfId="18152"/>
    <cellStyle name="Normal 2 3 14 2 2 9 2" xfId="18153"/>
    <cellStyle name="Normal 2 3 14 2 3" xfId="18154"/>
    <cellStyle name="Normal 2 3 14 2 3 2" xfId="18155"/>
    <cellStyle name="Normal 2 3 14 2 4" xfId="18156"/>
    <cellStyle name="Normal 2 3 14 2 4 2" xfId="18157"/>
    <cellStyle name="Normal 2 3 14 2 5" xfId="18158"/>
    <cellStyle name="Normal 2 3 14 2 5 2" xfId="18159"/>
    <cellStyle name="Normal 2 3 14 2 6" xfId="18160"/>
    <cellStyle name="Normal 2 3 14 2 6 2" xfId="18161"/>
    <cellStyle name="Normal 2 3 14 2 7" xfId="18162"/>
    <cellStyle name="Normal 2 3 14 2 7 2" xfId="18163"/>
    <cellStyle name="Normal 2 3 14 2 8" xfId="18164"/>
    <cellStyle name="Normal 2 3 14 2 8 2" xfId="18165"/>
    <cellStyle name="Normal 2 3 14 2 9" xfId="18166"/>
    <cellStyle name="Normal 2 3 14 2 9 2" xfId="18167"/>
    <cellStyle name="Normal 2 3 14 3" xfId="18168"/>
    <cellStyle name="Normal 2 3 14 3 10" xfId="18169"/>
    <cellStyle name="Normal 2 3 14 3 10 2" xfId="18170"/>
    <cellStyle name="Normal 2 3 14 3 11" xfId="18171"/>
    <cellStyle name="Normal 2 3 14 3 2" xfId="18172"/>
    <cellStyle name="Normal 2 3 14 3 2 2" xfId="18173"/>
    <cellStyle name="Normal 2 3 14 3 3" xfId="18174"/>
    <cellStyle name="Normal 2 3 14 3 3 2" xfId="18175"/>
    <cellStyle name="Normal 2 3 14 3 4" xfId="18176"/>
    <cellStyle name="Normal 2 3 14 3 4 2" xfId="18177"/>
    <cellStyle name="Normal 2 3 14 3 5" xfId="18178"/>
    <cellStyle name="Normal 2 3 14 3 5 2" xfId="18179"/>
    <cellStyle name="Normal 2 3 14 3 6" xfId="18180"/>
    <cellStyle name="Normal 2 3 14 3 6 2" xfId="18181"/>
    <cellStyle name="Normal 2 3 14 3 7" xfId="18182"/>
    <cellStyle name="Normal 2 3 14 3 7 2" xfId="18183"/>
    <cellStyle name="Normal 2 3 14 3 8" xfId="18184"/>
    <cellStyle name="Normal 2 3 14 3 8 2" xfId="18185"/>
    <cellStyle name="Normal 2 3 14 3 9" xfId="18186"/>
    <cellStyle name="Normal 2 3 14 3 9 2" xfId="18187"/>
    <cellStyle name="Normal 2 3 14 4" xfId="18188"/>
    <cellStyle name="Normal 2 3 14 4 2" xfId="18189"/>
    <cellStyle name="Normal 2 3 14 5" xfId="18190"/>
    <cellStyle name="Normal 2 3 14 5 2" xfId="18191"/>
    <cellStyle name="Normal 2 3 14 6" xfId="18192"/>
    <cellStyle name="Normal 2 3 14 6 2" xfId="18193"/>
    <cellStyle name="Normal 2 3 14 7" xfId="18194"/>
    <cellStyle name="Normal 2 3 14 7 2" xfId="18195"/>
    <cellStyle name="Normal 2 3 14 8" xfId="18196"/>
    <cellStyle name="Normal 2 3 14 8 2" xfId="18197"/>
    <cellStyle name="Normal 2 3 14 9" xfId="18198"/>
    <cellStyle name="Normal 2 3 14 9 2" xfId="18199"/>
    <cellStyle name="Normal 2 3 15" xfId="533"/>
    <cellStyle name="Normal 2 3 15 10" xfId="18200"/>
    <cellStyle name="Normal 2 3 15 10 2" xfId="18201"/>
    <cellStyle name="Normal 2 3 15 11" xfId="18202"/>
    <cellStyle name="Normal 2 3 15 11 2" xfId="18203"/>
    <cellStyle name="Normal 2 3 15 12" xfId="18204"/>
    <cellStyle name="Normal 2 3 15 12 2" xfId="18205"/>
    <cellStyle name="Normal 2 3 15 13" xfId="18206"/>
    <cellStyle name="Normal 2 3 15 2" xfId="18207"/>
    <cellStyle name="Normal 2 3 15 2 10" xfId="18208"/>
    <cellStyle name="Normal 2 3 15 2 10 2" xfId="18209"/>
    <cellStyle name="Normal 2 3 15 2 11" xfId="18210"/>
    <cellStyle name="Normal 2 3 15 2 11 2" xfId="18211"/>
    <cellStyle name="Normal 2 3 15 2 12" xfId="18212"/>
    <cellStyle name="Normal 2 3 15 2 2" xfId="18213"/>
    <cellStyle name="Normal 2 3 15 2 2 10" xfId="18214"/>
    <cellStyle name="Normal 2 3 15 2 2 10 2" xfId="18215"/>
    <cellStyle name="Normal 2 3 15 2 2 11" xfId="18216"/>
    <cellStyle name="Normal 2 3 15 2 2 2" xfId="18217"/>
    <cellStyle name="Normal 2 3 15 2 2 2 2" xfId="18218"/>
    <cellStyle name="Normal 2 3 15 2 2 3" xfId="18219"/>
    <cellStyle name="Normal 2 3 15 2 2 3 2" xfId="18220"/>
    <cellStyle name="Normal 2 3 15 2 2 4" xfId="18221"/>
    <cellStyle name="Normal 2 3 15 2 2 4 2" xfId="18222"/>
    <cellStyle name="Normal 2 3 15 2 2 5" xfId="18223"/>
    <cellStyle name="Normal 2 3 15 2 2 5 2" xfId="18224"/>
    <cellStyle name="Normal 2 3 15 2 2 6" xfId="18225"/>
    <cellStyle name="Normal 2 3 15 2 2 6 2" xfId="18226"/>
    <cellStyle name="Normal 2 3 15 2 2 7" xfId="18227"/>
    <cellStyle name="Normal 2 3 15 2 2 7 2" xfId="18228"/>
    <cellStyle name="Normal 2 3 15 2 2 8" xfId="18229"/>
    <cellStyle name="Normal 2 3 15 2 2 8 2" xfId="18230"/>
    <cellStyle name="Normal 2 3 15 2 2 9" xfId="18231"/>
    <cellStyle name="Normal 2 3 15 2 2 9 2" xfId="18232"/>
    <cellStyle name="Normal 2 3 15 2 3" xfId="18233"/>
    <cellStyle name="Normal 2 3 15 2 3 2" xfId="18234"/>
    <cellStyle name="Normal 2 3 15 2 4" xfId="18235"/>
    <cellStyle name="Normal 2 3 15 2 4 2" xfId="18236"/>
    <cellStyle name="Normal 2 3 15 2 5" xfId="18237"/>
    <cellStyle name="Normal 2 3 15 2 5 2" xfId="18238"/>
    <cellStyle name="Normal 2 3 15 2 6" xfId="18239"/>
    <cellStyle name="Normal 2 3 15 2 6 2" xfId="18240"/>
    <cellStyle name="Normal 2 3 15 2 7" xfId="18241"/>
    <cellStyle name="Normal 2 3 15 2 7 2" xfId="18242"/>
    <cellStyle name="Normal 2 3 15 2 8" xfId="18243"/>
    <cellStyle name="Normal 2 3 15 2 8 2" xfId="18244"/>
    <cellStyle name="Normal 2 3 15 2 9" xfId="18245"/>
    <cellStyle name="Normal 2 3 15 2 9 2" xfId="18246"/>
    <cellStyle name="Normal 2 3 15 3" xfId="18247"/>
    <cellStyle name="Normal 2 3 15 3 10" xfId="18248"/>
    <cellStyle name="Normal 2 3 15 3 10 2" xfId="18249"/>
    <cellStyle name="Normal 2 3 15 3 11" xfId="18250"/>
    <cellStyle name="Normal 2 3 15 3 2" xfId="18251"/>
    <cellStyle name="Normal 2 3 15 3 2 2" xfId="18252"/>
    <cellStyle name="Normal 2 3 15 3 3" xfId="18253"/>
    <cellStyle name="Normal 2 3 15 3 3 2" xfId="18254"/>
    <cellStyle name="Normal 2 3 15 3 4" xfId="18255"/>
    <cellStyle name="Normal 2 3 15 3 4 2" xfId="18256"/>
    <cellStyle name="Normal 2 3 15 3 5" xfId="18257"/>
    <cellStyle name="Normal 2 3 15 3 5 2" xfId="18258"/>
    <cellStyle name="Normal 2 3 15 3 6" xfId="18259"/>
    <cellStyle name="Normal 2 3 15 3 6 2" xfId="18260"/>
    <cellStyle name="Normal 2 3 15 3 7" xfId="18261"/>
    <cellStyle name="Normal 2 3 15 3 7 2" xfId="18262"/>
    <cellStyle name="Normal 2 3 15 3 8" xfId="18263"/>
    <cellStyle name="Normal 2 3 15 3 8 2" xfId="18264"/>
    <cellStyle name="Normal 2 3 15 3 9" xfId="18265"/>
    <cellStyle name="Normal 2 3 15 3 9 2" xfId="18266"/>
    <cellStyle name="Normal 2 3 15 4" xfId="18267"/>
    <cellStyle name="Normal 2 3 15 4 2" xfId="18268"/>
    <cellStyle name="Normal 2 3 15 5" xfId="18269"/>
    <cellStyle name="Normal 2 3 15 5 2" xfId="18270"/>
    <cellStyle name="Normal 2 3 15 6" xfId="18271"/>
    <cellStyle name="Normal 2 3 15 6 2" xfId="18272"/>
    <cellStyle name="Normal 2 3 15 7" xfId="18273"/>
    <cellStyle name="Normal 2 3 15 7 2" xfId="18274"/>
    <cellStyle name="Normal 2 3 15 8" xfId="18275"/>
    <cellStyle name="Normal 2 3 15 8 2" xfId="18276"/>
    <cellStyle name="Normal 2 3 15 9" xfId="18277"/>
    <cellStyle name="Normal 2 3 15 9 2" xfId="18278"/>
    <cellStyle name="Normal 2 3 16" xfId="534"/>
    <cellStyle name="Normal 2 3 16 10" xfId="18279"/>
    <cellStyle name="Normal 2 3 16 10 2" xfId="18280"/>
    <cellStyle name="Normal 2 3 16 11" xfId="18281"/>
    <cellStyle name="Normal 2 3 16 11 2" xfId="18282"/>
    <cellStyle name="Normal 2 3 16 12" xfId="18283"/>
    <cellStyle name="Normal 2 3 16 12 2" xfId="18284"/>
    <cellStyle name="Normal 2 3 16 13" xfId="18285"/>
    <cellStyle name="Normal 2 3 16 2" xfId="18286"/>
    <cellStyle name="Normal 2 3 16 2 10" xfId="18287"/>
    <cellStyle name="Normal 2 3 16 2 10 2" xfId="18288"/>
    <cellStyle name="Normal 2 3 16 2 11" xfId="18289"/>
    <cellStyle name="Normal 2 3 16 2 11 2" xfId="18290"/>
    <cellStyle name="Normal 2 3 16 2 12" xfId="18291"/>
    <cellStyle name="Normal 2 3 16 2 2" xfId="18292"/>
    <cellStyle name="Normal 2 3 16 2 2 10" xfId="18293"/>
    <cellStyle name="Normal 2 3 16 2 2 10 2" xfId="18294"/>
    <cellStyle name="Normal 2 3 16 2 2 11" xfId="18295"/>
    <cellStyle name="Normal 2 3 16 2 2 2" xfId="18296"/>
    <cellStyle name="Normal 2 3 16 2 2 2 2" xfId="18297"/>
    <cellStyle name="Normal 2 3 16 2 2 3" xfId="18298"/>
    <cellStyle name="Normal 2 3 16 2 2 3 2" xfId="18299"/>
    <cellStyle name="Normal 2 3 16 2 2 4" xfId="18300"/>
    <cellStyle name="Normal 2 3 16 2 2 4 2" xfId="18301"/>
    <cellStyle name="Normal 2 3 16 2 2 5" xfId="18302"/>
    <cellStyle name="Normal 2 3 16 2 2 5 2" xfId="18303"/>
    <cellStyle name="Normal 2 3 16 2 2 6" xfId="18304"/>
    <cellStyle name="Normal 2 3 16 2 2 6 2" xfId="18305"/>
    <cellStyle name="Normal 2 3 16 2 2 7" xfId="18306"/>
    <cellStyle name="Normal 2 3 16 2 2 7 2" xfId="18307"/>
    <cellStyle name="Normal 2 3 16 2 2 8" xfId="18308"/>
    <cellStyle name="Normal 2 3 16 2 2 8 2" xfId="18309"/>
    <cellStyle name="Normal 2 3 16 2 2 9" xfId="18310"/>
    <cellStyle name="Normal 2 3 16 2 2 9 2" xfId="18311"/>
    <cellStyle name="Normal 2 3 16 2 3" xfId="18312"/>
    <cellStyle name="Normal 2 3 16 2 3 2" xfId="18313"/>
    <cellStyle name="Normal 2 3 16 2 4" xfId="18314"/>
    <cellStyle name="Normal 2 3 16 2 4 2" xfId="18315"/>
    <cellStyle name="Normal 2 3 16 2 5" xfId="18316"/>
    <cellStyle name="Normal 2 3 16 2 5 2" xfId="18317"/>
    <cellStyle name="Normal 2 3 16 2 6" xfId="18318"/>
    <cellStyle name="Normal 2 3 16 2 6 2" xfId="18319"/>
    <cellStyle name="Normal 2 3 16 2 7" xfId="18320"/>
    <cellStyle name="Normal 2 3 16 2 7 2" xfId="18321"/>
    <cellStyle name="Normal 2 3 16 2 8" xfId="18322"/>
    <cellStyle name="Normal 2 3 16 2 8 2" xfId="18323"/>
    <cellStyle name="Normal 2 3 16 2 9" xfId="18324"/>
    <cellStyle name="Normal 2 3 16 2 9 2" xfId="18325"/>
    <cellStyle name="Normal 2 3 16 3" xfId="18326"/>
    <cellStyle name="Normal 2 3 16 3 10" xfId="18327"/>
    <cellStyle name="Normal 2 3 16 3 10 2" xfId="18328"/>
    <cellStyle name="Normal 2 3 16 3 11" xfId="18329"/>
    <cellStyle name="Normal 2 3 16 3 2" xfId="18330"/>
    <cellStyle name="Normal 2 3 16 3 2 2" xfId="18331"/>
    <cellStyle name="Normal 2 3 16 3 3" xfId="18332"/>
    <cellStyle name="Normal 2 3 16 3 3 2" xfId="18333"/>
    <cellStyle name="Normal 2 3 16 3 4" xfId="18334"/>
    <cellStyle name="Normal 2 3 16 3 4 2" xfId="18335"/>
    <cellStyle name="Normal 2 3 16 3 5" xfId="18336"/>
    <cellStyle name="Normal 2 3 16 3 5 2" xfId="18337"/>
    <cellStyle name="Normal 2 3 16 3 6" xfId="18338"/>
    <cellStyle name="Normal 2 3 16 3 6 2" xfId="18339"/>
    <cellStyle name="Normal 2 3 16 3 7" xfId="18340"/>
    <cellStyle name="Normal 2 3 16 3 7 2" xfId="18341"/>
    <cellStyle name="Normal 2 3 16 3 8" xfId="18342"/>
    <cellStyle name="Normal 2 3 16 3 8 2" xfId="18343"/>
    <cellStyle name="Normal 2 3 16 3 9" xfId="18344"/>
    <cellStyle name="Normal 2 3 16 3 9 2" xfId="18345"/>
    <cellStyle name="Normal 2 3 16 4" xfId="18346"/>
    <cellStyle name="Normal 2 3 16 4 2" xfId="18347"/>
    <cellStyle name="Normal 2 3 16 5" xfId="18348"/>
    <cellStyle name="Normal 2 3 16 5 2" xfId="18349"/>
    <cellStyle name="Normal 2 3 16 6" xfId="18350"/>
    <cellStyle name="Normal 2 3 16 6 2" xfId="18351"/>
    <cellStyle name="Normal 2 3 16 7" xfId="18352"/>
    <cellStyle name="Normal 2 3 16 7 2" xfId="18353"/>
    <cellStyle name="Normal 2 3 16 8" xfId="18354"/>
    <cellStyle name="Normal 2 3 16 8 2" xfId="18355"/>
    <cellStyle name="Normal 2 3 16 9" xfId="18356"/>
    <cellStyle name="Normal 2 3 16 9 2" xfId="18357"/>
    <cellStyle name="Normal 2 3 17" xfId="535"/>
    <cellStyle name="Normal 2 3 18" xfId="18358"/>
    <cellStyle name="Normal 2 3 19" xfId="18359"/>
    <cellStyle name="Normal 2 3 2" xfId="536"/>
    <cellStyle name="Normal 2 3 2 10" xfId="537"/>
    <cellStyle name="Normal 2 3 2 10 10" xfId="18360"/>
    <cellStyle name="Normal 2 3 2 10 10 2" xfId="18361"/>
    <cellStyle name="Normal 2 3 2 10 11" xfId="18362"/>
    <cellStyle name="Normal 2 3 2 10 11 2" xfId="18363"/>
    <cellStyle name="Normal 2 3 2 10 12" xfId="18364"/>
    <cellStyle name="Normal 2 3 2 10 12 2" xfId="18365"/>
    <cellStyle name="Normal 2 3 2 10 13" xfId="18366"/>
    <cellStyle name="Normal 2 3 2 10 2" xfId="18367"/>
    <cellStyle name="Normal 2 3 2 10 2 10" xfId="18368"/>
    <cellStyle name="Normal 2 3 2 10 2 10 2" xfId="18369"/>
    <cellStyle name="Normal 2 3 2 10 2 11" xfId="18370"/>
    <cellStyle name="Normal 2 3 2 10 2 11 2" xfId="18371"/>
    <cellStyle name="Normal 2 3 2 10 2 12" xfId="18372"/>
    <cellStyle name="Normal 2 3 2 10 2 2" xfId="18373"/>
    <cellStyle name="Normal 2 3 2 10 2 2 10" xfId="18374"/>
    <cellStyle name="Normal 2 3 2 10 2 2 10 2" xfId="18375"/>
    <cellStyle name="Normal 2 3 2 10 2 2 11" xfId="18376"/>
    <cellStyle name="Normal 2 3 2 10 2 2 2" xfId="18377"/>
    <cellStyle name="Normal 2 3 2 10 2 2 2 2" xfId="18378"/>
    <cellStyle name="Normal 2 3 2 10 2 2 3" xfId="18379"/>
    <cellStyle name="Normal 2 3 2 10 2 2 3 2" xfId="18380"/>
    <cellStyle name="Normal 2 3 2 10 2 2 4" xfId="18381"/>
    <cellStyle name="Normal 2 3 2 10 2 2 4 2" xfId="18382"/>
    <cellStyle name="Normal 2 3 2 10 2 2 5" xfId="18383"/>
    <cellStyle name="Normal 2 3 2 10 2 2 5 2" xfId="18384"/>
    <cellStyle name="Normal 2 3 2 10 2 2 6" xfId="18385"/>
    <cellStyle name="Normal 2 3 2 10 2 2 6 2" xfId="18386"/>
    <cellStyle name="Normal 2 3 2 10 2 2 7" xfId="18387"/>
    <cellStyle name="Normal 2 3 2 10 2 2 7 2" xfId="18388"/>
    <cellStyle name="Normal 2 3 2 10 2 2 8" xfId="18389"/>
    <cellStyle name="Normal 2 3 2 10 2 2 8 2" xfId="18390"/>
    <cellStyle name="Normal 2 3 2 10 2 2 9" xfId="18391"/>
    <cellStyle name="Normal 2 3 2 10 2 2 9 2" xfId="18392"/>
    <cellStyle name="Normal 2 3 2 10 2 3" xfId="18393"/>
    <cellStyle name="Normal 2 3 2 10 2 3 2" xfId="18394"/>
    <cellStyle name="Normal 2 3 2 10 2 4" xfId="18395"/>
    <cellStyle name="Normal 2 3 2 10 2 4 2" xfId="18396"/>
    <cellStyle name="Normal 2 3 2 10 2 5" xfId="18397"/>
    <cellStyle name="Normal 2 3 2 10 2 5 2" xfId="18398"/>
    <cellStyle name="Normal 2 3 2 10 2 6" xfId="18399"/>
    <cellStyle name="Normal 2 3 2 10 2 6 2" xfId="18400"/>
    <cellStyle name="Normal 2 3 2 10 2 7" xfId="18401"/>
    <cellStyle name="Normal 2 3 2 10 2 7 2" xfId="18402"/>
    <cellStyle name="Normal 2 3 2 10 2 8" xfId="18403"/>
    <cellStyle name="Normal 2 3 2 10 2 8 2" xfId="18404"/>
    <cellStyle name="Normal 2 3 2 10 2 9" xfId="18405"/>
    <cellStyle name="Normal 2 3 2 10 2 9 2" xfId="18406"/>
    <cellStyle name="Normal 2 3 2 10 3" xfId="18407"/>
    <cellStyle name="Normal 2 3 2 10 3 10" xfId="18408"/>
    <cellStyle name="Normal 2 3 2 10 3 10 2" xfId="18409"/>
    <cellStyle name="Normal 2 3 2 10 3 11" xfId="18410"/>
    <cellStyle name="Normal 2 3 2 10 3 2" xfId="18411"/>
    <cellStyle name="Normal 2 3 2 10 3 2 2" xfId="18412"/>
    <cellStyle name="Normal 2 3 2 10 3 3" xfId="18413"/>
    <cellStyle name="Normal 2 3 2 10 3 3 2" xfId="18414"/>
    <cellStyle name="Normal 2 3 2 10 3 4" xfId="18415"/>
    <cellStyle name="Normal 2 3 2 10 3 4 2" xfId="18416"/>
    <cellStyle name="Normal 2 3 2 10 3 5" xfId="18417"/>
    <cellStyle name="Normal 2 3 2 10 3 5 2" xfId="18418"/>
    <cellStyle name="Normal 2 3 2 10 3 6" xfId="18419"/>
    <cellStyle name="Normal 2 3 2 10 3 6 2" xfId="18420"/>
    <cellStyle name="Normal 2 3 2 10 3 7" xfId="18421"/>
    <cellStyle name="Normal 2 3 2 10 3 7 2" xfId="18422"/>
    <cellStyle name="Normal 2 3 2 10 3 8" xfId="18423"/>
    <cellStyle name="Normal 2 3 2 10 3 8 2" xfId="18424"/>
    <cellStyle name="Normal 2 3 2 10 3 9" xfId="18425"/>
    <cellStyle name="Normal 2 3 2 10 3 9 2" xfId="18426"/>
    <cellStyle name="Normal 2 3 2 10 4" xfId="18427"/>
    <cellStyle name="Normal 2 3 2 10 4 2" xfId="18428"/>
    <cellStyle name="Normal 2 3 2 10 5" xfId="18429"/>
    <cellStyle name="Normal 2 3 2 10 5 2" xfId="18430"/>
    <cellStyle name="Normal 2 3 2 10 6" xfId="18431"/>
    <cellStyle name="Normal 2 3 2 10 6 2" xfId="18432"/>
    <cellStyle name="Normal 2 3 2 10 7" xfId="18433"/>
    <cellStyle name="Normal 2 3 2 10 7 2" xfId="18434"/>
    <cellStyle name="Normal 2 3 2 10 8" xfId="18435"/>
    <cellStyle name="Normal 2 3 2 10 8 2" xfId="18436"/>
    <cellStyle name="Normal 2 3 2 10 9" xfId="18437"/>
    <cellStyle name="Normal 2 3 2 10 9 2" xfId="18438"/>
    <cellStyle name="Normal 2 3 2 11" xfId="538"/>
    <cellStyle name="Normal 2 3 2 11 10" xfId="18439"/>
    <cellStyle name="Normal 2 3 2 11 10 2" xfId="18440"/>
    <cellStyle name="Normal 2 3 2 11 11" xfId="18441"/>
    <cellStyle name="Normal 2 3 2 11 11 2" xfId="18442"/>
    <cellStyle name="Normal 2 3 2 11 12" xfId="18443"/>
    <cellStyle name="Normal 2 3 2 11 12 2" xfId="18444"/>
    <cellStyle name="Normal 2 3 2 11 13" xfId="18445"/>
    <cellStyle name="Normal 2 3 2 11 2" xfId="18446"/>
    <cellStyle name="Normal 2 3 2 11 2 10" xfId="18447"/>
    <cellStyle name="Normal 2 3 2 11 2 10 2" xfId="18448"/>
    <cellStyle name="Normal 2 3 2 11 2 11" xfId="18449"/>
    <cellStyle name="Normal 2 3 2 11 2 11 2" xfId="18450"/>
    <cellStyle name="Normal 2 3 2 11 2 12" xfId="18451"/>
    <cellStyle name="Normal 2 3 2 11 2 2" xfId="18452"/>
    <cellStyle name="Normal 2 3 2 11 2 2 10" xfId="18453"/>
    <cellStyle name="Normal 2 3 2 11 2 2 10 2" xfId="18454"/>
    <cellStyle name="Normal 2 3 2 11 2 2 11" xfId="18455"/>
    <cellStyle name="Normal 2 3 2 11 2 2 2" xfId="18456"/>
    <cellStyle name="Normal 2 3 2 11 2 2 2 2" xfId="18457"/>
    <cellStyle name="Normal 2 3 2 11 2 2 3" xfId="18458"/>
    <cellStyle name="Normal 2 3 2 11 2 2 3 2" xfId="18459"/>
    <cellStyle name="Normal 2 3 2 11 2 2 4" xfId="18460"/>
    <cellStyle name="Normal 2 3 2 11 2 2 4 2" xfId="18461"/>
    <cellStyle name="Normal 2 3 2 11 2 2 5" xfId="18462"/>
    <cellStyle name="Normal 2 3 2 11 2 2 5 2" xfId="18463"/>
    <cellStyle name="Normal 2 3 2 11 2 2 6" xfId="18464"/>
    <cellStyle name="Normal 2 3 2 11 2 2 6 2" xfId="18465"/>
    <cellStyle name="Normal 2 3 2 11 2 2 7" xfId="18466"/>
    <cellStyle name="Normal 2 3 2 11 2 2 7 2" xfId="18467"/>
    <cellStyle name="Normal 2 3 2 11 2 2 8" xfId="18468"/>
    <cellStyle name="Normal 2 3 2 11 2 2 8 2" xfId="18469"/>
    <cellStyle name="Normal 2 3 2 11 2 2 9" xfId="18470"/>
    <cellStyle name="Normal 2 3 2 11 2 2 9 2" xfId="18471"/>
    <cellStyle name="Normal 2 3 2 11 2 3" xfId="18472"/>
    <cellStyle name="Normal 2 3 2 11 2 3 2" xfId="18473"/>
    <cellStyle name="Normal 2 3 2 11 2 4" xfId="18474"/>
    <cellStyle name="Normal 2 3 2 11 2 4 2" xfId="18475"/>
    <cellStyle name="Normal 2 3 2 11 2 5" xfId="18476"/>
    <cellStyle name="Normal 2 3 2 11 2 5 2" xfId="18477"/>
    <cellStyle name="Normal 2 3 2 11 2 6" xfId="18478"/>
    <cellStyle name="Normal 2 3 2 11 2 6 2" xfId="18479"/>
    <cellStyle name="Normal 2 3 2 11 2 7" xfId="18480"/>
    <cellStyle name="Normal 2 3 2 11 2 7 2" xfId="18481"/>
    <cellStyle name="Normal 2 3 2 11 2 8" xfId="18482"/>
    <cellStyle name="Normal 2 3 2 11 2 8 2" xfId="18483"/>
    <cellStyle name="Normal 2 3 2 11 2 9" xfId="18484"/>
    <cellStyle name="Normal 2 3 2 11 2 9 2" xfId="18485"/>
    <cellStyle name="Normal 2 3 2 11 3" xfId="18486"/>
    <cellStyle name="Normal 2 3 2 11 3 10" xfId="18487"/>
    <cellStyle name="Normal 2 3 2 11 3 10 2" xfId="18488"/>
    <cellStyle name="Normal 2 3 2 11 3 11" xfId="18489"/>
    <cellStyle name="Normal 2 3 2 11 3 2" xfId="18490"/>
    <cellStyle name="Normal 2 3 2 11 3 2 2" xfId="18491"/>
    <cellStyle name="Normal 2 3 2 11 3 3" xfId="18492"/>
    <cellStyle name="Normal 2 3 2 11 3 3 2" xfId="18493"/>
    <cellStyle name="Normal 2 3 2 11 3 4" xfId="18494"/>
    <cellStyle name="Normal 2 3 2 11 3 4 2" xfId="18495"/>
    <cellStyle name="Normal 2 3 2 11 3 5" xfId="18496"/>
    <cellStyle name="Normal 2 3 2 11 3 5 2" xfId="18497"/>
    <cellStyle name="Normal 2 3 2 11 3 6" xfId="18498"/>
    <cellStyle name="Normal 2 3 2 11 3 6 2" xfId="18499"/>
    <cellStyle name="Normal 2 3 2 11 3 7" xfId="18500"/>
    <cellStyle name="Normal 2 3 2 11 3 7 2" xfId="18501"/>
    <cellStyle name="Normal 2 3 2 11 3 8" xfId="18502"/>
    <cellStyle name="Normal 2 3 2 11 3 8 2" xfId="18503"/>
    <cellStyle name="Normal 2 3 2 11 3 9" xfId="18504"/>
    <cellStyle name="Normal 2 3 2 11 3 9 2" xfId="18505"/>
    <cellStyle name="Normal 2 3 2 11 4" xfId="18506"/>
    <cellStyle name="Normal 2 3 2 11 4 2" xfId="18507"/>
    <cellStyle name="Normal 2 3 2 11 5" xfId="18508"/>
    <cellStyle name="Normal 2 3 2 11 5 2" xfId="18509"/>
    <cellStyle name="Normal 2 3 2 11 6" xfId="18510"/>
    <cellStyle name="Normal 2 3 2 11 6 2" xfId="18511"/>
    <cellStyle name="Normal 2 3 2 11 7" xfId="18512"/>
    <cellStyle name="Normal 2 3 2 11 7 2" xfId="18513"/>
    <cellStyle name="Normal 2 3 2 11 8" xfId="18514"/>
    <cellStyle name="Normal 2 3 2 11 8 2" xfId="18515"/>
    <cellStyle name="Normal 2 3 2 11 9" xfId="18516"/>
    <cellStyle name="Normal 2 3 2 11 9 2" xfId="18517"/>
    <cellStyle name="Normal 2 3 2 12" xfId="539"/>
    <cellStyle name="Normal 2 3 2 12 10" xfId="18518"/>
    <cellStyle name="Normal 2 3 2 12 10 2" xfId="18519"/>
    <cellStyle name="Normal 2 3 2 12 11" xfId="18520"/>
    <cellStyle name="Normal 2 3 2 12 11 2" xfId="18521"/>
    <cellStyle name="Normal 2 3 2 12 12" xfId="18522"/>
    <cellStyle name="Normal 2 3 2 12 12 2" xfId="18523"/>
    <cellStyle name="Normal 2 3 2 12 13" xfId="18524"/>
    <cellStyle name="Normal 2 3 2 12 2" xfId="18525"/>
    <cellStyle name="Normal 2 3 2 12 2 10" xfId="18526"/>
    <cellStyle name="Normal 2 3 2 12 2 10 2" xfId="18527"/>
    <cellStyle name="Normal 2 3 2 12 2 11" xfId="18528"/>
    <cellStyle name="Normal 2 3 2 12 2 11 2" xfId="18529"/>
    <cellStyle name="Normal 2 3 2 12 2 12" xfId="18530"/>
    <cellStyle name="Normal 2 3 2 12 2 2" xfId="18531"/>
    <cellStyle name="Normal 2 3 2 12 2 2 10" xfId="18532"/>
    <cellStyle name="Normal 2 3 2 12 2 2 10 2" xfId="18533"/>
    <cellStyle name="Normal 2 3 2 12 2 2 11" xfId="18534"/>
    <cellStyle name="Normal 2 3 2 12 2 2 2" xfId="18535"/>
    <cellStyle name="Normal 2 3 2 12 2 2 2 2" xfId="18536"/>
    <cellStyle name="Normal 2 3 2 12 2 2 3" xfId="18537"/>
    <cellStyle name="Normal 2 3 2 12 2 2 3 2" xfId="18538"/>
    <cellStyle name="Normal 2 3 2 12 2 2 4" xfId="18539"/>
    <cellStyle name="Normal 2 3 2 12 2 2 4 2" xfId="18540"/>
    <cellStyle name="Normal 2 3 2 12 2 2 5" xfId="18541"/>
    <cellStyle name="Normal 2 3 2 12 2 2 5 2" xfId="18542"/>
    <cellStyle name="Normal 2 3 2 12 2 2 6" xfId="18543"/>
    <cellStyle name="Normal 2 3 2 12 2 2 6 2" xfId="18544"/>
    <cellStyle name="Normal 2 3 2 12 2 2 7" xfId="18545"/>
    <cellStyle name="Normal 2 3 2 12 2 2 7 2" xfId="18546"/>
    <cellStyle name="Normal 2 3 2 12 2 2 8" xfId="18547"/>
    <cellStyle name="Normal 2 3 2 12 2 2 8 2" xfId="18548"/>
    <cellStyle name="Normal 2 3 2 12 2 2 9" xfId="18549"/>
    <cellStyle name="Normal 2 3 2 12 2 2 9 2" xfId="18550"/>
    <cellStyle name="Normal 2 3 2 12 2 3" xfId="18551"/>
    <cellStyle name="Normal 2 3 2 12 2 3 2" xfId="18552"/>
    <cellStyle name="Normal 2 3 2 12 2 4" xfId="18553"/>
    <cellStyle name="Normal 2 3 2 12 2 4 2" xfId="18554"/>
    <cellStyle name="Normal 2 3 2 12 2 5" xfId="18555"/>
    <cellStyle name="Normal 2 3 2 12 2 5 2" xfId="18556"/>
    <cellStyle name="Normal 2 3 2 12 2 6" xfId="18557"/>
    <cellStyle name="Normal 2 3 2 12 2 6 2" xfId="18558"/>
    <cellStyle name="Normal 2 3 2 12 2 7" xfId="18559"/>
    <cellStyle name="Normal 2 3 2 12 2 7 2" xfId="18560"/>
    <cellStyle name="Normal 2 3 2 12 2 8" xfId="18561"/>
    <cellStyle name="Normal 2 3 2 12 2 8 2" xfId="18562"/>
    <cellStyle name="Normal 2 3 2 12 2 9" xfId="18563"/>
    <cellStyle name="Normal 2 3 2 12 2 9 2" xfId="18564"/>
    <cellStyle name="Normal 2 3 2 12 3" xfId="18565"/>
    <cellStyle name="Normal 2 3 2 12 3 10" xfId="18566"/>
    <cellStyle name="Normal 2 3 2 12 3 10 2" xfId="18567"/>
    <cellStyle name="Normal 2 3 2 12 3 11" xfId="18568"/>
    <cellStyle name="Normal 2 3 2 12 3 2" xfId="18569"/>
    <cellStyle name="Normal 2 3 2 12 3 2 2" xfId="18570"/>
    <cellStyle name="Normal 2 3 2 12 3 3" xfId="18571"/>
    <cellStyle name="Normal 2 3 2 12 3 3 2" xfId="18572"/>
    <cellStyle name="Normal 2 3 2 12 3 4" xfId="18573"/>
    <cellStyle name="Normal 2 3 2 12 3 4 2" xfId="18574"/>
    <cellStyle name="Normal 2 3 2 12 3 5" xfId="18575"/>
    <cellStyle name="Normal 2 3 2 12 3 5 2" xfId="18576"/>
    <cellStyle name="Normal 2 3 2 12 3 6" xfId="18577"/>
    <cellStyle name="Normal 2 3 2 12 3 6 2" xfId="18578"/>
    <cellStyle name="Normal 2 3 2 12 3 7" xfId="18579"/>
    <cellStyle name="Normal 2 3 2 12 3 7 2" xfId="18580"/>
    <cellStyle name="Normal 2 3 2 12 3 8" xfId="18581"/>
    <cellStyle name="Normal 2 3 2 12 3 8 2" xfId="18582"/>
    <cellStyle name="Normal 2 3 2 12 3 9" xfId="18583"/>
    <cellStyle name="Normal 2 3 2 12 3 9 2" xfId="18584"/>
    <cellStyle name="Normal 2 3 2 12 4" xfId="18585"/>
    <cellStyle name="Normal 2 3 2 12 4 2" xfId="18586"/>
    <cellStyle name="Normal 2 3 2 12 5" xfId="18587"/>
    <cellStyle name="Normal 2 3 2 12 5 2" xfId="18588"/>
    <cellStyle name="Normal 2 3 2 12 6" xfId="18589"/>
    <cellStyle name="Normal 2 3 2 12 6 2" xfId="18590"/>
    <cellStyle name="Normal 2 3 2 12 7" xfId="18591"/>
    <cellStyle name="Normal 2 3 2 12 7 2" xfId="18592"/>
    <cellStyle name="Normal 2 3 2 12 8" xfId="18593"/>
    <cellStyle name="Normal 2 3 2 12 8 2" xfId="18594"/>
    <cellStyle name="Normal 2 3 2 12 9" xfId="18595"/>
    <cellStyle name="Normal 2 3 2 12 9 2" xfId="18596"/>
    <cellStyle name="Normal 2 3 2 13" xfId="540"/>
    <cellStyle name="Normal 2 3 2 13 2" xfId="541"/>
    <cellStyle name="Normal 2 3 2 13 2 10" xfId="18597"/>
    <cellStyle name="Normal 2 3 2 13 2 10 2" xfId="18598"/>
    <cellStyle name="Normal 2 3 2 13 2 11" xfId="18599"/>
    <cellStyle name="Normal 2 3 2 13 2 11 2" xfId="18600"/>
    <cellStyle name="Normal 2 3 2 13 2 12" xfId="18601"/>
    <cellStyle name="Normal 2 3 2 13 2 12 2" xfId="18602"/>
    <cellStyle name="Normal 2 3 2 13 2 13" xfId="18603"/>
    <cellStyle name="Normal 2 3 2 13 2 2" xfId="18604"/>
    <cellStyle name="Normal 2 3 2 13 2 2 10" xfId="18605"/>
    <cellStyle name="Normal 2 3 2 13 2 2 10 2" xfId="18606"/>
    <cellStyle name="Normal 2 3 2 13 2 2 11" xfId="18607"/>
    <cellStyle name="Normal 2 3 2 13 2 2 11 2" xfId="18608"/>
    <cellStyle name="Normal 2 3 2 13 2 2 12" xfId="18609"/>
    <cellStyle name="Normal 2 3 2 13 2 2 2" xfId="18610"/>
    <cellStyle name="Normal 2 3 2 13 2 2 2 10" xfId="18611"/>
    <cellStyle name="Normal 2 3 2 13 2 2 2 10 2" xfId="18612"/>
    <cellStyle name="Normal 2 3 2 13 2 2 2 11" xfId="18613"/>
    <cellStyle name="Normal 2 3 2 13 2 2 2 2" xfId="18614"/>
    <cellStyle name="Normal 2 3 2 13 2 2 2 2 2" xfId="18615"/>
    <cellStyle name="Normal 2 3 2 13 2 2 2 3" xfId="18616"/>
    <cellStyle name="Normal 2 3 2 13 2 2 2 3 2" xfId="18617"/>
    <cellStyle name="Normal 2 3 2 13 2 2 2 4" xfId="18618"/>
    <cellStyle name="Normal 2 3 2 13 2 2 2 4 2" xfId="18619"/>
    <cellStyle name="Normal 2 3 2 13 2 2 2 5" xfId="18620"/>
    <cellStyle name="Normal 2 3 2 13 2 2 2 5 2" xfId="18621"/>
    <cellStyle name="Normal 2 3 2 13 2 2 2 6" xfId="18622"/>
    <cellStyle name="Normal 2 3 2 13 2 2 2 6 2" xfId="18623"/>
    <cellStyle name="Normal 2 3 2 13 2 2 2 7" xfId="18624"/>
    <cellStyle name="Normal 2 3 2 13 2 2 2 7 2" xfId="18625"/>
    <cellStyle name="Normal 2 3 2 13 2 2 2 8" xfId="18626"/>
    <cellStyle name="Normal 2 3 2 13 2 2 2 8 2" xfId="18627"/>
    <cellStyle name="Normal 2 3 2 13 2 2 2 9" xfId="18628"/>
    <cellStyle name="Normal 2 3 2 13 2 2 2 9 2" xfId="18629"/>
    <cellStyle name="Normal 2 3 2 13 2 2 3" xfId="18630"/>
    <cellStyle name="Normal 2 3 2 13 2 2 3 2" xfId="18631"/>
    <cellStyle name="Normal 2 3 2 13 2 2 4" xfId="18632"/>
    <cellStyle name="Normal 2 3 2 13 2 2 4 2" xfId="18633"/>
    <cellStyle name="Normal 2 3 2 13 2 2 5" xfId="18634"/>
    <cellStyle name="Normal 2 3 2 13 2 2 5 2" xfId="18635"/>
    <cellStyle name="Normal 2 3 2 13 2 2 6" xfId="18636"/>
    <cellStyle name="Normal 2 3 2 13 2 2 6 2" xfId="18637"/>
    <cellStyle name="Normal 2 3 2 13 2 2 7" xfId="18638"/>
    <cellStyle name="Normal 2 3 2 13 2 2 7 2" xfId="18639"/>
    <cellStyle name="Normal 2 3 2 13 2 2 8" xfId="18640"/>
    <cellStyle name="Normal 2 3 2 13 2 2 8 2" xfId="18641"/>
    <cellStyle name="Normal 2 3 2 13 2 2 9" xfId="18642"/>
    <cellStyle name="Normal 2 3 2 13 2 2 9 2" xfId="18643"/>
    <cellStyle name="Normal 2 3 2 13 2 3" xfId="18644"/>
    <cellStyle name="Normal 2 3 2 13 2 3 10" xfId="18645"/>
    <cellStyle name="Normal 2 3 2 13 2 3 10 2" xfId="18646"/>
    <cellStyle name="Normal 2 3 2 13 2 3 11" xfId="18647"/>
    <cellStyle name="Normal 2 3 2 13 2 3 2" xfId="18648"/>
    <cellStyle name="Normal 2 3 2 13 2 3 2 2" xfId="18649"/>
    <cellStyle name="Normal 2 3 2 13 2 3 3" xfId="18650"/>
    <cellStyle name="Normal 2 3 2 13 2 3 3 2" xfId="18651"/>
    <cellStyle name="Normal 2 3 2 13 2 3 4" xfId="18652"/>
    <cellStyle name="Normal 2 3 2 13 2 3 4 2" xfId="18653"/>
    <cellStyle name="Normal 2 3 2 13 2 3 5" xfId="18654"/>
    <cellStyle name="Normal 2 3 2 13 2 3 5 2" xfId="18655"/>
    <cellStyle name="Normal 2 3 2 13 2 3 6" xfId="18656"/>
    <cellStyle name="Normal 2 3 2 13 2 3 6 2" xfId="18657"/>
    <cellStyle name="Normal 2 3 2 13 2 3 7" xfId="18658"/>
    <cellStyle name="Normal 2 3 2 13 2 3 7 2" xfId="18659"/>
    <cellStyle name="Normal 2 3 2 13 2 3 8" xfId="18660"/>
    <cellStyle name="Normal 2 3 2 13 2 3 8 2" xfId="18661"/>
    <cellStyle name="Normal 2 3 2 13 2 3 9" xfId="18662"/>
    <cellStyle name="Normal 2 3 2 13 2 3 9 2" xfId="18663"/>
    <cellStyle name="Normal 2 3 2 13 2 4" xfId="18664"/>
    <cellStyle name="Normal 2 3 2 13 2 4 2" xfId="18665"/>
    <cellStyle name="Normal 2 3 2 13 2 5" xfId="18666"/>
    <cellStyle name="Normal 2 3 2 13 2 5 2" xfId="18667"/>
    <cellStyle name="Normal 2 3 2 13 2 6" xfId="18668"/>
    <cellStyle name="Normal 2 3 2 13 2 6 2" xfId="18669"/>
    <cellStyle name="Normal 2 3 2 13 2 7" xfId="18670"/>
    <cellStyle name="Normal 2 3 2 13 2 7 2" xfId="18671"/>
    <cellStyle name="Normal 2 3 2 13 2 8" xfId="18672"/>
    <cellStyle name="Normal 2 3 2 13 2 8 2" xfId="18673"/>
    <cellStyle name="Normal 2 3 2 13 2 9" xfId="18674"/>
    <cellStyle name="Normal 2 3 2 13 2 9 2" xfId="18675"/>
    <cellStyle name="Normal 2 3 2 13 3" xfId="542"/>
    <cellStyle name="Normal 2 3 2 13 3 10" xfId="18676"/>
    <cellStyle name="Normal 2 3 2 13 3 10 2" xfId="18677"/>
    <cellStyle name="Normal 2 3 2 13 3 11" xfId="18678"/>
    <cellStyle name="Normal 2 3 2 13 3 11 2" xfId="18679"/>
    <cellStyle name="Normal 2 3 2 13 3 12" xfId="18680"/>
    <cellStyle name="Normal 2 3 2 13 3 12 2" xfId="18681"/>
    <cellStyle name="Normal 2 3 2 13 3 13" xfId="18682"/>
    <cellStyle name="Normal 2 3 2 13 3 2" xfId="18683"/>
    <cellStyle name="Normal 2 3 2 13 3 2 10" xfId="18684"/>
    <cellStyle name="Normal 2 3 2 13 3 2 10 2" xfId="18685"/>
    <cellStyle name="Normal 2 3 2 13 3 2 11" xfId="18686"/>
    <cellStyle name="Normal 2 3 2 13 3 2 11 2" xfId="18687"/>
    <cellStyle name="Normal 2 3 2 13 3 2 12" xfId="18688"/>
    <cellStyle name="Normal 2 3 2 13 3 2 2" xfId="18689"/>
    <cellStyle name="Normal 2 3 2 13 3 2 2 10" xfId="18690"/>
    <cellStyle name="Normal 2 3 2 13 3 2 2 10 2" xfId="18691"/>
    <cellStyle name="Normal 2 3 2 13 3 2 2 11" xfId="18692"/>
    <cellStyle name="Normal 2 3 2 13 3 2 2 2" xfId="18693"/>
    <cellStyle name="Normal 2 3 2 13 3 2 2 2 2" xfId="18694"/>
    <cellStyle name="Normal 2 3 2 13 3 2 2 3" xfId="18695"/>
    <cellStyle name="Normal 2 3 2 13 3 2 2 3 2" xfId="18696"/>
    <cellStyle name="Normal 2 3 2 13 3 2 2 4" xfId="18697"/>
    <cellStyle name="Normal 2 3 2 13 3 2 2 4 2" xfId="18698"/>
    <cellStyle name="Normal 2 3 2 13 3 2 2 5" xfId="18699"/>
    <cellStyle name="Normal 2 3 2 13 3 2 2 5 2" xfId="18700"/>
    <cellStyle name="Normal 2 3 2 13 3 2 2 6" xfId="18701"/>
    <cellStyle name="Normal 2 3 2 13 3 2 2 6 2" xfId="18702"/>
    <cellStyle name="Normal 2 3 2 13 3 2 2 7" xfId="18703"/>
    <cellStyle name="Normal 2 3 2 13 3 2 2 7 2" xfId="18704"/>
    <cellStyle name="Normal 2 3 2 13 3 2 2 8" xfId="18705"/>
    <cellStyle name="Normal 2 3 2 13 3 2 2 8 2" xfId="18706"/>
    <cellStyle name="Normal 2 3 2 13 3 2 2 9" xfId="18707"/>
    <cellStyle name="Normal 2 3 2 13 3 2 2 9 2" xfId="18708"/>
    <cellStyle name="Normal 2 3 2 13 3 2 3" xfId="18709"/>
    <cellStyle name="Normal 2 3 2 13 3 2 3 2" xfId="18710"/>
    <cellStyle name="Normal 2 3 2 13 3 2 4" xfId="18711"/>
    <cellStyle name="Normal 2 3 2 13 3 2 4 2" xfId="18712"/>
    <cellStyle name="Normal 2 3 2 13 3 2 5" xfId="18713"/>
    <cellStyle name="Normal 2 3 2 13 3 2 5 2" xfId="18714"/>
    <cellStyle name="Normal 2 3 2 13 3 2 6" xfId="18715"/>
    <cellStyle name="Normal 2 3 2 13 3 2 6 2" xfId="18716"/>
    <cellStyle name="Normal 2 3 2 13 3 2 7" xfId="18717"/>
    <cellStyle name="Normal 2 3 2 13 3 2 7 2" xfId="18718"/>
    <cellStyle name="Normal 2 3 2 13 3 2 8" xfId="18719"/>
    <cellStyle name="Normal 2 3 2 13 3 2 8 2" xfId="18720"/>
    <cellStyle name="Normal 2 3 2 13 3 2 9" xfId="18721"/>
    <cellStyle name="Normal 2 3 2 13 3 2 9 2" xfId="18722"/>
    <cellStyle name="Normal 2 3 2 13 3 3" xfId="18723"/>
    <cellStyle name="Normal 2 3 2 13 3 3 10" xfId="18724"/>
    <cellStyle name="Normal 2 3 2 13 3 3 10 2" xfId="18725"/>
    <cellStyle name="Normal 2 3 2 13 3 3 11" xfId="18726"/>
    <cellStyle name="Normal 2 3 2 13 3 3 2" xfId="18727"/>
    <cellStyle name="Normal 2 3 2 13 3 3 2 2" xfId="18728"/>
    <cellStyle name="Normal 2 3 2 13 3 3 3" xfId="18729"/>
    <cellStyle name="Normal 2 3 2 13 3 3 3 2" xfId="18730"/>
    <cellStyle name="Normal 2 3 2 13 3 3 4" xfId="18731"/>
    <cellStyle name="Normal 2 3 2 13 3 3 4 2" xfId="18732"/>
    <cellStyle name="Normal 2 3 2 13 3 3 5" xfId="18733"/>
    <cellStyle name="Normal 2 3 2 13 3 3 5 2" xfId="18734"/>
    <cellStyle name="Normal 2 3 2 13 3 3 6" xfId="18735"/>
    <cellStyle name="Normal 2 3 2 13 3 3 6 2" xfId="18736"/>
    <cellStyle name="Normal 2 3 2 13 3 3 7" xfId="18737"/>
    <cellStyle name="Normal 2 3 2 13 3 3 7 2" xfId="18738"/>
    <cellStyle name="Normal 2 3 2 13 3 3 8" xfId="18739"/>
    <cellStyle name="Normal 2 3 2 13 3 3 8 2" xfId="18740"/>
    <cellStyle name="Normal 2 3 2 13 3 3 9" xfId="18741"/>
    <cellStyle name="Normal 2 3 2 13 3 3 9 2" xfId="18742"/>
    <cellStyle name="Normal 2 3 2 13 3 4" xfId="18743"/>
    <cellStyle name="Normal 2 3 2 13 3 4 2" xfId="18744"/>
    <cellStyle name="Normal 2 3 2 13 3 5" xfId="18745"/>
    <cellStyle name="Normal 2 3 2 13 3 5 2" xfId="18746"/>
    <cellStyle name="Normal 2 3 2 13 3 6" xfId="18747"/>
    <cellStyle name="Normal 2 3 2 13 3 6 2" xfId="18748"/>
    <cellStyle name="Normal 2 3 2 13 3 7" xfId="18749"/>
    <cellStyle name="Normal 2 3 2 13 3 7 2" xfId="18750"/>
    <cellStyle name="Normal 2 3 2 13 3 8" xfId="18751"/>
    <cellStyle name="Normal 2 3 2 13 3 8 2" xfId="18752"/>
    <cellStyle name="Normal 2 3 2 13 3 9" xfId="18753"/>
    <cellStyle name="Normal 2 3 2 13 3 9 2" xfId="18754"/>
    <cellStyle name="Normal 2 3 2 13 4" xfId="543"/>
    <cellStyle name="Normal 2 3 2 13 4 10" xfId="18755"/>
    <cellStyle name="Normal 2 3 2 13 4 10 2" xfId="18756"/>
    <cellStyle name="Normal 2 3 2 13 4 11" xfId="18757"/>
    <cellStyle name="Normal 2 3 2 13 4 11 2" xfId="18758"/>
    <cellStyle name="Normal 2 3 2 13 4 12" xfId="18759"/>
    <cellStyle name="Normal 2 3 2 13 4 12 2" xfId="18760"/>
    <cellStyle name="Normal 2 3 2 13 4 13" xfId="18761"/>
    <cellStyle name="Normal 2 3 2 13 4 2" xfId="18762"/>
    <cellStyle name="Normal 2 3 2 13 4 2 10" xfId="18763"/>
    <cellStyle name="Normal 2 3 2 13 4 2 10 2" xfId="18764"/>
    <cellStyle name="Normal 2 3 2 13 4 2 11" xfId="18765"/>
    <cellStyle name="Normal 2 3 2 13 4 2 11 2" xfId="18766"/>
    <cellStyle name="Normal 2 3 2 13 4 2 12" xfId="18767"/>
    <cellStyle name="Normal 2 3 2 13 4 2 2" xfId="18768"/>
    <cellStyle name="Normal 2 3 2 13 4 2 2 10" xfId="18769"/>
    <cellStyle name="Normal 2 3 2 13 4 2 2 10 2" xfId="18770"/>
    <cellStyle name="Normal 2 3 2 13 4 2 2 11" xfId="18771"/>
    <cellStyle name="Normal 2 3 2 13 4 2 2 2" xfId="18772"/>
    <cellStyle name="Normal 2 3 2 13 4 2 2 2 2" xfId="18773"/>
    <cellStyle name="Normal 2 3 2 13 4 2 2 3" xfId="18774"/>
    <cellStyle name="Normal 2 3 2 13 4 2 2 3 2" xfId="18775"/>
    <cellStyle name="Normal 2 3 2 13 4 2 2 4" xfId="18776"/>
    <cellStyle name="Normal 2 3 2 13 4 2 2 4 2" xfId="18777"/>
    <cellStyle name="Normal 2 3 2 13 4 2 2 5" xfId="18778"/>
    <cellStyle name="Normal 2 3 2 13 4 2 2 5 2" xfId="18779"/>
    <cellStyle name="Normal 2 3 2 13 4 2 2 6" xfId="18780"/>
    <cellStyle name="Normal 2 3 2 13 4 2 2 6 2" xfId="18781"/>
    <cellStyle name="Normal 2 3 2 13 4 2 2 7" xfId="18782"/>
    <cellStyle name="Normal 2 3 2 13 4 2 2 7 2" xfId="18783"/>
    <cellStyle name="Normal 2 3 2 13 4 2 2 8" xfId="18784"/>
    <cellStyle name="Normal 2 3 2 13 4 2 2 8 2" xfId="18785"/>
    <cellStyle name="Normal 2 3 2 13 4 2 2 9" xfId="18786"/>
    <cellStyle name="Normal 2 3 2 13 4 2 2 9 2" xfId="18787"/>
    <cellStyle name="Normal 2 3 2 13 4 2 3" xfId="18788"/>
    <cellStyle name="Normal 2 3 2 13 4 2 3 2" xfId="18789"/>
    <cellStyle name="Normal 2 3 2 13 4 2 4" xfId="18790"/>
    <cellStyle name="Normal 2 3 2 13 4 2 4 2" xfId="18791"/>
    <cellStyle name="Normal 2 3 2 13 4 2 5" xfId="18792"/>
    <cellStyle name="Normal 2 3 2 13 4 2 5 2" xfId="18793"/>
    <cellStyle name="Normal 2 3 2 13 4 2 6" xfId="18794"/>
    <cellStyle name="Normal 2 3 2 13 4 2 6 2" xfId="18795"/>
    <cellStyle name="Normal 2 3 2 13 4 2 7" xfId="18796"/>
    <cellStyle name="Normal 2 3 2 13 4 2 7 2" xfId="18797"/>
    <cellStyle name="Normal 2 3 2 13 4 2 8" xfId="18798"/>
    <cellStyle name="Normal 2 3 2 13 4 2 8 2" xfId="18799"/>
    <cellStyle name="Normal 2 3 2 13 4 2 9" xfId="18800"/>
    <cellStyle name="Normal 2 3 2 13 4 2 9 2" xfId="18801"/>
    <cellStyle name="Normal 2 3 2 13 4 3" xfId="18802"/>
    <cellStyle name="Normal 2 3 2 13 4 3 10" xfId="18803"/>
    <cellStyle name="Normal 2 3 2 13 4 3 10 2" xfId="18804"/>
    <cellStyle name="Normal 2 3 2 13 4 3 11" xfId="18805"/>
    <cellStyle name="Normal 2 3 2 13 4 3 2" xfId="18806"/>
    <cellStyle name="Normal 2 3 2 13 4 3 2 2" xfId="18807"/>
    <cellStyle name="Normal 2 3 2 13 4 3 3" xfId="18808"/>
    <cellStyle name="Normal 2 3 2 13 4 3 3 2" xfId="18809"/>
    <cellStyle name="Normal 2 3 2 13 4 3 4" xfId="18810"/>
    <cellStyle name="Normal 2 3 2 13 4 3 4 2" xfId="18811"/>
    <cellStyle name="Normal 2 3 2 13 4 3 5" xfId="18812"/>
    <cellStyle name="Normal 2 3 2 13 4 3 5 2" xfId="18813"/>
    <cellStyle name="Normal 2 3 2 13 4 3 6" xfId="18814"/>
    <cellStyle name="Normal 2 3 2 13 4 3 6 2" xfId="18815"/>
    <cellStyle name="Normal 2 3 2 13 4 3 7" xfId="18816"/>
    <cellStyle name="Normal 2 3 2 13 4 3 7 2" xfId="18817"/>
    <cellStyle name="Normal 2 3 2 13 4 3 8" xfId="18818"/>
    <cellStyle name="Normal 2 3 2 13 4 3 8 2" xfId="18819"/>
    <cellStyle name="Normal 2 3 2 13 4 3 9" xfId="18820"/>
    <cellStyle name="Normal 2 3 2 13 4 3 9 2" xfId="18821"/>
    <cellStyle name="Normal 2 3 2 13 4 4" xfId="18822"/>
    <cellStyle name="Normal 2 3 2 13 4 4 2" xfId="18823"/>
    <cellStyle name="Normal 2 3 2 13 4 5" xfId="18824"/>
    <cellStyle name="Normal 2 3 2 13 4 5 2" xfId="18825"/>
    <cellStyle name="Normal 2 3 2 13 4 6" xfId="18826"/>
    <cellStyle name="Normal 2 3 2 13 4 6 2" xfId="18827"/>
    <cellStyle name="Normal 2 3 2 13 4 7" xfId="18828"/>
    <cellStyle name="Normal 2 3 2 13 4 7 2" xfId="18829"/>
    <cellStyle name="Normal 2 3 2 13 4 8" xfId="18830"/>
    <cellStyle name="Normal 2 3 2 13 4 8 2" xfId="18831"/>
    <cellStyle name="Normal 2 3 2 13 4 9" xfId="18832"/>
    <cellStyle name="Normal 2 3 2 13 4 9 2" xfId="18833"/>
    <cellStyle name="Normal 2 3 2 13 5" xfId="544"/>
    <cellStyle name="Normal 2 3 2 13 5 10" xfId="18834"/>
    <cellStyle name="Normal 2 3 2 13 5 10 2" xfId="18835"/>
    <cellStyle name="Normal 2 3 2 13 5 11" xfId="18836"/>
    <cellStyle name="Normal 2 3 2 13 5 11 2" xfId="18837"/>
    <cellStyle name="Normal 2 3 2 13 5 12" xfId="18838"/>
    <cellStyle name="Normal 2 3 2 13 5 12 2" xfId="18839"/>
    <cellStyle name="Normal 2 3 2 13 5 13" xfId="18840"/>
    <cellStyle name="Normal 2 3 2 13 5 2" xfId="18841"/>
    <cellStyle name="Normal 2 3 2 13 5 2 10" xfId="18842"/>
    <cellStyle name="Normal 2 3 2 13 5 2 10 2" xfId="18843"/>
    <cellStyle name="Normal 2 3 2 13 5 2 11" xfId="18844"/>
    <cellStyle name="Normal 2 3 2 13 5 2 11 2" xfId="18845"/>
    <cellStyle name="Normal 2 3 2 13 5 2 12" xfId="18846"/>
    <cellStyle name="Normal 2 3 2 13 5 2 2" xfId="18847"/>
    <cellStyle name="Normal 2 3 2 13 5 2 2 10" xfId="18848"/>
    <cellStyle name="Normal 2 3 2 13 5 2 2 10 2" xfId="18849"/>
    <cellStyle name="Normal 2 3 2 13 5 2 2 11" xfId="18850"/>
    <cellStyle name="Normal 2 3 2 13 5 2 2 2" xfId="18851"/>
    <cellStyle name="Normal 2 3 2 13 5 2 2 2 2" xfId="18852"/>
    <cellStyle name="Normal 2 3 2 13 5 2 2 3" xfId="18853"/>
    <cellStyle name="Normal 2 3 2 13 5 2 2 3 2" xfId="18854"/>
    <cellStyle name="Normal 2 3 2 13 5 2 2 4" xfId="18855"/>
    <cellStyle name="Normal 2 3 2 13 5 2 2 4 2" xfId="18856"/>
    <cellStyle name="Normal 2 3 2 13 5 2 2 5" xfId="18857"/>
    <cellStyle name="Normal 2 3 2 13 5 2 2 5 2" xfId="18858"/>
    <cellStyle name="Normal 2 3 2 13 5 2 2 6" xfId="18859"/>
    <cellStyle name="Normal 2 3 2 13 5 2 2 6 2" xfId="18860"/>
    <cellStyle name="Normal 2 3 2 13 5 2 2 7" xfId="18861"/>
    <cellStyle name="Normal 2 3 2 13 5 2 2 7 2" xfId="18862"/>
    <cellStyle name="Normal 2 3 2 13 5 2 2 8" xfId="18863"/>
    <cellStyle name="Normal 2 3 2 13 5 2 2 8 2" xfId="18864"/>
    <cellStyle name="Normal 2 3 2 13 5 2 2 9" xfId="18865"/>
    <cellStyle name="Normal 2 3 2 13 5 2 2 9 2" xfId="18866"/>
    <cellStyle name="Normal 2 3 2 13 5 2 3" xfId="18867"/>
    <cellStyle name="Normal 2 3 2 13 5 2 3 2" xfId="18868"/>
    <cellStyle name="Normal 2 3 2 13 5 2 4" xfId="18869"/>
    <cellStyle name="Normal 2 3 2 13 5 2 4 2" xfId="18870"/>
    <cellStyle name="Normal 2 3 2 13 5 2 5" xfId="18871"/>
    <cellStyle name="Normal 2 3 2 13 5 2 5 2" xfId="18872"/>
    <cellStyle name="Normal 2 3 2 13 5 2 6" xfId="18873"/>
    <cellStyle name="Normal 2 3 2 13 5 2 6 2" xfId="18874"/>
    <cellStyle name="Normal 2 3 2 13 5 2 7" xfId="18875"/>
    <cellStyle name="Normal 2 3 2 13 5 2 7 2" xfId="18876"/>
    <cellStyle name="Normal 2 3 2 13 5 2 8" xfId="18877"/>
    <cellStyle name="Normal 2 3 2 13 5 2 8 2" xfId="18878"/>
    <cellStyle name="Normal 2 3 2 13 5 2 9" xfId="18879"/>
    <cellStyle name="Normal 2 3 2 13 5 2 9 2" xfId="18880"/>
    <cellStyle name="Normal 2 3 2 13 5 3" xfId="18881"/>
    <cellStyle name="Normal 2 3 2 13 5 3 10" xfId="18882"/>
    <cellStyle name="Normal 2 3 2 13 5 3 10 2" xfId="18883"/>
    <cellStyle name="Normal 2 3 2 13 5 3 11" xfId="18884"/>
    <cellStyle name="Normal 2 3 2 13 5 3 2" xfId="18885"/>
    <cellStyle name="Normal 2 3 2 13 5 3 2 2" xfId="18886"/>
    <cellStyle name="Normal 2 3 2 13 5 3 3" xfId="18887"/>
    <cellStyle name="Normal 2 3 2 13 5 3 3 2" xfId="18888"/>
    <cellStyle name="Normal 2 3 2 13 5 3 4" xfId="18889"/>
    <cellStyle name="Normal 2 3 2 13 5 3 4 2" xfId="18890"/>
    <cellStyle name="Normal 2 3 2 13 5 3 5" xfId="18891"/>
    <cellStyle name="Normal 2 3 2 13 5 3 5 2" xfId="18892"/>
    <cellStyle name="Normal 2 3 2 13 5 3 6" xfId="18893"/>
    <cellStyle name="Normal 2 3 2 13 5 3 6 2" xfId="18894"/>
    <cellStyle name="Normal 2 3 2 13 5 3 7" xfId="18895"/>
    <cellStyle name="Normal 2 3 2 13 5 3 7 2" xfId="18896"/>
    <cellStyle name="Normal 2 3 2 13 5 3 8" xfId="18897"/>
    <cellStyle name="Normal 2 3 2 13 5 3 8 2" xfId="18898"/>
    <cellStyle name="Normal 2 3 2 13 5 3 9" xfId="18899"/>
    <cellStyle name="Normal 2 3 2 13 5 3 9 2" xfId="18900"/>
    <cellStyle name="Normal 2 3 2 13 5 4" xfId="18901"/>
    <cellStyle name="Normal 2 3 2 13 5 4 2" xfId="18902"/>
    <cellStyle name="Normal 2 3 2 13 5 5" xfId="18903"/>
    <cellStyle name="Normal 2 3 2 13 5 5 2" xfId="18904"/>
    <cellStyle name="Normal 2 3 2 13 5 6" xfId="18905"/>
    <cellStyle name="Normal 2 3 2 13 5 6 2" xfId="18906"/>
    <cellStyle name="Normal 2 3 2 13 5 7" xfId="18907"/>
    <cellStyle name="Normal 2 3 2 13 5 7 2" xfId="18908"/>
    <cellStyle name="Normal 2 3 2 13 5 8" xfId="18909"/>
    <cellStyle name="Normal 2 3 2 13 5 8 2" xfId="18910"/>
    <cellStyle name="Normal 2 3 2 13 5 9" xfId="18911"/>
    <cellStyle name="Normal 2 3 2 13 5 9 2" xfId="18912"/>
    <cellStyle name="Normal 2 3 2 13 6" xfId="545"/>
    <cellStyle name="Normal 2 3 2 14" xfId="546"/>
    <cellStyle name="Normal 2 3 2 14 2" xfId="547"/>
    <cellStyle name="Normal 2 3 2 15" xfId="548"/>
    <cellStyle name="Normal 2 3 2 15 2" xfId="549"/>
    <cellStyle name="Normal 2 3 2 16" xfId="550"/>
    <cellStyle name="Normal 2 3 2 16 2" xfId="551"/>
    <cellStyle name="Normal 2 3 2 17" xfId="18913"/>
    <cellStyle name="Normal 2 3 2 17 10" xfId="18914"/>
    <cellStyle name="Normal 2 3 2 17 10 2" xfId="18915"/>
    <cellStyle name="Normal 2 3 2 17 11" xfId="18916"/>
    <cellStyle name="Normal 2 3 2 17 11 2" xfId="18917"/>
    <cellStyle name="Normal 2 3 2 17 12" xfId="18918"/>
    <cellStyle name="Normal 2 3 2 17 12 2" xfId="18919"/>
    <cellStyle name="Normal 2 3 2 17 13" xfId="18920"/>
    <cellStyle name="Normal 2 3 2 17 2" xfId="18921"/>
    <cellStyle name="Normal 2 3 2 17 2 10" xfId="18922"/>
    <cellStyle name="Normal 2 3 2 17 2 10 2" xfId="18923"/>
    <cellStyle name="Normal 2 3 2 17 2 11" xfId="18924"/>
    <cellStyle name="Normal 2 3 2 17 2 11 2" xfId="18925"/>
    <cellStyle name="Normal 2 3 2 17 2 12" xfId="18926"/>
    <cellStyle name="Normal 2 3 2 17 2 2" xfId="18927"/>
    <cellStyle name="Normal 2 3 2 17 2 2 10" xfId="18928"/>
    <cellStyle name="Normal 2 3 2 17 2 2 10 2" xfId="18929"/>
    <cellStyle name="Normal 2 3 2 17 2 2 11" xfId="18930"/>
    <cellStyle name="Normal 2 3 2 17 2 2 2" xfId="18931"/>
    <cellStyle name="Normal 2 3 2 17 2 2 2 2" xfId="18932"/>
    <cellStyle name="Normal 2 3 2 17 2 2 3" xfId="18933"/>
    <cellStyle name="Normal 2 3 2 17 2 2 3 2" xfId="18934"/>
    <cellStyle name="Normal 2 3 2 17 2 2 4" xfId="18935"/>
    <cellStyle name="Normal 2 3 2 17 2 2 4 2" xfId="18936"/>
    <cellStyle name="Normal 2 3 2 17 2 2 5" xfId="18937"/>
    <cellStyle name="Normal 2 3 2 17 2 2 5 2" xfId="18938"/>
    <cellStyle name="Normal 2 3 2 17 2 2 6" xfId="18939"/>
    <cellStyle name="Normal 2 3 2 17 2 2 6 2" xfId="18940"/>
    <cellStyle name="Normal 2 3 2 17 2 2 7" xfId="18941"/>
    <cellStyle name="Normal 2 3 2 17 2 2 7 2" xfId="18942"/>
    <cellStyle name="Normal 2 3 2 17 2 2 8" xfId="18943"/>
    <cellStyle name="Normal 2 3 2 17 2 2 8 2" xfId="18944"/>
    <cellStyle name="Normal 2 3 2 17 2 2 9" xfId="18945"/>
    <cellStyle name="Normal 2 3 2 17 2 2 9 2" xfId="18946"/>
    <cellStyle name="Normal 2 3 2 17 2 3" xfId="18947"/>
    <cellStyle name="Normal 2 3 2 17 2 3 2" xfId="18948"/>
    <cellStyle name="Normal 2 3 2 17 2 4" xfId="18949"/>
    <cellStyle name="Normal 2 3 2 17 2 4 2" xfId="18950"/>
    <cellStyle name="Normal 2 3 2 17 2 5" xfId="18951"/>
    <cellStyle name="Normal 2 3 2 17 2 5 2" xfId="18952"/>
    <cellStyle name="Normal 2 3 2 17 2 6" xfId="18953"/>
    <cellStyle name="Normal 2 3 2 17 2 6 2" xfId="18954"/>
    <cellStyle name="Normal 2 3 2 17 2 7" xfId="18955"/>
    <cellStyle name="Normal 2 3 2 17 2 7 2" xfId="18956"/>
    <cellStyle name="Normal 2 3 2 17 2 8" xfId="18957"/>
    <cellStyle name="Normal 2 3 2 17 2 8 2" xfId="18958"/>
    <cellStyle name="Normal 2 3 2 17 2 9" xfId="18959"/>
    <cellStyle name="Normal 2 3 2 17 2 9 2" xfId="18960"/>
    <cellStyle name="Normal 2 3 2 17 3" xfId="18961"/>
    <cellStyle name="Normal 2 3 2 17 3 10" xfId="18962"/>
    <cellStyle name="Normal 2 3 2 17 3 10 2" xfId="18963"/>
    <cellStyle name="Normal 2 3 2 17 3 11" xfId="18964"/>
    <cellStyle name="Normal 2 3 2 17 3 2" xfId="18965"/>
    <cellStyle name="Normal 2 3 2 17 3 2 2" xfId="18966"/>
    <cellStyle name="Normal 2 3 2 17 3 3" xfId="18967"/>
    <cellStyle name="Normal 2 3 2 17 3 3 2" xfId="18968"/>
    <cellStyle name="Normal 2 3 2 17 3 4" xfId="18969"/>
    <cellStyle name="Normal 2 3 2 17 3 4 2" xfId="18970"/>
    <cellStyle name="Normal 2 3 2 17 3 5" xfId="18971"/>
    <cellStyle name="Normal 2 3 2 17 3 5 2" xfId="18972"/>
    <cellStyle name="Normal 2 3 2 17 3 6" xfId="18973"/>
    <cellStyle name="Normal 2 3 2 17 3 6 2" xfId="18974"/>
    <cellStyle name="Normal 2 3 2 17 3 7" xfId="18975"/>
    <cellStyle name="Normal 2 3 2 17 3 7 2" xfId="18976"/>
    <cellStyle name="Normal 2 3 2 17 3 8" xfId="18977"/>
    <cellStyle name="Normal 2 3 2 17 3 8 2" xfId="18978"/>
    <cellStyle name="Normal 2 3 2 17 3 9" xfId="18979"/>
    <cellStyle name="Normal 2 3 2 17 3 9 2" xfId="18980"/>
    <cellStyle name="Normal 2 3 2 17 4" xfId="18981"/>
    <cellStyle name="Normal 2 3 2 17 4 2" xfId="18982"/>
    <cellStyle name="Normal 2 3 2 17 5" xfId="18983"/>
    <cellStyle name="Normal 2 3 2 17 5 2" xfId="18984"/>
    <cellStyle name="Normal 2 3 2 17 6" xfId="18985"/>
    <cellStyle name="Normal 2 3 2 17 6 2" xfId="18986"/>
    <cellStyle name="Normal 2 3 2 17 7" xfId="18987"/>
    <cellStyle name="Normal 2 3 2 17 7 2" xfId="18988"/>
    <cellStyle name="Normal 2 3 2 17 8" xfId="18989"/>
    <cellStyle name="Normal 2 3 2 17 8 2" xfId="18990"/>
    <cellStyle name="Normal 2 3 2 17 9" xfId="18991"/>
    <cellStyle name="Normal 2 3 2 17 9 2" xfId="18992"/>
    <cellStyle name="Normal 2 3 2 18" xfId="18993"/>
    <cellStyle name="Normal 2 3 2 19" xfId="18994"/>
    <cellStyle name="Normal 2 3 2 2" xfId="552"/>
    <cellStyle name="Normal 2 3 2 2 10" xfId="553"/>
    <cellStyle name="Normal 2 3 2 2 2" xfId="554"/>
    <cellStyle name="Normal 2 3 2 2 2 10" xfId="18995"/>
    <cellStyle name="Normal 2 3 2 2 2 10 10" xfId="18996"/>
    <cellStyle name="Normal 2 3 2 2 2 10 10 2" xfId="18997"/>
    <cellStyle name="Normal 2 3 2 2 2 10 11" xfId="18998"/>
    <cellStyle name="Normal 2 3 2 2 2 10 11 2" xfId="18999"/>
    <cellStyle name="Normal 2 3 2 2 2 10 12" xfId="19000"/>
    <cellStyle name="Normal 2 3 2 2 2 10 2" xfId="19001"/>
    <cellStyle name="Normal 2 3 2 2 2 10 2 10" xfId="19002"/>
    <cellStyle name="Normal 2 3 2 2 2 10 2 10 2" xfId="19003"/>
    <cellStyle name="Normal 2 3 2 2 2 10 2 11" xfId="19004"/>
    <cellStyle name="Normal 2 3 2 2 2 10 2 2" xfId="19005"/>
    <cellStyle name="Normal 2 3 2 2 2 10 2 2 2" xfId="19006"/>
    <cellStyle name="Normal 2 3 2 2 2 10 2 3" xfId="19007"/>
    <cellStyle name="Normal 2 3 2 2 2 10 2 3 2" xfId="19008"/>
    <cellStyle name="Normal 2 3 2 2 2 10 2 4" xfId="19009"/>
    <cellStyle name="Normal 2 3 2 2 2 10 2 4 2" xfId="19010"/>
    <cellStyle name="Normal 2 3 2 2 2 10 2 5" xfId="19011"/>
    <cellStyle name="Normal 2 3 2 2 2 10 2 5 2" xfId="19012"/>
    <cellStyle name="Normal 2 3 2 2 2 10 2 6" xfId="19013"/>
    <cellStyle name="Normal 2 3 2 2 2 10 2 6 2" xfId="19014"/>
    <cellStyle name="Normal 2 3 2 2 2 10 2 7" xfId="19015"/>
    <cellStyle name="Normal 2 3 2 2 2 10 2 7 2" xfId="19016"/>
    <cellStyle name="Normal 2 3 2 2 2 10 2 8" xfId="19017"/>
    <cellStyle name="Normal 2 3 2 2 2 10 2 8 2" xfId="19018"/>
    <cellStyle name="Normal 2 3 2 2 2 10 2 9" xfId="19019"/>
    <cellStyle name="Normal 2 3 2 2 2 10 2 9 2" xfId="19020"/>
    <cellStyle name="Normal 2 3 2 2 2 10 3" xfId="19021"/>
    <cellStyle name="Normal 2 3 2 2 2 10 3 2" xfId="19022"/>
    <cellStyle name="Normal 2 3 2 2 2 10 4" xfId="19023"/>
    <cellStyle name="Normal 2 3 2 2 2 10 4 2" xfId="19024"/>
    <cellStyle name="Normal 2 3 2 2 2 10 5" xfId="19025"/>
    <cellStyle name="Normal 2 3 2 2 2 10 5 2" xfId="19026"/>
    <cellStyle name="Normal 2 3 2 2 2 10 6" xfId="19027"/>
    <cellStyle name="Normal 2 3 2 2 2 10 6 2" xfId="19028"/>
    <cellStyle name="Normal 2 3 2 2 2 10 7" xfId="19029"/>
    <cellStyle name="Normal 2 3 2 2 2 10 7 2" xfId="19030"/>
    <cellStyle name="Normal 2 3 2 2 2 10 8" xfId="19031"/>
    <cellStyle name="Normal 2 3 2 2 2 10 8 2" xfId="19032"/>
    <cellStyle name="Normal 2 3 2 2 2 10 9" xfId="19033"/>
    <cellStyle name="Normal 2 3 2 2 2 10 9 2" xfId="19034"/>
    <cellStyle name="Normal 2 3 2 2 2 11" xfId="19035"/>
    <cellStyle name="Normal 2 3 2 2 2 11 10" xfId="19036"/>
    <cellStyle name="Normal 2 3 2 2 2 11 10 2" xfId="19037"/>
    <cellStyle name="Normal 2 3 2 2 2 11 11" xfId="19038"/>
    <cellStyle name="Normal 2 3 2 2 2 11 2" xfId="19039"/>
    <cellStyle name="Normal 2 3 2 2 2 11 2 2" xfId="19040"/>
    <cellStyle name="Normal 2 3 2 2 2 11 3" xfId="19041"/>
    <cellStyle name="Normal 2 3 2 2 2 11 3 2" xfId="19042"/>
    <cellStyle name="Normal 2 3 2 2 2 11 4" xfId="19043"/>
    <cellStyle name="Normal 2 3 2 2 2 11 4 2" xfId="19044"/>
    <cellStyle name="Normal 2 3 2 2 2 11 5" xfId="19045"/>
    <cellStyle name="Normal 2 3 2 2 2 11 5 2" xfId="19046"/>
    <cellStyle name="Normal 2 3 2 2 2 11 6" xfId="19047"/>
    <cellStyle name="Normal 2 3 2 2 2 11 6 2" xfId="19048"/>
    <cellStyle name="Normal 2 3 2 2 2 11 7" xfId="19049"/>
    <cellStyle name="Normal 2 3 2 2 2 11 7 2" xfId="19050"/>
    <cellStyle name="Normal 2 3 2 2 2 11 8" xfId="19051"/>
    <cellStyle name="Normal 2 3 2 2 2 11 8 2" xfId="19052"/>
    <cellStyle name="Normal 2 3 2 2 2 11 9" xfId="19053"/>
    <cellStyle name="Normal 2 3 2 2 2 11 9 2" xfId="19054"/>
    <cellStyle name="Normal 2 3 2 2 2 12" xfId="19055"/>
    <cellStyle name="Normal 2 3 2 2 2 12 2" xfId="19056"/>
    <cellStyle name="Normal 2 3 2 2 2 13" xfId="19057"/>
    <cellStyle name="Normal 2 3 2 2 2 13 2" xfId="19058"/>
    <cellStyle name="Normal 2 3 2 2 2 14" xfId="19059"/>
    <cellStyle name="Normal 2 3 2 2 2 14 2" xfId="19060"/>
    <cellStyle name="Normal 2 3 2 2 2 15" xfId="19061"/>
    <cellStyle name="Normal 2 3 2 2 2 15 2" xfId="19062"/>
    <cellStyle name="Normal 2 3 2 2 2 16" xfId="19063"/>
    <cellStyle name="Normal 2 3 2 2 2 16 2" xfId="19064"/>
    <cellStyle name="Normal 2 3 2 2 2 17" xfId="19065"/>
    <cellStyle name="Normal 2 3 2 2 2 17 2" xfId="19066"/>
    <cellStyle name="Normal 2 3 2 2 2 18" xfId="19067"/>
    <cellStyle name="Normal 2 3 2 2 2 18 2" xfId="19068"/>
    <cellStyle name="Normal 2 3 2 2 2 19" xfId="19069"/>
    <cellStyle name="Normal 2 3 2 2 2 19 2" xfId="19070"/>
    <cellStyle name="Normal 2 3 2 2 2 2" xfId="555"/>
    <cellStyle name="Normal 2 3 2 2 2 2 2" xfId="556"/>
    <cellStyle name="Normal 2 3 2 2 2 2 2 10" xfId="19071"/>
    <cellStyle name="Normal 2 3 2 2 2 2 2 10 2" xfId="19072"/>
    <cellStyle name="Normal 2 3 2 2 2 2 2 11" xfId="19073"/>
    <cellStyle name="Normal 2 3 2 2 2 2 2 11 2" xfId="19074"/>
    <cellStyle name="Normal 2 3 2 2 2 2 2 12" xfId="19075"/>
    <cellStyle name="Normal 2 3 2 2 2 2 2 12 2" xfId="19076"/>
    <cellStyle name="Normal 2 3 2 2 2 2 2 13" xfId="19077"/>
    <cellStyle name="Normal 2 3 2 2 2 2 2 13 2" xfId="19078"/>
    <cellStyle name="Normal 2 3 2 2 2 2 2 14" xfId="19079"/>
    <cellStyle name="Normal 2 3 2 2 2 2 2 14 2" xfId="19080"/>
    <cellStyle name="Normal 2 3 2 2 2 2 2 15" xfId="19081"/>
    <cellStyle name="Normal 2 3 2 2 2 2 2 15 2" xfId="19082"/>
    <cellStyle name="Normal 2 3 2 2 2 2 2 16" xfId="19083"/>
    <cellStyle name="Normal 2 3 2 2 2 2 2 16 2" xfId="19084"/>
    <cellStyle name="Normal 2 3 2 2 2 2 2 17" xfId="19085"/>
    <cellStyle name="Normal 2 3 2 2 2 2 2 2" xfId="557"/>
    <cellStyle name="Normal 2 3 2 2 2 2 2 2 2" xfId="558"/>
    <cellStyle name="Normal 2 3 2 2 2 2 2 2 2 10" xfId="19086"/>
    <cellStyle name="Normal 2 3 2 2 2 2 2 2 2 10 2" xfId="19087"/>
    <cellStyle name="Normal 2 3 2 2 2 2 2 2 2 11" xfId="19088"/>
    <cellStyle name="Normal 2 3 2 2 2 2 2 2 2 11 2" xfId="19089"/>
    <cellStyle name="Normal 2 3 2 2 2 2 2 2 2 12" xfId="19090"/>
    <cellStyle name="Normal 2 3 2 2 2 2 2 2 2 12 2" xfId="19091"/>
    <cellStyle name="Normal 2 3 2 2 2 2 2 2 2 13" xfId="19092"/>
    <cellStyle name="Normal 2 3 2 2 2 2 2 2 2 2" xfId="19093"/>
    <cellStyle name="Normal 2 3 2 2 2 2 2 2 2 2 10" xfId="19094"/>
    <cellStyle name="Normal 2 3 2 2 2 2 2 2 2 2 10 2" xfId="19095"/>
    <cellStyle name="Normal 2 3 2 2 2 2 2 2 2 2 11" xfId="19096"/>
    <cellStyle name="Normal 2 3 2 2 2 2 2 2 2 2 11 2" xfId="19097"/>
    <cellStyle name="Normal 2 3 2 2 2 2 2 2 2 2 12" xfId="19098"/>
    <cellStyle name="Normal 2 3 2 2 2 2 2 2 2 2 2" xfId="19099"/>
    <cellStyle name="Normal 2 3 2 2 2 2 2 2 2 2 2 10" xfId="19100"/>
    <cellStyle name="Normal 2 3 2 2 2 2 2 2 2 2 2 10 2" xfId="19101"/>
    <cellStyle name="Normal 2 3 2 2 2 2 2 2 2 2 2 11" xfId="19102"/>
    <cellStyle name="Normal 2 3 2 2 2 2 2 2 2 2 2 2" xfId="19103"/>
    <cellStyle name="Normal 2 3 2 2 2 2 2 2 2 2 2 2 2" xfId="19104"/>
    <cellStyle name="Normal 2 3 2 2 2 2 2 2 2 2 2 3" xfId="19105"/>
    <cellStyle name="Normal 2 3 2 2 2 2 2 2 2 2 2 3 2" xfId="19106"/>
    <cellStyle name="Normal 2 3 2 2 2 2 2 2 2 2 2 4" xfId="19107"/>
    <cellStyle name="Normal 2 3 2 2 2 2 2 2 2 2 2 4 2" xfId="19108"/>
    <cellStyle name="Normal 2 3 2 2 2 2 2 2 2 2 2 5" xfId="19109"/>
    <cellStyle name="Normal 2 3 2 2 2 2 2 2 2 2 2 5 2" xfId="19110"/>
    <cellStyle name="Normal 2 3 2 2 2 2 2 2 2 2 2 6" xfId="19111"/>
    <cellStyle name="Normal 2 3 2 2 2 2 2 2 2 2 2 6 2" xfId="19112"/>
    <cellStyle name="Normal 2 3 2 2 2 2 2 2 2 2 2 7" xfId="19113"/>
    <cellStyle name="Normal 2 3 2 2 2 2 2 2 2 2 2 7 2" xfId="19114"/>
    <cellStyle name="Normal 2 3 2 2 2 2 2 2 2 2 2 8" xfId="19115"/>
    <cellStyle name="Normal 2 3 2 2 2 2 2 2 2 2 2 8 2" xfId="19116"/>
    <cellStyle name="Normal 2 3 2 2 2 2 2 2 2 2 2 9" xfId="19117"/>
    <cellStyle name="Normal 2 3 2 2 2 2 2 2 2 2 2 9 2" xfId="19118"/>
    <cellStyle name="Normal 2 3 2 2 2 2 2 2 2 2 3" xfId="19119"/>
    <cellStyle name="Normal 2 3 2 2 2 2 2 2 2 2 3 2" xfId="19120"/>
    <cellStyle name="Normal 2 3 2 2 2 2 2 2 2 2 4" xfId="19121"/>
    <cellStyle name="Normal 2 3 2 2 2 2 2 2 2 2 4 2" xfId="19122"/>
    <cellStyle name="Normal 2 3 2 2 2 2 2 2 2 2 5" xfId="19123"/>
    <cellStyle name="Normal 2 3 2 2 2 2 2 2 2 2 5 2" xfId="19124"/>
    <cellStyle name="Normal 2 3 2 2 2 2 2 2 2 2 6" xfId="19125"/>
    <cellStyle name="Normal 2 3 2 2 2 2 2 2 2 2 6 2" xfId="19126"/>
    <cellStyle name="Normal 2 3 2 2 2 2 2 2 2 2 7" xfId="19127"/>
    <cellStyle name="Normal 2 3 2 2 2 2 2 2 2 2 7 2" xfId="19128"/>
    <cellStyle name="Normal 2 3 2 2 2 2 2 2 2 2 8" xfId="19129"/>
    <cellStyle name="Normal 2 3 2 2 2 2 2 2 2 2 8 2" xfId="19130"/>
    <cellStyle name="Normal 2 3 2 2 2 2 2 2 2 2 9" xfId="19131"/>
    <cellStyle name="Normal 2 3 2 2 2 2 2 2 2 2 9 2" xfId="19132"/>
    <cellStyle name="Normal 2 3 2 2 2 2 2 2 2 3" xfId="19133"/>
    <cellStyle name="Normal 2 3 2 2 2 2 2 2 2 3 10" xfId="19134"/>
    <cellStyle name="Normal 2 3 2 2 2 2 2 2 2 3 10 2" xfId="19135"/>
    <cellStyle name="Normal 2 3 2 2 2 2 2 2 2 3 11" xfId="19136"/>
    <cellStyle name="Normal 2 3 2 2 2 2 2 2 2 3 2" xfId="19137"/>
    <cellStyle name="Normal 2 3 2 2 2 2 2 2 2 3 2 2" xfId="19138"/>
    <cellStyle name="Normal 2 3 2 2 2 2 2 2 2 3 3" xfId="19139"/>
    <cellStyle name="Normal 2 3 2 2 2 2 2 2 2 3 3 2" xfId="19140"/>
    <cellStyle name="Normal 2 3 2 2 2 2 2 2 2 3 4" xfId="19141"/>
    <cellStyle name="Normal 2 3 2 2 2 2 2 2 2 3 4 2" xfId="19142"/>
    <cellStyle name="Normal 2 3 2 2 2 2 2 2 2 3 5" xfId="19143"/>
    <cellStyle name="Normal 2 3 2 2 2 2 2 2 2 3 5 2" xfId="19144"/>
    <cellStyle name="Normal 2 3 2 2 2 2 2 2 2 3 6" xfId="19145"/>
    <cellStyle name="Normal 2 3 2 2 2 2 2 2 2 3 6 2" xfId="19146"/>
    <cellStyle name="Normal 2 3 2 2 2 2 2 2 2 3 7" xfId="19147"/>
    <cellStyle name="Normal 2 3 2 2 2 2 2 2 2 3 7 2" xfId="19148"/>
    <cellStyle name="Normal 2 3 2 2 2 2 2 2 2 3 8" xfId="19149"/>
    <cellStyle name="Normal 2 3 2 2 2 2 2 2 2 3 8 2" xfId="19150"/>
    <cellStyle name="Normal 2 3 2 2 2 2 2 2 2 3 9" xfId="19151"/>
    <cellStyle name="Normal 2 3 2 2 2 2 2 2 2 3 9 2" xfId="19152"/>
    <cellStyle name="Normal 2 3 2 2 2 2 2 2 2 4" xfId="19153"/>
    <cellStyle name="Normal 2 3 2 2 2 2 2 2 2 4 2" xfId="19154"/>
    <cellStyle name="Normal 2 3 2 2 2 2 2 2 2 5" xfId="19155"/>
    <cellStyle name="Normal 2 3 2 2 2 2 2 2 2 5 2" xfId="19156"/>
    <cellStyle name="Normal 2 3 2 2 2 2 2 2 2 6" xfId="19157"/>
    <cellStyle name="Normal 2 3 2 2 2 2 2 2 2 6 2" xfId="19158"/>
    <cellStyle name="Normal 2 3 2 2 2 2 2 2 2 7" xfId="19159"/>
    <cellStyle name="Normal 2 3 2 2 2 2 2 2 2 7 2" xfId="19160"/>
    <cellStyle name="Normal 2 3 2 2 2 2 2 2 2 8" xfId="19161"/>
    <cellStyle name="Normal 2 3 2 2 2 2 2 2 2 8 2" xfId="19162"/>
    <cellStyle name="Normal 2 3 2 2 2 2 2 2 2 9" xfId="19163"/>
    <cellStyle name="Normal 2 3 2 2 2 2 2 2 2 9 2" xfId="19164"/>
    <cellStyle name="Normal 2 3 2 2 2 2 2 2 3" xfId="559"/>
    <cellStyle name="Normal 2 3 2 2 2 2 2 2 3 10" xfId="19165"/>
    <cellStyle name="Normal 2 3 2 2 2 2 2 2 3 10 2" xfId="19166"/>
    <cellStyle name="Normal 2 3 2 2 2 2 2 2 3 11" xfId="19167"/>
    <cellStyle name="Normal 2 3 2 2 2 2 2 2 3 11 2" xfId="19168"/>
    <cellStyle name="Normal 2 3 2 2 2 2 2 2 3 12" xfId="19169"/>
    <cellStyle name="Normal 2 3 2 2 2 2 2 2 3 12 2" xfId="19170"/>
    <cellStyle name="Normal 2 3 2 2 2 2 2 2 3 13" xfId="19171"/>
    <cellStyle name="Normal 2 3 2 2 2 2 2 2 3 2" xfId="19172"/>
    <cellStyle name="Normal 2 3 2 2 2 2 2 2 3 2 10" xfId="19173"/>
    <cellStyle name="Normal 2 3 2 2 2 2 2 2 3 2 10 2" xfId="19174"/>
    <cellStyle name="Normal 2 3 2 2 2 2 2 2 3 2 11" xfId="19175"/>
    <cellStyle name="Normal 2 3 2 2 2 2 2 2 3 2 11 2" xfId="19176"/>
    <cellStyle name="Normal 2 3 2 2 2 2 2 2 3 2 12" xfId="19177"/>
    <cellStyle name="Normal 2 3 2 2 2 2 2 2 3 2 2" xfId="19178"/>
    <cellStyle name="Normal 2 3 2 2 2 2 2 2 3 2 2 10" xfId="19179"/>
    <cellStyle name="Normal 2 3 2 2 2 2 2 2 3 2 2 10 2" xfId="19180"/>
    <cellStyle name="Normal 2 3 2 2 2 2 2 2 3 2 2 11" xfId="19181"/>
    <cellStyle name="Normal 2 3 2 2 2 2 2 2 3 2 2 2" xfId="19182"/>
    <cellStyle name="Normal 2 3 2 2 2 2 2 2 3 2 2 2 2" xfId="19183"/>
    <cellStyle name="Normal 2 3 2 2 2 2 2 2 3 2 2 3" xfId="19184"/>
    <cellStyle name="Normal 2 3 2 2 2 2 2 2 3 2 2 3 2" xfId="19185"/>
    <cellStyle name="Normal 2 3 2 2 2 2 2 2 3 2 2 4" xfId="19186"/>
    <cellStyle name="Normal 2 3 2 2 2 2 2 2 3 2 2 4 2" xfId="19187"/>
    <cellStyle name="Normal 2 3 2 2 2 2 2 2 3 2 2 5" xfId="19188"/>
    <cellStyle name="Normal 2 3 2 2 2 2 2 2 3 2 2 5 2" xfId="19189"/>
    <cellStyle name="Normal 2 3 2 2 2 2 2 2 3 2 2 6" xfId="19190"/>
    <cellStyle name="Normal 2 3 2 2 2 2 2 2 3 2 2 6 2" xfId="19191"/>
    <cellStyle name="Normal 2 3 2 2 2 2 2 2 3 2 2 7" xfId="19192"/>
    <cellStyle name="Normal 2 3 2 2 2 2 2 2 3 2 2 7 2" xfId="19193"/>
    <cellStyle name="Normal 2 3 2 2 2 2 2 2 3 2 2 8" xfId="19194"/>
    <cellStyle name="Normal 2 3 2 2 2 2 2 2 3 2 2 8 2" xfId="19195"/>
    <cellStyle name="Normal 2 3 2 2 2 2 2 2 3 2 2 9" xfId="19196"/>
    <cellStyle name="Normal 2 3 2 2 2 2 2 2 3 2 2 9 2" xfId="19197"/>
    <cellStyle name="Normal 2 3 2 2 2 2 2 2 3 2 3" xfId="19198"/>
    <cellStyle name="Normal 2 3 2 2 2 2 2 2 3 2 3 2" xfId="19199"/>
    <cellStyle name="Normal 2 3 2 2 2 2 2 2 3 2 4" xfId="19200"/>
    <cellStyle name="Normal 2 3 2 2 2 2 2 2 3 2 4 2" xfId="19201"/>
    <cellStyle name="Normal 2 3 2 2 2 2 2 2 3 2 5" xfId="19202"/>
    <cellStyle name="Normal 2 3 2 2 2 2 2 2 3 2 5 2" xfId="19203"/>
    <cellStyle name="Normal 2 3 2 2 2 2 2 2 3 2 6" xfId="19204"/>
    <cellStyle name="Normal 2 3 2 2 2 2 2 2 3 2 6 2" xfId="19205"/>
    <cellStyle name="Normal 2 3 2 2 2 2 2 2 3 2 7" xfId="19206"/>
    <cellStyle name="Normal 2 3 2 2 2 2 2 2 3 2 7 2" xfId="19207"/>
    <cellStyle name="Normal 2 3 2 2 2 2 2 2 3 2 8" xfId="19208"/>
    <cellStyle name="Normal 2 3 2 2 2 2 2 2 3 2 8 2" xfId="19209"/>
    <cellStyle name="Normal 2 3 2 2 2 2 2 2 3 2 9" xfId="19210"/>
    <cellStyle name="Normal 2 3 2 2 2 2 2 2 3 2 9 2" xfId="19211"/>
    <cellStyle name="Normal 2 3 2 2 2 2 2 2 3 3" xfId="19212"/>
    <cellStyle name="Normal 2 3 2 2 2 2 2 2 3 3 10" xfId="19213"/>
    <cellStyle name="Normal 2 3 2 2 2 2 2 2 3 3 10 2" xfId="19214"/>
    <cellStyle name="Normal 2 3 2 2 2 2 2 2 3 3 11" xfId="19215"/>
    <cellStyle name="Normal 2 3 2 2 2 2 2 2 3 3 2" xfId="19216"/>
    <cellStyle name="Normal 2 3 2 2 2 2 2 2 3 3 2 2" xfId="19217"/>
    <cellStyle name="Normal 2 3 2 2 2 2 2 2 3 3 3" xfId="19218"/>
    <cellStyle name="Normal 2 3 2 2 2 2 2 2 3 3 3 2" xfId="19219"/>
    <cellStyle name="Normal 2 3 2 2 2 2 2 2 3 3 4" xfId="19220"/>
    <cellStyle name="Normal 2 3 2 2 2 2 2 2 3 3 4 2" xfId="19221"/>
    <cellStyle name="Normal 2 3 2 2 2 2 2 2 3 3 5" xfId="19222"/>
    <cellStyle name="Normal 2 3 2 2 2 2 2 2 3 3 5 2" xfId="19223"/>
    <cellStyle name="Normal 2 3 2 2 2 2 2 2 3 3 6" xfId="19224"/>
    <cellStyle name="Normal 2 3 2 2 2 2 2 2 3 3 6 2" xfId="19225"/>
    <cellStyle name="Normal 2 3 2 2 2 2 2 2 3 3 7" xfId="19226"/>
    <cellStyle name="Normal 2 3 2 2 2 2 2 2 3 3 7 2" xfId="19227"/>
    <cellStyle name="Normal 2 3 2 2 2 2 2 2 3 3 8" xfId="19228"/>
    <cellStyle name="Normal 2 3 2 2 2 2 2 2 3 3 8 2" xfId="19229"/>
    <cellStyle name="Normal 2 3 2 2 2 2 2 2 3 3 9" xfId="19230"/>
    <cellStyle name="Normal 2 3 2 2 2 2 2 2 3 3 9 2" xfId="19231"/>
    <cellStyle name="Normal 2 3 2 2 2 2 2 2 3 4" xfId="19232"/>
    <cellStyle name="Normal 2 3 2 2 2 2 2 2 3 4 2" xfId="19233"/>
    <cellStyle name="Normal 2 3 2 2 2 2 2 2 3 5" xfId="19234"/>
    <cellStyle name="Normal 2 3 2 2 2 2 2 2 3 5 2" xfId="19235"/>
    <cellStyle name="Normal 2 3 2 2 2 2 2 2 3 6" xfId="19236"/>
    <cellStyle name="Normal 2 3 2 2 2 2 2 2 3 6 2" xfId="19237"/>
    <cellStyle name="Normal 2 3 2 2 2 2 2 2 3 7" xfId="19238"/>
    <cellStyle name="Normal 2 3 2 2 2 2 2 2 3 7 2" xfId="19239"/>
    <cellStyle name="Normal 2 3 2 2 2 2 2 2 3 8" xfId="19240"/>
    <cellStyle name="Normal 2 3 2 2 2 2 2 2 3 8 2" xfId="19241"/>
    <cellStyle name="Normal 2 3 2 2 2 2 2 2 3 9" xfId="19242"/>
    <cellStyle name="Normal 2 3 2 2 2 2 2 2 3 9 2" xfId="19243"/>
    <cellStyle name="Normal 2 3 2 2 2 2 2 2 4" xfId="560"/>
    <cellStyle name="Normal 2 3 2 2 2 2 2 2 4 10" xfId="19244"/>
    <cellStyle name="Normal 2 3 2 2 2 2 2 2 4 10 2" xfId="19245"/>
    <cellStyle name="Normal 2 3 2 2 2 2 2 2 4 11" xfId="19246"/>
    <cellStyle name="Normal 2 3 2 2 2 2 2 2 4 11 2" xfId="19247"/>
    <cellStyle name="Normal 2 3 2 2 2 2 2 2 4 12" xfId="19248"/>
    <cellStyle name="Normal 2 3 2 2 2 2 2 2 4 12 2" xfId="19249"/>
    <cellStyle name="Normal 2 3 2 2 2 2 2 2 4 13" xfId="19250"/>
    <cellStyle name="Normal 2 3 2 2 2 2 2 2 4 2" xfId="19251"/>
    <cellStyle name="Normal 2 3 2 2 2 2 2 2 4 2 10" xfId="19252"/>
    <cellStyle name="Normal 2 3 2 2 2 2 2 2 4 2 10 2" xfId="19253"/>
    <cellStyle name="Normal 2 3 2 2 2 2 2 2 4 2 11" xfId="19254"/>
    <cellStyle name="Normal 2 3 2 2 2 2 2 2 4 2 11 2" xfId="19255"/>
    <cellStyle name="Normal 2 3 2 2 2 2 2 2 4 2 12" xfId="19256"/>
    <cellStyle name="Normal 2 3 2 2 2 2 2 2 4 2 2" xfId="19257"/>
    <cellStyle name="Normal 2 3 2 2 2 2 2 2 4 2 2 10" xfId="19258"/>
    <cellStyle name="Normal 2 3 2 2 2 2 2 2 4 2 2 10 2" xfId="19259"/>
    <cellStyle name="Normal 2 3 2 2 2 2 2 2 4 2 2 11" xfId="19260"/>
    <cellStyle name="Normal 2 3 2 2 2 2 2 2 4 2 2 2" xfId="19261"/>
    <cellStyle name="Normal 2 3 2 2 2 2 2 2 4 2 2 2 2" xfId="19262"/>
    <cellStyle name="Normal 2 3 2 2 2 2 2 2 4 2 2 3" xfId="19263"/>
    <cellStyle name="Normal 2 3 2 2 2 2 2 2 4 2 2 3 2" xfId="19264"/>
    <cellStyle name="Normal 2 3 2 2 2 2 2 2 4 2 2 4" xfId="19265"/>
    <cellStyle name="Normal 2 3 2 2 2 2 2 2 4 2 2 4 2" xfId="19266"/>
    <cellStyle name="Normal 2 3 2 2 2 2 2 2 4 2 2 5" xfId="19267"/>
    <cellStyle name="Normal 2 3 2 2 2 2 2 2 4 2 2 5 2" xfId="19268"/>
    <cellStyle name="Normal 2 3 2 2 2 2 2 2 4 2 2 6" xfId="19269"/>
    <cellStyle name="Normal 2 3 2 2 2 2 2 2 4 2 2 6 2" xfId="19270"/>
    <cellStyle name="Normal 2 3 2 2 2 2 2 2 4 2 2 7" xfId="19271"/>
    <cellStyle name="Normal 2 3 2 2 2 2 2 2 4 2 2 7 2" xfId="19272"/>
    <cellStyle name="Normal 2 3 2 2 2 2 2 2 4 2 2 8" xfId="19273"/>
    <cellStyle name="Normal 2 3 2 2 2 2 2 2 4 2 2 8 2" xfId="19274"/>
    <cellStyle name="Normal 2 3 2 2 2 2 2 2 4 2 2 9" xfId="19275"/>
    <cellStyle name="Normal 2 3 2 2 2 2 2 2 4 2 2 9 2" xfId="19276"/>
    <cellStyle name="Normal 2 3 2 2 2 2 2 2 4 2 3" xfId="19277"/>
    <cellStyle name="Normal 2 3 2 2 2 2 2 2 4 2 3 2" xfId="19278"/>
    <cellStyle name="Normal 2 3 2 2 2 2 2 2 4 2 4" xfId="19279"/>
    <cellStyle name="Normal 2 3 2 2 2 2 2 2 4 2 4 2" xfId="19280"/>
    <cellStyle name="Normal 2 3 2 2 2 2 2 2 4 2 5" xfId="19281"/>
    <cellStyle name="Normal 2 3 2 2 2 2 2 2 4 2 5 2" xfId="19282"/>
    <cellStyle name="Normal 2 3 2 2 2 2 2 2 4 2 6" xfId="19283"/>
    <cellStyle name="Normal 2 3 2 2 2 2 2 2 4 2 6 2" xfId="19284"/>
    <cellStyle name="Normal 2 3 2 2 2 2 2 2 4 2 7" xfId="19285"/>
    <cellStyle name="Normal 2 3 2 2 2 2 2 2 4 2 7 2" xfId="19286"/>
    <cellStyle name="Normal 2 3 2 2 2 2 2 2 4 2 8" xfId="19287"/>
    <cellStyle name="Normal 2 3 2 2 2 2 2 2 4 2 8 2" xfId="19288"/>
    <cellStyle name="Normal 2 3 2 2 2 2 2 2 4 2 9" xfId="19289"/>
    <cellStyle name="Normal 2 3 2 2 2 2 2 2 4 2 9 2" xfId="19290"/>
    <cellStyle name="Normal 2 3 2 2 2 2 2 2 4 3" xfId="19291"/>
    <cellStyle name="Normal 2 3 2 2 2 2 2 2 4 3 10" xfId="19292"/>
    <cellStyle name="Normal 2 3 2 2 2 2 2 2 4 3 10 2" xfId="19293"/>
    <cellStyle name="Normal 2 3 2 2 2 2 2 2 4 3 11" xfId="19294"/>
    <cellStyle name="Normal 2 3 2 2 2 2 2 2 4 3 2" xfId="19295"/>
    <cellStyle name="Normal 2 3 2 2 2 2 2 2 4 3 2 2" xfId="19296"/>
    <cellStyle name="Normal 2 3 2 2 2 2 2 2 4 3 3" xfId="19297"/>
    <cellStyle name="Normal 2 3 2 2 2 2 2 2 4 3 3 2" xfId="19298"/>
    <cellStyle name="Normal 2 3 2 2 2 2 2 2 4 3 4" xfId="19299"/>
    <cellStyle name="Normal 2 3 2 2 2 2 2 2 4 3 4 2" xfId="19300"/>
    <cellStyle name="Normal 2 3 2 2 2 2 2 2 4 3 5" xfId="19301"/>
    <cellStyle name="Normal 2 3 2 2 2 2 2 2 4 3 5 2" xfId="19302"/>
    <cellStyle name="Normal 2 3 2 2 2 2 2 2 4 3 6" xfId="19303"/>
    <cellStyle name="Normal 2 3 2 2 2 2 2 2 4 3 6 2" xfId="19304"/>
    <cellStyle name="Normal 2 3 2 2 2 2 2 2 4 3 7" xfId="19305"/>
    <cellStyle name="Normal 2 3 2 2 2 2 2 2 4 3 7 2" xfId="19306"/>
    <cellStyle name="Normal 2 3 2 2 2 2 2 2 4 3 8" xfId="19307"/>
    <cellStyle name="Normal 2 3 2 2 2 2 2 2 4 3 8 2" xfId="19308"/>
    <cellStyle name="Normal 2 3 2 2 2 2 2 2 4 3 9" xfId="19309"/>
    <cellStyle name="Normal 2 3 2 2 2 2 2 2 4 3 9 2" xfId="19310"/>
    <cellStyle name="Normal 2 3 2 2 2 2 2 2 4 4" xfId="19311"/>
    <cellStyle name="Normal 2 3 2 2 2 2 2 2 4 4 2" xfId="19312"/>
    <cellStyle name="Normal 2 3 2 2 2 2 2 2 4 5" xfId="19313"/>
    <cellStyle name="Normal 2 3 2 2 2 2 2 2 4 5 2" xfId="19314"/>
    <cellStyle name="Normal 2 3 2 2 2 2 2 2 4 6" xfId="19315"/>
    <cellStyle name="Normal 2 3 2 2 2 2 2 2 4 6 2" xfId="19316"/>
    <cellStyle name="Normal 2 3 2 2 2 2 2 2 4 7" xfId="19317"/>
    <cellStyle name="Normal 2 3 2 2 2 2 2 2 4 7 2" xfId="19318"/>
    <cellStyle name="Normal 2 3 2 2 2 2 2 2 4 8" xfId="19319"/>
    <cellStyle name="Normal 2 3 2 2 2 2 2 2 4 8 2" xfId="19320"/>
    <cellStyle name="Normal 2 3 2 2 2 2 2 2 4 9" xfId="19321"/>
    <cellStyle name="Normal 2 3 2 2 2 2 2 2 4 9 2" xfId="19322"/>
    <cellStyle name="Normal 2 3 2 2 2 2 2 2 5" xfId="561"/>
    <cellStyle name="Normal 2 3 2 2 2 2 2 2 5 10" xfId="19323"/>
    <cellStyle name="Normal 2 3 2 2 2 2 2 2 5 10 2" xfId="19324"/>
    <cellStyle name="Normal 2 3 2 2 2 2 2 2 5 11" xfId="19325"/>
    <cellStyle name="Normal 2 3 2 2 2 2 2 2 5 11 2" xfId="19326"/>
    <cellStyle name="Normal 2 3 2 2 2 2 2 2 5 12" xfId="19327"/>
    <cellStyle name="Normal 2 3 2 2 2 2 2 2 5 12 2" xfId="19328"/>
    <cellStyle name="Normal 2 3 2 2 2 2 2 2 5 13" xfId="19329"/>
    <cellStyle name="Normal 2 3 2 2 2 2 2 2 5 2" xfId="19330"/>
    <cellStyle name="Normal 2 3 2 2 2 2 2 2 5 2 10" xfId="19331"/>
    <cellStyle name="Normal 2 3 2 2 2 2 2 2 5 2 10 2" xfId="19332"/>
    <cellStyle name="Normal 2 3 2 2 2 2 2 2 5 2 11" xfId="19333"/>
    <cellStyle name="Normal 2 3 2 2 2 2 2 2 5 2 11 2" xfId="19334"/>
    <cellStyle name="Normal 2 3 2 2 2 2 2 2 5 2 12" xfId="19335"/>
    <cellStyle name="Normal 2 3 2 2 2 2 2 2 5 2 2" xfId="19336"/>
    <cellStyle name="Normal 2 3 2 2 2 2 2 2 5 2 2 10" xfId="19337"/>
    <cellStyle name="Normal 2 3 2 2 2 2 2 2 5 2 2 10 2" xfId="19338"/>
    <cellStyle name="Normal 2 3 2 2 2 2 2 2 5 2 2 11" xfId="19339"/>
    <cellStyle name="Normal 2 3 2 2 2 2 2 2 5 2 2 2" xfId="19340"/>
    <cellStyle name="Normal 2 3 2 2 2 2 2 2 5 2 2 2 2" xfId="19341"/>
    <cellStyle name="Normal 2 3 2 2 2 2 2 2 5 2 2 3" xfId="19342"/>
    <cellStyle name="Normal 2 3 2 2 2 2 2 2 5 2 2 3 2" xfId="19343"/>
    <cellStyle name="Normal 2 3 2 2 2 2 2 2 5 2 2 4" xfId="19344"/>
    <cellStyle name="Normal 2 3 2 2 2 2 2 2 5 2 2 4 2" xfId="19345"/>
    <cellStyle name="Normal 2 3 2 2 2 2 2 2 5 2 2 5" xfId="19346"/>
    <cellStyle name="Normal 2 3 2 2 2 2 2 2 5 2 2 5 2" xfId="19347"/>
    <cellStyle name="Normal 2 3 2 2 2 2 2 2 5 2 2 6" xfId="19348"/>
    <cellStyle name="Normal 2 3 2 2 2 2 2 2 5 2 2 6 2" xfId="19349"/>
    <cellStyle name="Normal 2 3 2 2 2 2 2 2 5 2 2 7" xfId="19350"/>
    <cellStyle name="Normal 2 3 2 2 2 2 2 2 5 2 2 7 2" xfId="19351"/>
    <cellStyle name="Normal 2 3 2 2 2 2 2 2 5 2 2 8" xfId="19352"/>
    <cellStyle name="Normal 2 3 2 2 2 2 2 2 5 2 2 8 2" xfId="19353"/>
    <cellStyle name="Normal 2 3 2 2 2 2 2 2 5 2 2 9" xfId="19354"/>
    <cellStyle name="Normal 2 3 2 2 2 2 2 2 5 2 2 9 2" xfId="19355"/>
    <cellStyle name="Normal 2 3 2 2 2 2 2 2 5 2 3" xfId="19356"/>
    <cellStyle name="Normal 2 3 2 2 2 2 2 2 5 2 3 2" xfId="19357"/>
    <cellStyle name="Normal 2 3 2 2 2 2 2 2 5 2 4" xfId="19358"/>
    <cellStyle name="Normal 2 3 2 2 2 2 2 2 5 2 4 2" xfId="19359"/>
    <cellStyle name="Normal 2 3 2 2 2 2 2 2 5 2 5" xfId="19360"/>
    <cellStyle name="Normal 2 3 2 2 2 2 2 2 5 2 5 2" xfId="19361"/>
    <cellStyle name="Normal 2 3 2 2 2 2 2 2 5 2 6" xfId="19362"/>
    <cellStyle name="Normal 2 3 2 2 2 2 2 2 5 2 6 2" xfId="19363"/>
    <cellStyle name="Normal 2 3 2 2 2 2 2 2 5 2 7" xfId="19364"/>
    <cellStyle name="Normal 2 3 2 2 2 2 2 2 5 2 7 2" xfId="19365"/>
    <cellStyle name="Normal 2 3 2 2 2 2 2 2 5 2 8" xfId="19366"/>
    <cellStyle name="Normal 2 3 2 2 2 2 2 2 5 2 8 2" xfId="19367"/>
    <cellStyle name="Normal 2 3 2 2 2 2 2 2 5 2 9" xfId="19368"/>
    <cellStyle name="Normal 2 3 2 2 2 2 2 2 5 2 9 2" xfId="19369"/>
    <cellStyle name="Normal 2 3 2 2 2 2 2 2 5 3" xfId="19370"/>
    <cellStyle name="Normal 2 3 2 2 2 2 2 2 5 3 10" xfId="19371"/>
    <cellStyle name="Normal 2 3 2 2 2 2 2 2 5 3 10 2" xfId="19372"/>
    <cellStyle name="Normal 2 3 2 2 2 2 2 2 5 3 11" xfId="19373"/>
    <cellStyle name="Normal 2 3 2 2 2 2 2 2 5 3 2" xfId="19374"/>
    <cellStyle name="Normal 2 3 2 2 2 2 2 2 5 3 2 2" xfId="19375"/>
    <cellStyle name="Normal 2 3 2 2 2 2 2 2 5 3 3" xfId="19376"/>
    <cellStyle name="Normal 2 3 2 2 2 2 2 2 5 3 3 2" xfId="19377"/>
    <cellStyle name="Normal 2 3 2 2 2 2 2 2 5 3 4" xfId="19378"/>
    <cellStyle name="Normal 2 3 2 2 2 2 2 2 5 3 4 2" xfId="19379"/>
    <cellStyle name="Normal 2 3 2 2 2 2 2 2 5 3 5" xfId="19380"/>
    <cellStyle name="Normal 2 3 2 2 2 2 2 2 5 3 5 2" xfId="19381"/>
    <cellStyle name="Normal 2 3 2 2 2 2 2 2 5 3 6" xfId="19382"/>
    <cellStyle name="Normal 2 3 2 2 2 2 2 2 5 3 6 2" xfId="19383"/>
    <cellStyle name="Normal 2 3 2 2 2 2 2 2 5 3 7" xfId="19384"/>
    <cellStyle name="Normal 2 3 2 2 2 2 2 2 5 3 7 2" xfId="19385"/>
    <cellStyle name="Normal 2 3 2 2 2 2 2 2 5 3 8" xfId="19386"/>
    <cellStyle name="Normal 2 3 2 2 2 2 2 2 5 3 8 2" xfId="19387"/>
    <cellStyle name="Normal 2 3 2 2 2 2 2 2 5 3 9" xfId="19388"/>
    <cellStyle name="Normal 2 3 2 2 2 2 2 2 5 3 9 2" xfId="19389"/>
    <cellStyle name="Normal 2 3 2 2 2 2 2 2 5 4" xfId="19390"/>
    <cellStyle name="Normal 2 3 2 2 2 2 2 2 5 4 2" xfId="19391"/>
    <cellStyle name="Normal 2 3 2 2 2 2 2 2 5 5" xfId="19392"/>
    <cellStyle name="Normal 2 3 2 2 2 2 2 2 5 5 2" xfId="19393"/>
    <cellStyle name="Normal 2 3 2 2 2 2 2 2 5 6" xfId="19394"/>
    <cellStyle name="Normal 2 3 2 2 2 2 2 2 5 6 2" xfId="19395"/>
    <cellStyle name="Normal 2 3 2 2 2 2 2 2 5 7" xfId="19396"/>
    <cellStyle name="Normal 2 3 2 2 2 2 2 2 5 7 2" xfId="19397"/>
    <cellStyle name="Normal 2 3 2 2 2 2 2 2 5 8" xfId="19398"/>
    <cellStyle name="Normal 2 3 2 2 2 2 2 2 5 8 2" xfId="19399"/>
    <cellStyle name="Normal 2 3 2 2 2 2 2 2 5 9" xfId="19400"/>
    <cellStyle name="Normal 2 3 2 2 2 2 2 2 5 9 2" xfId="19401"/>
    <cellStyle name="Normal 2 3 2 2 2 2 2 2 6" xfId="562"/>
    <cellStyle name="Normal 2 3 2 2 2 2 2 3" xfId="563"/>
    <cellStyle name="Normal 2 3 2 2 2 2 2 3 2" xfId="564"/>
    <cellStyle name="Normal 2 3 2 2 2 2 2 4" xfId="565"/>
    <cellStyle name="Normal 2 3 2 2 2 2 2 4 2" xfId="566"/>
    <cellStyle name="Normal 2 3 2 2 2 2 2 5" xfId="567"/>
    <cellStyle name="Normal 2 3 2 2 2 2 2 5 2" xfId="568"/>
    <cellStyle name="Normal 2 3 2 2 2 2 2 6" xfId="19402"/>
    <cellStyle name="Normal 2 3 2 2 2 2 2 6 10" xfId="19403"/>
    <cellStyle name="Normal 2 3 2 2 2 2 2 6 10 2" xfId="19404"/>
    <cellStyle name="Normal 2 3 2 2 2 2 2 6 11" xfId="19405"/>
    <cellStyle name="Normal 2 3 2 2 2 2 2 6 11 2" xfId="19406"/>
    <cellStyle name="Normal 2 3 2 2 2 2 2 6 12" xfId="19407"/>
    <cellStyle name="Normal 2 3 2 2 2 2 2 6 2" xfId="19408"/>
    <cellStyle name="Normal 2 3 2 2 2 2 2 6 2 10" xfId="19409"/>
    <cellStyle name="Normal 2 3 2 2 2 2 2 6 2 10 2" xfId="19410"/>
    <cellStyle name="Normal 2 3 2 2 2 2 2 6 2 11" xfId="19411"/>
    <cellStyle name="Normal 2 3 2 2 2 2 2 6 2 2" xfId="19412"/>
    <cellStyle name="Normal 2 3 2 2 2 2 2 6 2 2 2" xfId="19413"/>
    <cellStyle name="Normal 2 3 2 2 2 2 2 6 2 3" xfId="19414"/>
    <cellStyle name="Normal 2 3 2 2 2 2 2 6 2 3 2" xfId="19415"/>
    <cellStyle name="Normal 2 3 2 2 2 2 2 6 2 4" xfId="19416"/>
    <cellStyle name="Normal 2 3 2 2 2 2 2 6 2 4 2" xfId="19417"/>
    <cellStyle name="Normal 2 3 2 2 2 2 2 6 2 5" xfId="19418"/>
    <cellStyle name="Normal 2 3 2 2 2 2 2 6 2 5 2" xfId="19419"/>
    <cellStyle name="Normal 2 3 2 2 2 2 2 6 2 6" xfId="19420"/>
    <cellStyle name="Normal 2 3 2 2 2 2 2 6 2 6 2" xfId="19421"/>
    <cellStyle name="Normal 2 3 2 2 2 2 2 6 2 7" xfId="19422"/>
    <cellStyle name="Normal 2 3 2 2 2 2 2 6 2 7 2" xfId="19423"/>
    <cellStyle name="Normal 2 3 2 2 2 2 2 6 2 8" xfId="19424"/>
    <cellStyle name="Normal 2 3 2 2 2 2 2 6 2 8 2" xfId="19425"/>
    <cellStyle name="Normal 2 3 2 2 2 2 2 6 2 9" xfId="19426"/>
    <cellStyle name="Normal 2 3 2 2 2 2 2 6 2 9 2" xfId="19427"/>
    <cellStyle name="Normal 2 3 2 2 2 2 2 6 3" xfId="19428"/>
    <cellStyle name="Normal 2 3 2 2 2 2 2 6 3 2" xfId="19429"/>
    <cellStyle name="Normal 2 3 2 2 2 2 2 6 4" xfId="19430"/>
    <cellStyle name="Normal 2 3 2 2 2 2 2 6 4 2" xfId="19431"/>
    <cellStyle name="Normal 2 3 2 2 2 2 2 6 5" xfId="19432"/>
    <cellStyle name="Normal 2 3 2 2 2 2 2 6 5 2" xfId="19433"/>
    <cellStyle name="Normal 2 3 2 2 2 2 2 6 6" xfId="19434"/>
    <cellStyle name="Normal 2 3 2 2 2 2 2 6 6 2" xfId="19435"/>
    <cellStyle name="Normal 2 3 2 2 2 2 2 6 7" xfId="19436"/>
    <cellStyle name="Normal 2 3 2 2 2 2 2 6 7 2" xfId="19437"/>
    <cellStyle name="Normal 2 3 2 2 2 2 2 6 8" xfId="19438"/>
    <cellStyle name="Normal 2 3 2 2 2 2 2 6 8 2" xfId="19439"/>
    <cellStyle name="Normal 2 3 2 2 2 2 2 6 9" xfId="19440"/>
    <cellStyle name="Normal 2 3 2 2 2 2 2 6 9 2" xfId="19441"/>
    <cellStyle name="Normal 2 3 2 2 2 2 2 7" xfId="19442"/>
    <cellStyle name="Normal 2 3 2 2 2 2 2 7 10" xfId="19443"/>
    <cellStyle name="Normal 2 3 2 2 2 2 2 7 10 2" xfId="19444"/>
    <cellStyle name="Normal 2 3 2 2 2 2 2 7 11" xfId="19445"/>
    <cellStyle name="Normal 2 3 2 2 2 2 2 7 2" xfId="19446"/>
    <cellStyle name="Normal 2 3 2 2 2 2 2 7 2 2" xfId="19447"/>
    <cellStyle name="Normal 2 3 2 2 2 2 2 7 3" xfId="19448"/>
    <cellStyle name="Normal 2 3 2 2 2 2 2 7 3 2" xfId="19449"/>
    <cellStyle name="Normal 2 3 2 2 2 2 2 7 4" xfId="19450"/>
    <cellStyle name="Normal 2 3 2 2 2 2 2 7 4 2" xfId="19451"/>
    <cellStyle name="Normal 2 3 2 2 2 2 2 7 5" xfId="19452"/>
    <cellStyle name="Normal 2 3 2 2 2 2 2 7 5 2" xfId="19453"/>
    <cellStyle name="Normal 2 3 2 2 2 2 2 7 6" xfId="19454"/>
    <cellStyle name="Normal 2 3 2 2 2 2 2 7 6 2" xfId="19455"/>
    <cellStyle name="Normal 2 3 2 2 2 2 2 7 7" xfId="19456"/>
    <cellStyle name="Normal 2 3 2 2 2 2 2 7 7 2" xfId="19457"/>
    <cellStyle name="Normal 2 3 2 2 2 2 2 7 8" xfId="19458"/>
    <cellStyle name="Normal 2 3 2 2 2 2 2 7 8 2" xfId="19459"/>
    <cellStyle name="Normal 2 3 2 2 2 2 2 7 9" xfId="19460"/>
    <cellStyle name="Normal 2 3 2 2 2 2 2 7 9 2" xfId="19461"/>
    <cellStyle name="Normal 2 3 2 2 2 2 2 8" xfId="19462"/>
    <cellStyle name="Normal 2 3 2 2 2 2 2 8 2" xfId="19463"/>
    <cellStyle name="Normal 2 3 2 2 2 2 2 9" xfId="19464"/>
    <cellStyle name="Normal 2 3 2 2 2 2 2 9 2" xfId="19465"/>
    <cellStyle name="Normal 2 3 2 2 2 2 3" xfId="569"/>
    <cellStyle name="Normal 2 3 2 2 2 2 3 10" xfId="19466"/>
    <cellStyle name="Normal 2 3 2 2 2 2 3 10 2" xfId="19467"/>
    <cellStyle name="Normal 2 3 2 2 2 2 3 11" xfId="19468"/>
    <cellStyle name="Normal 2 3 2 2 2 2 3 11 2" xfId="19469"/>
    <cellStyle name="Normal 2 3 2 2 2 2 3 12" xfId="19470"/>
    <cellStyle name="Normal 2 3 2 2 2 2 3 12 2" xfId="19471"/>
    <cellStyle name="Normal 2 3 2 2 2 2 3 13" xfId="19472"/>
    <cellStyle name="Normal 2 3 2 2 2 2 3 2" xfId="19473"/>
    <cellStyle name="Normal 2 3 2 2 2 2 3 2 10" xfId="19474"/>
    <cellStyle name="Normal 2 3 2 2 2 2 3 2 10 2" xfId="19475"/>
    <cellStyle name="Normal 2 3 2 2 2 2 3 2 11" xfId="19476"/>
    <cellStyle name="Normal 2 3 2 2 2 2 3 2 11 2" xfId="19477"/>
    <cellStyle name="Normal 2 3 2 2 2 2 3 2 12" xfId="19478"/>
    <cellStyle name="Normal 2 3 2 2 2 2 3 2 2" xfId="19479"/>
    <cellStyle name="Normal 2 3 2 2 2 2 3 2 2 10" xfId="19480"/>
    <cellStyle name="Normal 2 3 2 2 2 2 3 2 2 10 2" xfId="19481"/>
    <cellStyle name="Normal 2 3 2 2 2 2 3 2 2 11" xfId="19482"/>
    <cellStyle name="Normal 2 3 2 2 2 2 3 2 2 2" xfId="19483"/>
    <cellStyle name="Normal 2 3 2 2 2 2 3 2 2 2 2" xfId="19484"/>
    <cellStyle name="Normal 2 3 2 2 2 2 3 2 2 3" xfId="19485"/>
    <cellStyle name="Normal 2 3 2 2 2 2 3 2 2 3 2" xfId="19486"/>
    <cellStyle name="Normal 2 3 2 2 2 2 3 2 2 4" xfId="19487"/>
    <cellStyle name="Normal 2 3 2 2 2 2 3 2 2 4 2" xfId="19488"/>
    <cellStyle name="Normal 2 3 2 2 2 2 3 2 2 5" xfId="19489"/>
    <cellStyle name="Normal 2 3 2 2 2 2 3 2 2 5 2" xfId="19490"/>
    <cellStyle name="Normal 2 3 2 2 2 2 3 2 2 6" xfId="19491"/>
    <cellStyle name="Normal 2 3 2 2 2 2 3 2 2 6 2" xfId="19492"/>
    <cellStyle name="Normal 2 3 2 2 2 2 3 2 2 7" xfId="19493"/>
    <cellStyle name="Normal 2 3 2 2 2 2 3 2 2 7 2" xfId="19494"/>
    <cellStyle name="Normal 2 3 2 2 2 2 3 2 2 8" xfId="19495"/>
    <cellStyle name="Normal 2 3 2 2 2 2 3 2 2 8 2" xfId="19496"/>
    <cellStyle name="Normal 2 3 2 2 2 2 3 2 2 9" xfId="19497"/>
    <cellStyle name="Normal 2 3 2 2 2 2 3 2 2 9 2" xfId="19498"/>
    <cellStyle name="Normal 2 3 2 2 2 2 3 2 3" xfId="19499"/>
    <cellStyle name="Normal 2 3 2 2 2 2 3 2 3 2" xfId="19500"/>
    <cellStyle name="Normal 2 3 2 2 2 2 3 2 4" xfId="19501"/>
    <cellStyle name="Normal 2 3 2 2 2 2 3 2 4 2" xfId="19502"/>
    <cellStyle name="Normal 2 3 2 2 2 2 3 2 5" xfId="19503"/>
    <cellStyle name="Normal 2 3 2 2 2 2 3 2 5 2" xfId="19504"/>
    <cellStyle name="Normal 2 3 2 2 2 2 3 2 6" xfId="19505"/>
    <cellStyle name="Normal 2 3 2 2 2 2 3 2 6 2" xfId="19506"/>
    <cellStyle name="Normal 2 3 2 2 2 2 3 2 7" xfId="19507"/>
    <cellStyle name="Normal 2 3 2 2 2 2 3 2 7 2" xfId="19508"/>
    <cellStyle name="Normal 2 3 2 2 2 2 3 2 8" xfId="19509"/>
    <cellStyle name="Normal 2 3 2 2 2 2 3 2 8 2" xfId="19510"/>
    <cellStyle name="Normal 2 3 2 2 2 2 3 2 9" xfId="19511"/>
    <cellStyle name="Normal 2 3 2 2 2 2 3 2 9 2" xfId="19512"/>
    <cellStyle name="Normal 2 3 2 2 2 2 3 3" xfId="19513"/>
    <cellStyle name="Normal 2 3 2 2 2 2 3 3 10" xfId="19514"/>
    <cellStyle name="Normal 2 3 2 2 2 2 3 3 10 2" xfId="19515"/>
    <cellStyle name="Normal 2 3 2 2 2 2 3 3 11" xfId="19516"/>
    <cellStyle name="Normal 2 3 2 2 2 2 3 3 2" xfId="19517"/>
    <cellStyle name="Normal 2 3 2 2 2 2 3 3 2 2" xfId="19518"/>
    <cellStyle name="Normal 2 3 2 2 2 2 3 3 3" xfId="19519"/>
    <cellStyle name="Normal 2 3 2 2 2 2 3 3 3 2" xfId="19520"/>
    <cellStyle name="Normal 2 3 2 2 2 2 3 3 4" xfId="19521"/>
    <cellStyle name="Normal 2 3 2 2 2 2 3 3 4 2" xfId="19522"/>
    <cellStyle name="Normal 2 3 2 2 2 2 3 3 5" xfId="19523"/>
    <cellStyle name="Normal 2 3 2 2 2 2 3 3 5 2" xfId="19524"/>
    <cellStyle name="Normal 2 3 2 2 2 2 3 3 6" xfId="19525"/>
    <cellStyle name="Normal 2 3 2 2 2 2 3 3 6 2" xfId="19526"/>
    <cellStyle name="Normal 2 3 2 2 2 2 3 3 7" xfId="19527"/>
    <cellStyle name="Normal 2 3 2 2 2 2 3 3 7 2" xfId="19528"/>
    <cellStyle name="Normal 2 3 2 2 2 2 3 3 8" xfId="19529"/>
    <cellStyle name="Normal 2 3 2 2 2 2 3 3 8 2" xfId="19530"/>
    <cellStyle name="Normal 2 3 2 2 2 2 3 3 9" xfId="19531"/>
    <cellStyle name="Normal 2 3 2 2 2 2 3 3 9 2" xfId="19532"/>
    <cellStyle name="Normal 2 3 2 2 2 2 3 4" xfId="19533"/>
    <cellStyle name="Normal 2 3 2 2 2 2 3 4 2" xfId="19534"/>
    <cellStyle name="Normal 2 3 2 2 2 2 3 5" xfId="19535"/>
    <cellStyle name="Normal 2 3 2 2 2 2 3 5 2" xfId="19536"/>
    <cellStyle name="Normal 2 3 2 2 2 2 3 6" xfId="19537"/>
    <cellStyle name="Normal 2 3 2 2 2 2 3 6 2" xfId="19538"/>
    <cellStyle name="Normal 2 3 2 2 2 2 3 7" xfId="19539"/>
    <cellStyle name="Normal 2 3 2 2 2 2 3 7 2" xfId="19540"/>
    <cellStyle name="Normal 2 3 2 2 2 2 3 8" xfId="19541"/>
    <cellStyle name="Normal 2 3 2 2 2 2 3 8 2" xfId="19542"/>
    <cellStyle name="Normal 2 3 2 2 2 2 3 9" xfId="19543"/>
    <cellStyle name="Normal 2 3 2 2 2 2 3 9 2" xfId="19544"/>
    <cellStyle name="Normal 2 3 2 2 2 2 4" xfId="570"/>
    <cellStyle name="Normal 2 3 2 2 2 2 4 10" xfId="19545"/>
    <cellStyle name="Normal 2 3 2 2 2 2 4 10 2" xfId="19546"/>
    <cellStyle name="Normal 2 3 2 2 2 2 4 11" xfId="19547"/>
    <cellStyle name="Normal 2 3 2 2 2 2 4 11 2" xfId="19548"/>
    <cellStyle name="Normal 2 3 2 2 2 2 4 12" xfId="19549"/>
    <cellStyle name="Normal 2 3 2 2 2 2 4 12 2" xfId="19550"/>
    <cellStyle name="Normal 2 3 2 2 2 2 4 13" xfId="19551"/>
    <cellStyle name="Normal 2 3 2 2 2 2 4 2" xfId="19552"/>
    <cellStyle name="Normal 2 3 2 2 2 2 4 2 10" xfId="19553"/>
    <cellStyle name="Normal 2 3 2 2 2 2 4 2 10 2" xfId="19554"/>
    <cellStyle name="Normal 2 3 2 2 2 2 4 2 11" xfId="19555"/>
    <cellStyle name="Normal 2 3 2 2 2 2 4 2 11 2" xfId="19556"/>
    <cellStyle name="Normal 2 3 2 2 2 2 4 2 12" xfId="19557"/>
    <cellStyle name="Normal 2 3 2 2 2 2 4 2 2" xfId="19558"/>
    <cellStyle name="Normal 2 3 2 2 2 2 4 2 2 10" xfId="19559"/>
    <cellStyle name="Normal 2 3 2 2 2 2 4 2 2 10 2" xfId="19560"/>
    <cellStyle name="Normal 2 3 2 2 2 2 4 2 2 11" xfId="19561"/>
    <cellStyle name="Normal 2 3 2 2 2 2 4 2 2 2" xfId="19562"/>
    <cellStyle name="Normal 2 3 2 2 2 2 4 2 2 2 2" xfId="19563"/>
    <cellStyle name="Normal 2 3 2 2 2 2 4 2 2 3" xfId="19564"/>
    <cellStyle name="Normal 2 3 2 2 2 2 4 2 2 3 2" xfId="19565"/>
    <cellStyle name="Normal 2 3 2 2 2 2 4 2 2 4" xfId="19566"/>
    <cellStyle name="Normal 2 3 2 2 2 2 4 2 2 4 2" xfId="19567"/>
    <cellStyle name="Normal 2 3 2 2 2 2 4 2 2 5" xfId="19568"/>
    <cellStyle name="Normal 2 3 2 2 2 2 4 2 2 5 2" xfId="19569"/>
    <cellStyle name="Normal 2 3 2 2 2 2 4 2 2 6" xfId="19570"/>
    <cellStyle name="Normal 2 3 2 2 2 2 4 2 2 6 2" xfId="19571"/>
    <cellStyle name="Normal 2 3 2 2 2 2 4 2 2 7" xfId="19572"/>
    <cellStyle name="Normal 2 3 2 2 2 2 4 2 2 7 2" xfId="19573"/>
    <cellStyle name="Normal 2 3 2 2 2 2 4 2 2 8" xfId="19574"/>
    <cellStyle name="Normal 2 3 2 2 2 2 4 2 2 8 2" xfId="19575"/>
    <cellStyle name="Normal 2 3 2 2 2 2 4 2 2 9" xfId="19576"/>
    <cellStyle name="Normal 2 3 2 2 2 2 4 2 2 9 2" xfId="19577"/>
    <cellStyle name="Normal 2 3 2 2 2 2 4 2 3" xfId="19578"/>
    <cellStyle name="Normal 2 3 2 2 2 2 4 2 3 2" xfId="19579"/>
    <cellStyle name="Normal 2 3 2 2 2 2 4 2 4" xfId="19580"/>
    <cellStyle name="Normal 2 3 2 2 2 2 4 2 4 2" xfId="19581"/>
    <cellStyle name="Normal 2 3 2 2 2 2 4 2 5" xfId="19582"/>
    <cellStyle name="Normal 2 3 2 2 2 2 4 2 5 2" xfId="19583"/>
    <cellStyle name="Normal 2 3 2 2 2 2 4 2 6" xfId="19584"/>
    <cellStyle name="Normal 2 3 2 2 2 2 4 2 6 2" xfId="19585"/>
    <cellStyle name="Normal 2 3 2 2 2 2 4 2 7" xfId="19586"/>
    <cellStyle name="Normal 2 3 2 2 2 2 4 2 7 2" xfId="19587"/>
    <cellStyle name="Normal 2 3 2 2 2 2 4 2 8" xfId="19588"/>
    <cellStyle name="Normal 2 3 2 2 2 2 4 2 8 2" xfId="19589"/>
    <cellStyle name="Normal 2 3 2 2 2 2 4 2 9" xfId="19590"/>
    <cellStyle name="Normal 2 3 2 2 2 2 4 2 9 2" xfId="19591"/>
    <cellStyle name="Normal 2 3 2 2 2 2 4 3" xfId="19592"/>
    <cellStyle name="Normal 2 3 2 2 2 2 4 3 10" xfId="19593"/>
    <cellStyle name="Normal 2 3 2 2 2 2 4 3 10 2" xfId="19594"/>
    <cellStyle name="Normal 2 3 2 2 2 2 4 3 11" xfId="19595"/>
    <cellStyle name="Normal 2 3 2 2 2 2 4 3 2" xfId="19596"/>
    <cellStyle name="Normal 2 3 2 2 2 2 4 3 2 2" xfId="19597"/>
    <cellStyle name="Normal 2 3 2 2 2 2 4 3 3" xfId="19598"/>
    <cellStyle name="Normal 2 3 2 2 2 2 4 3 3 2" xfId="19599"/>
    <cellStyle name="Normal 2 3 2 2 2 2 4 3 4" xfId="19600"/>
    <cellStyle name="Normal 2 3 2 2 2 2 4 3 4 2" xfId="19601"/>
    <cellStyle name="Normal 2 3 2 2 2 2 4 3 5" xfId="19602"/>
    <cellStyle name="Normal 2 3 2 2 2 2 4 3 5 2" xfId="19603"/>
    <cellStyle name="Normal 2 3 2 2 2 2 4 3 6" xfId="19604"/>
    <cellStyle name="Normal 2 3 2 2 2 2 4 3 6 2" xfId="19605"/>
    <cellStyle name="Normal 2 3 2 2 2 2 4 3 7" xfId="19606"/>
    <cellStyle name="Normal 2 3 2 2 2 2 4 3 7 2" xfId="19607"/>
    <cellStyle name="Normal 2 3 2 2 2 2 4 3 8" xfId="19608"/>
    <cellStyle name="Normal 2 3 2 2 2 2 4 3 8 2" xfId="19609"/>
    <cellStyle name="Normal 2 3 2 2 2 2 4 3 9" xfId="19610"/>
    <cellStyle name="Normal 2 3 2 2 2 2 4 3 9 2" xfId="19611"/>
    <cellStyle name="Normal 2 3 2 2 2 2 4 4" xfId="19612"/>
    <cellStyle name="Normal 2 3 2 2 2 2 4 4 2" xfId="19613"/>
    <cellStyle name="Normal 2 3 2 2 2 2 4 5" xfId="19614"/>
    <cellStyle name="Normal 2 3 2 2 2 2 4 5 2" xfId="19615"/>
    <cellStyle name="Normal 2 3 2 2 2 2 4 6" xfId="19616"/>
    <cellStyle name="Normal 2 3 2 2 2 2 4 6 2" xfId="19617"/>
    <cellStyle name="Normal 2 3 2 2 2 2 4 7" xfId="19618"/>
    <cellStyle name="Normal 2 3 2 2 2 2 4 7 2" xfId="19619"/>
    <cellStyle name="Normal 2 3 2 2 2 2 4 8" xfId="19620"/>
    <cellStyle name="Normal 2 3 2 2 2 2 4 8 2" xfId="19621"/>
    <cellStyle name="Normal 2 3 2 2 2 2 4 9" xfId="19622"/>
    <cellStyle name="Normal 2 3 2 2 2 2 4 9 2" xfId="19623"/>
    <cellStyle name="Normal 2 3 2 2 2 2 5" xfId="571"/>
    <cellStyle name="Normal 2 3 2 2 2 2 5 10" xfId="19624"/>
    <cellStyle name="Normal 2 3 2 2 2 2 5 10 2" xfId="19625"/>
    <cellStyle name="Normal 2 3 2 2 2 2 5 11" xfId="19626"/>
    <cellStyle name="Normal 2 3 2 2 2 2 5 11 2" xfId="19627"/>
    <cellStyle name="Normal 2 3 2 2 2 2 5 12" xfId="19628"/>
    <cellStyle name="Normal 2 3 2 2 2 2 5 12 2" xfId="19629"/>
    <cellStyle name="Normal 2 3 2 2 2 2 5 13" xfId="19630"/>
    <cellStyle name="Normal 2 3 2 2 2 2 5 2" xfId="19631"/>
    <cellStyle name="Normal 2 3 2 2 2 2 5 2 10" xfId="19632"/>
    <cellStyle name="Normal 2 3 2 2 2 2 5 2 10 2" xfId="19633"/>
    <cellStyle name="Normal 2 3 2 2 2 2 5 2 11" xfId="19634"/>
    <cellStyle name="Normal 2 3 2 2 2 2 5 2 11 2" xfId="19635"/>
    <cellStyle name="Normal 2 3 2 2 2 2 5 2 12" xfId="19636"/>
    <cellStyle name="Normal 2 3 2 2 2 2 5 2 2" xfId="19637"/>
    <cellStyle name="Normal 2 3 2 2 2 2 5 2 2 10" xfId="19638"/>
    <cellStyle name="Normal 2 3 2 2 2 2 5 2 2 10 2" xfId="19639"/>
    <cellStyle name="Normal 2 3 2 2 2 2 5 2 2 11" xfId="19640"/>
    <cellStyle name="Normal 2 3 2 2 2 2 5 2 2 2" xfId="19641"/>
    <cellStyle name="Normal 2 3 2 2 2 2 5 2 2 2 2" xfId="19642"/>
    <cellStyle name="Normal 2 3 2 2 2 2 5 2 2 3" xfId="19643"/>
    <cellStyle name="Normal 2 3 2 2 2 2 5 2 2 3 2" xfId="19644"/>
    <cellStyle name="Normal 2 3 2 2 2 2 5 2 2 4" xfId="19645"/>
    <cellStyle name="Normal 2 3 2 2 2 2 5 2 2 4 2" xfId="19646"/>
    <cellStyle name="Normal 2 3 2 2 2 2 5 2 2 5" xfId="19647"/>
    <cellStyle name="Normal 2 3 2 2 2 2 5 2 2 5 2" xfId="19648"/>
    <cellStyle name="Normal 2 3 2 2 2 2 5 2 2 6" xfId="19649"/>
    <cellStyle name="Normal 2 3 2 2 2 2 5 2 2 6 2" xfId="19650"/>
    <cellStyle name="Normal 2 3 2 2 2 2 5 2 2 7" xfId="19651"/>
    <cellStyle name="Normal 2 3 2 2 2 2 5 2 2 7 2" xfId="19652"/>
    <cellStyle name="Normal 2 3 2 2 2 2 5 2 2 8" xfId="19653"/>
    <cellStyle name="Normal 2 3 2 2 2 2 5 2 2 8 2" xfId="19654"/>
    <cellStyle name="Normal 2 3 2 2 2 2 5 2 2 9" xfId="19655"/>
    <cellStyle name="Normal 2 3 2 2 2 2 5 2 2 9 2" xfId="19656"/>
    <cellStyle name="Normal 2 3 2 2 2 2 5 2 3" xfId="19657"/>
    <cellStyle name="Normal 2 3 2 2 2 2 5 2 3 2" xfId="19658"/>
    <cellStyle name="Normal 2 3 2 2 2 2 5 2 4" xfId="19659"/>
    <cellStyle name="Normal 2 3 2 2 2 2 5 2 4 2" xfId="19660"/>
    <cellStyle name="Normal 2 3 2 2 2 2 5 2 5" xfId="19661"/>
    <cellStyle name="Normal 2 3 2 2 2 2 5 2 5 2" xfId="19662"/>
    <cellStyle name="Normal 2 3 2 2 2 2 5 2 6" xfId="19663"/>
    <cellStyle name="Normal 2 3 2 2 2 2 5 2 6 2" xfId="19664"/>
    <cellStyle name="Normal 2 3 2 2 2 2 5 2 7" xfId="19665"/>
    <cellStyle name="Normal 2 3 2 2 2 2 5 2 7 2" xfId="19666"/>
    <cellStyle name="Normal 2 3 2 2 2 2 5 2 8" xfId="19667"/>
    <cellStyle name="Normal 2 3 2 2 2 2 5 2 8 2" xfId="19668"/>
    <cellStyle name="Normal 2 3 2 2 2 2 5 2 9" xfId="19669"/>
    <cellStyle name="Normal 2 3 2 2 2 2 5 2 9 2" xfId="19670"/>
    <cellStyle name="Normal 2 3 2 2 2 2 5 3" xfId="19671"/>
    <cellStyle name="Normal 2 3 2 2 2 2 5 3 10" xfId="19672"/>
    <cellStyle name="Normal 2 3 2 2 2 2 5 3 10 2" xfId="19673"/>
    <cellStyle name="Normal 2 3 2 2 2 2 5 3 11" xfId="19674"/>
    <cellStyle name="Normal 2 3 2 2 2 2 5 3 2" xfId="19675"/>
    <cellStyle name="Normal 2 3 2 2 2 2 5 3 2 2" xfId="19676"/>
    <cellStyle name="Normal 2 3 2 2 2 2 5 3 3" xfId="19677"/>
    <cellStyle name="Normal 2 3 2 2 2 2 5 3 3 2" xfId="19678"/>
    <cellStyle name="Normal 2 3 2 2 2 2 5 3 4" xfId="19679"/>
    <cellStyle name="Normal 2 3 2 2 2 2 5 3 4 2" xfId="19680"/>
    <cellStyle name="Normal 2 3 2 2 2 2 5 3 5" xfId="19681"/>
    <cellStyle name="Normal 2 3 2 2 2 2 5 3 5 2" xfId="19682"/>
    <cellStyle name="Normal 2 3 2 2 2 2 5 3 6" xfId="19683"/>
    <cellStyle name="Normal 2 3 2 2 2 2 5 3 6 2" xfId="19684"/>
    <cellStyle name="Normal 2 3 2 2 2 2 5 3 7" xfId="19685"/>
    <cellStyle name="Normal 2 3 2 2 2 2 5 3 7 2" xfId="19686"/>
    <cellStyle name="Normal 2 3 2 2 2 2 5 3 8" xfId="19687"/>
    <cellStyle name="Normal 2 3 2 2 2 2 5 3 8 2" xfId="19688"/>
    <cellStyle name="Normal 2 3 2 2 2 2 5 3 9" xfId="19689"/>
    <cellStyle name="Normal 2 3 2 2 2 2 5 3 9 2" xfId="19690"/>
    <cellStyle name="Normal 2 3 2 2 2 2 5 4" xfId="19691"/>
    <cellStyle name="Normal 2 3 2 2 2 2 5 4 2" xfId="19692"/>
    <cellStyle name="Normal 2 3 2 2 2 2 5 5" xfId="19693"/>
    <cellStyle name="Normal 2 3 2 2 2 2 5 5 2" xfId="19694"/>
    <cellStyle name="Normal 2 3 2 2 2 2 5 6" xfId="19695"/>
    <cellStyle name="Normal 2 3 2 2 2 2 5 6 2" xfId="19696"/>
    <cellStyle name="Normal 2 3 2 2 2 2 5 7" xfId="19697"/>
    <cellStyle name="Normal 2 3 2 2 2 2 5 7 2" xfId="19698"/>
    <cellStyle name="Normal 2 3 2 2 2 2 5 8" xfId="19699"/>
    <cellStyle name="Normal 2 3 2 2 2 2 5 8 2" xfId="19700"/>
    <cellStyle name="Normal 2 3 2 2 2 2 5 9" xfId="19701"/>
    <cellStyle name="Normal 2 3 2 2 2 2 5 9 2" xfId="19702"/>
    <cellStyle name="Normal 2 3 2 2 2 2 6" xfId="572"/>
    <cellStyle name="Normal 2 3 2 2 2 2 6 10" xfId="19703"/>
    <cellStyle name="Normal 2 3 2 2 2 2 6 10 2" xfId="19704"/>
    <cellStyle name="Normal 2 3 2 2 2 2 6 11" xfId="19705"/>
    <cellStyle name="Normal 2 3 2 2 2 2 6 11 2" xfId="19706"/>
    <cellStyle name="Normal 2 3 2 2 2 2 6 12" xfId="19707"/>
    <cellStyle name="Normal 2 3 2 2 2 2 6 12 2" xfId="19708"/>
    <cellStyle name="Normal 2 3 2 2 2 2 6 13" xfId="19709"/>
    <cellStyle name="Normal 2 3 2 2 2 2 6 2" xfId="19710"/>
    <cellStyle name="Normal 2 3 2 2 2 2 6 2 10" xfId="19711"/>
    <cellStyle name="Normal 2 3 2 2 2 2 6 2 10 2" xfId="19712"/>
    <cellStyle name="Normal 2 3 2 2 2 2 6 2 11" xfId="19713"/>
    <cellStyle name="Normal 2 3 2 2 2 2 6 2 11 2" xfId="19714"/>
    <cellStyle name="Normal 2 3 2 2 2 2 6 2 12" xfId="19715"/>
    <cellStyle name="Normal 2 3 2 2 2 2 6 2 2" xfId="19716"/>
    <cellStyle name="Normal 2 3 2 2 2 2 6 2 2 10" xfId="19717"/>
    <cellStyle name="Normal 2 3 2 2 2 2 6 2 2 10 2" xfId="19718"/>
    <cellStyle name="Normal 2 3 2 2 2 2 6 2 2 11" xfId="19719"/>
    <cellStyle name="Normal 2 3 2 2 2 2 6 2 2 2" xfId="19720"/>
    <cellStyle name="Normal 2 3 2 2 2 2 6 2 2 2 2" xfId="19721"/>
    <cellStyle name="Normal 2 3 2 2 2 2 6 2 2 3" xfId="19722"/>
    <cellStyle name="Normal 2 3 2 2 2 2 6 2 2 3 2" xfId="19723"/>
    <cellStyle name="Normal 2 3 2 2 2 2 6 2 2 4" xfId="19724"/>
    <cellStyle name="Normal 2 3 2 2 2 2 6 2 2 4 2" xfId="19725"/>
    <cellStyle name="Normal 2 3 2 2 2 2 6 2 2 5" xfId="19726"/>
    <cellStyle name="Normal 2 3 2 2 2 2 6 2 2 5 2" xfId="19727"/>
    <cellStyle name="Normal 2 3 2 2 2 2 6 2 2 6" xfId="19728"/>
    <cellStyle name="Normal 2 3 2 2 2 2 6 2 2 6 2" xfId="19729"/>
    <cellStyle name="Normal 2 3 2 2 2 2 6 2 2 7" xfId="19730"/>
    <cellStyle name="Normal 2 3 2 2 2 2 6 2 2 7 2" xfId="19731"/>
    <cellStyle name="Normal 2 3 2 2 2 2 6 2 2 8" xfId="19732"/>
    <cellStyle name="Normal 2 3 2 2 2 2 6 2 2 8 2" xfId="19733"/>
    <cellStyle name="Normal 2 3 2 2 2 2 6 2 2 9" xfId="19734"/>
    <cellStyle name="Normal 2 3 2 2 2 2 6 2 2 9 2" xfId="19735"/>
    <cellStyle name="Normal 2 3 2 2 2 2 6 2 3" xfId="19736"/>
    <cellStyle name="Normal 2 3 2 2 2 2 6 2 3 2" xfId="19737"/>
    <cellStyle name="Normal 2 3 2 2 2 2 6 2 4" xfId="19738"/>
    <cellStyle name="Normal 2 3 2 2 2 2 6 2 4 2" xfId="19739"/>
    <cellStyle name="Normal 2 3 2 2 2 2 6 2 5" xfId="19740"/>
    <cellStyle name="Normal 2 3 2 2 2 2 6 2 5 2" xfId="19741"/>
    <cellStyle name="Normal 2 3 2 2 2 2 6 2 6" xfId="19742"/>
    <cellStyle name="Normal 2 3 2 2 2 2 6 2 6 2" xfId="19743"/>
    <cellStyle name="Normal 2 3 2 2 2 2 6 2 7" xfId="19744"/>
    <cellStyle name="Normal 2 3 2 2 2 2 6 2 7 2" xfId="19745"/>
    <cellStyle name="Normal 2 3 2 2 2 2 6 2 8" xfId="19746"/>
    <cellStyle name="Normal 2 3 2 2 2 2 6 2 8 2" xfId="19747"/>
    <cellStyle name="Normal 2 3 2 2 2 2 6 2 9" xfId="19748"/>
    <cellStyle name="Normal 2 3 2 2 2 2 6 2 9 2" xfId="19749"/>
    <cellStyle name="Normal 2 3 2 2 2 2 6 3" xfId="19750"/>
    <cellStyle name="Normal 2 3 2 2 2 2 6 3 10" xfId="19751"/>
    <cellStyle name="Normal 2 3 2 2 2 2 6 3 10 2" xfId="19752"/>
    <cellStyle name="Normal 2 3 2 2 2 2 6 3 11" xfId="19753"/>
    <cellStyle name="Normal 2 3 2 2 2 2 6 3 2" xfId="19754"/>
    <cellStyle name="Normal 2 3 2 2 2 2 6 3 2 2" xfId="19755"/>
    <cellStyle name="Normal 2 3 2 2 2 2 6 3 3" xfId="19756"/>
    <cellStyle name="Normal 2 3 2 2 2 2 6 3 3 2" xfId="19757"/>
    <cellStyle name="Normal 2 3 2 2 2 2 6 3 4" xfId="19758"/>
    <cellStyle name="Normal 2 3 2 2 2 2 6 3 4 2" xfId="19759"/>
    <cellStyle name="Normal 2 3 2 2 2 2 6 3 5" xfId="19760"/>
    <cellStyle name="Normal 2 3 2 2 2 2 6 3 5 2" xfId="19761"/>
    <cellStyle name="Normal 2 3 2 2 2 2 6 3 6" xfId="19762"/>
    <cellStyle name="Normal 2 3 2 2 2 2 6 3 6 2" xfId="19763"/>
    <cellStyle name="Normal 2 3 2 2 2 2 6 3 7" xfId="19764"/>
    <cellStyle name="Normal 2 3 2 2 2 2 6 3 7 2" xfId="19765"/>
    <cellStyle name="Normal 2 3 2 2 2 2 6 3 8" xfId="19766"/>
    <cellStyle name="Normal 2 3 2 2 2 2 6 3 8 2" xfId="19767"/>
    <cellStyle name="Normal 2 3 2 2 2 2 6 3 9" xfId="19768"/>
    <cellStyle name="Normal 2 3 2 2 2 2 6 3 9 2" xfId="19769"/>
    <cellStyle name="Normal 2 3 2 2 2 2 6 4" xfId="19770"/>
    <cellStyle name="Normal 2 3 2 2 2 2 6 4 2" xfId="19771"/>
    <cellStyle name="Normal 2 3 2 2 2 2 6 5" xfId="19772"/>
    <cellStyle name="Normal 2 3 2 2 2 2 6 5 2" xfId="19773"/>
    <cellStyle name="Normal 2 3 2 2 2 2 6 6" xfId="19774"/>
    <cellStyle name="Normal 2 3 2 2 2 2 6 6 2" xfId="19775"/>
    <cellStyle name="Normal 2 3 2 2 2 2 6 7" xfId="19776"/>
    <cellStyle name="Normal 2 3 2 2 2 2 6 7 2" xfId="19777"/>
    <cellStyle name="Normal 2 3 2 2 2 2 6 8" xfId="19778"/>
    <cellStyle name="Normal 2 3 2 2 2 2 6 8 2" xfId="19779"/>
    <cellStyle name="Normal 2 3 2 2 2 2 6 9" xfId="19780"/>
    <cellStyle name="Normal 2 3 2 2 2 2 6 9 2" xfId="19781"/>
    <cellStyle name="Normal 2 3 2 2 2 2 7" xfId="573"/>
    <cellStyle name="Normal 2 3 2 2 2 20" xfId="19782"/>
    <cellStyle name="Normal 2 3 2 2 2 20 2" xfId="19783"/>
    <cellStyle name="Normal 2 3 2 2 2 21" xfId="19784"/>
    <cellStyle name="Normal 2 3 2 2 2 3" xfId="574"/>
    <cellStyle name="Normal 2 3 2 2 2 3 10" xfId="19785"/>
    <cellStyle name="Normal 2 3 2 2 2 3 10 2" xfId="19786"/>
    <cellStyle name="Normal 2 3 2 2 2 3 11" xfId="19787"/>
    <cellStyle name="Normal 2 3 2 2 2 3 11 2" xfId="19788"/>
    <cellStyle name="Normal 2 3 2 2 2 3 12" xfId="19789"/>
    <cellStyle name="Normal 2 3 2 2 2 3 12 2" xfId="19790"/>
    <cellStyle name="Normal 2 3 2 2 2 3 13" xfId="19791"/>
    <cellStyle name="Normal 2 3 2 2 2 3 2" xfId="19792"/>
    <cellStyle name="Normal 2 3 2 2 2 3 2 10" xfId="19793"/>
    <cellStyle name="Normal 2 3 2 2 2 3 2 10 2" xfId="19794"/>
    <cellStyle name="Normal 2 3 2 2 2 3 2 11" xfId="19795"/>
    <cellStyle name="Normal 2 3 2 2 2 3 2 11 2" xfId="19796"/>
    <cellStyle name="Normal 2 3 2 2 2 3 2 12" xfId="19797"/>
    <cellStyle name="Normal 2 3 2 2 2 3 2 2" xfId="19798"/>
    <cellStyle name="Normal 2 3 2 2 2 3 2 2 10" xfId="19799"/>
    <cellStyle name="Normal 2 3 2 2 2 3 2 2 10 2" xfId="19800"/>
    <cellStyle name="Normal 2 3 2 2 2 3 2 2 11" xfId="19801"/>
    <cellStyle name="Normal 2 3 2 2 2 3 2 2 2" xfId="19802"/>
    <cellStyle name="Normal 2 3 2 2 2 3 2 2 2 2" xfId="19803"/>
    <cellStyle name="Normal 2 3 2 2 2 3 2 2 3" xfId="19804"/>
    <cellStyle name="Normal 2 3 2 2 2 3 2 2 3 2" xfId="19805"/>
    <cellStyle name="Normal 2 3 2 2 2 3 2 2 4" xfId="19806"/>
    <cellStyle name="Normal 2 3 2 2 2 3 2 2 4 2" xfId="19807"/>
    <cellStyle name="Normal 2 3 2 2 2 3 2 2 5" xfId="19808"/>
    <cellStyle name="Normal 2 3 2 2 2 3 2 2 5 2" xfId="19809"/>
    <cellStyle name="Normal 2 3 2 2 2 3 2 2 6" xfId="19810"/>
    <cellStyle name="Normal 2 3 2 2 2 3 2 2 6 2" xfId="19811"/>
    <cellStyle name="Normal 2 3 2 2 2 3 2 2 7" xfId="19812"/>
    <cellStyle name="Normal 2 3 2 2 2 3 2 2 7 2" xfId="19813"/>
    <cellStyle name="Normal 2 3 2 2 2 3 2 2 8" xfId="19814"/>
    <cellStyle name="Normal 2 3 2 2 2 3 2 2 8 2" xfId="19815"/>
    <cellStyle name="Normal 2 3 2 2 2 3 2 2 9" xfId="19816"/>
    <cellStyle name="Normal 2 3 2 2 2 3 2 2 9 2" xfId="19817"/>
    <cellStyle name="Normal 2 3 2 2 2 3 2 3" xfId="19818"/>
    <cellStyle name="Normal 2 3 2 2 2 3 2 3 2" xfId="19819"/>
    <cellStyle name="Normal 2 3 2 2 2 3 2 4" xfId="19820"/>
    <cellStyle name="Normal 2 3 2 2 2 3 2 4 2" xfId="19821"/>
    <cellStyle name="Normal 2 3 2 2 2 3 2 5" xfId="19822"/>
    <cellStyle name="Normal 2 3 2 2 2 3 2 5 2" xfId="19823"/>
    <cellStyle name="Normal 2 3 2 2 2 3 2 6" xfId="19824"/>
    <cellStyle name="Normal 2 3 2 2 2 3 2 6 2" xfId="19825"/>
    <cellStyle name="Normal 2 3 2 2 2 3 2 7" xfId="19826"/>
    <cellStyle name="Normal 2 3 2 2 2 3 2 7 2" xfId="19827"/>
    <cellStyle name="Normal 2 3 2 2 2 3 2 8" xfId="19828"/>
    <cellStyle name="Normal 2 3 2 2 2 3 2 8 2" xfId="19829"/>
    <cellStyle name="Normal 2 3 2 2 2 3 2 9" xfId="19830"/>
    <cellStyle name="Normal 2 3 2 2 2 3 2 9 2" xfId="19831"/>
    <cellStyle name="Normal 2 3 2 2 2 3 3" xfId="19832"/>
    <cellStyle name="Normal 2 3 2 2 2 3 3 10" xfId="19833"/>
    <cellStyle name="Normal 2 3 2 2 2 3 3 10 2" xfId="19834"/>
    <cellStyle name="Normal 2 3 2 2 2 3 3 11" xfId="19835"/>
    <cellStyle name="Normal 2 3 2 2 2 3 3 2" xfId="19836"/>
    <cellStyle name="Normal 2 3 2 2 2 3 3 2 2" xfId="19837"/>
    <cellStyle name="Normal 2 3 2 2 2 3 3 3" xfId="19838"/>
    <cellStyle name="Normal 2 3 2 2 2 3 3 3 2" xfId="19839"/>
    <cellStyle name="Normal 2 3 2 2 2 3 3 4" xfId="19840"/>
    <cellStyle name="Normal 2 3 2 2 2 3 3 4 2" xfId="19841"/>
    <cellStyle name="Normal 2 3 2 2 2 3 3 5" xfId="19842"/>
    <cellStyle name="Normal 2 3 2 2 2 3 3 5 2" xfId="19843"/>
    <cellStyle name="Normal 2 3 2 2 2 3 3 6" xfId="19844"/>
    <cellStyle name="Normal 2 3 2 2 2 3 3 6 2" xfId="19845"/>
    <cellStyle name="Normal 2 3 2 2 2 3 3 7" xfId="19846"/>
    <cellStyle name="Normal 2 3 2 2 2 3 3 7 2" xfId="19847"/>
    <cellStyle name="Normal 2 3 2 2 2 3 3 8" xfId="19848"/>
    <cellStyle name="Normal 2 3 2 2 2 3 3 8 2" xfId="19849"/>
    <cellStyle name="Normal 2 3 2 2 2 3 3 9" xfId="19850"/>
    <cellStyle name="Normal 2 3 2 2 2 3 3 9 2" xfId="19851"/>
    <cellStyle name="Normal 2 3 2 2 2 3 4" xfId="19852"/>
    <cellStyle name="Normal 2 3 2 2 2 3 4 2" xfId="19853"/>
    <cellStyle name="Normal 2 3 2 2 2 3 5" xfId="19854"/>
    <cellStyle name="Normal 2 3 2 2 2 3 5 2" xfId="19855"/>
    <cellStyle name="Normal 2 3 2 2 2 3 6" xfId="19856"/>
    <cellStyle name="Normal 2 3 2 2 2 3 6 2" xfId="19857"/>
    <cellStyle name="Normal 2 3 2 2 2 3 7" xfId="19858"/>
    <cellStyle name="Normal 2 3 2 2 2 3 7 2" xfId="19859"/>
    <cellStyle name="Normal 2 3 2 2 2 3 8" xfId="19860"/>
    <cellStyle name="Normal 2 3 2 2 2 3 8 2" xfId="19861"/>
    <cellStyle name="Normal 2 3 2 2 2 3 9" xfId="19862"/>
    <cellStyle name="Normal 2 3 2 2 2 3 9 2" xfId="19863"/>
    <cellStyle name="Normal 2 3 2 2 2 4" xfId="575"/>
    <cellStyle name="Normal 2 3 2 2 2 4 10" xfId="19864"/>
    <cellStyle name="Normal 2 3 2 2 2 4 10 2" xfId="19865"/>
    <cellStyle name="Normal 2 3 2 2 2 4 11" xfId="19866"/>
    <cellStyle name="Normal 2 3 2 2 2 4 11 2" xfId="19867"/>
    <cellStyle name="Normal 2 3 2 2 2 4 12" xfId="19868"/>
    <cellStyle name="Normal 2 3 2 2 2 4 12 2" xfId="19869"/>
    <cellStyle name="Normal 2 3 2 2 2 4 13" xfId="19870"/>
    <cellStyle name="Normal 2 3 2 2 2 4 2" xfId="19871"/>
    <cellStyle name="Normal 2 3 2 2 2 4 2 10" xfId="19872"/>
    <cellStyle name="Normal 2 3 2 2 2 4 2 10 2" xfId="19873"/>
    <cellStyle name="Normal 2 3 2 2 2 4 2 11" xfId="19874"/>
    <cellStyle name="Normal 2 3 2 2 2 4 2 11 2" xfId="19875"/>
    <cellStyle name="Normal 2 3 2 2 2 4 2 12" xfId="19876"/>
    <cellStyle name="Normal 2 3 2 2 2 4 2 2" xfId="19877"/>
    <cellStyle name="Normal 2 3 2 2 2 4 2 2 10" xfId="19878"/>
    <cellStyle name="Normal 2 3 2 2 2 4 2 2 10 2" xfId="19879"/>
    <cellStyle name="Normal 2 3 2 2 2 4 2 2 11" xfId="19880"/>
    <cellStyle name="Normal 2 3 2 2 2 4 2 2 2" xfId="19881"/>
    <cellStyle name="Normal 2 3 2 2 2 4 2 2 2 2" xfId="19882"/>
    <cellStyle name="Normal 2 3 2 2 2 4 2 2 3" xfId="19883"/>
    <cellStyle name="Normal 2 3 2 2 2 4 2 2 3 2" xfId="19884"/>
    <cellStyle name="Normal 2 3 2 2 2 4 2 2 4" xfId="19885"/>
    <cellStyle name="Normal 2 3 2 2 2 4 2 2 4 2" xfId="19886"/>
    <cellStyle name="Normal 2 3 2 2 2 4 2 2 5" xfId="19887"/>
    <cellStyle name="Normal 2 3 2 2 2 4 2 2 5 2" xfId="19888"/>
    <cellStyle name="Normal 2 3 2 2 2 4 2 2 6" xfId="19889"/>
    <cellStyle name="Normal 2 3 2 2 2 4 2 2 6 2" xfId="19890"/>
    <cellStyle name="Normal 2 3 2 2 2 4 2 2 7" xfId="19891"/>
    <cellStyle name="Normal 2 3 2 2 2 4 2 2 7 2" xfId="19892"/>
    <cellStyle name="Normal 2 3 2 2 2 4 2 2 8" xfId="19893"/>
    <cellStyle name="Normal 2 3 2 2 2 4 2 2 8 2" xfId="19894"/>
    <cellStyle name="Normal 2 3 2 2 2 4 2 2 9" xfId="19895"/>
    <cellStyle name="Normal 2 3 2 2 2 4 2 2 9 2" xfId="19896"/>
    <cellStyle name="Normal 2 3 2 2 2 4 2 3" xfId="19897"/>
    <cellStyle name="Normal 2 3 2 2 2 4 2 3 2" xfId="19898"/>
    <cellStyle name="Normal 2 3 2 2 2 4 2 4" xfId="19899"/>
    <cellStyle name="Normal 2 3 2 2 2 4 2 4 2" xfId="19900"/>
    <cellStyle name="Normal 2 3 2 2 2 4 2 5" xfId="19901"/>
    <cellStyle name="Normal 2 3 2 2 2 4 2 5 2" xfId="19902"/>
    <cellStyle name="Normal 2 3 2 2 2 4 2 6" xfId="19903"/>
    <cellStyle name="Normal 2 3 2 2 2 4 2 6 2" xfId="19904"/>
    <cellStyle name="Normal 2 3 2 2 2 4 2 7" xfId="19905"/>
    <cellStyle name="Normal 2 3 2 2 2 4 2 7 2" xfId="19906"/>
    <cellStyle name="Normal 2 3 2 2 2 4 2 8" xfId="19907"/>
    <cellStyle name="Normal 2 3 2 2 2 4 2 8 2" xfId="19908"/>
    <cellStyle name="Normal 2 3 2 2 2 4 2 9" xfId="19909"/>
    <cellStyle name="Normal 2 3 2 2 2 4 2 9 2" xfId="19910"/>
    <cellStyle name="Normal 2 3 2 2 2 4 3" xfId="19911"/>
    <cellStyle name="Normal 2 3 2 2 2 4 3 10" xfId="19912"/>
    <cellStyle name="Normal 2 3 2 2 2 4 3 10 2" xfId="19913"/>
    <cellStyle name="Normal 2 3 2 2 2 4 3 11" xfId="19914"/>
    <cellStyle name="Normal 2 3 2 2 2 4 3 2" xfId="19915"/>
    <cellStyle name="Normal 2 3 2 2 2 4 3 2 2" xfId="19916"/>
    <cellStyle name="Normal 2 3 2 2 2 4 3 3" xfId="19917"/>
    <cellStyle name="Normal 2 3 2 2 2 4 3 3 2" xfId="19918"/>
    <cellStyle name="Normal 2 3 2 2 2 4 3 4" xfId="19919"/>
    <cellStyle name="Normal 2 3 2 2 2 4 3 4 2" xfId="19920"/>
    <cellStyle name="Normal 2 3 2 2 2 4 3 5" xfId="19921"/>
    <cellStyle name="Normal 2 3 2 2 2 4 3 5 2" xfId="19922"/>
    <cellStyle name="Normal 2 3 2 2 2 4 3 6" xfId="19923"/>
    <cellStyle name="Normal 2 3 2 2 2 4 3 6 2" xfId="19924"/>
    <cellStyle name="Normal 2 3 2 2 2 4 3 7" xfId="19925"/>
    <cellStyle name="Normal 2 3 2 2 2 4 3 7 2" xfId="19926"/>
    <cellStyle name="Normal 2 3 2 2 2 4 3 8" xfId="19927"/>
    <cellStyle name="Normal 2 3 2 2 2 4 3 8 2" xfId="19928"/>
    <cellStyle name="Normal 2 3 2 2 2 4 3 9" xfId="19929"/>
    <cellStyle name="Normal 2 3 2 2 2 4 3 9 2" xfId="19930"/>
    <cellStyle name="Normal 2 3 2 2 2 4 4" xfId="19931"/>
    <cellStyle name="Normal 2 3 2 2 2 4 4 2" xfId="19932"/>
    <cellStyle name="Normal 2 3 2 2 2 4 5" xfId="19933"/>
    <cellStyle name="Normal 2 3 2 2 2 4 5 2" xfId="19934"/>
    <cellStyle name="Normal 2 3 2 2 2 4 6" xfId="19935"/>
    <cellStyle name="Normal 2 3 2 2 2 4 6 2" xfId="19936"/>
    <cellStyle name="Normal 2 3 2 2 2 4 7" xfId="19937"/>
    <cellStyle name="Normal 2 3 2 2 2 4 7 2" xfId="19938"/>
    <cellStyle name="Normal 2 3 2 2 2 4 8" xfId="19939"/>
    <cellStyle name="Normal 2 3 2 2 2 4 8 2" xfId="19940"/>
    <cellStyle name="Normal 2 3 2 2 2 4 9" xfId="19941"/>
    <cellStyle name="Normal 2 3 2 2 2 4 9 2" xfId="19942"/>
    <cellStyle name="Normal 2 3 2 2 2 5" xfId="576"/>
    <cellStyle name="Normal 2 3 2 2 2 5 10" xfId="19943"/>
    <cellStyle name="Normal 2 3 2 2 2 5 10 2" xfId="19944"/>
    <cellStyle name="Normal 2 3 2 2 2 5 11" xfId="19945"/>
    <cellStyle name="Normal 2 3 2 2 2 5 11 2" xfId="19946"/>
    <cellStyle name="Normal 2 3 2 2 2 5 12" xfId="19947"/>
    <cellStyle name="Normal 2 3 2 2 2 5 12 2" xfId="19948"/>
    <cellStyle name="Normal 2 3 2 2 2 5 13" xfId="19949"/>
    <cellStyle name="Normal 2 3 2 2 2 5 2" xfId="19950"/>
    <cellStyle name="Normal 2 3 2 2 2 5 2 10" xfId="19951"/>
    <cellStyle name="Normal 2 3 2 2 2 5 2 10 2" xfId="19952"/>
    <cellStyle name="Normal 2 3 2 2 2 5 2 11" xfId="19953"/>
    <cellStyle name="Normal 2 3 2 2 2 5 2 11 2" xfId="19954"/>
    <cellStyle name="Normal 2 3 2 2 2 5 2 12" xfId="19955"/>
    <cellStyle name="Normal 2 3 2 2 2 5 2 2" xfId="19956"/>
    <cellStyle name="Normal 2 3 2 2 2 5 2 2 10" xfId="19957"/>
    <cellStyle name="Normal 2 3 2 2 2 5 2 2 10 2" xfId="19958"/>
    <cellStyle name="Normal 2 3 2 2 2 5 2 2 11" xfId="19959"/>
    <cellStyle name="Normal 2 3 2 2 2 5 2 2 2" xfId="19960"/>
    <cellStyle name="Normal 2 3 2 2 2 5 2 2 2 2" xfId="19961"/>
    <cellStyle name="Normal 2 3 2 2 2 5 2 2 3" xfId="19962"/>
    <cellStyle name="Normal 2 3 2 2 2 5 2 2 3 2" xfId="19963"/>
    <cellStyle name="Normal 2 3 2 2 2 5 2 2 4" xfId="19964"/>
    <cellStyle name="Normal 2 3 2 2 2 5 2 2 4 2" xfId="19965"/>
    <cellStyle name="Normal 2 3 2 2 2 5 2 2 5" xfId="19966"/>
    <cellStyle name="Normal 2 3 2 2 2 5 2 2 5 2" xfId="19967"/>
    <cellStyle name="Normal 2 3 2 2 2 5 2 2 6" xfId="19968"/>
    <cellStyle name="Normal 2 3 2 2 2 5 2 2 6 2" xfId="19969"/>
    <cellStyle name="Normal 2 3 2 2 2 5 2 2 7" xfId="19970"/>
    <cellStyle name="Normal 2 3 2 2 2 5 2 2 7 2" xfId="19971"/>
    <cellStyle name="Normal 2 3 2 2 2 5 2 2 8" xfId="19972"/>
    <cellStyle name="Normal 2 3 2 2 2 5 2 2 8 2" xfId="19973"/>
    <cellStyle name="Normal 2 3 2 2 2 5 2 2 9" xfId="19974"/>
    <cellStyle name="Normal 2 3 2 2 2 5 2 2 9 2" xfId="19975"/>
    <cellStyle name="Normal 2 3 2 2 2 5 2 3" xfId="19976"/>
    <cellStyle name="Normal 2 3 2 2 2 5 2 3 2" xfId="19977"/>
    <cellStyle name="Normal 2 3 2 2 2 5 2 4" xfId="19978"/>
    <cellStyle name="Normal 2 3 2 2 2 5 2 4 2" xfId="19979"/>
    <cellStyle name="Normal 2 3 2 2 2 5 2 5" xfId="19980"/>
    <cellStyle name="Normal 2 3 2 2 2 5 2 5 2" xfId="19981"/>
    <cellStyle name="Normal 2 3 2 2 2 5 2 6" xfId="19982"/>
    <cellStyle name="Normal 2 3 2 2 2 5 2 6 2" xfId="19983"/>
    <cellStyle name="Normal 2 3 2 2 2 5 2 7" xfId="19984"/>
    <cellStyle name="Normal 2 3 2 2 2 5 2 7 2" xfId="19985"/>
    <cellStyle name="Normal 2 3 2 2 2 5 2 8" xfId="19986"/>
    <cellStyle name="Normal 2 3 2 2 2 5 2 8 2" xfId="19987"/>
    <cellStyle name="Normal 2 3 2 2 2 5 2 9" xfId="19988"/>
    <cellStyle name="Normal 2 3 2 2 2 5 2 9 2" xfId="19989"/>
    <cellStyle name="Normal 2 3 2 2 2 5 3" xfId="19990"/>
    <cellStyle name="Normal 2 3 2 2 2 5 3 10" xfId="19991"/>
    <cellStyle name="Normal 2 3 2 2 2 5 3 10 2" xfId="19992"/>
    <cellStyle name="Normal 2 3 2 2 2 5 3 11" xfId="19993"/>
    <cellStyle name="Normal 2 3 2 2 2 5 3 2" xfId="19994"/>
    <cellStyle name="Normal 2 3 2 2 2 5 3 2 2" xfId="19995"/>
    <cellStyle name="Normal 2 3 2 2 2 5 3 3" xfId="19996"/>
    <cellStyle name="Normal 2 3 2 2 2 5 3 3 2" xfId="19997"/>
    <cellStyle name="Normal 2 3 2 2 2 5 3 4" xfId="19998"/>
    <cellStyle name="Normal 2 3 2 2 2 5 3 4 2" xfId="19999"/>
    <cellStyle name="Normal 2 3 2 2 2 5 3 5" xfId="20000"/>
    <cellStyle name="Normal 2 3 2 2 2 5 3 5 2" xfId="20001"/>
    <cellStyle name="Normal 2 3 2 2 2 5 3 6" xfId="20002"/>
    <cellStyle name="Normal 2 3 2 2 2 5 3 6 2" xfId="20003"/>
    <cellStyle name="Normal 2 3 2 2 2 5 3 7" xfId="20004"/>
    <cellStyle name="Normal 2 3 2 2 2 5 3 7 2" xfId="20005"/>
    <cellStyle name="Normal 2 3 2 2 2 5 3 8" xfId="20006"/>
    <cellStyle name="Normal 2 3 2 2 2 5 3 8 2" xfId="20007"/>
    <cellStyle name="Normal 2 3 2 2 2 5 3 9" xfId="20008"/>
    <cellStyle name="Normal 2 3 2 2 2 5 3 9 2" xfId="20009"/>
    <cellStyle name="Normal 2 3 2 2 2 5 4" xfId="20010"/>
    <cellStyle name="Normal 2 3 2 2 2 5 4 2" xfId="20011"/>
    <cellStyle name="Normal 2 3 2 2 2 5 5" xfId="20012"/>
    <cellStyle name="Normal 2 3 2 2 2 5 5 2" xfId="20013"/>
    <cellStyle name="Normal 2 3 2 2 2 5 6" xfId="20014"/>
    <cellStyle name="Normal 2 3 2 2 2 5 6 2" xfId="20015"/>
    <cellStyle name="Normal 2 3 2 2 2 5 7" xfId="20016"/>
    <cellStyle name="Normal 2 3 2 2 2 5 7 2" xfId="20017"/>
    <cellStyle name="Normal 2 3 2 2 2 5 8" xfId="20018"/>
    <cellStyle name="Normal 2 3 2 2 2 5 8 2" xfId="20019"/>
    <cellStyle name="Normal 2 3 2 2 2 5 9" xfId="20020"/>
    <cellStyle name="Normal 2 3 2 2 2 5 9 2" xfId="20021"/>
    <cellStyle name="Normal 2 3 2 2 2 6" xfId="577"/>
    <cellStyle name="Normal 2 3 2 2 2 6 2" xfId="578"/>
    <cellStyle name="Normal 2 3 2 2 2 6 2 10" xfId="20022"/>
    <cellStyle name="Normal 2 3 2 2 2 6 2 10 2" xfId="20023"/>
    <cellStyle name="Normal 2 3 2 2 2 6 2 11" xfId="20024"/>
    <cellStyle name="Normal 2 3 2 2 2 6 2 11 2" xfId="20025"/>
    <cellStyle name="Normal 2 3 2 2 2 6 2 12" xfId="20026"/>
    <cellStyle name="Normal 2 3 2 2 2 6 2 12 2" xfId="20027"/>
    <cellStyle name="Normal 2 3 2 2 2 6 2 13" xfId="20028"/>
    <cellStyle name="Normal 2 3 2 2 2 6 2 2" xfId="20029"/>
    <cellStyle name="Normal 2 3 2 2 2 6 2 2 10" xfId="20030"/>
    <cellStyle name="Normal 2 3 2 2 2 6 2 2 10 2" xfId="20031"/>
    <cellStyle name="Normal 2 3 2 2 2 6 2 2 11" xfId="20032"/>
    <cellStyle name="Normal 2 3 2 2 2 6 2 2 11 2" xfId="20033"/>
    <cellStyle name="Normal 2 3 2 2 2 6 2 2 12" xfId="20034"/>
    <cellStyle name="Normal 2 3 2 2 2 6 2 2 2" xfId="20035"/>
    <cellStyle name="Normal 2 3 2 2 2 6 2 2 2 10" xfId="20036"/>
    <cellStyle name="Normal 2 3 2 2 2 6 2 2 2 10 2" xfId="20037"/>
    <cellStyle name="Normal 2 3 2 2 2 6 2 2 2 11" xfId="20038"/>
    <cellStyle name="Normal 2 3 2 2 2 6 2 2 2 2" xfId="20039"/>
    <cellStyle name="Normal 2 3 2 2 2 6 2 2 2 2 2" xfId="20040"/>
    <cellStyle name="Normal 2 3 2 2 2 6 2 2 2 3" xfId="20041"/>
    <cellStyle name="Normal 2 3 2 2 2 6 2 2 2 3 2" xfId="20042"/>
    <cellStyle name="Normal 2 3 2 2 2 6 2 2 2 4" xfId="20043"/>
    <cellStyle name="Normal 2 3 2 2 2 6 2 2 2 4 2" xfId="20044"/>
    <cellStyle name="Normal 2 3 2 2 2 6 2 2 2 5" xfId="20045"/>
    <cellStyle name="Normal 2 3 2 2 2 6 2 2 2 5 2" xfId="20046"/>
    <cellStyle name="Normal 2 3 2 2 2 6 2 2 2 6" xfId="20047"/>
    <cellStyle name="Normal 2 3 2 2 2 6 2 2 2 6 2" xfId="20048"/>
    <cellStyle name="Normal 2 3 2 2 2 6 2 2 2 7" xfId="20049"/>
    <cellStyle name="Normal 2 3 2 2 2 6 2 2 2 7 2" xfId="20050"/>
    <cellStyle name="Normal 2 3 2 2 2 6 2 2 2 8" xfId="20051"/>
    <cellStyle name="Normal 2 3 2 2 2 6 2 2 2 8 2" xfId="20052"/>
    <cellStyle name="Normal 2 3 2 2 2 6 2 2 2 9" xfId="20053"/>
    <cellStyle name="Normal 2 3 2 2 2 6 2 2 2 9 2" xfId="20054"/>
    <cellStyle name="Normal 2 3 2 2 2 6 2 2 3" xfId="20055"/>
    <cellStyle name="Normal 2 3 2 2 2 6 2 2 3 2" xfId="20056"/>
    <cellStyle name="Normal 2 3 2 2 2 6 2 2 4" xfId="20057"/>
    <cellStyle name="Normal 2 3 2 2 2 6 2 2 4 2" xfId="20058"/>
    <cellStyle name="Normal 2 3 2 2 2 6 2 2 5" xfId="20059"/>
    <cellStyle name="Normal 2 3 2 2 2 6 2 2 5 2" xfId="20060"/>
    <cellStyle name="Normal 2 3 2 2 2 6 2 2 6" xfId="20061"/>
    <cellStyle name="Normal 2 3 2 2 2 6 2 2 6 2" xfId="20062"/>
    <cellStyle name="Normal 2 3 2 2 2 6 2 2 7" xfId="20063"/>
    <cellStyle name="Normal 2 3 2 2 2 6 2 2 7 2" xfId="20064"/>
    <cellStyle name="Normal 2 3 2 2 2 6 2 2 8" xfId="20065"/>
    <cellStyle name="Normal 2 3 2 2 2 6 2 2 8 2" xfId="20066"/>
    <cellStyle name="Normal 2 3 2 2 2 6 2 2 9" xfId="20067"/>
    <cellStyle name="Normal 2 3 2 2 2 6 2 2 9 2" xfId="20068"/>
    <cellStyle name="Normal 2 3 2 2 2 6 2 3" xfId="20069"/>
    <cellStyle name="Normal 2 3 2 2 2 6 2 3 10" xfId="20070"/>
    <cellStyle name="Normal 2 3 2 2 2 6 2 3 10 2" xfId="20071"/>
    <cellStyle name="Normal 2 3 2 2 2 6 2 3 11" xfId="20072"/>
    <cellStyle name="Normal 2 3 2 2 2 6 2 3 2" xfId="20073"/>
    <cellStyle name="Normal 2 3 2 2 2 6 2 3 2 2" xfId="20074"/>
    <cellStyle name="Normal 2 3 2 2 2 6 2 3 3" xfId="20075"/>
    <cellStyle name="Normal 2 3 2 2 2 6 2 3 3 2" xfId="20076"/>
    <cellStyle name="Normal 2 3 2 2 2 6 2 3 4" xfId="20077"/>
    <cellStyle name="Normal 2 3 2 2 2 6 2 3 4 2" xfId="20078"/>
    <cellStyle name="Normal 2 3 2 2 2 6 2 3 5" xfId="20079"/>
    <cellStyle name="Normal 2 3 2 2 2 6 2 3 5 2" xfId="20080"/>
    <cellStyle name="Normal 2 3 2 2 2 6 2 3 6" xfId="20081"/>
    <cellStyle name="Normal 2 3 2 2 2 6 2 3 6 2" xfId="20082"/>
    <cellStyle name="Normal 2 3 2 2 2 6 2 3 7" xfId="20083"/>
    <cellStyle name="Normal 2 3 2 2 2 6 2 3 7 2" xfId="20084"/>
    <cellStyle name="Normal 2 3 2 2 2 6 2 3 8" xfId="20085"/>
    <cellStyle name="Normal 2 3 2 2 2 6 2 3 8 2" xfId="20086"/>
    <cellStyle name="Normal 2 3 2 2 2 6 2 3 9" xfId="20087"/>
    <cellStyle name="Normal 2 3 2 2 2 6 2 3 9 2" xfId="20088"/>
    <cellStyle name="Normal 2 3 2 2 2 6 2 4" xfId="20089"/>
    <cellStyle name="Normal 2 3 2 2 2 6 2 4 2" xfId="20090"/>
    <cellStyle name="Normal 2 3 2 2 2 6 2 5" xfId="20091"/>
    <cellStyle name="Normal 2 3 2 2 2 6 2 5 2" xfId="20092"/>
    <cellStyle name="Normal 2 3 2 2 2 6 2 6" xfId="20093"/>
    <cellStyle name="Normal 2 3 2 2 2 6 2 6 2" xfId="20094"/>
    <cellStyle name="Normal 2 3 2 2 2 6 2 7" xfId="20095"/>
    <cellStyle name="Normal 2 3 2 2 2 6 2 7 2" xfId="20096"/>
    <cellStyle name="Normal 2 3 2 2 2 6 2 8" xfId="20097"/>
    <cellStyle name="Normal 2 3 2 2 2 6 2 8 2" xfId="20098"/>
    <cellStyle name="Normal 2 3 2 2 2 6 2 9" xfId="20099"/>
    <cellStyle name="Normal 2 3 2 2 2 6 2 9 2" xfId="20100"/>
    <cellStyle name="Normal 2 3 2 2 2 6 3" xfId="579"/>
    <cellStyle name="Normal 2 3 2 2 2 6 3 10" xfId="20101"/>
    <cellStyle name="Normal 2 3 2 2 2 6 3 10 2" xfId="20102"/>
    <cellStyle name="Normal 2 3 2 2 2 6 3 11" xfId="20103"/>
    <cellStyle name="Normal 2 3 2 2 2 6 3 11 2" xfId="20104"/>
    <cellStyle name="Normal 2 3 2 2 2 6 3 12" xfId="20105"/>
    <cellStyle name="Normal 2 3 2 2 2 6 3 12 2" xfId="20106"/>
    <cellStyle name="Normal 2 3 2 2 2 6 3 13" xfId="20107"/>
    <cellStyle name="Normal 2 3 2 2 2 6 3 2" xfId="20108"/>
    <cellStyle name="Normal 2 3 2 2 2 6 3 2 10" xfId="20109"/>
    <cellStyle name="Normal 2 3 2 2 2 6 3 2 10 2" xfId="20110"/>
    <cellStyle name="Normal 2 3 2 2 2 6 3 2 11" xfId="20111"/>
    <cellStyle name="Normal 2 3 2 2 2 6 3 2 11 2" xfId="20112"/>
    <cellStyle name="Normal 2 3 2 2 2 6 3 2 12" xfId="20113"/>
    <cellStyle name="Normal 2 3 2 2 2 6 3 2 2" xfId="20114"/>
    <cellStyle name="Normal 2 3 2 2 2 6 3 2 2 10" xfId="20115"/>
    <cellStyle name="Normal 2 3 2 2 2 6 3 2 2 10 2" xfId="20116"/>
    <cellStyle name="Normal 2 3 2 2 2 6 3 2 2 11" xfId="20117"/>
    <cellStyle name="Normal 2 3 2 2 2 6 3 2 2 2" xfId="20118"/>
    <cellStyle name="Normal 2 3 2 2 2 6 3 2 2 2 2" xfId="20119"/>
    <cellStyle name="Normal 2 3 2 2 2 6 3 2 2 3" xfId="20120"/>
    <cellStyle name="Normal 2 3 2 2 2 6 3 2 2 3 2" xfId="20121"/>
    <cellStyle name="Normal 2 3 2 2 2 6 3 2 2 4" xfId="20122"/>
    <cellStyle name="Normal 2 3 2 2 2 6 3 2 2 4 2" xfId="20123"/>
    <cellStyle name="Normal 2 3 2 2 2 6 3 2 2 5" xfId="20124"/>
    <cellStyle name="Normal 2 3 2 2 2 6 3 2 2 5 2" xfId="20125"/>
    <cellStyle name="Normal 2 3 2 2 2 6 3 2 2 6" xfId="20126"/>
    <cellStyle name="Normal 2 3 2 2 2 6 3 2 2 6 2" xfId="20127"/>
    <cellStyle name="Normal 2 3 2 2 2 6 3 2 2 7" xfId="20128"/>
    <cellStyle name="Normal 2 3 2 2 2 6 3 2 2 7 2" xfId="20129"/>
    <cellStyle name="Normal 2 3 2 2 2 6 3 2 2 8" xfId="20130"/>
    <cellStyle name="Normal 2 3 2 2 2 6 3 2 2 8 2" xfId="20131"/>
    <cellStyle name="Normal 2 3 2 2 2 6 3 2 2 9" xfId="20132"/>
    <cellStyle name="Normal 2 3 2 2 2 6 3 2 2 9 2" xfId="20133"/>
    <cellStyle name="Normal 2 3 2 2 2 6 3 2 3" xfId="20134"/>
    <cellStyle name="Normal 2 3 2 2 2 6 3 2 3 2" xfId="20135"/>
    <cellStyle name="Normal 2 3 2 2 2 6 3 2 4" xfId="20136"/>
    <cellStyle name="Normal 2 3 2 2 2 6 3 2 4 2" xfId="20137"/>
    <cellStyle name="Normal 2 3 2 2 2 6 3 2 5" xfId="20138"/>
    <cellStyle name="Normal 2 3 2 2 2 6 3 2 5 2" xfId="20139"/>
    <cellStyle name="Normal 2 3 2 2 2 6 3 2 6" xfId="20140"/>
    <cellStyle name="Normal 2 3 2 2 2 6 3 2 6 2" xfId="20141"/>
    <cellStyle name="Normal 2 3 2 2 2 6 3 2 7" xfId="20142"/>
    <cellStyle name="Normal 2 3 2 2 2 6 3 2 7 2" xfId="20143"/>
    <cellStyle name="Normal 2 3 2 2 2 6 3 2 8" xfId="20144"/>
    <cellStyle name="Normal 2 3 2 2 2 6 3 2 8 2" xfId="20145"/>
    <cellStyle name="Normal 2 3 2 2 2 6 3 2 9" xfId="20146"/>
    <cellStyle name="Normal 2 3 2 2 2 6 3 2 9 2" xfId="20147"/>
    <cellStyle name="Normal 2 3 2 2 2 6 3 3" xfId="20148"/>
    <cellStyle name="Normal 2 3 2 2 2 6 3 3 10" xfId="20149"/>
    <cellStyle name="Normal 2 3 2 2 2 6 3 3 10 2" xfId="20150"/>
    <cellStyle name="Normal 2 3 2 2 2 6 3 3 11" xfId="20151"/>
    <cellStyle name="Normal 2 3 2 2 2 6 3 3 2" xfId="20152"/>
    <cellStyle name="Normal 2 3 2 2 2 6 3 3 2 2" xfId="20153"/>
    <cellStyle name="Normal 2 3 2 2 2 6 3 3 3" xfId="20154"/>
    <cellStyle name="Normal 2 3 2 2 2 6 3 3 3 2" xfId="20155"/>
    <cellStyle name="Normal 2 3 2 2 2 6 3 3 4" xfId="20156"/>
    <cellStyle name="Normal 2 3 2 2 2 6 3 3 4 2" xfId="20157"/>
    <cellStyle name="Normal 2 3 2 2 2 6 3 3 5" xfId="20158"/>
    <cellStyle name="Normal 2 3 2 2 2 6 3 3 5 2" xfId="20159"/>
    <cellStyle name="Normal 2 3 2 2 2 6 3 3 6" xfId="20160"/>
    <cellStyle name="Normal 2 3 2 2 2 6 3 3 6 2" xfId="20161"/>
    <cellStyle name="Normal 2 3 2 2 2 6 3 3 7" xfId="20162"/>
    <cellStyle name="Normal 2 3 2 2 2 6 3 3 7 2" xfId="20163"/>
    <cellStyle name="Normal 2 3 2 2 2 6 3 3 8" xfId="20164"/>
    <cellStyle name="Normal 2 3 2 2 2 6 3 3 8 2" xfId="20165"/>
    <cellStyle name="Normal 2 3 2 2 2 6 3 3 9" xfId="20166"/>
    <cellStyle name="Normal 2 3 2 2 2 6 3 3 9 2" xfId="20167"/>
    <cellStyle name="Normal 2 3 2 2 2 6 3 4" xfId="20168"/>
    <cellStyle name="Normal 2 3 2 2 2 6 3 4 2" xfId="20169"/>
    <cellStyle name="Normal 2 3 2 2 2 6 3 5" xfId="20170"/>
    <cellStyle name="Normal 2 3 2 2 2 6 3 5 2" xfId="20171"/>
    <cellStyle name="Normal 2 3 2 2 2 6 3 6" xfId="20172"/>
    <cellStyle name="Normal 2 3 2 2 2 6 3 6 2" xfId="20173"/>
    <cellStyle name="Normal 2 3 2 2 2 6 3 7" xfId="20174"/>
    <cellStyle name="Normal 2 3 2 2 2 6 3 7 2" xfId="20175"/>
    <cellStyle name="Normal 2 3 2 2 2 6 3 8" xfId="20176"/>
    <cellStyle name="Normal 2 3 2 2 2 6 3 8 2" xfId="20177"/>
    <cellStyle name="Normal 2 3 2 2 2 6 3 9" xfId="20178"/>
    <cellStyle name="Normal 2 3 2 2 2 6 3 9 2" xfId="20179"/>
    <cellStyle name="Normal 2 3 2 2 2 6 4" xfId="580"/>
    <cellStyle name="Normal 2 3 2 2 2 6 4 10" xfId="20180"/>
    <cellStyle name="Normal 2 3 2 2 2 6 4 10 2" xfId="20181"/>
    <cellStyle name="Normal 2 3 2 2 2 6 4 11" xfId="20182"/>
    <cellStyle name="Normal 2 3 2 2 2 6 4 11 2" xfId="20183"/>
    <cellStyle name="Normal 2 3 2 2 2 6 4 12" xfId="20184"/>
    <cellStyle name="Normal 2 3 2 2 2 6 4 12 2" xfId="20185"/>
    <cellStyle name="Normal 2 3 2 2 2 6 4 13" xfId="20186"/>
    <cellStyle name="Normal 2 3 2 2 2 6 4 2" xfId="20187"/>
    <cellStyle name="Normal 2 3 2 2 2 6 4 2 10" xfId="20188"/>
    <cellStyle name="Normal 2 3 2 2 2 6 4 2 10 2" xfId="20189"/>
    <cellStyle name="Normal 2 3 2 2 2 6 4 2 11" xfId="20190"/>
    <cellStyle name="Normal 2 3 2 2 2 6 4 2 11 2" xfId="20191"/>
    <cellStyle name="Normal 2 3 2 2 2 6 4 2 12" xfId="20192"/>
    <cellStyle name="Normal 2 3 2 2 2 6 4 2 2" xfId="20193"/>
    <cellStyle name="Normal 2 3 2 2 2 6 4 2 2 10" xfId="20194"/>
    <cellStyle name="Normal 2 3 2 2 2 6 4 2 2 10 2" xfId="20195"/>
    <cellStyle name="Normal 2 3 2 2 2 6 4 2 2 11" xfId="20196"/>
    <cellStyle name="Normal 2 3 2 2 2 6 4 2 2 2" xfId="20197"/>
    <cellStyle name="Normal 2 3 2 2 2 6 4 2 2 2 2" xfId="20198"/>
    <cellStyle name="Normal 2 3 2 2 2 6 4 2 2 3" xfId="20199"/>
    <cellStyle name="Normal 2 3 2 2 2 6 4 2 2 3 2" xfId="20200"/>
    <cellStyle name="Normal 2 3 2 2 2 6 4 2 2 4" xfId="20201"/>
    <cellStyle name="Normal 2 3 2 2 2 6 4 2 2 4 2" xfId="20202"/>
    <cellStyle name="Normal 2 3 2 2 2 6 4 2 2 5" xfId="20203"/>
    <cellStyle name="Normal 2 3 2 2 2 6 4 2 2 5 2" xfId="20204"/>
    <cellStyle name="Normal 2 3 2 2 2 6 4 2 2 6" xfId="20205"/>
    <cellStyle name="Normal 2 3 2 2 2 6 4 2 2 6 2" xfId="20206"/>
    <cellStyle name="Normal 2 3 2 2 2 6 4 2 2 7" xfId="20207"/>
    <cellStyle name="Normal 2 3 2 2 2 6 4 2 2 7 2" xfId="20208"/>
    <cellStyle name="Normal 2 3 2 2 2 6 4 2 2 8" xfId="20209"/>
    <cellStyle name="Normal 2 3 2 2 2 6 4 2 2 8 2" xfId="20210"/>
    <cellStyle name="Normal 2 3 2 2 2 6 4 2 2 9" xfId="20211"/>
    <cellStyle name="Normal 2 3 2 2 2 6 4 2 2 9 2" xfId="20212"/>
    <cellStyle name="Normal 2 3 2 2 2 6 4 2 3" xfId="20213"/>
    <cellStyle name="Normal 2 3 2 2 2 6 4 2 3 2" xfId="20214"/>
    <cellStyle name="Normal 2 3 2 2 2 6 4 2 4" xfId="20215"/>
    <cellStyle name="Normal 2 3 2 2 2 6 4 2 4 2" xfId="20216"/>
    <cellStyle name="Normal 2 3 2 2 2 6 4 2 5" xfId="20217"/>
    <cellStyle name="Normal 2 3 2 2 2 6 4 2 5 2" xfId="20218"/>
    <cellStyle name="Normal 2 3 2 2 2 6 4 2 6" xfId="20219"/>
    <cellStyle name="Normal 2 3 2 2 2 6 4 2 6 2" xfId="20220"/>
    <cellStyle name="Normal 2 3 2 2 2 6 4 2 7" xfId="20221"/>
    <cellStyle name="Normal 2 3 2 2 2 6 4 2 7 2" xfId="20222"/>
    <cellStyle name="Normal 2 3 2 2 2 6 4 2 8" xfId="20223"/>
    <cellStyle name="Normal 2 3 2 2 2 6 4 2 8 2" xfId="20224"/>
    <cellStyle name="Normal 2 3 2 2 2 6 4 2 9" xfId="20225"/>
    <cellStyle name="Normal 2 3 2 2 2 6 4 2 9 2" xfId="20226"/>
    <cellStyle name="Normal 2 3 2 2 2 6 4 3" xfId="20227"/>
    <cellStyle name="Normal 2 3 2 2 2 6 4 3 10" xfId="20228"/>
    <cellStyle name="Normal 2 3 2 2 2 6 4 3 10 2" xfId="20229"/>
    <cellStyle name="Normal 2 3 2 2 2 6 4 3 11" xfId="20230"/>
    <cellStyle name="Normal 2 3 2 2 2 6 4 3 2" xfId="20231"/>
    <cellStyle name="Normal 2 3 2 2 2 6 4 3 2 2" xfId="20232"/>
    <cellStyle name="Normal 2 3 2 2 2 6 4 3 3" xfId="20233"/>
    <cellStyle name="Normal 2 3 2 2 2 6 4 3 3 2" xfId="20234"/>
    <cellStyle name="Normal 2 3 2 2 2 6 4 3 4" xfId="20235"/>
    <cellStyle name="Normal 2 3 2 2 2 6 4 3 4 2" xfId="20236"/>
    <cellStyle name="Normal 2 3 2 2 2 6 4 3 5" xfId="20237"/>
    <cellStyle name="Normal 2 3 2 2 2 6 4 3 5 2" xfId="20238"/>
    <cellStyle name="Normal 2 3 2 2 2 6 4 3 6" xfId="20239"/>
    <cellStyle name="Normal 2 3 2 2 2 6 4 3 6 2" xfId="20240"/>
    <cellStyle name="Normal 2 3 2 2 2 6 4 3 7" xfId="20241"/>
    <cellStyle name="Normal 2 3 2 2 2 6 4 3 7 2" xfId="20242"/>
    <cellStyle name="Normal 2 3 2 2 2 6 4 3 8" xfId="20243"/>
    <cellStyle name="Normal 2 3 2 2 2 6 4 3 8 2" xfId="20244"/>
    <cellStyle name="Normal 2 3 2 2 2 6 4 3 9" xfId="20245"/>
    <cellStyle name="Normal 2 3 2 2 2 6 4 3 9 2" xfId="20246"/>
    <cellStyle name="Normal 2 3 2 2 2 6 4 4" xfId="20247"/>
    <cellStyle name="Normal 2 3 2 2 2 6 4 4 2" xfId="20248"/>
    <cellStyle name="Normal 2 3 2 2 2 6 4 5" xfId="20249"/>
    <cellStyle name="Normal 2 3 2 2 2 6 4 5 2" xfId="20250"/>
    <cellStyle name="Normal 2 3 2 2 2 6 4 6" xfId="20251"/>
    <cellStyle name="Normal 2 3 2 2 2 6 4 6 2" xfId="20252"/>
    <cellStyle name="Normal 2 3 2 2 2 6 4 7" xfId="20253"/>
    <cellStyle name="Normal 2 3 2 2 2 6 4 7 2" xfId="20254"/>
    <cellStyle name="Normal 2 3 2 2 2 6 4 8" xfId="20255"/>
    <cellStyle name="Normal 2 3 2 2 2 6 4 8 2" xfId="20256"/>
    <cellStyle name="Normal 2 3 2 2 2 6 4 9" xfId="20257"/>
    <cellStyle name="Normal 2 3 2 2 2 6 4 9 2" xfId="20258"/>
    <cellStyle name="Normal 2 3 2 2 2 6 5" xfId="581"/>
    <cellStyle name="Normal 2 3 2 2 2 6 5 10" xfId="20259"/>
    <cellStyle name="Normal 2 3 2 2 2 6 5 10 2" xfId="20260"/>
    <cellStyle name="Normal 2 3 2 2 2 6 5 11" xfId="20261"/>
    <cellStyle name="Normal 2 3 2 2 2 6 5 11 2" xfId="20262"/>
    <cellStyle name="Normal 2 3 2 2 2 6 5 12" xfId="20263"/>
    <cellStyle name="Normal 2 3 2 2 2 6 5 12 2" xfId="20264"/>
    <cellStyle name="Normal 2 3 2 2 2 6 5 13" xfId="20265"/>
    <cellStyle name="Normal 2 3 2 2 2 6 5 2" xfId="20266"/>
    <cellStyle name="Normal 2 3 2 2 2 6 5 2 10" xfId="20267"/>
    <cellStyle name="Normal 2 3 2 2 2 6 5 2 10 2" xfId="20268"/>
    <cellStyle name="Normal 2 3 2 2 2 6 5 2 11" xfId="20269"/>
    <cellStyle name="Normal 2 3 2 2 2 6 5 2 11 2" xfId="20270"/>
    <cellStyle name="Normal 2 3 2 2 2 6 5 2 12" xfId="20271"/>
    <cellStyle name="Normal 2 3 2 2 2 6 5 2 2" xfId="20272"/>
    <cellStyle name="Normal 2 3 2 2 2 6 5 2 2 10" xfId="20273"/>
    <cellStyle name="Normal 2 3 2 2 2 6 5 2 2 10 2" xfId="20274"/>
    <cellStyle name="Normal 2 3 2 2 2 6 5 2 2 11" xfId="20275"/>
    <cellStyle name="Normal 2 3 2 2 2 6 5 2 2 2" xfId="20276"/>
    <cellStyle name="Normal 2 3 2 2 2 6 5 2 2 2 2" xfId="20277"/>
    <cellStyle name="Normal 2 3 2 2 2 6 5 2 2 3" xfId="20278"/>
    <cellStyle name="Normal 2 3 2 2 2 6 5 2 2 3 2" xfId="20279"/>
    <cellStyle name="Normal 2 3 2 2 2 6 5 2 2 4" xfId="20280"/>
    <cellStyle name="Normal 2 3 2 2 2 6 5 2 2 4 2" xfId="20281"/>
    <cellStyle name="Normal 2 3 2 2 2 6 5 2 2 5" xfId="20282"/>
    <cellStyle name="Normal 2 3 2 2 2 6 5 2 2 5 2" xfId="20283"/>
    <cellStyle name="Normal 2 3 2 2 2 6 5 2 2 6" xfId="20284"/>
    <cellStyle name="Normal 2 3 2 2 2 6 5 2 2 6 2" xfId="20285"/>
    <cellStyle name="Normal 2 3 2 2 2 6 5 2 2 7" xfId="20286"/>
    <cellStyle name="Normal 2 3 2 2 2 6 5 2 2 7 2" xfId="20287"/>
    <cellStyle name="Normal 2 3 2 2 2 6 5 2 2 8" xfId="20288"/>
    <cellStyle name="Normal 2 3 2 2 2 6 5 2 2 8 2" xfId="20289"/>
    <cellStyle name="Normal 2 3 2 2 2 6 5 2 2 9" xfId="20290"/>
    <cellStyle name="Normal 2 3 2 2 2 6 5 2 2 9 2" xfId="20291"/>
    <cellStyle name="Normal 2 3 2 2 2 6 5 2 3" xfId="20292"/>
    <cellStyle name="Normal 2 3 2 2 2 6 5 2 3 2" xfId="20293"/>
    <cellStyle name="Normal 2 3 2 2 2 6 5 2 4" xfId="20294"/>
    <cellStyle name="Normal 2 3 2 2 2 6 5 2 4 2" xfId="20295"/>
    <cellStyle name="Normal 2 3 2 2 2 6 5 2 5" xfId="20296"/>
    <cellStyle name="Normal 2 3 2 2 2 6 5 2 5 2" xfId="20297"/>
    <cellStyle name="Normal 2 3 2 2 2 6 5 2 6" xfId="20298"/>
    <cellStyle name="Normal 2 3 2 2 2 6 5 2 6 2" xfId="20299"/>
    <cellStyle name="Normal 2 3 2 2 2 6 5 2 7" xfId="20300"/>
    <cellStyle name="Normal 2 3 2 2 2 6 5 2 7 2" xfId="20301"/>
    <cellStyle name="Normal 2 3 2 2 2 6 5 2 8" xfId="20302"/>
    <cellStyle name="Normal 2 3 2 2 2 6 5 2 8 2" xfId="20303"/>
    <cellStyle name="Normal 2 3 2 2 2 6 5 2 9" xfId="20304"/>
    <cellStyle name="Normal 2 3 2 2 2 6 5 2 9 2" xfId="20305"/>
    <cellStyle name="Normal 2 3 2 2 2 6 5 3" xfId="20306"/>
    <cellStyle name="Normal 2 3 2 2 2 6 5 3 10" xfId="20307"/>
    <cellStyle name="Normal 2 3 2 2 2 6 5 3 10 2" xfId="20308"/>
    <cellStyle name="Normal 2 3 2 2 2 6 5 3 11" xfId="20309"/>
    <cellStyle name="Normal 2 3 2 2 2 6 5 3 2" xfId="20310"/>
    <cellStyle name="Normal 2 3 2 2 2 6 5 3 2 2" xfId="20311"/>
    <cellStyle name="Normal 2 3 2 2 2 6 5 3 3" xfId="20312"/>
    <cellStyle name="Normal 2 3 2 2 2 6 5 3 3 2" xfId="20313"/>
    <cellStyle name="Normal 2 3 2 2 2 6 5 3 4" xfId="20314"/>
    <cellStyle name="Normal 2 3 2 2 2 6 5 3 4 2" xfId="20315"/>
    <cellStyle name="Normal 2 3 2 2 2 6 5 3 5" xfId="20316"/>
    <cellStyle name="Normal 2 3 2 2 2 6 5 3 5 2" xfId="20317"/>
    <cellStyle name="Normal 2 3 2 2 2 6 5 3 6" xfId="20318"/>
    <cellStyle name="Normal 2 3 2 2 2 6 5 3 6 2" xfId="20319"/>
    <cellStyle name="Normal 2 3 2 2 2 6 5 3 7" xfId="20320"/>
    <cellStyle name="Normal 2 3 2 2 2 6 5 3 7 2" xfId="20321"/>
    <cellStyle name="Normal 2 3 2 2 2 6 5 3 8" xfId="20322"/>
    <cellStyle name="Normal 2 3 2 2 2 6 5 3 8 2" xfId="20323"/>
    <cellStyle name="Normal 2 3 2 2 2 6 5 3 9" xfId="20324"/>
    <cellStyle name="Normal 2 3 2 2 2 6 5 3 9 2" xfId="20325"/>
    <cellStyle name="Normal 2 3 2 2 2 6 5 4" xfId="20326"/>
    <cellStyle name="Normal 2 3 2 2 2 6 5 4 2" xfId="20327"/>
    <cellStyle name="Normal 2 3 2 2 2 6 5 5" xfId="20328"/>
    <cellStyle name="Normal 2 3 2 2 2 6 5 5 2" xfId="20329"/>
    <cellStyle name="Normal 2 3 2 2 2 6 5 6" xfId="20330"/>
    <cellStyle name="Normal 2 3 2 2 2 6 5 6 2" xfId="20331"/>
    <cellStyle name="Normal 2 3 2 2 2 6 5 7" xfId="20332"/>
    <cellStyle name="Normal 2 3 2 2 2 6 5 7 2" xfId="20333"/>
    <cellStyle name="Normal 2 3 2 2 2 6 5 8" xfId="20334"/>
    <cellStyle name="Normal 2 3 2 2 2 6 5 8 2" xfId="20335"/>
    <cellStyle name="Normal 2 3 2 2 2 6 5 9" xfId="20336"/>
    <cellStyle name="Normal 2 3 2 2 2 6 5 9 2" xfId="20337"/>
    <cellStyle name="Normal 2 3 2 2 2 6 6" xfId="582"/>
    <cellStyle name="Normal 2 3 2 2 2 7" xfId="583"/>
    <cellStyle name="Normal 2 3 2 2 2 7 2" xfId="584"/>
    <cellStyle name="Normal 2 3 2 2 2 8" xfId="585"/>
    <cellStyle name="Normal 2 3 2 2 2 8 2" xfId="586"/>
    <cellStyle name="Normal 2 3 2 2 2 9" xfId="587"/>
    <cellStyle name="Normal 2 3 2 2 2 9 2" xfId="588"/>
    <cellStyle name="Normal 2 3 2 2 3" xfId="589"/>
    <cellStyle name="Normal 2 3 2 2 3 10" xfId="20338"/>
    <cellStyle name="Normal 2 3 2 2 3 10 2" xfId="20339"/>
    <cellStyle name="Normal 2 3 2 2 3 11" xfId="20340"/>
    <cellStyle name="Normal 2 3 2 2 3 11 2" xfId="20341"/>
    <cellStyle name="Normal 2 3 2 2 3 12" xfId="20342"/>
    <cellStyle name="Normal 2 3 2 2 3 12 2" xfId="20343"/>
    <cellStyle name="Normal 2 3 2 2 3 13" xfId="20344"/>
    <cellStyle name="Normal 2 3 2 2 3 13 2" xfId="20345"/>
    <cellStyle name="Normal 2 3 2 2 3 14" xfId="20346"/>
    <cellStyle name="Normal 2 3 2 2 3 14 2" xfId="20347"/>
    <cellStyle name="Normal 2 3 2 2 3 15" xfId="20348"/>
    <cellStyle name="Normal 2 3 2 2 3 15 2" xfId="20349"/>
    <cellStyle name="Normal 2 3 2 2 3 16" xfId="20350"/>
    <cellStyle name="Normal 2 3 2 2 3 16 2" xfId="20351"/>
    <cellStyle name="Normal 2 3 2 2 3 17" xfId="20352"/>
    <cellStyle name="Normal 2 3 2 2 3 17 2" xfId="20353"/>
    <cellStyle name="Normal 2 3 2 2 3 18" xfId="20354"/>
    <cellStyle name="Normal 2 3 2 2 3 2" xfId="590"/>
    <cellStyle name="Normal 2 3 2 2 3 2 2" xfId="591"/>
    <cellStyle name="Normal 2 3 2 2 3 2 2 10" xfId="20355"/>
    <cellStyle name="Normal 2 3 2 2 3 2 2 10 2" xfId="20356"/>
    <cellStyle name="Normal 2 3 2 2 3 2 2 11" xfId="20357"/>
    <cellStyle name="Normal 2 3 2 2 3 2 2 11 2" xfId="20358"/>
    <cellStyle name="Normal 2 3 2 2 3 2 2 12" xfId="20359"/>
    <cellStyle name="Normal 2 3 2 2 3 2 2 12 2" xfId="20360"/>
    <cellStyle name="Normal 2 3 2 2 3 2 2 13" xfId="20361"/>
    <cellStyle name="Normal 2 3 2 2 3 2 2 13 2" xfId="20362"/>
    <cellStyle name="Normal 2 3 2 2 3 2 2 14" xfId="20363"/>
    <cellStyle name="Normal 2 3 2 2 3 2 2 14 2" xfId="20364"/>
    <cellStyle name="Normal 2 3 2 2 3 2 2 15" xfId="20365"/>
    <cellStyle name="Normal 2 3 2 2 3 2 2 15 2" xfId="20366"/>
    <cellStyle name="Normal 2 3 2 2 3 2 2 16" xfId="20367"/>
    <cellStyle name="Normal 2 3 2 2 3 2 2 16 2" xfId="20368"/>
    <cellStyle name="Normal 2 3 2 2 3 2 2 17" xfId="20369"/>
    <cellStyle name="Normal 2 3 2 2 3 2 2 2" xfId="592"/>
    <cellStyle name="Normal 2 3 2 2 3 2 2 2 2" xfId="593"/>
    <cellStyle name="Normal 2 3 2 2 3 2 2 3" xfId="594"/>
    <cellStyle name="Normal 2 3 2 2 3 2 2 3 2" xfId="595"/>
    <cellStyle name="Normal 2 3 2 2 3 2 2 4" xfId="596"/>
    <cellStyle name="Normal 2 3 2 2 3 2 2 4 2" xfId="597"/>
    <cellStyle name="Normal 2 3 2 2 3 2 2 5" xfId="598"/>
    <cellStyle name="Normal 2 3 2 2 3 2 2 5 2" xfId="599"/>
    <cellStyle name="Normal 2 3 2 2 3 2 2 6" xfId="20370"/>
    <cellStyle name="Normal 2 3 2 2 3 2 2 6 10" xfId="20371"/>
    <cellStyle name="Normal 2 3 2 2 3 2 2 6 10 2" xfId="20372"/>
    <cellStyle name="Normal 2 3 2 2 3 2 2 6 11" xfId="20373"/>
    <cellStyle name="Normal 2 3 2 2 3 2 2 6 11 2" xfId="20374"/>
    <cellStyle name="Normal 2 3 2 2 3 2 2 6 12" xfId="20375"/>
    <cellStyle name="Normal 2 3 2 2 3 2 2 6 2" xfId="20376"/>
    <cellStyle name="Normal 2 3 2 2 3 2 2 6 2 10" xfId="20377"/>
    <cellStyle name="Normal 2 3 2 2 3 2 2 6 2 10 2" xfId="20378"/>
    <cellStyle name="Normal 2 3 2 2 3 2 2 6 2 11" xfId="20379"/>
    <cellStyle name="Normal 2 3 2 2 3 2 2 6 2 2" xfId="20380"/>
    <cellStyle name="Normal 2 3 2 2 3 2 2 6 2 2 2" xfId="20381"/>
    <cellStyle name="Normal 2 3 2 2 3 2 2 6 2 3" xfId="20382"/>
    <cellStyle name="Normal 2 3 2 2 3 2 2 6 2 3 2" xfId="20383"/>
    <cellStyle name="Normal 2 3 2 2 3 2 2 6 2 4" xfId="20384"/>
    <cellStyle name="Normal 2 3 2 2 3 2 2 6 2 4 2" xfId="20385"/>
    <cellStyle name="Normal 2 3 2 2 3 2 2 6 2 5" xfId="20386"/>
    <cellStyle name="Normal 2 3 2 2 3 2 2 6 2 5 2" xfId="20387"/>
    <cellStyle name="Normal 2 3 2 2 3 2 2 6 2 6" xfId="20388"/>
    <cellStyle name="Normal 2 3 2 2 3 2 2 6 2 6 2" xfId="20389"/>
    <cellStyle name="Normal 2 3 2 2 3 2 2 6 2 7" xfId="20390"/>
    <cellStyle name="Normal 2 3 2 2 3 2 2 6 2 7 2" xfId="20391"/>
    <cellStyle name="Normal 2 3 2 2 3 2 2 6 2 8" xfId="20392"/>
    <cellStyle name="Normal 2 3 2 2 3 2 2 6 2 8 2" xfId="20393"/>
    <cellStyle name="Normal 2 3 2 2 3 2 2 6 2 9" xfId="20394"/>
    <cellStyle name="Normal 2 3 2 2 3 2 2 6 2 9 2" xfId="20395"/>
    <cellStyle name="Normal 2 3 2 2 3 2 2 6 3" xfId="20396"/>
    <cellStyle name="Normal 2 3 2 2 3 2 2 6 3 2" xfId="20397"/>
    <cellStyle name="Normal 2 3 2 2 3 2 2 6 4" xfId="20398"/>
    <cellStyle name="Normal 2 3 2 2 3 2 2 6 4 2" xfId="20399"/>
    <cellStyle name="Normal 2 3 2 2 3 2 2 6 5" xfId="20400"/>
    <cellStyle name="Normal 2 3 2 2 3 2 2 6 5 2" xfId="20401"/>
    <cellStyle name="Normal 2 3 2 2 3 2 2 6 6" xfId="20402"/>
    <cellStyle name="Normal 2 3 2 2 3 2 2 6 6 2" xfId="20403"/>
    <cellStyle name="Normal 2 3 2 2 3 2 2 6 7" xfId="20404"/>
    <cellStyle name="Normal 2 3 2 2 3 2 2 6 7 2" xfId="20405"/>
    <cellStyle name="Normal 2 3 2 2 3 2 2 6 8" xfId="20406"/>
    <cellStyle name="Normal 2 3 2 2 3 2 2 6 8 2" xfId="20407"/>
    <cellStyle name="Normal 2 3 2 2 3 2 2 6 9" xfId="20408"/>
    <cellStyle name="Normal 2 3 2 2 3 2 2 6 9 2" xfId="20409"/>
    <cellStyle name="Normal 2 3 2 2 3 2 2 7" xfId="20410"/>
    <cellStyle name="Normal 2 3 2 2 3 2 2 7 10" xfId="20411"/>
    <cellStyle name="Normal 2 3 2 2 3 2 2 7 10 2" xfId="20412"/>
    <cellStyle name="Normal 2 3 2 2 3 2 2 7 11" xfId="20413"/>
    <cellStyle name="Normal 2 3 2 2 3 2 2 7 2" xfId="20414"/>
    <cellStyle name="Normal 2 3 2 2 3 2 2 7 2 2" xfId="20415"/>
    <cellStyle name="Normal 2 3 2 2 3 2 2 7 3" xfId="20416"/>
    <cellStyle name="Normal 2 3 2 2 3 2 2 7 3 2" xfId="20417"/>
    <cellStyle name="Normal 2 3 2 2 3 2 2 7 4" xfId="20418"/>
    <cellStyle name="Normal 2 3 2 2 3 2 2 7 4 2" xfId="20419"/>
    <cellStyle name="Normal 2 3 2 2 3 2 2 7 5" xfId="20420"/>
    <cellStyle name="Normal 2 3 2 2 3 2 2 7 5 2" xfId="20421"/>
    <cellStyle name="Normal 2 3 2 2 3 2 2 7 6" xfId="20422"/>
    <cellStyle name="Normal 2 3 2 2 3 2 2 7 6 2" xfId="20423"/>
    <cellStyle name="Normal 2 3 2 2 3 2 2 7 7" xfId="20424"/>
    <cellStyle name="Normal 2 3 2 2 3 2 2 7 7 2" xfId="20425"/>
    <cellStyle name="Normal 2 3 2 2 3 2 2 7 8" xfId="20426"/>
    <cellStyle name="Normal 2 3 2 2 3 2 2 7 8 2" xfId="20427"/>
    <cellStyle name="Normal 2 3 2 2 3 2 2 7 9" xfId="20428"/>
    <cellStyle name="Normal 2 3 2 2 3 2 2 7 9 2" xfId="20429"/>
    <cellStyle name="Normal 2 3 2 2 3 2 2 8" xfId="20430"/>
    <cellStyle name="Normal 2 3 2 2 3 2 2 8 2" xfId="20431"/>
    <cellStyle name="Normal 2 3 2 2 3 2 2 9" xfId="20432"/>
    <cellStyle name="Normal 2 3 2 2 3 2 2 9 2" xfId="20433"/>
    <cellStyle name="Normal 2 3 2 2 3 2 3" xfId="600"/>
    <cellStyle name="Normal 2 3 2 2 3 2 3 10" xfId="20434"/>
    <cellStyle name="Normal 2 3 2 2 3 2 3 10 2" xfId="20435"/>
    <cellStyle name="Normal 2 3 2 2 3 2 3 11" xfId="20436"/>
    <cellStyle name="Normal 2 3 2 2 3 2 3 11 2" xfId="20437"/>
    <cellStyle name="Normal 2 3 2 2 3 2 3 12" xfId="20438"/>
    <cellStyle name="Normal 2 3 2 2 3 2 3 12 2" xfId="20439"/>
    <cellStyle name="Normal 2 3 2 2 3 2 3 13" xfId="20440"/>
    <cellStyle name="Normal 2 3 2 2 3 2 3 2" xfId="20441"/>
    <cellStyle name="Normal 2 3 2 2 3 2 3 2 10" xfId="20442"/>
    <cellStyle name="Normal 2 3 2 2 3 2 3 2 10 2" xfId="20443"/>
    <cellStyle name="Normal 2 3 2 2 3 2 3 2 11" xfId="20444"/>
    <cellStyle name="Normal 2 3 2 2 3 2 3 2 11 2" xfId="20445"/>
    <cellStyle name="Normal 2 3 2 2 3 2 3 2 12" xfId="20446"/>
    <cellStyle name="Normal 2 3 2 2 3 2 3 2 2" xfId="20447"/>
    <cellStyle name="Normal 2 3 2 2 3 2 3 2 2 10" xfId="20448"/>
    <cellStyle name="Normal 2 3 2 2 3 2 3 2 2 10 2" xfId="20449"/>
    <cellStyle name="Normal 2 3 2 2 3 2 3 2 2 11" xfId="20450"/>
    <cellStyle name="Normal 2 3 2 2 3 2 3 2 2 2" xfId="20451"/>
    <cellStyle name="Normal 2 3 2 2 3 2 3 2 2 2 2" xfId="20452"/>
    <cellStyle name="Normal 2 3 2 2 3 2 3 2 2 3" xfId="20453"/>
    <cellStyle name="Normal 2 3 2 2 3 2 3 2 2 3 2" xfId="20454"/>
    <cellStyle name="Normal 2 3 2 2 3 2 3 2 2 4" xfId="20455"/>
    <cellStyle name="Normal 2 3 2 2 3 2 3 2 2 4 2" xfId="20456"/>
    <cellStyle name="Normal 2 3 2 2 3 2 3 2 2 5" xfId="20457"/>
    <cellStyle name="Normal 2 3 2 2 3 2 3 2 2 5 2" xfId="20458"/>
    <cellStyle name="Normal 2 3 2 2 3 2 3 2 2 6" xfId="20459"/>
    <cellStyle name="Normal 2 3 2 2 3 2 3 2 2 6 2" xfId="20460"/>
    <cellStyle name="Normal 2 3 2 2 3 2 3 2 2 7" xfId="20461"/>
    <cellStyle name="Normal 2 3 2 2 3 2 3 2 2 7 2" xfId="20462"/>
    <cellStyle name="Normal 2 3 2 2 3 2 3 2 2 8" xfId="20463"/>
    <cellStyle name="Normal 2 3 2 2 3 2 3 2 2 8 2" xfId="20464"/>
    <cellStyle name="Normal 2 3 2 2 3 2 3 2 2 9" xfId="20465"/>
    <cellStyle name="Normal 2 3 2 2 3 2 3 2 2 9 2" xfId="20466"/>
    <cellStyle name="Normal 2 3 2 2 3 2 3 2 3" xfId="20467"/>
    <cellStyle name="Normal 2 3 2 2 3 2 3 2 3 2" xfId="20468"/>
    <cellStyle name="Normal 2 3 2 2 3 2 3 2 4" xfId="20469"/>
    <cellStyle name="Normal 2 3 2 2 3 2 3 2 4 2" xfId="20470"/>
    <cellStyle name="Normal 2 3 2 2 3 2 3 2 5" xfId="20471"/>
    <cellStyle name="Normal 2 3 2 2 3 2 3 2 5 2" xfId="20472"/>
    <cellStyle name="Normal 2 3 2 2 3 2 3 2 6" xfId="20473"/>
    <cellStyle name="Normal 2 3 2 2 3 2 3 2 6 2" xfId="20474"/>
    <cellStyle name="Normal 2 3 2 2 3 2 3 2 7" xfId="20475"/>
    <cellStyle name="Normal 2 3 2 2 3 2 3 2 7 2" xfId="20476"/>
    <cellStyle name="Normal 2 3 2 2 3 2 3 2 8" xfId="20477"/>
    <cellStyle name="Normal 2 3 2 2 3 2 3 2 8 2" xfId="20478"/>
    <cellStyle name="Normal 2 3 2 2 3 2 3 2 9" xfId="20479"/>
    <cellStyle name="Normal 2 3 2 2 3 2 3 2 9 2" xfId="20480"/>
    <cellStyle name="Normal 2 3 2 2 3 2 3 3" xfId="20481"/>
    <cellStyle name="Normal 2 3 2 2 3 2 3 3 10" xfId="20482"/>
    <cellStyle name="Normal 2 3 2 2 3 2 3 3 10 2" xfId="20483"/>
    <cellStyle name="Normal 2 3 2 2 3 2 3 3 11" xfId="20484"/>
    <cellStyle name="Normal 2 3 2 2 3 2 3 3 2" xfId="20485"/>
    <cellStyle name="Normal 2 3 2 2 3 2 3 3 2 2" xfId="20486"/>
    <cellStyle name="Normal 2 3 2 2 3 2 3 3 3" xfId="20487"/>
    <cellStyle name="Normal 2 3 2 2 3 2 3 3 3 2" xfId="20488"/>
    <cellStyle name="Normal 2 3 2 2 3 2 3 3 4" xfId="20489"/>
    <cellStyle name="Normal 2 3 2 2 3 2 3 3 4 2" xfId="20490"/>
    <cellStyle name="Normal 2 3 2 2 3 2 3 3 5" xfId="20491"/>
    <cellStyle name="Normal 2 3 2 2 3 2 3 3 5 2" xfId="20492"/>
    <cellStyle name="Normal 2 3 2 2 3 2 3 3 6" xfId="20493"/>
    <cellStyle name="Normal 2 3 2 2 3 2 3 3 6 2" xfId="20494"/>
    <cellStyle name="Normal 2 3 2 2 3 2 3 3 7" xfId="20495"/>
    <cellStyle name="Normal 2 3 2 2 3 2 3 3 7 2" xfId="20496"/>
    <cellStyle name="Normal 2 3 2 2 3 2 3 3 8" xfId="20497"/>
    <cellStyle name="Normal 2 3 2 2 3 2 3 3 8 2" xfId="20498"/>
    <cellStyle name="Normal 2 3 2 2 3 2 3 3 9" xfId="20499"/>
    <cellStyle name="Normal 2 3 2 2 3 2 3 3 9 2" xfId="20500"/>
    <cellStyle name="Normal 2 3 2 2 3 2 3 4" xfId="20501"/>
    <cellStyle name="Normal 2 3 2 2 3 2 3 4 2" xfId="20502"/>
    <cellStyle name="Normal 2 3 2 2 3 2 3 5" xfId="20503"/>
    <cellStyle name="Normal 2 3 2 2 3 2 3 5 2" xfId="20504"/>
    <cellStyle name="Normal 2 3 2 2 3 2 3 6" xfId="20505"/>
    <cellStyle name="Normal 2 3 2 2 3 2 3 6 2" xfId="20506"/>
    <cellStyle name="Normal 2 3 2 2 3 2 3 7" xfId="20507"/>
    <cellStyle name="Normal 2 3 2 2 3 2 3 7 2" xfId="20508"/>
    <cellStyle name="Normal 2 3 2 2 3 2 3 8" xfId="20509"/>
    <cellStyle name="Normal 2 3 2 2 3 2 3 8 2" xfId="20510"/>
    <cellStyle name="Normal 2 3 2 2 3 2 3 9" xfId="20511"/>
    <cellStyle name="Normal 2 3 2 2 3 2 3 9 2" xfId="20512"/>
    <cellStyle name="Normal 2 3 2 2 3 2 4" xfId="601"/>
    <cellStyle name="Normal 2 3 2 2 3 2 4 10" xfId="20513"/>
    <cellStyle name="Normal 2 3 2 2 3 2 4 10 2" xfId="20514"/>
    <cellStyle name="Normal 2 3 2 2 3 2 4 11" xfId="20515"/>
    <cellStyle name="Normal 2 3 2 2 3 2 4 11 2" xfId="20516"/>
    <cellStyle name="Normal 2 3 2 2 3 2 4 12" xfId="20517"/>
    <cellStyle name="Normal 2 3 2 2 3 2 4 12 2" xfId="20518"/>
    <cellStyle name="Normal 2 3 2 2 3 2 4 13" xfId="20519"/>
    <cellStyle name="Normal 2 3 2 2 3 2 4 2" xfId="20520"/>
    <cellStyle name="Normal 2 3 2 2 3 2 4 2 10" xfId="20521"/>
    <cellStyle name="Normal 2 3 2 2 3 2 4 2 10 2" xfId="20522"/>
    <cellStyle name="Normal 2 3 2 2 3 2 4 2 11" xfId="20523"/>
    <cellStyle name="Normal 2 3 2 2 3 2 4 2 11 2" xfId="20524"/>
    <cellStyle name="Normal 2 3 2 2 3 2 4 2 12" xfId="20525"/>
    <cellStyle name="Normal 2 3 2 2 3 2 4 2 2" xfId="20526"/>
    <cellStyle name="Normal 2 3 2 2 3 2 4 2 2 10" xfId="20527"/>
    <cellStyle name="Normal 2 3 2 2 3 2 4 2 2 10 2" xfId="20528"/>
    <cellStyle name="Normal 2 3 2 2 3 2 4 2 2 11" xfId="20529"/>
    <cellStyle name="Normal 2 3 2 2 3 2 4 2 2 2" xfId="20530"/>
    <cellStyle name="Normal 2 3 2 2 3 2 4 2 2 2 2" xfId="20531"/>
    <cellStyle name="Normal 2 3 2 2 3 2 4 2 2 3" xfId="20532"/>
    <cellStyle name="Normal 2 3 2 2 3 2 4 2 2 3 2" xfId="20533"/>
    <cellStyle name="Normal 2 3 2 2 3 2 4 2 2 4" xfId="20534"/>
    <cellStyle name="Normal 2 3 2 2 3 2 4 2 2 4 2" xfId="20535"/>
    <cellStyle name="Normal 2 3 2 2 3 2 4 2 2 5" xfId="20536"/>
    <cellStyle name="Normal 2 3 2 2 3 2 4 2 2 5 2" xfId="20537"/>
    <cellStyle name="Normal 2 3 2 2 3 2 4 2 2 6" xfId="20538"/>
    <cellStyle name="Normal 2 3 2 2 3 2 4 2 2 6 2" xfId="20539"/>
    <cellStyle name="Normal 2 3 2 2 3 2 4 2 2 7" xfId="20540"/>
    <cellStyle name="Normal 2 3 2 2 3 2 4 2 2 7 2" xfId="20541"/>
    <cellStyle name="Normal 2 3 2 2 3 2 4 2 2 8" xfId="20542"/>
    <cellStyle name="Normal 2 3 2 2 3 2 4 2 2 8 2" xfId="20543"/>
    <cellStyle name="Normal 2 3 2 2 3 2 4 2 2 9" xfId="20544"/>
    <cellStyle name="Normal 2 3 2 2 3 2 4 2 2 9 2" xfId="20545"/>
    <cellStyle name="Normal 2 3 2 2 3 2 4 2 3" xfId="20546"/>
    <cellStyle name="Normal 2 3 2 2 3 2 4 2 3 2" xfId="20547"/>
    <cellStyle name="Normal 2 3 2 2 3 2 4 2 4" xfId="20548"/>
    <cellStyle name="Normal 2 3 2 2 3 2 4 2 4 2" xfId="20549"/>
    <cellStyle name="Normal 2 3 2 2 3 2 4 2 5" xfId="20550"/>
    <cellStyle name="Normal 2 3 2 2 3 2 4 2 5 2" xfId="20551"/>
    <cellStyle name="Normal 2 3 2 2 3 2 4 2 6" xfId="20552"/>
    <cellStyle name="Normal 2 3 2 2 3 2 4 2 6 2" xfId="20553"/>
    <cellStyle name="Normal 2 3 2 2 3 2 4 2 7" xfId="20554"/>
    <cellStyle name="Normal 2 3 2 2 3 2 4 2 7 2" xfId="20555"/>
    <cellStyle name="Normal 2 3 2 2 3 2 4 2 8" xfId="20556"/>
    <cellStyle name="Normal 2 3 2 2 3 2 4 2 8 2" xfId="20557"/>
    <cellStyle name="Normal 2 3 2 2 3 2 4 2 9" xfId="20558"/>
    <cellStyle name="Normal 2 3 2 2 3 2 4 2 9 2" xfId="20559"/>
    <cellStyle name="Normal 2 3 2 2 3 2 4 3" xfId="20560"/>
    <cellStyle name="Normal 2 3 2 2 3 2 4 3 10" xfId="20561"/>
    <cellStyle name="Normal 2 3 2 2 3 2 4 3 10 2" xfId="20562"/>
    <cellStyle name="Normal 2 3 2 2 3 2 4 3 11" xfId="20563"/>
    <cellStyle name="Normal 2 3 2 2 3 2 4 3 2" xfId="20564"/>
    <cellStyle name="Normal 2 3 2 2 3 2 4 3 2 2" xfId="20565"/>
    <cellStyle name="Normal 2 3 2 2 3 2 4 3 3" xfId="20566"/>
    <cellStyle name="Normal 2 3 2 2 3 2 4 3 3 2" xfId="20567"/>
    <cellStyle name="Normal 2 3 2 2 3 2 4 3 4" xfId="20568"/>
    <cellStyle name="Normal 2 3 2 2 3 2 4 3 4 2" xfId="20569"/>
    <cellStyle name="Normal 2 3 2 2 3 2 4 3 5" xfId="20570"/>
    <cellStyle name="Normal 2 3 2 2 3 2 4 3 5 2" xfId="20571"/>
    <cellStyle name="Normal 2 3 2 2 3 2 4 3 6" xfId="20572"/>
    <cellStyle name="Normal 2 3 2 2 3 2 4 3 6 2" xfId="20573"/>
    <cellStyle name="Normal 2 3 2 2 3 2 4 3 7" xfId="20574"/>
    <cellStyle name="Normal 2 3 2 2 3 2 4 3 7 2" xfId="20575"/>
    <cellStyle name="Normal 2 3 2 2 3 2 4 3 8" xfId="20576"/>
    <cellStyle name="Normal 2 3 2 2 3 2 4 3 8 2" xfId="20577"/>
    <cellStyle name="Normal 2 3 2 2 3 2 4 3 9" xfId="20578"/>
    <cellStyle name="Normal 2 3 2 2 3 2 4 3 9 2" xfId="20579"/>
    <cellStyle name="Normal 2 3 2 2 3 2 4 4" xfId="20580"/>
    <cellStyle name="Normal 2 3 2 2 3 2 4 4 2" xfId="20581"/>
    <cellStyle name="Normal 2 3 2 2 3 2 4 5" xfId="20582"/>
    <cellStyle name="Normal 2 3 2 2 3 2 4 5 2" xfId="20583"/>
    <cellStyle name="Normal 2 3 2 2 3 2 4 6" xfId="20584"/>
    <cellStyle name="Normal 2 3 2 2 3 2 4 6 2" xfId="20585"/>
    <cellStyle name="Normal 2 3 2 2 3 2 4 7" xfId="20586"/>
    <cellStyle name="Normal 2 3 2 2 3 2 4 7 2" xfId="20587"/>
    <cellStyle name="Normal 2 3 2 2 3 2 4 8" xfId="20588"/>
    <cellStyle name="Normal 2 3 2 2 3 2 4 8 2" xfId="20589"/>
    <cellStyle name="Normal 2 3 2 2 3 2 4 9" xfId="20590"/>
    <cellStyle name="Normal 2 3 2 2 3 2 4 9 2" xfId="20591"/>
    <cellStyle name="Normal 2 3 2 2 3 2 5" xfId="602"/>
    <cellStyle name="Normal 2 3 2 2 3 2 5 10" xfId="20592"/>
    <cellStyle name="Normal 2 3 2 2 3 2 5 10 2" xfId="20593"/>
    <cellStyle name="Normal 2 3 2 2 3 2 5 11" xfId="20594"/>
    <cellStyle name="Normal 2 3 2 2 3 2 5 11 2" xfId="20595"/>
    <cellStyle name="Normal 2 3 2 2 3 2 5 12" xfId="20596"/>
    <cellStyle name="Normal 2 3 2 2 3 2 5 12 2" xfId="20597"/>
    <cellStyle name="Normal 2 3 2 2 3 2 5 13" xfId="20598"/>
    <cellStyle name="Normal 2 3 2 2 3 2 5 2" xfId="20599"/>
    <cellStyle name="Normal 2 3 2 2 3 2 5 2 10" xfId="20600"/>
    <cellStyle name="Normal 2 3 2 2 3 2 5 2 10 2" xfId="20601"/>
    <cellStyle name="Normal 2 3 2 2 3 2 5 2 11" xfId="20602"/>
    <cellStyle name="Normal 2 3 2 2 3 2 5 2 11 2" xfId="20603"/>
    <cellStyle name="Normal 2 3 2 2 3 2 5 2 12" xfId="20604"/>
    <cellStyle name="Normal 2 3 2 2 3 2 5 2 2" xfId="20605"/>
    <cellStyle name="Normal 2 3 2 2 3 2 5 2 2 10" xfId="20606"/>
    <cellStyle name="Normal 2 3 2 2 3 2 5 2 2 10 2" xfId="20607"/>
    <cellStyle name="Normal 2 3 2 2 3 2 5 2 2 11" xfId="20608"/>
    <cellStyle name="Normal 2 3 2 2 3 2 5 2 2 2" xfId="20609"/>
    <cellStyle name="Normal 2 3 2 2 3 2 5 2 2 2 2" xfId="20610"/>
    <cellStyle name="Normal 2 3 2 2 3 2 5 2 2 3" xfId="20611"/>
    <cellStyle name="Normal 2 3 2 2 3 2 5 2 2 3 2" xfId="20612"/>
    <cellStyle name="Normal 2 3 2 2 3 2 5 2 2 4" xfId="20613"/>
    <cellStyle name="Normal 2 3 2 2 3 2 5 2 2 4 2" xfId="20614"/>
    <cellStyle name="Normal 2 3 2 2 3 2 5 2 2 5" xfId="20615"/>
    <cellStyle name="Normal 2 3 2 2 3 2 5 2 2 5 2" xfId="20616"/>
    <cellStyle name="Normal 2 3 2 2 3 2 5 2 2 6" xfId="20617"/>
    <cellStyle name="Normal 2 3 2 2 3 2 5 2 2 6 2" xfId="20618"/>
    <cellStyle name="Normal 2 3 2 2 3 2 5 2 2 7" xfId="20619"/>
    <cellStyle name="Normal 2 3 2 2 3 2 5 2 2 7 2" xfId="20620"/>
    <cellStyle name="Normal 2 3 2 2 3 2 5 2 2 8" xfId="20621"/>
    <cellStyle name="Normal 2 3 2 2 3 2 5 2 2 8 2" xfId="20622"/>
    <cellStyle name="Normal 2 3 2 2 3 2 5 2 2 9" xfId="20623"/>
    <cellStyle name="Normal 2 3 2 2 3 2 5 2 2 9 2" xfId="20624"/>
    <cellStyle name="Normal 2 3 2 2 3 2 5 2 3" xfId="20625"/>
    <cellStyle name="Normal 2 3 2 2 3 2 5 2 3 2" xfId="20626"/>
    <cellStyle name="Normal 2 3 2 2 3 2 5 2 4" xfId="20627"/>
    <cellStyle name="Normal 2 3 2 2 3 2 5 2 4 2" xfId="20628"/>
    <cellStyle name="Normal 2 3 2 2 3 2 5 2 5" xfId="20629"/>
    <cellStyle name="Normal 2 3 2 2 3 2 5 2 5 2" xfId="20630"/>
    <cellStyle name="Normal 2 3 2 2 3 2 5 2 6" xfId="20631"/>
    <cellStyle name="Normal 2 3 2 2 3 2 5 2 6 2" xfId="20632"/>
    <cellStyle name="Normal 2 3 2 2 3 2 5 2 7" xfId="20633"/>
    <cellStyle name="Normal 2 3 2 2 3 2 5 2 7 2" xfId="20634"/>
    <cellStyle name="Normal 2 3 2 2 3 2 5 2 8" xfId="20635"/>
    <cellStyle name="Normal 2 3 2 2 3 2 5 2 8 2" xfId="20636"/>
    <cellStyle name="Normal 2 3 2 2 3 2 5 2 9" xfId="20637"/>
    <cellStyle name="Normal 2 3 2 2 3 2 5 2 9 2" xfId="20638"/>
    <cellStyle name="Normal 2 3 2 2 3 2 5 3" xfId="20639"/>
    <cellStyle name="Normal 2 3 2 2 3 2 5 3 10" xfId="20640"/>
    <cellStyle name="Normal 2 3 2 2 3 2 5 3 10 2" xfId="20641"/>
    <cellStyle name="Normal 2 3 2 2 3 2 5 3 11" xfId="20642"/>
    <cellStyle name="Normal 2 3 2 2 3 2 5 3 2" xfId="20643"/>
    <cellStyle name="Normal 2 3 2 2 3 2 5 3 2 2" xfId="20644"/>
    <cellStyle name="Normal 2 3 2 2 3 2 5 3 3" xfId="20645"/>
    <cellStyle name="Normal 2 3 2 2 3 2 5 3 3 2" xfId="20646"/>
    <cellStyle name="Normal 2 3 2 2 3 2 5 3 4" xfId="20647"/>
    <cellStyle name="Normal 2 3 2 2 3 2 5 3 4 2" xfId="20648"/>
    <cellStyle name="Normal 2 3 2 2 3 2 5 3 5" xfId="20649"/>
    <cellStyle name="Normal 2 3 2 2 3 2 5 3 5 2" xfId="20650"/>
    <cellStyle name="Normal 2 3 2 2 3 2 5 3 6" xfId="20651"/>
    <cellStyle name="Normal 2 3 2 2 3 2 5 3 6 2" xfId="20652"/>
    <cellStyle name="Normal 2 3 2 2 3 2 5 3 7" xfId="20653"/>
    <cellStyle name="Normal 2 3 2 2 3 2 5 3 7 2" xfId="20654"/>
    <cellStyle name="Normal 2 3 2 2 3 2 5 3 8" xfId="20655"/>
    <cellStyle name="Normal 2 3 2 2 3 2 5 3 8 2" xfId="20656"/>
    <cellStyle name="Normal 2 3 2 2 3 2 5 3 9" xfId="20657"/>
    <cellStyle name="Normal 2 3 2 2 3 2 5 3 9 2" xfId="20658"/>
    <cellStyle name="Normal 2 3 2 2 3 2 5 4" xfId="20659"/>
    <cellStyle name="Normal 2 3 2 2 3 2 5 4 2" xfId="20660"/>
    <cellStyle name="Normal 2 3 2 2 3 2 5 5" xfId="20661"/>
    <cellStyle name="Normal 2 3 2 2 3 2 5 5 2" xfId="20662"/>
    <cellStyle name="Normal 2 3 2 2 3 2 5 6" xfId="20663"/>
    <cellStyle name="Normal 2 3 2 2 3 2 5 6 2" xfId="20664"/>
    <cellStyle name="Normal 2 3 2 2 3 2 5 7" xfId="20665"/>
    <cellStyle name="Normal 2 3 2 2 3 2 5 7 2" xfId="20666"/>
    <cellStyle name="Normal 2 3 2 2 3 2 5 8" xfId="20667"/>
    <cellStyle name="Normal 2 3 2 2 3 2 5 8 2" xfId="20668"/>
    <cellStyle name="Normal 2 3 2 2 3 2 5 9" xfId="20669"/>
    <cellStyle name="Normal 2 3 2 2 3 2 5 9 2" xfId="20670"/>
    <cellStyle name="Normal 2 3 2 2 3 2 6" xfId="603"/>
    <cellStyle name="Normal 2 3 2 2 3 3" xfId="604"/>
    <cellStyle name="Normal 2 3 2 2 3 3 2" xfId="605"/>
    <cellStyle name="Normal 2 3 2 2 3 4" xfId="606"/>
    <cellStyle name="Normal 2 3 2 2 3 4 2" xfId="607"/>
    <cellStyle name="Normal 2 3 2 2 3 5" xfId="608"/>
    <cellStyle name="Normal 2 3 2 2 3 5 2" xfId="609"/>
    <cellStyle name="Normal 2 3 2 2 3 6" xfId="610"/>
    <cellStyle name="Normal 2 3 2 2 3 6 2" xfId="611"/>
    <cellStyle name="Normal 2 3 2 2 3 7" xfId="20671"/>
    <cellStyle name="Normal 2 3 2 2 3 7 10" xfId="20672"/>
    <cellStyle name="Normal 2 3 2 2 3 7 10 2" xfId="20673"/>
    <cellStyle name="Normal 2 3 2 2 3 7 11" xfId="20674"/>
    <cellStyle name="Normal 2 3 2 2 3 7 11 2" xfId="20675"/>
    <cellStyle name="Normal 2 3 2 2 3 7 12" xfId="20676"/>
    <cellStyle name="Normal 2 3 2 2 3 7 2" xfId="20677"/>
    <cellStyle name="Normal 2 3 2 2 3 7 2 10" xfId="20678"/>
    <cellStyle name="Normal 2 3 2 2 3 7 2 10 2" xfId="20679"/>
    <cellStyle name="Normal 2 3 2 2 3 7 2 11" xfId="20680"/>
    <cellStyle name="Normal 2 3 2 2 3 7 2 2" xfId="20681"/>
    <cellStyle name="Normal 2 3 2 2 3 7 2 2 2" xfId="20682"/>
    <cellStyle name="Normal 2 3 2 2 3 7 2 3" xfId="20683"/>
    <cellStyle name="Normal 2 3 2 2 3 7 2 3 2" xfId="20684"/>
    <cellStyle name="Normal 2 3 2 2 3 7 2 4" xfId="20685"/>
    <cellStyle name="Normal 2 3 2 2 3 7 2 4 2" xfId="20686"/>
    <cellStyle name="Normal 2 3 2 2 3 7 2 5" xfId="20687"/>
    <cellStyle name="Normal 2 3 2 2 3 7 2 5 2" xfId="20688"/>
    <cellStyle name="Normal 2 3 2 2 3 7 2 6" xfId="20689"/>
    <cellStyle name="Normal 2 3 2 2 3 7 2 6 2" xfId="20690"/>
    <cellStyle name="Normal 2 3 2 2 3 7 2 7" xfId="20691"/>
    <cellStyle name="Normal 2 3 2 2 3 7 2 7 2" xfId="20692"/>
    <cellStyle name="Normal 2 3 2 2 3 7 2 8" xfId="20693"/>
    <cellStyle name="Normal 2 3 2 2 3 7 2 8 2" xfId="20694"/>
    <cellStyle name="Normal 2 3 2 2 3 7 2 9" xfId="20695"/>
    <cellStyle name="Normal 2 3 2 2 3 7 2 9 2" xfId="20696"/>
    <cellStyle name="Normal 2 3 2 2 3 7 3" xfId="20697"/>
    <cellStyle name="Normal 2 3 2 2 3 7 3 2" xfId="20698"/>
    <cellStyle name="Normal 2 3 2 2 3 7 4" xfId="20699"/>
    <cellStyle name="Normal 2 3 2 2 3 7 4 2" xfId="20700"/>
    <cellStyle name="Normal 2 3 2 2 3 7 5" xfId="20701"/>
    <cellStyle name="Normal 2 3 2 2 3 7 5 2" xfId="20702"/>
    <cellStyle name="Normal 2 3 2 2 3 7 6" xfId="20703"/>
    <cellStyle name="Normal 2 3 2 2 3 7 6 2" xfId="20704"/>
    <cellStyle name="Normal 2 3 2 2 3 7 7" xfId="20705"/>
    <cellStyle name="Normal 2 3 2 2 3 7 7 2" xfId="20706"/>
    <cellStyle name="Normal 2 3 2 2 3 7 8" xfId="20707"/>
    <cellStyle name="Normal 2 3 2 2 3 7 8 2" xfId="20708"/>
    <cellStyle name="Normal 2 3 2 2 3 7 9" xfId="20709"/>
    <cellStyle name="Normal 2 3 2 2 3 7 9 2" xfId="20710"/>
    <cellStyle name="Normal 2 3 2 2 3 8" xfId="20711"/>
    <cellStyle name="Normal 2 3 2 2 3 8 10" xfId="20712"/>
    <cellStyle name="Normal 2 3 2 2 3 8 10 2" xfId="20713"/>
    <cellStyle name="Normal 2 3 2 2 3 8 11" xfId="20714"/>
    <cellStyle name="Normal 2 3 2 2 3 8 2" xfId="20715"/>
    <cellStyle name="Normal 2 3 2 2 3 8 2 2" xfId="20716"/>
    <cellStyle name="Normal 2 3 2 2 3 8 3" xfId="20717"/>
    <cellStyle name="Normal 2 3 2 2 3 8 3 2" xfId="20718"/>
    <cellStyle name="Normal 2 3 2 2 3 8 4" xfId="20719"/>
    <cellStyle name="Normal 2 3 2 2 3 8 4 2" xfId="20720"/>
    <cellStyle name="Normal 2 3 2 2 3 8 5" xfId="20721"/>
    <cellStyle name="Normal 2 3 2 2 3 8 5 2" xfId="20722"/>
    <cellStyle name="Normal 2 3 2 2 3 8 6" xfId="20723"/>
    <cellStyle name="Normal 2 3 2 2 3 8 6 2" xfId="20724"/>
    <cellStyle name="Normal 2 3 2 2 3 8 7" xfId="20725"/>
    <cellStyle name="Normal 2 3 2 2 3 8 7 2" xfId="20726"/>
    <cellStyle name="Normal 2 3 2 2 3 8 8" xfId="20727"/>
    <cellStyle name="Normal 2 3 2 2 3 8 8 2" xfId="20728"/>
    <cellStyle name="Normal 2 3 2 2 3 8 9" xfId="20729"/>
    <cellStyle name="Normal 2 3 2 2 3 8 9 2" xfId="20730"/>
    <cellStyle name="Normal 2 3 2 2 3 9" xfId="20731"/>
    <cellStyle name="Normal 2 3 2 2 3 9 2" xfId="20732"/>
    <cellStyle name="Normal 2 3 2 2 4" xfId="612"/>
    <cellStyle name="Normal 2 3 2 2 4 2" xfId="613"/>
    <cellStyle name="Normal 2 3 2 2 5" xfId="614"/>
    <cellStyle name="Normal 2 3 2 2 5 2" xfId="615"/>
    <cellStyle name="Normal 2 3 2 2 6" xfId="616"/>
    <cellStyle name="Normal 2 3 2 2 6 10" xfId="20733"/>
    <cellStyle name="Normal 2 3 2 2 6 10 2" xfId="20734"/>
    <cellStyle name="Normal 2 3 2 2 6 11" xfId="20735"/>
    <cellStyle name="Normal 2 3 2 2 6 11 2" xfId="20736"/>
    <cellStyle name="Normal 2 3 2 2 6 12" xfId="20737"/>
    <cellStyle name="Normal 2 3 2 2 6 12 2" xfId="20738"/>
    <cellStyle name="Normal 2 3 2 2 6 13" xfId="20739"/>
    <cellStyle name="Normal 2 3 2 2 6 13 2" xfId="20740"/>
    <cellStyle name="Normal 2 3 2 2 6 14" xfId="20741"/>
    <cellStyle name="Normal 2 3 2 2 6 14 2" xfId="20742"/>
    <cellStyle name="Normal 2 3 2 2 6 15" xfId="20743"/>
    <cellStyle name="Normal 2 3 2 2 6 15 2" xfId="20744"/>
    <cellStyle name="Normal 2 3 2 2 6 16" xfId="20745"/>
    <cellStyle name="Normal 2 3 2 2 6 16 2" xfId="20746"/>
    <cellStyle name="Normal 2 3 2 2 6 17" xfId="20747"/>
    <cellStyle name="Normal 2 3 2 2 6 2" xfId="617"/>
    <cellStyle name="Normal 2 3 2 2 6 2 2" xfId="618"/>
    <cellStyle name="Normal 2 3 2 2 6 3" xfId="619"/>
    <cellStyle name="Normal 2 3 2 2 6 3 2" xfId="620"/>
    <cellStyle name="Normal 2 3 2 2 6 4" xfId="621"/>
    <cellStyle name="Normal 2 3 2 2 6 4 2" xfId="622"/>
    <cellStyle name="Normal 2 3 2 2 6 5" xfId="623"/>
    <cellStyle name="Normal 2 3 2 2 6 5 2" xfId="624"/>
    <cellStyle name="Normal 2 3 2 2 6 6" xfId="20748"/>
    <cellStyle name="Normal 2 3 2 2 6 6 10" xfId="20749"/>
    <cellStyle name="Normal 2 3 2 2 6 6 10 2" xfId="20750"/>
    <cellStyle name="Normal 2 3 2 2 6 6 11" xfId="20751"/>
    <cellStyle name="Normal 2 3 2 2 6 6 11 2" xfId="20752"/>
    <cellStyle name="Normal 2 3 2 2 6 6 12" xfId="20753"/>
    <cellStyle name="Normal 2 3 2 2 6 6 2" xfId="20754"/>
    <cellStyle name="Normal 2 3 2 2 6 6 2 10" xfId="20755"/>
    <cellStyle name="Normal 2 3 2 2 6 6 2 10 2" xfId="20756"/>
    <cellStyle name="Normal 2 3 2 2 6 6 2 11" xfId="20757"/>
    <cellStyle name="Normal 2 3 2 2 6 6 2 2" xfId="20758"/>
    <cellStyle name="Normal 2 3 2 2 6 6 2 2 2" xfId="20759"/>
    <cellStyle name="Normal 2 3 2 2 6 6 2 3" xfId="20760"/>
    <cellStyle name="Normal 2 3 2 2 6 6 2 3 2" xfId="20761"/>
    <cellStyle name="Normal 2 3 2 2 6 6 2 4" xfId="20762"/>
    <cellStyle name="Normal 2 3 2 2 6 6 2 4 2" xfId="20763"/>
    <cellStyle name="Normal 2 3 2 2 6 6 2 5" xfId="20764"/>
    <cellStyle name="Normal 2 3 2 2 6 6 2 5 2" xfId="20765"/>
    <cellStyle name="Normal 2 3 2 2 6 6 2 6" xfId="20766"/>
    <cellStyle name="Normal 2 3 2 2 6 6 2 6 2" xfId="20767"/>
    <cellStyle name="Normal 2 3 2 2 6 6 2 7" xfId="20768"/>
    <cellStyle name="Normal 2 3 2 2 6 6 2 7 2" xfId="20769"/>
    <cellStyle name="Normal 2 3 2 2 6 6 2 8" xfId="20770"/>
    <cellStyle name="Normal 2 3 2 2 6 6 2 8 2" xfId="20771"/>
    <cellStyle name="Normal 2 3 2 2 6 6 2 9" xfId="20772"/>
    <cellStyle name="Normal 2 3 2 2 6 6 2 9 2" xfId="20773"/>
    <cellStyle name="Normal 2 3 2 2 6 6 3" xfId="20774"/>
    <cellStyle name="Normal 2 3 2 2 6 6 3 2" xfId="20775"/>
    <cellStyle name="Normal 2 3 2 2 6 6 4" xfId="20776"/>
    <cellStyle name="Normal 2 3 2 2 6 6 4 2" xfId="20777"/>
    <cellStyle name="Normal 2 3 2 2 6 6 5" xfId="20778"/>
    <cellStyle name="Normal 2 3 2 2 6 6 5 2" xfId="20779"/>
    <cellStyle name="Normal 2 3 2 2 6 6 6" xfId="20780"/>
    <cellStyle name="Normal 2 3 2 2 6 6 6 2" xfId="20781"/>
    <cellStyle name="Normal 2 3 2 2 6 6 7" xfId="20782"/>
    <cellStyle name="Normal 2 3 2 2 6 6 7 2" xfId="20783"/>
    <cellStyle name="Normal 2 3 2 2 6 6 8" xfId="20784"/>
    <cellStyle name="Normal 2 3 2 2 6 6 8 2" xfId="20785"/>
    <cellStyle name="Normal 2 3 2 2 6 6 9" xfId="20786"/>
    <cellStyle name="Normal 2 3 2 2 6 6 9 2" xfId="20787"/>
    <cellStyle name="Normal 2 3 2 2 6 7" xfId="20788"/>
    <cellStyle name="Normal 2 3 2 2 6 7 10" xfId="20789"/>
    <cellStyle name="Normal 2 3 2 2 6 7 10 2" xfId="20790"/>
    <cellStyle name="Normal 2 3 2 2 6 7 11" xfId="20791"/>
    <cellStyle name="Normal 2 3 2 2 6 7 2" xfId="20792"/>
    <cellStyle name="Normal 2 3 2 2 6 7 2 2" xfId="20793"/>
    <cellStyle name="Normal 2 3 2 2 6 7 3" xfId="20794"/>
    <cellStyle name="Normal 2 3 2 2 6 7 3 2" xfId="20795"/>
    <cellStyle name="Normal 2 3 2 2 6 7 4" xfId="20796"/>
    <cellStyle name="Normal 2 3 2 2 6 7 4 2" xfId="20797"/>
    <cellStyle name="Normal 2 3 2 2 6 7 5" xfId="20798"/>
    <cellStyle name="Normal 2 3 2 2 6 7 5 2" xfId="20799"/>
    <cellStyle name="Normal 2 3 2 2 6 7 6" xfId="20800"/>
    <cellStyle name="Normal 2 3 2 2 6 7 6 2" xfId="20801"/>
    <cellStyle name="Normal 2 3 2 2 6 7 7" xfId="20802"/>
    <cellStyle name="Normal 2 3 2 2 6 7 7 2" xfId="20803"/>
    <cellStyle name="Normal 2 3 2 2 6 7 8" xfId="20804"/>
    <cellStyle name="Normal 2 3 2 2 6 7 8 2" xfId="20805"/>
    <cellStyle name="Normal 2 3 2 2 6 7 9" xfId="20806"/>
    <cellStyle name="Normal 2 3 2 2 6 7 9 2" xfId="20807"/>
    <cellStyle name="Normal 2 3 2 2 6 8" xfId="20808"/>
    <cellStyle name="Normal 2 3 2 2 6 8 2" xfId="20809"/>
    <cellStyle name="Normal 2 3 2 2 6 9" xfId="20810"/>
    <cellStyle name="Normal 2 3 2 2 6 9 2" xfId="20811"/>
    <cellStyle name="Normal 2 3 2 2 7" xfId="625"/>
    <cellStyle name="Normal 2 3 2 2 7 10" xfId="20812"/>
    <cellStyle name="Normal 2 3 2 2 7 10 2" xfId="20813"/>
    <cellStyle name="Normal 2 3 2 2 7 11" xfId="20814"/>
    <cellStyle name="Normal 2 3 2 2 7 11 2" xfId="20815"/>
    <cellStyle name="Normal 2 3 2 2 7 12" xfId="20816"/>
    <cellStyle name="Normal 2 3 2 2 7 12 2" xfId="20817"/>
    <cellStyle name="Normal 2 3 2 2 7 13" xfId="20818"/>
    <cellStyle name="Normal 2 3 2 2 7 2" xfId="20819"/>
    <cellStyle name="Normal 2 3 2 2 7 2 10" xfId="20820"/>
    <cellStyle name="Normal 2 3 2 2 7 2 10 2" xfId="20821"/>
    <cellStyle name="Normal 2 3 2 2 7 2 11" xfId="20822"/>
    <cellStyle name="Normal 2 3 2 2 7 2 11 2" xfId="20823"/>
    <cellStyle name="Normal 2 3 2 2 7 2 12" xfId="20824"/>
    <cellStyle name="Normal 2 3 2 2 7 2 2" xfId="20825"/>
    <cellStyle name="Normal 2 3 2 2 7 2 2 10" xfId="20826"/>
    <cellStyle name="Normal 2 3 2 2 7 2 2 10 2" xfId="20827"/>
    <cellStyle name="Normal 2 3 2 2 7 2 2 11" xfId="20828"/>
    <cellStyle name="Normal 2 3 2 2 7 2 2 2" xfId="20829"/>
    <cellStyle name="Normal 2 3 2 2 7 2 2 2 2" xfId="20830"/>
    <cellStyle name="Normal 2 3 2 2 7 2 2 3" xfId="20831"/>
    <cellStyle name="Normal 2 3 2 2 7 2 2 3 2" xfId="20832"/>
    <cellStyle name="Normal 2 3 2 2 7 2 2 4" xfId="20833"/>
    <cellStyle name="Normal 2 3 2 2 7 2 2 4 2" xfId="20834"/>
    <cellStyle name="Normal 2 3 2 2 7 2 2 5" xfId="20835"/>
    <cellStyle name="Normal 2 3 2 2 7 2 2 5 2" xfId="20836"/>
    <cellStyle name="Normal 2 3 2 2 7 2 2 6" xfId="20837"/>
    <cellStyle name="Normal 2 3 2 2 7 2 2 6 2" xfId="20838"/>
    <cellStyle name="Normal 2 3 2 2 7 2 2 7" xfId="20839"/>
    <cellStyle name="Normal 2 3 2 2 7 2 2 7 2" xfId="20840"/>
    <cellStyle name="Normal 2 3 2 2 7 2 2 8" xfId="20841"/>
    <cellStyle name="Normal 2 3 2 2 7 2 2 8 2" xfId="20842"/>
    <cellStyle name="Normal 2 3 2 2 7 2 2 9" xfId="20843"/>
    <cellStyle name="Normal 2 3 2 2 7 2 2 9 2" xfId="20844"/>
    <cellStyle name="Normal 2 3 2 2 7 2 3" xfId="20845"/>
    <cellStyle name="Normal 2 3 2 2 7 2 3 2" xfId="20846"/>
    <cellStyle name="Normal 2 3 2 2 7 2 4" xfId="20847"/>
    <cellStyle name="Normal 2 3 2 2 7 2 4 2" xfId="20848"/>
    <cellStyle name="Normal 2 3 2 2 7 2 5" xfId="20849"/>
    <cellStyle name="Normal 2 3 2 2 7 2 5 2" xfId="20850"/>
    <cellStyle name="Normal 2 3 2 2 7 2 6" xfId="20851"/>
    <cellStyle name="Normal 2 3 2 2 7 2 6 2" xfId="20852"/>
    <cellStyle name="Normal 2 3 2 2 7 2 7" xfId="20853"/>
    <cellStyle name="Normal 2 3 2 2 7 2 7 2" xfId="20854"/>
    <cellStyle name="Normal 2 3 2 2 7 2 8" xfId="20855"/>
    <cellStyle name="Normal 2 3 2 2 7 2 8 2" xfId="20856"/>
    <cellStyle name="Normal 2 3 2 2 7 2 9" xfId="20857"/>
    <cellStyle name="Normal 2 3 2 2 7 2 9 2" xfId="20858"/>
    <cellStyle name="Normal 2 3 2 2 7 3" xfId="20859"/>
    <cellStyle name="Normal 2 3 2 2 7 3 10" xfId="20860"/>
    <cellStyle name="Normal 2 3 2 2 7 3 10 2" xfId="20861"/>
    <cellStyle name="Normal 2 3 2 2 7 3 11" xfId="20862"/>
    <cellStyle name="Normal 2 3 2 2 7 3 2" xfId="20863"/>
    <cellStyle name="Normal 2 3 2 2 7 3 2 2" xfId="20864"/>
    <cellStyle name="Normal 2 3 2 2 7 3 3" xfId="20865"/>
    <cellStyle name="Normal 2 3 2 2 7 3 3 2" xfId="20866"/>
    <cellStyle name="Normal 2 3 2 2 7 3 4" xfId="20867"/>
    <cellStyle name="Normal 2 3 2 2 7 3 4 2" xfId="20868"/>
    <cellStyle name="Normal 2 3 2 2 7 3 5" xfId="20869"/>
    <cellStyle name="Normal 2 3 2 2 7 3 5 2" xfId="20870"/>
    <cellStyle name="Normal 2 3 2 2 7 3 6" xfId="20871"/>
    <cellStyle name="Normal 2 3 2 2 7 3 6 2" xfId="20872"/>
    <cellStyle name="Normal 2 3 2 2 7 3 7" xfId="20873"/>
    <cellStyle name="Normal 2 3 2 2 7 3 7 2" xfId="20874"/>
    <cellStyle name="Normal 2 3 2 2 7 3 8" xfId="20875"/>
    <cellStyle name="Normal 2 3 2 2 7 3 8 2" xfId="20876"/>
    <cellStyle name="Normal 2 3 2 2 7 3 9" xfId="20877"/>
    <cellStyle name="Normal 2 3 2 2 7 3 9 2" xfId="20878"/>
    <cellStyle name="Normal 2 3 2 2 7 4" xfId="20879"/>
    <cellStyle name="Normal 2 3 2 2 7 4 2" xfId="20880"/>
    <cellStyle name="Normal 2 3 2 2 7 5" xfId="20881"/>
    <cellStyle name="Normal 2 3 2 2 7 5 2" xfId="20882"/>
    <cellStyle name="Normal 2 3 2 2 7 6" xfId="20883"/>
    <cellStyle name="Normal 2 3 2 2 7 6 2" xfId="20884"/>
    <cellStyle name="Normal 2 3 2 2 7 7" xfId="20885"/>
    <cellStyle name="Normal 2 3 2 2 7 7 2" xfId="20886"/>
    <cellStyle name="Normal 2 3 2 2 7 8" xfId="20887"/>
    <cellStyle name="Normal 2 3 2 2 7 8 2" xfId="20888"/>
    <cellStyle name="Normal 2 3 2 2 7 9" xfId="20889"/>
    <cellStyle name="Normal 2 3 2 2 7 9 2" xfId="20890"/>
    <cellStyle name="Normal 2 3 2 2 8" xfId="626"/>
    <cellStyle name="Normal 2 3 2 2 8 10" xfId="20891"/>
    <cellStyle name="Normal 2 3 2 2 8 10 2" xfId="20892"/>
    <cellStyle name="Normal 2 3 2 2 8 11" xfId="20893"/>
    <cellStyle name="Normal 2 3 2 2 8 11 2" xfId="20894"/>
    <cellStyle name="Normal 2 3 2 2 8 12" xfId="20895"/>
    <cellStyle name="Normal 2 3 2 2 8 12 2" xfId="20896"/>
    <cellStyle name="Normal 2 3 2 2 8 13" xfId="20897"/>
    <cellStyle name="Normal 2 3 2 2 8 2" xfId="20898"/>
    <cellStyle name="Normal 2 3 2 2 8 2 10" xfId="20899"/>
    <cellStyle name="Normal 2 3 2 2 8 2 10 2" xfId="20900"/>
    <cellStyle name="Normal 2 3 2 2 8 2 11" xfId="20901"/>
    <cellStyle name="Normal 2 3 2 2 8 2 11 2" xfId="20902"/>
    <cellStyle name="Normal 2 3 2 2 8 2 12" xfId="20903"/>
    <cellStyle name="Normal 2 3 2 2 8 2 2" xfId="20904"/>
    <cellStyle name="Normal 2 3 2 2 8 2 2 10" xfId="20905"/>
    <cellStyle name="Normal 2 3 2 2 8 2 2 10 2" xfId="20906"/>
    <cellStyle name="Normal 2 3 2 2 8 2 2 11" xfId="20907"/>
    <cellStyle name="Normal 2 3 2 2 8 2 2 2" xfId="20908"/>
    <cellStyle name="Normal 2 3 2 2 8 2 2 2 2" xfId="20909"/>
    <cellStyle name="Normal 2 3 2 2 8 2 2 3" xfId="20910"/>
    <cellStyle name="Normal 2 3 2 2 8 2 2 3 2" xfId="20911"/>
    <cellStyle name="Normal 2 3 2 2 8 2 2 4" xfId="20912"/>
    <cellStyle name="Normal 2 3 2 2 8 2 2 4 2" xfId="20913"/>
    <cellStyle name="Normal 2 3 2 2 8 2 2 5" xfId="20914"/>
    <cellStyle name="Normal 2 3 2 2 8 2 2 5 2" xfId="20915"/>
    <cellStyle name="Normal 2 3 2 2 8 2 2 6" xfId="20916"/>
    <cellStyle name="Normal 2 3 2 2 8 2 2 6 2" xfId="20917"/>
    <cellStyle name="Normal 2 3 2 2 8 2 2 7" xfId="20918"/>
    <cellStyle name="Normal 2 3 2 2 8 2 2 7 2" xfId="20919"/>
    <cellStyle name="Normal 2 3 2 2 8 2 2 8" xfId="20920"/>
    <cellStyle name="Normal 2 3 2 2 8 2 2 8 2" xfId="20921"/>
    <cellStyle name="Normal 2 3 2 2 8 2 2 9" xfId="20922"/>
    <cellStyle name="Normal 2 3 2 2 8 2 2 9 2" xfId="20923"/>
    <cellStyle name="Normal 2 3 2 2 8 2 3" xfId="20924"/>
    <cellStyle name="Normal 2 3 2 2 8 2 3 2" xfId="20925"/>
    <cellStyle name="Normal 2 3 2 2 8 2 4" xfId="20926"/>
    <cellStyle name="Normal 2 3 2 2 8 2 4 2" xfId="20927"/>
    <cellStyle name="Normal 2 3 2 2 8 2 5" xfId="20928"/>
    <cellStyle name="Normal 2 3 2 2 8 2 5 2" xfId="20929"/>
    <cellStyle name="Normal 2 3 2 2 8 2 6" xfId="20930"/>
    <cellStyle name="Normal 2 3 2 2 8 2 6 2" xfId="20931"/>
    <cellStyle name="Normal 2 3 2 2 8 2 7" xfId="20932"/>
    <cellStyle name="Normal 2 3 2 2 8 2 7 2" xfId="20933"/>
    <cellStyle name="Normal 2 3 2 2 8 2 8" xfId="20934"/>
    <cellStyle name="Normal 2 3 2 2 8 2 8 2" xfId="20935"/>
    <cellStyle name="Normal 2 3 2 2 8 2 9" xfId="20936"/>
    <cellStyle name="Normal 2 3 2 2 8 2 9 2" xfId="20937"/>
    <cellStyle name="Normal 2 3 2 2 8 3" xfId="20938"/>
    <cellStyle name="Normal 2 3 2 2 8 3 10" xfId="20939"/>
    <cellStyle name="Normal 2 3 2 2 8 3 10 2" xfId="20940"/>
    <cellStyle name="Normal 2 3 2 2 8 3 11" xfId="20941"/>
    <cellStyle name="Normal 2 3 2 2 8 3 2" xfId="20942"/>
    <cellStyle name="Normal 2 3 2 2 8 3 2 2" xfId="20943"/>
    <cellStyle name="Normal 2 3 2 2 8 3 3" xfId="20944"/>
    <cellStyle name="Normal 2 3 2 2 8 3 3 2" xfId="20945"/>
    <cellStyle name="Normal 2 3 2 2 8 3 4" xfId="20946"/>
    <cellStyle name="Normal 2 3 2 2 8 3 4 2" xfId="20947"/>
    <cellStyle name="Normal 2 3 2 2 8 3 5" xfId="20948"/>
    <cellStyle name="Normal 2 3 2 2 8 3 5 2" xfId="20949"/>
    <cellStyle name="Normal 2 3 2 2 8 3 6" xfId="20950"/>
    <cellStyle name="Normal 2 3 2 2 8 3 6 2" xfId="20951"/>
    <cellStyle name="Normal 2 3 2 2 8 3 7" xfId="20952"/>
    <cellStyle name="Normal 2 3 2 2 8 3 7 2" xfId="20953"/>
    <cellStyle name="Normal 2 3 2 2 8 3 8" xfId="20954"/>
    <cellStyle name="Normal 2 3 2 2 8 3 8 2" xfId="20955"/>
    <cellStyle name="Normal 2 3 2 2 8 3 9" xfId="20956"/>
    <cellStyle name="Normal 2 3 2 2 8 3 9 2" xfId="20957"/>
    <cellStyle name="Normal 2 3 2 2 8 4" xfId="20958"/>
    <cellStyle name="Normal 2 3 2 2 8 4 2" xfId="20959"/>
    <cellStyle name="Normal 2 3 2 2 8 5" xfId="20960"/>
    <cellStyle name="Normal 2 3 2 2 8 5 2" xfId="20961"/>
    <cellStyle name="Normal 2 3 2 2 8 6" xfId="20962"/>
    <cellStyle name="Normal 2 3 2 2 8 6 2" xfId="20963"/>
    <cellStyle name="Normal 2 3 2 2 8 7" xfId="20964"/>
    <cellStyle name="Normal 2 3 2 2 8 7 2" xfId="20965"/>
    <cellStyle name="Normal 2 3 2 2 8 8" xfId="20966"/>
    <cellStyle name="Normal 2 3 2 2 8 8 2" xfId="20967"/>
    <cellStyle name="Normal 2 3 2 2 8 9" xfId="20968"/>
    <cellStyle name="Normal 2 3 2 2 8 9 2" xfId="20969"/>
    <cellStyle name="Normal 2 3 2 2 9" xfId="627"/>
    <cellStyle name="Normal 2 3 2 2 9 10" xfId="20970"/>
    <cellStyle name="Normal 2 3 2 2 9 10 2" xfId="20971"/>
    <cellStyle name="Normal 2 3 2 2 9 11" xfId="20972"/>
    <cellStyle name="Normal 2 3 2 2 9 11 2" xfId="20973"/>
    <cellStyle name="Normal 2 3 2 2 9 12" xfId="20974"/>
    <cellStyle name="Normal 2 3 2 2 9 12 2" xfId="20975"/>
    <cellStyle name="Normal 2 3 2 2 9 13" xfId="20976"/>
    <cellStyle name="Normal 2 3 2 2 9 2" xfId="20977"/>
    <cellStyle name="Normal 2 3 2 2 9 2 10" xfId="20978"/>
    <cellStyle name="Normal 2 3 2 2 9 2 10 2" xfId="20979"/>
    <cellStyle name="Normal 2 3 2 2 9 2 11" xfId="20980"/>
    <cellStyle name="Normal 2 3 2 2 9 2 11 2" xfId="20981"/>
    <cellStyle name="Normal 2 3 2 2 9 2 12" xfId="20982"/>
    <cellStyle name="Normal 2 3 2 2 9 2 2" xfId="20983"/>
    <cellStyle name="Normal 2 3 2 2 9 2 2 10" xfId="20984"/>
    <cellStyle name="Normal 2 3 2 2 9 2 2 10 2" xfId="20985"/>
    <cellStyle name="Normal 2 3 2 2 9 2 2 11" xfId="20986"/>
    <cellStyle name="Normal 2 3 2 2 9 2 2 2" xfId="20987"/>
    <cellStyle name="Normal 2 3 2 2 9 2 2 2 2" xfId="20988"/>
    <cellStyle name="Normal 2 3 2 2 9 2 2 3" xfId="20989"/>
    <cellStyle name="Normal 2 3 2 2 9 2 2 3 2" xfId="20990"/>
    <cellStyle name="Normal 2 3 2 2 9 2 2 4" xfId="20991"/>
    <cellStyle name="Normal 2 3 2 2 9 2 2 4 2" xfId="20992"/>
    <cellStyle name="Normal 2 3 2 2 9 2 2 5" xfId="20993"/>
    <cellStyle name="Normal 2 3 2 2 9 2 2 5 2" xfId="20994"/>
    <cellStyle name="Normal 2 3 2 2 9 2 2 6" xfId="20995"/>
    <cellStyle name="Normal 2 3 2 2 9 2 2 6 2" xfId="20996"/>
    <cellStyle name="Normal 2 3 2 2 9 2 2 7" xfId="20997"/>
    <cellStyle name="Normal 2 3 2 2 9 2 2 7 2" xfId="20998"/>
    <cellStyle name="Normal 2 3 2 2 9 2 2 8" xfId="20999"/>
    <cellStyle name="Normal 2 3 2 2 9 2 2 8 2" xfId="21000"/>
    <cellStyle name="Normal 2 3 2 2 9 2 2 9" xfId="21001"/>
    <cellStyle name="Normal 2 3 2 2 9 2 2 9 2" xfId="21002"/>
    <cellStyle name="Normal 2 3 2 2 9 2 3" xfId="21003"/>
    <cellStyle name="Normal 2 3 2 2 9 2 3 2" xfId="21004"/>
    <cellStyle name="Normal 2 3 2 2 9 2 4" xfId="21005"/>
    <cellStyle name="Normal 2 3 2 2 9 2 4 2" xfId="21006"/>
    <cellStyle name="Normal 2 3 2 2 9 2 5" xfId="21007"/>
    <cellStyle name="Normal 2 3 2 2 9 2 5 2" xfId="21008"/>
    <cellStyle name="Normal 2 3 2 2 9 2 6" xfId="21009"/>
    <cellStyle name="Normal 2 3 2 2 9 2 6 2" xfId="21010"/>
    <cellStyle name="Normal 2 3 2 2 9 2 7" xfId="21011"/>
    <cellStyle name="Normal 2 3 2 2 9 2 7 2" xfId="21012"/>
    <cellStyle name="Normal 2 3 2 2 9 2 8" xfId="21013"/>
    <cellStyle name="Normal 2 3 2 2 9 2 8 2" xfId="21014"/>
    <cellStyle name="Normal 2 3 2 2 9 2 9" xfId="21015"/>
    <cellStyle name="Normal 2 3 2 2 9 2 9 2" xfId="21016"/>
    <cellStyle name="Normal 2 3 2 2 9 3" xfId="21017"/>
    <cellStyle name="Normal 2 3 2 2 9 3 10" xfId="21018"/>
    <cellStyle name="Normal 2 3 2 2 9 3 10 2" xfId="21019"/>
    <cellStyle name="Normal 2 3 2 2 9 3 11" xfId="21020"/>
    <cellStyle name="Normal 2 3 2 2 9 3 2" xfId="21021"/>
    <cellStyle name="Normal 2 3 2 2 9 3 2 2" xfId="21022"/>
    <cellStyle name="Normal 2 3 2 2 9 3 3" xfId="21023"/>
    <cellStyle name="Normal 2 3 2 2 9 3 3 2" xfId="21024"/>
    <cellStyle name="Normal 2 3 2 2 9 3 4" xfId="21025"/>
    <cellStyle name="Normal 2 3 2 2 9 3 4 2" xfId="21026"/>
    <cellStyle name="Normal 2 3 2 2 9 3 5" xfId="21027"/>
    <cellStyle name="Normal 2 3 2 2 9 3 5 2" xfId="21028"/>
    <cellStyle name="Normal 2 3 2 2 9 3 6" xfId="21029"/>
    <cellStyle name="Normal 2 3 2 2 9 3 6 2" xfId="21030"/>
    <cellStyle name="Normal 2 3 2 2 9 3 7" xfId="21031"/>
    <cellStyle name="Normal 2 3 2 2 9 3 7 2" xfId="21032"/>
    <cellStyle name="Normal 2 3 2 2 9 3 8" xfId="21033"/>
    <cellStyle name="Normal 2 3 2 2 9 3 8 2" xfId="21034"/>
    <cellStyle name="Normal 2 3 2 2 9 3 9" xfId="21035"/>
    <cellStyle name="Normal 2 3 2 2 9 3 9 2" xfId="21036"/>
    <cellStyle name="Normal 2 3 2 2 9 4" xfId="21037"/>
    <cellStyle name="Normal 2 3 2 2 9 4 2" xfId="21038"/>
    <cellStyle name="Normal 2 3 2 2 9 5" xfId="21039"/>
    <cellStyle name="Normal 2 3 2 2 9 5 2" xfId="21040"/>
    <cellStyle name="Normal 2 3 2 2 9 6" xfId="21041"/>
    <cellStyle name="Normal 2 3 2 2 9 6 2" xfId="21042"/>
    <cellStyle name="Normal 2 3 2 2 9 7" xfId="21043"/>
    <cellStyle name="Normal 2 3 2 2 9 7 2" xfId="21044"/>
    <cellStyle name="Normal 2 3 2 2 9 8" xfId="21045"/>
    <cellStyle name="Normal 2 3 2 2 9 8 2" xfId="21046"/>
    <cellStyle name="Normal 2 3 2 2 9 9" xfId="21047"/>
    <cellStyle name="Normal 2 3 2 2 9 9 2" xfId="21048"/>
    <cellStyle name="Normal 2 3 2 20" xfId="21049"/>
    <cellStyle name="Normal 2 3 2 21" xfId="21050"/>
    <cellStyle name="Normal 2 3 2 22" xfId="21051"/>
    <cellStyle name="Normal 2 3 2 23" xfId="21052"/>
    <cellStyle name="Normal 2 3 2 24" xfId="21053"/>
    <cellStyle name="Normal 2 3 2 25" xfId="21054"/>
    <cellStyle name="Normal 2 3 2 26" xfId="21055"/>
    <cellStyle name="Normal 2 3 2 27" xfId="21056"/>
    <cellStyle name="Normal 2 3 2 28" xfId="21057"/>
    <cellStyle name="Normal 2 3 2 29" xfId="21058"/>
    <cellStyle name="Normal 2 3 2 3" xfId="628"/>
    <cellStyle name="Normal 2 3 2 3 10" xfId="21059"/>
    <cellStyle name="Normal 2 3 2 3 10 2" xfId="21060"/>
    <cellStyle name="Normal 2 3 2 3 11" xfId="21061"/>
    <cellStyle name="Normal 2 3 2 3 11 2" xfId="21062"/>
    <cellStyle name="Normal 2 3 2 3 12" xfId="21063"/>
    <cellStyle name="Normal 2 3 2 3 12 2" xfId="21064"/>
    <cellStyle name="Normal 2 3 2 3 13" xfId="21065"/>
    <cellStyle name="Normal 2 3 2 3 2" xfId="21066"/>
    <cellStyle name="Normal 2 3 2 3 2 10" xfId="21067"/>
    <cellStyle name="Normal 2 3 2 3 2 10 2" xfId="21068"/>
    <cellStyle name="Normal 2 3 2 3 2 11" xfId="21069"/>
    <cellStyle name="Normal 2 3 2 3 2 11 2" xfId="21070"/>
    <cellStyle name="Normal 2 3 2 3 2 12" xfId="21071"/>
    <cellStyle name="Normal 2 3 2 3 2 2" xfId="21072"/>
    <cellStyle name="Normal 2 3 2 3 2 2 10" xfId="21073"/>
    <cellStyle name="Normal 2 3 2 3 2 2 10 2" xfId="21074"/>
    <cellStyle name="Normal 2 3 2 3 2 2 11" xfId="21075"/>
    <cellStyle name="Normal 2 3 2 3 2 2 2" xfId="21076"/>
    <cellStyle name="Normal 2 3 2 3 2 2 2 2" xfId="21077"/>
    <cellStyle name="Normal 2 3 2 3 2 2 3" xfId="21078"/>
    <cellStyle name="Normal 2 3 2 3 2 2 3 2" xfId="21079"/>
    <cellStyle name="Normal 2 3 2 3 2 2 4" xfId="21080"/>
    <cellStyle name="Normal 2 3 2 3 2 2 4 2" xfId="21081"/>
    <cellStyle name="Normal 2 3 2 3 2 2 5" xfId="21082"/>
    <cellStyle name="Normal 2 3 2 3 2 2 5 2" xfId="21083"/>
    <cellStyle name="Normal 2 3 2 3 2 2 6" xfId="21084"/>
    <cellStyle name="Normal 2 3 2 3 2 2 6 2" xfId="21085"/>
    <cellStyle name="Normal 2 3 2 3 2 2 7" xfId="21086"/>
    <cellStyle name="Normal 2 3 2 3 2 2 7 2" xfId="21087"/>
    <cellStyle name="Normal 2 3 2 3 2 2 8" xfId="21088"/>
    <cellStyle name="Normal 2 3 2 3 2 2 8 2" xfId="21089"/>
    <cellStyle name="Normal 2 3 2 3 2 2 9" xfId="21090"/>
    <cellStyle name="Normal 2 3 2 3 2 2 9 2" xfId="21091"/>
    <cellStyle name="Normal 2 3 2 3 2 3" xfId="21092"/>
    <cellStyle name="Normal 2 3 2 3 2 3 2" xfId="21093"/>
    <cellStyle name="Normal 2 3 2 3 2 4" xfId="21094"/>
    <cellStyle name="Normal 2 3 2 3 2 4 2" xfId="21095"/>
    <cellStyle name="Normal 2 3 2 3 2 5" xfId="21096"/>
    <cellStyle name="Normal 2 3 2 3 2 5 2" xfId="21097"/>
    <cellStyle name="Normal 2 3 2 3 2 6" xfId="21098"/>
    <cellStyle name="Normal 2 3 2 3 2 6 2" xfId="21099"/>
    <cellStyle name="Normal 2 3 2 3 2 7" xfId="21100"/>
    <cellStyle name="Normal 2 3 2 3 2 7 2" xfId="21101"/>
    <cellStyle name="Normal 2 3 2 3 2 8" xfId="21102"/>
    <cellStyle name="Normal 2 3 2 3 2 8 2" xfId="21103"/>
    <cellStyle name="Normal 2 3 2 3 2 9" xfId="21104"/>
    <cellStyle name="Normal 2 3 2 3 2 9 2" xfId="21105"/>
    <cellStyle name="Normal 2 3 2 3 3" xfId="21106"/>
    <cellStyle name="Normal 2 3 2 3 3 10" xfId="21107"/>
    <cellStyle name="Normal 2 3 2 3 3 10 2" xfId="21108"/>
    <cellStyle name="Normal 2 3 2 3 3 11" xfId="21109"/>
    <cellStyle name="Normal 2 3 2 3 3 2" xfId="21110"/>
    <cellStyle name="Normal 2 3 2 3 3 2 2" xfId="21111"/>
    <cellStyle name="Normal 2 3 2 3 3 3" xfId="21112"/>
    <cellStyle name="Normal 2 3 2 3 3 3 2" xfId="21113"/>
    <cellStyle name="Normal 2 3 2 3 3 4" xfId="21114"/>
    <cellStyle name="Normal 2 3 2 3 3 4 2" xfId="21115"/>
    <cellStyle name="Normal 2 3 2 3 3 5" xfId="21116"/>
    <cellStyle name="Normal 2 3 2 3 3 5 2" xfId="21117"/>
    <cellStyle name="Normal 2 3 2 3 3 6" xfId="21118"/>
    <cellStyle name="Normal 2 3 2 3 3 6 2" xfId="21119"/>
    <cellStyle name="Normal 2 3 2 3 3 7" xfId="21120"/>
    <cellStyle name="Normal 2 3 2 3 3 7 2" xfId="21121"/>
    <cellStyle name="Normal 2 3 2 3 3 8" xfId="21122"/>
    <cellStyle name="Normal 2 3 2 3 3 8 2" xfId="21123"/>
    <cellStyle name="Normal 2 3 2 3 3 9" xfId="21124"/>
    <cellStyle name="Normal 2 3 2 3 3 9 2" xfId="21125"/>
    <cellStyle name="Normal 2 3 2 3 4" xfId="21126"/>
    <cellStyle name="Normal 2 3 2 3 4 2" xfId="21127"/>
    <cellStyle name="Normal 2 3 2 3 5" xfId="21128"/>
    <cellStyle name="Normal 2 3 2 3 5 2" xfId="21129"/>
    <cellStyle name="Normal 2 3 2 3 6" xfId="21130"/>
    <cellStyle name="Normal 2 3 2 3 6 2" xfId="21131"/>
    <cellStyle name="Normal 2 3 2 3 7" xfId="21132"/>
    <cellStyle name="Normal 2 3 2 3 7 2" xfId="21133"/>
    <cellStyle name="Normal 2 3 2 3 8" xfId="21134"/>
    <cellStyle name="Normal 2 3 2 3 8 2" xfId="21135"/>
    <cellStyle name="Normal 2 3 2 3 9" xfId="21136"/>
    <cellStyle name="Normal 2 3 2 3 9 2" xfId="21137"/>
    <cellStyle name="Normal 2 3 2 4" xfId="629"/>
    <cellStyle name="Normal 2 3 2 4 10" xfId="21138"/>
    <cellStyle name="Normal 2 3 2 4 10 2" xfId="21139"/>
    <cellStyle name="Normal 2 3 2 4 11" xfId="21140"/>
    <cellStyle name="Normal 2 3 2 4 11 2" xfId="21141"/>
    <cellStyle name="Normal 2 3 2 4 12" xfId="21142"/>
    <cellStyle name="Normal 2 3 2 4 12 2" xfId="21143"/>
    <cellStyle name="Normal 2 3 2 4 13" xfId="21144"/>
    <cellStyle name="Normal 2 3 2 4 2" xfId="21145"/>
    <cellStyle name="Normal 2 3 2 4 2 10" xfId="21146"/>
    <cellStyle name="Normal 2 3 2 4 2 10 2" xfId="21147"/>
    <cellStyle name="Normal 2 3 2 4 2 11" xfId="21148"/>
    <cellStyle name="Normal 2 3 2 4 2 11 2" xfId="21149"/>
    <cellStyle name="Normal 2 3 2 4 2 12" xfId="21150"/>
    <cellStyle name="Normal 2 3 2 4 2 2" xfId="21151"/>
    <cellStyle name="Normal 2 3 2 4 2 2 10" xfId="21152"/>
    <cellStyle name="Normal 2 3 2 4 2 2 10 2" xfId="21153"/>
    <cellStyle name="Normal 2 3 2 4 2 2 11" xfId="21154"/>
    <cellStyle name="Normal 2 3 2 4 2 2 2" xfId="21155"/>
    <cellStyle name="Normal 2 3 2 4 2 2 2 2" xfId="21156"/>
    <cellStyle name="Normal 2 3 2 4 2 2 3" xfId="21157"/>
    <cellStyle name="Normal 2 3 2 4 2 2 3 2" xfId="21158"/>
    <cellStyle name="Normal 2 3 2 4 2 2 4" xfId="21159"/>
    <cellStyle name="Normal 2 3 2 4 2 2 4 2" xfId="21160"/>
    <cellStyle name="Normal 2 3 2 4 2 2 5" xfId="21161"/>
    <cellStyle name="Normal 2 3 2 4 2 2 5 2" xfId="21162"/>
    <cellStyle name="Normal 2 3 2 4 2 2 6" xfId="21163"/>
    <cellStyle name="Normal 2 3 2 4 2 2 6 2" xfId="21164"/>
    <cellStyle name="Normal 2 3 2 4 2 2 7" xfId="21165"/>
    <cellStyle name="Normal 2 3 2 4 2 2 7 2" xfId="21166"/>
    <cellStyle name="Normal 2 3 2 4 2 2 8" xfId="21167"/>
    <cellStyle name="Normal 2 3 2 4 2 2 8 2" xfId="21168"/>
    <cellStyle name="Normal 2 3 2 4 2 2 9" xfId="21169"/>
    <cellStyle name="Normal 2 3 2 4 2 2 9 2" xfId="21170"/>
    <cellStyle name="Normal 2 3 2 4 2 3" xfId="21171"/>
    <cellStyle name="Normal 2 3 2 4 2 3 2" xfId="21172"/>
    <cellStyle name="Normal 2 3 2 4 2 4" xfId="21173"/>
    <cellStyle name="Normal 2 3 2 4 2 4 2" xfId="21174"/>
    <cellStyle name="Normal 2 3 2 4 2 5" xfId="21175"/>
    <cellStyle name="Normal 2 3 2 4 2 5 2" xfId="21176"/>
    <cellStyle name="Normal 2 3 2 4 2 6" xfId="21177"/>
    <cellStyle name="Normal 2 3 2 4 2 6 2" xfId="21178"/>
    <cellStyle name="Normal 2 3 2 4 2 7" xfId="21179"/>
    <cellStyle name="Normal 2 3 2 4 2 7 2" xfId="21180"/>
    <cellStyle name="Normal 2 3 2 4 2 8" xfId="21181"/>
    <cellStyle name="Normal 2 3 2 4 2 8 2" xfId="21182"/>
    <cellStyle name="Normal 2 3 2 4 2 9" xfId="21183"/>
    <cellStyle name="Normal 2 3 2 4 2 9 2" xfId="21184"/>
    <cellStyle name="Normal 2 3 2 4 3" xfId="21185"/>
    <cellStyle name="Normal 2 3 2 4 3 10" xfId="21186"/>
    <cellStyle name="Normal 2 3 2 4 3 10 2" xfId="21187"/>
    <cellStyle name="Normal 2 3 2 4 3 11" xfId="21188"/>
    <cellStyle name="Normal 2 3 2 4 3 2" xfId="21189"/>
    <cellStyle name="Normal 2 3 2 4 3 2 2" xfId="21190"/>
    <cellStyle name="Normal 2 3 2 4 3 3" xfId="21191"/>
    <cellStyle name="Normal 2 3 2 4 3 3 2" xfId="21192"/>
    <cellStyle name="Normal 2 3 2 4 3 4" xfId="21193"/>
    <cellStyle name="Normal 2 3 2 4 3 4 2" xfId="21194"/>
    <cellStyle name="Normal 2 3 2 4 3 5" xfId="21195"/>
    <cellStyle name="Normal 2 3 2 4 3 5 2" xfId="21196"/>
    <cellStyle name="Normal 2 3 2 4 3 6" xfId="21197"/>
    <cellStyle name="Normal 2 3 2 4 3 6 2" xfId="21198"/>
    <cellStyle name="Normal 2 3 2 4 3 7" xfId="21199"/>
    <cellStyle name="Normal 2 3 2 4 3 7 2" xfId="21200"/>
    <cellStyle name="Normal 2 3 2 4 3 8" xfId="21201"/>
    <cellStyle name="Normal 2 3 2 4 3 8 2" xfId="21202"/>
    <cellStyle name="Normal 2 3 2 4 3 9" xfId="21203"/>
    <cellStyle name="Normal 2 3 2 4 3 9 2" xfId="21204"/>
    <cellStyle name="Normal 2 3 2 4 4" xfId="21205"/>
    <cellStyle name="Normal 2 3 2 4 4 2" xfId="21206"/>
    <cellStyle name="Normal 2 3 2 4 5" xfId="21207"/>
    <cellStyle name="Normal 2 3 2 4 5 2" xfId="21208"/>
    <cellStyle name="Normal 2 3 2 4 6" xfId="21209"/>
    <cellStyle name="Normal 2 3 2 4 6 2" xfId="21210"/>
    <cellStyle name="Normal 2 3 2 4 7" xfId="21211"/>
    <cellStyle name="Normal 2 3 2 4 7 2" xfId="21212"/>
    <cellStyle name="Normal 2 3 2 4 8" xfId="21213"/>
    <cellStyle name="Normal 2 3 2 4 8 2" xfId="21214"/>
    <cellStyle name="Normal 2 3 2 4 9" xfId="21215"/>
    <cellStyle name="Normal 2 3 2 4 9 2" xfId="21216"/>
    <cellStyle name="Normal 2 3 2 5" xfId="630"/>
    <cellStyle name="Normal 2 3 2 5 10" xfId="21217"/>
    <cellStyle name="Normal 2 3 2 5 10 2" xfId="21218"/>
    <cellStyle name="Normal 2 3 2 5 11" xfId="21219"/>
    <cellStyle name="Normal 2 3 2 5 11 2" xfId="21220"/>
    <cellStyle name="Normal 2 3 2 5 12" xfId="21221"/>
    <cellStyle name="Normal 2 3 2 5 12 2" xfId="21222"/>
    <cellStyle name="Normal 2 3 2 5 13" xfId="21223"/>
    <cellStyle name="Normal 2 3 2 5 2" xfId="21224"/>
    <cellStyle name="Normal 2 3 2 5 2 10" xfId="21225"/>
    <cellStyle name="Normal 2 3 2 5 2 10 2" xfId="21226"/>
    <cellStyle name="Normal 2 3 2 5 2 11" xfId="21227"/>
    <cellStyle name="Normal 2 3 2 5 2 11 2" xfId="21228"/>
    <cellStyle name="Normal 2 3 2 5 2 12" xfId="21229"/>
    <cellStyle name="Normal 2 3 2 5 2 2" xfId="21230"/>
    <cellStyle name="Normal 2 3 2 5 2 2 10" xfId="21231"/>
    <cellStyle name="Normal 2 3 2 5 2 2 10 2" xfId="21232"/>
    <cellStyle name="Normal 2 3 2 5 2 2 11" xfId="21233"/>
    <cellStyle name="Normal 2 3 2 5 2 2 2" xfId="21234"/>
    <cellStyle name="Normal 2 3 2 5 2 2 2 2" xfId="21235"/>
    <cellStyle name="Normal 2 3 2 5 2 2 3" xfId="21236"/>
    <cellStyle name="Normal 2 3 2 5 2 2 3 2" xfId="21237"/>
    <cellStyle name="Normal 2 3 2 5 2 2 4" xfId="21238"/>
    <cellStyle name="Normal 2 3 2 5 2 2 4 2" xfId="21239"/>
    <cellStyle name="Normal 2 3 2 5 2 2 5" xfId="21240"/>
    <cellStyle name="Normal 2 3 2 5 2 2 5 2" xfId="21241"/>
    <cellStyle name="Normal 2 3 2 5 2 2 6" xfId="21242"/>
    <cellStyle name="Normal 2 3 2 5 2 2 6 2" xfId="21243"/>
    <cellStyle name="Normal 2 3 2 5 2 2 7" xfId="21244"/>
    <cellStyle name="Normal 2 3 2 5 2 2 7 2" xfId="21245"/>
    <cellStyle name="Normal 2 3 2 5 2 2 8" xfId="21246"/>
    <cellStyle name="Normal 2 3 2 5 2 2 8 2" xfId="21247"/>
    <cellStyle name="Normal 2 3 2 5 2 2 9" xfId="21248"/>
    <cellStyle name="Normal 2 3 2 5 2 2 9 2" xfId="21249"/>
    <cellStyle name="Normal 2 3 2 5 2 3" xfId="21250"/>
    <cellStyle name="Normal 2 3 2 5 2 3 2" xfId="21251"/>
    <cellStyle name="Normal 2 3 2 5 2 4" xfId="21252"/>
    <cellStyle name="Normal 2 3 2 5 2 4 2" xfId="21253"/>
    <cellStyle name="Normal 2 3 2 5 2 5" xfId="21254"/>
    <cellStyle name="Normal 2 3 2 5 2 5 2" xfId="21255"/>
    <cellStyle name="Normal 2 3 2 5 2 6" xfId="21256"/>
    <cellStyle name="Normal 2 3 2 5 2 6 2" xfId="21257"/>
    <cellStyle name="Normal 2 3 2 5 2 7" xfId="21258"/>
    <cellStyle name="Normal 2 3 2 5 2 7 2" xfId="21259"/>
    <cellStyle name="Normal 2 3 2 5 2 8" xfId="21260"/>
    <cellStyle name="Normal 2 3 2 5 2 8 2" xfId="21261"/>
    <cellStyle name="Normal 2 3 2 5 2 9" xfId="21262"/>
    <cellStyle name="Normal 2 3 2 5 2 9 2" xfId="21263"/>
    <cellStyle name="Normal 2 3 2 5 3" xfId="21264"/>
    <cellStyle name="Normal 2 3 2 5 3 10" xfId="21265"/>
    <cellStyle name="Normal 2 3 2 5 3 10 2" xfId="21266"/>
    <cellStyle name="Normal 2 3 2 5 3 11" xfId="21267"/>
    <cellStyle name="Normal 2 3 2 5 3 2" xfId="21268"/>
    <cellStyle name="Normal 2 3 2 5 3 2 2" xfId="21269"/>
    <cellStyle name="Normal 2 3 2 5 3 3" xfId="21270"/>
    <cellStyle name="Normal 2 3 2 5 3 3 2" xfId="21271"/>
    <cellStyle name="Normal 2 3 2 5 3 4" xfId="21272"/>
    <cellStyle name="Normal 2 3 2 5 3 4 2" xfId="21273"/>
    <cellStyle name="Normal 2 3 2 5 3 5" xfId="21274"/>
    <cellStyle name="Normal 2 3 2 5 3 5 2" xfId="21275"/>
    <cellStyle name="Normal 2 3 2 5 3 6" xfId="21276"/>
    <cellStyle name="Normal 2 3 2 5 3 6 2" xfId="21277"/>
    <cellStyle name="Normal 2 3 2 5 3 7" xfId="21278"/>
    <cellStyle name="Normal 2 3 2 5 3 7 2" xfId="21279"/>
    <cellStyle name="Normal 2 3 2 5 3 8" xfId="21280"/>
    <cellStyle name="Normal 2 3 2 5 3 8 2" xfId="21281"/>
    <cellStyle name="Normal 2 3 2 5 3 9" xfId="21282"/>
    <cellStyle name="Normal 2 3 2 5 3 9 2" xfId="21283"/>
    <cellStyle name="Normal 2 3 2 5 4" xfId="21284"/>
    <cellStyle name="Normal 2 3 2 5 4 2" xfId="21285"/>
    <cellStyle name="Normal 2 3 2 5 5" xfId="21286"/>
    <cellStyle name="Normal 2 3 2 5 5 2" xfId="21287"/>
    <cellStyle name="Normal 2 3 2 5 6" xfId="21288"/>
    <cellStyle name="Normal 2 3 2 5 6 2" xfId="21289"/>
    <cellStyle name="Normal 2 3 2 5 7" xfId="21290"/>
    <cellStyle name="Normal 2 3 2 5 7 2" xfId="21291"/>
    <cellStyle name="Normal 2 3 2 5 8" xfId="21292"/>
    <cellStyle name="Normal 2 3 2 5 8 2" xfId="21293"/>
    <cellStyle name="Normal 2 3 2 5 9" xfId="21294"/>
    <cellStyle name="Normal 2 3 2 5 9 2" xfId="21295"/>
    <cellStyle name="Normal 2 3 2 6" xfId="631"/>
    <cellStyle name="Normal 2 3 2 6 10" xfId="21296"/>
    <cellStyle name="Normal 2 3 2 6 10 2" xfId="21297"/>
    <cellStyle name="Normal 2 3 2 6 11" xfId="21298"/>
    <cellStyle name="Normal 2 3 2 6 11 2" xfId="21299"/>
    <cellStyle name="Normal 2 3 2 6 12" xfId="21300"/>
    <cellStyle name="Normal 2 3 2 6 12 2" xfId="21301"/>
    <cellStyle name="Normal 2 3 2 6 13" xfId="21302"/>
    <cellStyle name="Normal 2 3 2 6 2" xfId="21303"/>
    <cellStyle name="Normal 2 3 2 6 2 10" xfId="21304"/>
    <cellStyle name="Normal 2 3 2 6 2 10 2" xfId="21305"/>
    <cellStyle name="Normal 2 3 2 6 2 11" xfId="21306"/>
    <cellStyle name="Normal 2 3 2 6 2 11 2" xfId="21307"/>
    <cellStyle name="Normal 2 3 2 6 2 12" xfId="21308"/>
    <cellStyle name="Normal 2 3 2 6 2 2" xfId="21309"/>
    <cellStyle name="Normal 2 3 2 6 2 2 10" xfId="21310"/>
    <cellStyle name="Normal 2 3 2 6 2 2 10 2" xfId="21311"/>
    <cellStyle name="Normal 2 3 2 6 2 2 11" xfId="21312"/>
    <cellStyle name="Normal 2 3 2 6 2 2 2" xfId="21313"/>
    <cellStyle name="Normal 2 3 2 6 2 2 2 2" xfId="21314"/>
    <cellStyle name="Normal 2 3 2 6 2 2 3" xfId="21315"/>
    <cellStyle name="Normal 2 3 2 6 2 2 3 2" xfId="21316"/>
    <cellStyle name="Normal 2 3 2 6 2 2 4" xfId="21317"/>
    <cellStyle name="Normal 2 3 2 6 2 2 4 2" xfId="21318"/>
    <cellStyle name="Normal 2 3 2 6 2 2 5" xfId="21319"/>
    <cellStyle name="Normal 2 3 2 6 2 2 5 2" xfId="21320"/>
    <cellStyle name="Normal 2 3 2 6 2 2 6" xfId="21321"/>
    <cellStyle name="Normal 2 3 2 6 2 2 6 2" xfId="21322"/>
    <cellStyle name="Normal 2 3 2 6 2 2 7" xfId="21323"/>
    <cellStyle name="Normal 2 3 2 6 2 2 7 2" xfId="21324"/>
    <cellStyle name="Normal 2 3 2 6 2 2 8" xfId="21325"/>
    <cellStyle name="Normal 2 3 2 6 2 2 8 2" xfId="21326"/>
    <cellStyle name="Normal 2 3 2 6 2 2 9" xfId="21327"/>
    <cellStyle name="Normal 2 3 2 6 2 2 9 2" xfId="21328"/>
    <cellStyle name="Normal 2 3 2 6 2 3" xfId="21329"/>
    <cellStyle name="Normal 2 3 2 6 2 3 2" xfId="21330"/>
    <cellStyle name="Normal 2 3 2 6 2 4" xfId="21331"/>
    <cellStyle name="Normal 2 3 2 6 2 4 2" xfId="21332"/>
    <cellStyle name="Normal 2 3 2 6 2 5" xfId="21333"/>
    <cellStyle name="Normal 2 3 2 6 2 5 2" xfId="21334"/>
    <cellStyle name="Normal 2 3 2 6 2 6" xfId="21335"/>
    <cellStyle name="Normal 2 3 2 6 2 6 2" xfId="21336"/>
    <cellStyle name="Normal 2 3 2 6 2 7" xfId="21337"/>
    <cellStyle name="Normal 2 3 2 6 2 7 2" xfId="21338"/>
    <cellStyle name="Normal 2 3 2 6 2 8" xfId="21339"/>
    <cellStyle name="Normal 2 3 2 6 2 8 2" xfId="21340"/>
    <cellStyle name="Normal 2 3 2 6 2 9" xfId="21341"/>
    <cellStyle name="Normal 2 3 2 6 2 9 2" xfId="21342"/>
    <cellStyle name="Normal 2 3 2 6 3" xfId="21343"/>
    <cellStyle name="Normal 2 3 2 6 3 10" xfId="21344"/>
    <cellStyle name="Normal 2 3 2 6 3 10 2" xfId="21345"/>
    <cellStyle name="Normal 2 3 2 6 3 11" xfId="21346"/>
    <cellStyle name="Normal 2 3 2 6 3 2" xfId="21347"/>
    <cellStyle name="Normal 2 3 2 6 3 2 2" xfId="21348"/>
    <cellStyle name="Normal 2 3 2 6 3 3" xfId="21349"/>
    <cellStyle name="Normal 2 3 2 6 3 3 2" xfId="21350"/>
    <cellStyle name="Normal 2 3 2 6 3 4" xfId="21351"/>
    <cellStyle name="Normal 2 3 2 6 3 4 2" xfId="21352"/>
    <cellStyle name="Normal 2 3 2 6 3 5" xfId="21353"/>
    <cellStyle name="Normal 2 3 2 6 3 5 2" xfId="21354"/>
    <cellStyle name="Normal 2 3 2 6 3 6" xfId="21355"/>
    <cellStyle name="Normal 2 3 2 6 3 6 2" xfId="21356"/>
    <cellStyle name="Normal 2 3 2 6 3 7" xfId="21357"/>
    <cellStyle name="Normal 2 3 2 6 3 7 2" xfId="21358"/>
    <cellStyle name="Normal 2 3 2 6 3 8" xfId="21359"/>
    <cellStyle name="Normal 2 3 2 6 3 8 2" xfId="21360"/>
    <cellStyle name="Normal 2 3 2 6 3 9" xfId="21361"/>
    <cellStyle name="Normal 2 3 2 6 3 9 2" xfId="21362"/>
    <cellStyle name="Normal 2 3 2 6 4" xfId="21363"/>
    <cellStyle name="Normal 2 3 2 6 4 2" xfId="21364"/>
    <cellStyle name="Normal 2 3 2 6 5" xfId="21365"/>
    <cellStyle name="Normal 2 3 2 6 5 2" xfId="21366"/>
    <cellStyle name="Normal 2 3 2 6 6" xfId="21367"/>
    <cellStyle name="Normal 2 3 2 6 6 2" xfId="21368"/>
    <cellStyle name="Normal 2 3 2 6 7" xfId="21369"/>
    <cellStyle name="Normal 2 3 2 6 7 2" xfId="21370"/>
    <cellStyle name="Normal 2 3 2 6 8" xfId="21371"/>
    <cellStyle name="Normal 2 3 2 6 8 2" xfId="21372"/>
    <cellStyle name="Normal 2 3 2 6 9" xfId="21373"/>
    <cellStyle name="Normal 2 3 2 6 9 2" xfId="21374"/>
    <cellStyle name="Normal 2 3 2 7" xfId="632"/>
    <cellStyle name="Normal 2 3 2 7 10" xfId="21375"/>
    <cellStyle name="Normal 2 3 2 7 10 2" xfId="21376"/>
    <cellStyle name="Normal 2 3 2 7 11" xfId="21377"/>
    <cellStyle name="Normal 2 3 2 7 11 2" xfId="21378"/>
    <cellStyle name="Normal 2 3 2 7 12" xfId="21379"/>
    <cellStyle name="Normal 2 3 2 7 12 2" xfId="21380"/>
    <cellStyle name="Normal 2 3 2 7 13" xfId="21381"/>
    <cellStyle name="Normal 2 3 2 7 2" xfId="21382"/>
    <cellStyle name="Normal 2 3 2 7 2 10" xfId="21383"/>
    <cellStyle name="Normal 2 3 2 7 2 10 2" xfId="21384"/>
    <cellStyle name="Normal 2 3 2 7 2 11" xfId="21385"/>
    <cellStyle name="Normal 2 3 2 7 2 11 2" xfId="21386"/>
    <cellStyle name="Normal 2 3 2 7 2 12" xfId="21387"/>
    <cellStyle name="Normal 2 3 2 7 2 2" xfId="21388"/>
    <cellStyle name="Normal 2 3 2 7 2 2 10" xfId="21389"/>
    <cellStyle name="Normal 2 3 2 7 2 2 10 2" xfId="21390"/>
    <cellStyle name="Normal 2 3 2 7 2 2 11" xfId="21391"/>
    <cellStyle name="Normal 2 3 2 7 2 2 2" xfId="21392"/>
    <cellStyle name="Normal 2 3 2 7 2 2 2 2" xfId="21393"/>
    <cellStyle name="Normal 2 3 2 7 2 2 3" xfId="21394"/>
    <cellStyle name="Normal 2 3 2 7 2 2 3 2" xfId="21395"/>
    <cellStyle name="Normal 2 3 2 7 2 2 4" xfId="21396"/>
    <cellStyle name="Normal 2 3 2 7 2 2 4 2" xfId="21397"/>
    <cellStyle name="Normal 2 3 2 7 2 2 5" xfId="21398"/>
    <cellStyle name="Normal 2 3 2 7 2 2 5 2" xfId="21399"/>
    <cellStyle name="Normal 2 3 2 7 2 2 6" xfId="21400"/>
    <cellStyle name="Normal 2 3 2 7 2 2 6 2" xfId="21401"/>
    <cellStyle name="Normal 2 3 2 7 2 2 7" xfId="21402"/>
    <cellStyle name="Normal 2 3 2 7 2 2 7 2" xfId="21403"/>
    <cellStyle name="Normal 2 3 2 7 2 2 8" xfId="21404"/>
    <cellStyle name="Normal 2 3 2 7 2 2 8 2" xfId="21405"/>
    <cellStyle name="Normal 2 3 2 7 2 2 9" xfId="21406"/>
    <cellStyle name="Normal 2 3 2 7 2 2 9 2" xfId="21407"/>
    <cellStyle name="Normal 2 3 2 7 2 3" xfId="21408"/>
    <cellStyle name="Normal 2 3 2 7 2 3 2" xfId="21409"/>
    <cellStyle name="Normal 2 3 2 7 2 4" xfId="21410"/>
    <cellStyle name="Normal 2 3 2 7 2 4 2" xfId="21411"/>
    <cellStyle name="Normal 2 3 2 7 2 5" xfId="21412"/>
    <cellStyle name="Normal 2 3 2 7 2 5 2" xfId="21413"/>
    <cellStyle name="Normal 2 3 2 7 2 6" xfId="21414"/>
    <cellStyle name="Normal 2 3 2 7 2 6 2" xfId="21415"/>
    <cellStyle name="Normal 2 3 2 7 2 7" xfId="21416"/>
    <cellStyle name="Normal 2 3 2 7 2 7 2" xfId="21417"/>
    <cellStyle name="Normal 2 3 2 7 2 8" xfId="21418"/>
    <cellStyle name="Normal 2 3 2 7 2 8 2" xfId="21419"/>
    <cellStyle name="Normal 2 3 2 7 2 9" xfId="21420"/>
    <cellStyle name="Normal 2 3 2 7 2 9 2" xfId="21421"/>
    <cellStyle name="Normal 2 3 2 7 3" xfId="21422"/>
    <cellStyle name="Normal 2 3 2 7 3 10" xfId="21423"/>
    <cellStyle name="Normal 2 3 2 7 3 10 2" xfId="21424"/>
    <cellStyle name="Normal 2 3 2 7 3 11" xfId="21425"/>
    <cellStyle name="Normal 2 3 2 7 3 2" xfId="21426"/>
    <cellStyle name="Normal 2 3 2 7 3 2 2" xfId="21427"/>
    <cellStyle name="Normal 2 3 2 7 3 3" xfId="21428"/>
    <cellStyle name="Normal 2 3 2 7 3 3 2" xfId="21429"/>
    <cellStyle name="Normal 2 3 2 7 3 4" xfId="21430"/>
    <cellStyle name="Normal 2 3 2 7 3 4 2" xfId="21431"/>
    <cellStyle name="Normal 2 3 2 7 3 5" xfId="21432"/>
    <cellStyle name="Normal 2 3 2 7 3 5 2" xfId="21433"/>
    <cellStyle name="Normal 2 3 2 7 3 6" xfId="21434"/>
    <cellStyle name="Normal 2 3 2 7 3 6 2" xfId="21435"/>
    <cellStyle name="Normal 2 3 2 7 3 7" xfId="21436"/>
    <cellStyle name="Normal 2 3 2 7 3 7 2" xfId="21437"/>
    <cellStyle name="Normal 2 3 2 7 3 8" xfId="21438"/>
    <cellStyle name="Normal 2 3 2 7 3 8 2" xfId="21439"/>
    <cellStyle name="Normal 2 3 2 7 3 9" xfId="21440"/>
    <cellStyle name="Normal 2 3 2 7 3 9 2" xfId="21441"/>
    <cellStyle name="Normal 2 3 2 7 4" xfId="21442"/>
    <cellStyle name="Normal 2 3 2 7 4 2" xfId="21443"/>
    <cellStyle name="Normal 2 3 2 7 5" xfId="21444"/>
    <cellStyle name="Normal 2 3 2 7 5 2" xfId="21445"/>
    <cellStyle name="Normal 2 3 2 7 6" xfId="21446"/>
    <cellStyle name="Normal 2 3 2 7 6 2" xfId="21447"/>
    <cellStyle name="Normal 2 3 2 7 7" xfId="21448"/>
    <cellStyle name="Normal 2 3 2 7 7 2" xfId="21449"/>
    <cellStyle name="Normal 2 3 2 7 8" xfId="21450"/>
    <cellStyle name="Normal 2 3 2 7 8 2" xfId="21451"/>
    <cellStyle name="Normal 2 3 2 7 9" xfId="21452"/>
    <cellStyle name="Normal 2 3 2 7 9 2" xfId="21453"/>
    <cellStyle name="Normal 2 3 2 8" xfId="633"/>
    <cellStyle name="Normal 2 3 2 8 10" xfId="21454"/>
    <cellStyle name="Normal 2 3 2 8 10 2" xfId="21455"/>
    <cellStyle name="Normal 2 3 2 8 11" xfId="21456"/>
    <cellStyle name="Normal 2 3 2 8 11 2" xfId="21457"/>
    <cellStyle name="Normal 2 3 2 8 12" xfId="21458"/>
    <cellStyle name="Normal 2 3 2 8 12 2" xfId="21459"/>
    <cellStyle name="Normal 2 3 2 8 13" xfId="21460"/>
    <cellStyle name="Normal 2 3 2 8 2" xfId="21461"/>
    <cellStyle name="Normal 2 3 2 8 2 10" xfId="21462"/>
    <cellStyle name="Normal 2 3 2 8 2 10 2" xfId="21463"/>
    <cellStyle name="Normal 2 3 2 8 2 11" xfId="21464"/>
    <cellStyle name="Normal 2 3 2 8 2 11 2" xfId="21465"/>
    <cellStyle name="Normal 2 3 2 8 2 12" xfId="21466"/>
    <cellStyle name="Normal 2 3 2 8 2 2" xfId="21467"/>
    <cellStyle name="Normal 2 3 2 8 2 2 10" xfId="21468"/>
    <cellStyle name="Normal 2 3 2 8 2 2 10 2" xfId="21469"/>
    <cellStyle name="Normal 2 3 2 8 2 2 11" xfId="21470"/>
    <cellStyle name="Normal 2 3 2 8 2 2 2" xfId="21471"/>
    <cellStyle name="Normal 2 3 2 8 2 2 2 2" xfId="21472"/>
    <cellStyle name="Normal 2 3 2 8 2 2 3" xfId="21473"/>
    <cellStyle name="Normal 2 3 2 8 2 2 3 2" xfId="21474"/>
    <cellStyle name="Normal 2 3 2 8 2 2 4" xfId="21475"/>
    <cellStyle name="Normal 2 3 2 8 2 2 4 2" xfId="21476"/>
    <cellStyle name="Normal 2 3 2 8 2 2 5" xfId="21477"/>
    <cellStyle name="Normal 2 3 2 8 2 2 5 2" xfId="21478"/>
    <cellStyle name="Normal 2 3 2 8 2 2 6" xfId="21479"/>
    <cellStyle name="Normal 2 3 2 8 2 2 6 2" xfId="21480"/>
    <cellStyle name="Normal 2 3 2 8 2 2 7" xfId="21481"/>
    <cellStyle name="Normal 2 3 2 8 2 2 7 2" xfId="21482"/>
    <cellStyle name="Normal 2 3 2 8 2 2 8" xfId="21483"/>
    <cellStyle name="Normal 2 3 2 8 2 2 8 2" xfId="21484"/>
    <cellStyle name="Normal 2 3 2 8 2 2 9" xfId="21485"/>
    <cellStyle name="Normal 2 3 2 8 2 2 9 2" xfId="21486"/>
    <cellStyle name="Normal 2 3 2 8 2 3" xfId="21487"/>
    <cellStyle name="Normal 2 3 2 8 2 3 2" xfId="21488"/>
    <cellStyle name="Normal 2 3 2 8 2 4" xfId="21489"/>
    <cellStyle name="Normal 2 3 2 8 2 4 2" xfId="21490"/>
    <cellStyle name="Normal 2 3 2 8 2 5" xfId="21491"/>
    <cellStyle name="Normal 2 3 2 8 2 5 2" xfId="21492"/>
    <cellStyle name="Normal 2 3 2 8 2 6" xfId="21493"/>
    <cellStyle name="Normal 2 3 2 8 2 6 2" xfId="21494"/>
    <cellStyle name="Normal 2 3 2 8 2 7" xfId="21495"/>
    <cellStyle name="Normal 2 3 2 8 2 7 2" xfId="21496"/>
    <cellStyle name="Normal 2 3 2 8 2 8" xfId="21497"/>
    <cellStyle name="Normal 2 3 2 8 2 8 2" xfId="21498"/>
    <cellStyle name="Normal 2 3 2 8 2 9" xfId="21499"/>
    <cellStyle name="Normal 2 3 2 8 2 9 2" xfId="21500"/>
    <cellStyle name="Normal 2 3 2 8 3" xfId="21501"/>
    <cellStyle name="Normal 2 3 2 8 3 10" xfId="21502"/>
    <cellStyle name="Normal 2 3 2 8 3 10 2" xfId="21503"/>
    <cellStyle name="Normal 2 3 2 8 3 11" xfId="21504"/>
    <cellStyle name="Normal 2 3 2 8 3 2" xfId="21505"/>
    <cellStyle name="Normal 2 3 2 8 3 2 2" xfId="21506"/>
    <cellStyle name="Normal 2 3 2 8 3 3" xfId="21507"/>
    <cellStyle name="Normal 2 3 2 8 3 3 2" xfId="21508"/>
    <cellStyle name="Normal 2 3 2 8 3 4" xfId="21509"/>
    <cellStyle name="Normal 2 3 2 8 3 4 2" xfId="21510"/>
    <cellStyle name="Normal 2 3 2 8 3 5" xfId="21511"/>
    <cellStyle name="Normal 2 3 2 8 3 5 2" xfId="21512"/>
    <cellStyle name="Normal 2 3 2 8 3 6" xfId="21513"/>
    <cellStyle name="Normal 2 3 2 8 3 6 2" xfId="21514"/>
    <cellStyle name="Normal 2 3 2 8 3 7" xfId="21515"/>
    <cellStyle name="Normal 2 3 2 8 3 7 2" xfId="21516"/>
    <cellStyle name="Normal 2 3 2 8 3 8" xfId="21517"/>
    <cellStyle name="Normal 2 3 2 8 3 8 2" xfId="21518"/>
    <cellStyle name="Normal 2 3 2 8 3 9" xfId="21519"/>
    <cellStyle name="Normal 2 3 2 8 3 9 2" xfId="21520"/>
    <cellStyle name="Normal 2 3 2 8 4" xfId="21521"/>
    <cellStyle name="Normal 2 3 2 8 4 2" xfId="21522"/>
    <cellStyle name="Normal 2 3 2 8 5" xfId="21523"/>
    <cellStyle name="Normal 2 3 2 8 5 2" xfId="21524"/>
    <cellStyle name="Normal 2 3 2 8 6" xfId="21525"/>
    <cellStyle name="Normal 2 3 2 8 6 2" xfId="21526"/>
    <cellStyle name="Normal 2 3 2 8 7" xfId="21527"/>
    <cellStyle name="Normal 2 3 2 8 7 2" xfId="21528"/>
    <cellStyle name="Normal 2 3 2 8 8" xfId="21529"/>
    <cellStyle name="Normal 2 3 2 8 8 2" xfId="21530"/>
    <cellStyle name="Normal 2 3 2 8 9" xfId="21531"/>
    <cellStyle name="Normal 2 3 2 8 9 2" xfId="21532"/>
    <cellStyle name="Normal 2 3 2 9" xfId="634"/>
    <cellStyle name="Normal 2 3 2 9 2" xfId="635"/>
    <cellStyle name="Normal 2 3 2 9 2 10" xfId="21533"/>
    <cellStyle name="Normal 2 3 2 9 2 10 2" xfId="21534"/>
    <cellStyle name="Normal 2 3 2 9 2 11" xfId="21535"/>
    <cellStyle name="Normal 2 3 2 9 2 11 2" xfId="21536"/>
    <cellStyle name="Normal 2 3 2 9 2 12" xfId="21537"/>
    <cellStyle name="Normal 2 3 2 9 2 12 2" xfId="21538"/>
    <cellStyle name="Normal 2 3 2 9 2 13" xfId="21539"/>
    <cellStyle name="Normal 2 3 2 9 2 13 2" xfId="21540"/>
    <cellStyle name="Normal 2 3 2 9 2 14" xfId="21541"/>
    <cellStyle name="Normal 2 3 2 9 2 14 2" xfId="21542"/>
    <cellStyle name="Normal 2 3 2 9 2 15" xfId="21543"/>
    <cellStyle name="Normal 2 3 2 9 2 15 2" xfId="21544"/>
    <cellStyle name="Normal 2 3 2 9 2 16" xfId="21545"/>
    <cellStyle name="Normal 2 3 2 9 2 16 2" xfId="21546"/>
    <cellStyle name="Normal 2 3 2 9 2 17" xfId="21547"/>
    <cellStyle name="Normal 2 3 2 9 2 2" xfId="636"/>
    <cellStyle name="Normal 2 3 2 9 2 2 2" xfId="637"/>
    <cellStyle name="Normal 2 3 2 9 2 2 2 10" xfId="21548"/>
    <cellStyle name="Normal 2 3 2 9 2 2 2 10 2" xfId="21549"/>
    <cellStyle name="Normal 2 3 2 9 2 2 2 11" xfId="21550"/>
    <cellStyle name="Normal 2 3 2 9 2 2 2 11 2" xfId="21551"/>
    <cellStyle name="Normal 2 3 2 9 2 2 2 12" xfId="21552"/>
    <cellStyle name="Normal 2 3 2 9 2 2 2 12 2" xfId="21553"/>
    <cellStyle name="Normal 2 3 2 9 2 2 2 13" xfId="21554"/>
    <cellStyle name="Normal 2 3 2 9 2 2 2 2" xfId="21555"/>
    <cellStyle name="Normal 2 3 2 9 2 2 2 2 10" xfId="21556"/>
    <cellStyle name="Normal 2 3 2 9 2 2 2 2 10 2" xfId="21557"/>
    <cellStyle name="Normal 2 3 2 9 2 2 2 2 11" xfId="21558"/>
    <cellStyle name="Normal 2 3 2 9 2 2 2 2 11 2" xfId="21559"/>
    <cellStyle name="Normal 2 3 2 9 2 2 2 2 12" xfId="21560"/>
    <cellStyle name="Normal 2 3 2 9 2 2 2 2 2" xfId="21561"/>
    <cellStyle name="Normal 2 3 2 9 2 2 2 2 2 10" xfId="21562"/>
    <cellStyle name="Normal 2 3 2 9 2 2 2 2 2 10 2" xfId="21563"/>
    <cellStyle name="Normal 2 3 2 9 2 2 2 2 2 11" xfId="21564"/>
    <cellStyle name="Normal 2 3 2 9 2 2 2 2 2 2" xfId="21565"/>
    <cellStyle name="Normal 2 3 2 9 2 2 2 2 2 2 2" xfId="21566"/>
    <cellStyle name="Normal 2 3 2 9 2 2 2 2 2 3" xfId="21567"/>
    <cellStyle name="Normal 2 3 2 9 2 2 2 2 2 3 2" xfId="21568"/>
    <cellStyle name="Normal 2 3 2 9 2 2 2 2 2 4" xfId="21569"/>
    <cellStyle name="Normal 2 3 2 9 2 2 2 2 2 4 2" xfId="21570"/>
    <cellStyle name="Normal 2 3 2 9 2 2 2 2 2 5" xfId="21571"/>
    <cellStyle name="Normal 2 3 2 9 2 2 2 2 2 5 2" xfId="21572"/>
    <cellStyle name="Normal 2 3 2 9 2 2 2 2 2 6" xfId="21573"/>
    <cellStyle name="Normal 2 3 2 9 2 2 2 2 2 6 2" xfId="21574"/>
    <cellStyle name="Normal 2 3 2 9 2 2 2 2 2 7" xfId="21575"/>
    <cellStyle name="Normal 2 3 2 9 2 2 2 2 2 7 2" xfId="21576"/>
    <cellStyle name="Normal 2 3 2 9 2 2 2 2 2 8" xfId="21577"/>
    <cellStyle name="Normal 2 3 2 9 2 2 2 2 2 8 2" xfId="21578"/>
    <cellStyle name="Normal 2 3 2 9 2 2 2 2 2 9" xfId="21579"/>
    <cellStyle name="Normal 2 3 2 9 2 2 2 2 2 9 2" xfId="21580"/>
    <cellStyle name="Normal 2 3 2 9 2 2 2 2 3" xfId="21581"/>
    <cellStyle name="Normal 2 3 2 9 2 2 2 2 3 2" xfId="21582"/>
    <cellStyle name="Normal 2 3 2 9 2 2 2 2 4" xfId="21583"/>
    <cellStyle name="Normal 2 3 2 9 2 2 2 2 4 2" xfId="21584"/>
    <cellStyle name="Normal 2 3 2 9 2 2 2 2 5" xfId="21585"/>
    <cellStyle name="Normal 2 3 2 9 2 2 2 2 5 2" xfId="21586"/>
    <cellStyle name="Normal 2 3 2 9 2 2 2 2 6" xfId="21587"/>
    <cellStyle name="Normal 2 3 2 9 2 2 2 2 6 2" xfId="21588"/>
    <cellStyle name="Normal 2 3 2 9 2 2 2 2 7" xfId="21589"/>
    <cellStyle name="Normal 2 3 2 9 2 2 2 2 7 2" xfId="21590"/>
    <cellStyle name="Normal 2 3 2 9 2 2 2 2 8" xfId="21591"/>
    <cellStyle name="Normal 2 3 2 9 2 2 2 2 8 2" xfId="21592"/>
    <cellStyle name="Normal 2 3 2 9 2 2 2 2 9" xfId="21593"/>
    <cellStyle name="Normal 2 3 2 9 2 2 2 2 9 2" xfId="21594"/>
    <cellStyle name="Normal 2 3 2 9 2 2 2 3" xfId="21595"/>
    <cellStyle name="Normal 2 3 2 9 2 2 2 3 10" xfId="21596"/>
    <cellStyle name="Normal 2 3 2 9 2 2 2 3 10 2" xfId="21597"/>
    <cellStyle name="Normal 2 3 2 9 2 2 2 3 11" xfId="21598"/>
    <cellStyle name="Normal 2 3 2 9 2 2 2 3 2" xfId="21599"/>
    <cellStyle name="Normal 2 3 2 9 2 2 2 3 2 2" xfId="21600"/>
    <cellStyle name="Normal 2 3 2 9 2 2 2 3 3" xfId="21601"/>
    <cellStyle name="Normal 2 3 2 9 2 2 2 3 3 2" xfId="21602"/>
    <cellStyle name="Normal 2 3 2 9 2 2 2 3 4" xfId="21603"/>
    <cellStyle name="Normal 2 3 2 9 2 2 2 3 4 2" xfId="21604"/>
    <cellStyle name="Normal 2 3 2 9 2 2 2 3 5" xfId="21605"/>
    <cellStyle name="Normal 2 3 2 9 2 2 2 3 5 2" xfId="21606"/>
    <cellStyle name="Normal 2 3 2 9 2 2 2 3 6" xfId="21607"/>
    <cellStyle name="Normal 2 3 2 9 2 2 2 3 6 2" xfId="21608"/>
    <cellStyle name="Normal 2 3 2 9 2 2 2 3 7" xfId="21609"/>
    <cellStyle name="Normal 2 3 2 9 2 2 2 3 7 2" xfId="21610"/>
    <cellStyle name="Normal 2 3 2 9 2 2 2 3 8" xfId="21611"/>
    <cellStyle name="Normal 2 3 2 9 2 2 2 3 8 2" xfId="21612"/>
    <cellStyle name="Normal 2 3 2 9 2 2 2 3 9" xfId="21613"/>
    <cellStyle name="Normal 2 3 2 9 2 2 2 3 9 2" xfId="21614"/>
    <cellStyle name="Normal 2 3 2 9 2 2 2 4" xfId="21615"/>
    <cellStyle name="Normal 2 3 2 9 2 2 2 4 2" xfId="21616"/>
    <cellStyle name="Normal 2 3 2 9 2 2 2 5" xfId="21617"/>
    <cellStyle name="Normal 2 3 2 9 2 2 2 5 2" xfId="21618"/>
    <cellStyle name="Normal 2 3 2 9 2 2 2 6" xfId="21619"/>
    <cellStyle name="Normal 2 3 2 9 2 2 2 6 2" xfId="21620"/>
    <cellStyle name="Normal 2 3 2 9 2 2 2 7" xfId="21621"/>
    <cellStyle name="Normal 2 3 2 9 2 2 2 7 2" xfId="21622"/>
    <cellStyle name="Normal 2 3 2 9 2 2 2 8" xfId="21623"/>
    <cellStyle name="Normal 2 3 2 9 2 2 2 8 2" xfId="21624"/>
    <cellStyle name="Normal 2 3 2 9 2 2 2 9" xfId="21625"/>
    <cellStyle name="Normal 2 3 2 9 2 2 2 9 2" xfId="21626"/>
    <cellStyle name="Normal 2 3 2 9 2 2 3" xfId="638"/>
    <cellStyle name="Normal 2 3 2 9 2 2 3 10" xfId="21627"/>
    <cellStyle name="Normal 2 3 2 9 2 2 3 10 2" xfId="21628"/>
    <cellStyle name="Normal 2 3 2 9 2 2 3 11" xfId="21629"/>
    <cellStyle name="Normal 2 3 2 9 2 2 3 11 2" xfId="21630"/>
    <cellStyle name="Normal 2 3 2 9 2 2 3 12" xfId="21631"/>
    <cellStyle name="Normal 2 3 2 9 2 2 3 12 2" xfId="21632"/>
    <cellStyle name="Normal 2 3 2 9 2 2 3 13" xfId="21633"/>
    <cellStyle name="Normal 2 3 2 9 2 2 3 2" xfId="21634"/>
    <cellStyle name="Normal 2 3 2 9 2 2 3 2 10" xfId="21635"/>
    <cellStyle name="Normal 2 3 2 9 2 2 3 2 10 2" xfId="21636"/>
    <cellStyle name="Normal 2 3 2 9 2 2 3 2 11" xfId="21637"/>
    <cellStyle name="Normal 2 3 2 9 2 2 3 2 11 2" xfId="21638"/>
    <cellStyle name="Normal 2 3 2 9 2 2 3 2 12" xfId="21639"/>
    <cellStyle name="Normal 2 3 2 9 2 2 3 2 2" xfId="21640"/>
    <cellStyle name="Normal 2 3 2 9 2 2 3 2 2 10" xfId="21641"/>
    <cellStyle name="Normal 2 3 2 9 2 2 3 2 2 10 2" xfId="21642"/>
    <cellStyle name="Normal 2 3 2 9 2 2 3 2 2 11" xfId="21643"/>
    <cellStyle name="Normal 2 3 2 9 2 2 3 2 2 2" xfId="21644"/>
    <cellStyle name="Normal 2 3 2 9 2 2 3 2 2 2 2" xfId="21645"/>
    <cellStyle name="Normal 2 3 2 9 2 2 3 2 2 3" xfId="21646"/>
    <cellStyle name="Normal 2 3 2 9 2 2 3 2 2 3 2" xfId="21647"/>
    <cellStyle name="Normal 2 3 2 9 2 2 3 2 2 4" xfId="21648"/>
    <cellStyle name="Normal 2 3 2 9 2 2 3 2 2 4 2" xfId="21649"/>
    <cellStyle name="Normal 2 3 2 9 2 2 3 2 2 5" xfId="21650"/>
    <cellStyle name="Normal 2 3 2 9 2 2 3 2 2 5 2" xfId="21651"/>
    <cellStyle name="Normal 2 3 2 9 2 2 3 2 2 6" xfId="21652"/>
    <cellStyle name="Normal 2 3 2 9 2 2 3 2 2 6 2" xfId="21653"/>
    <cellStyle name="Normal 2 3 2 9 2 2 3 2 2 7" xfId="21654"/>
    <cellStyle name="Normal 2 3 2 9 2 2 3 2 2 7 2" xfId="21655"/>
    <cellStyle name="Normal 2 3 2 9 2 2 3 2 2 8" xfId="21656"/>
    <cellStyle name="Normal 2 3 2 9 2 2 3 2 2 8 2" xfId="21657"/>
    <cellStyle name="Normal 2 3 2 9 2 2 3 2 2 9" xfId="21658"/>
    <cellStyle name="Normal 2 3 2 9 2 2 3 2 2 9 2" xfId="21659"/>
    <cellStyle name="Normal 2 3 2 9 2 2 3 2 3" xfId="21660"/>
    <cellStyle name="Normal 2 3 2 9 2 2 3 2 3 2" xfId="21661"/>
    <cellStyle name="Normal 2 3 2 9 2 2 3 2 4" xfId="21662"/>
    <cellStyle name="Normal 2 3 2 9 2 2 3 2 4 2" xfId="21663"/>
    <cellStyle name="Normal 2 3 2 9 2 2 3 2 5" xfId="21664"/>
    <cellStyle name="Normal 2 3 2 9 2 2 3 2 5 2" xfId="21665"/>
    <cellStyle name="Normal 2 3 2 9 2 2 3 2 6" xfId="21666"/>
    <cellStyle name="Normal 2 3 2 9 2 2 3 2 6 2" xfId="21667"/>
    <cellStyle name="Normal 2 3 2 9 2 2 3 2 7" xfId="21668"/>
    <cellStyle name="Normal 2 3 2 9 2 2 3 2 7 2" xfId="21669"/>
    <cellStyle name="Normal 2 3 2 9 2 2 3 2 8" xfId="21670"/>
    <cellStyle name="Normal 2 3 2 9 2 2 3 2 8 2" xfId="21671"/>
    <cellStyle name="Normal 2 3 2 9 2 2 3 2 9" xfId="21672"/>
    <cellStyle name="Normal 2 3 2 9 2 2 3 2 9 2" xfId="21673"/>
    <cellStyle name="Normal 2 3 2 9 2 2 3 3" xfId="21674"/>
    <cellStyle name="Normal 2 3 2 9 2 2 3 3 10" xfId="21675"/>
    <cellStyle name="Normal 2 3 2 9 2 2 3 3 10 2" xfId="21676"/>
    <cellStyle name="Normal 2 3 2 9 2 2 3 3 11" xfId="21677"/>
    <cellStyle name="Normal 2 3 2 9 2 2 3 3 2" xfId="21678"/>
    <cellStyle name="Normal 2 3 2 9 2 2 3 3 2 2" xfId="21679"/>
    <cellStyle name="Normal 2 3 2 9 2 2 3 3 3" xfId="21680"/>
    <cellStyle name="Normal 2 3 2 9 2 2 3 3 3 2" xfId="21681"/>
    <cellStyle name="Normal 2 3 2 9 2 2 3 3 4" xfId="21682"/>
    <cellStyle name="Normal 2 3 2 9 2 2 3 3 4 2" xfId="21683"/>
    <cellStyle name="Normal 2 3 2 9 2 2 3 3 5" xfId="21684"/>
    <cellStyle name="Normal 2 3 2 9 2 2 3 3 5 2" xfId="21685"/>
    <cellStyle name="Normal 2 3 2 9 2 2 3 3 6" xfId="21686"/>
    <cellStyle name="Normal 2 3 2 9 2 2 3 3 6 2" xfId="21687"/>
    <cellStyle name="Normal 2 3 2 9 2 2 3 3 7" xfId="21688"/>
    <cellStyle name="Normal 2 3 2 9 2 2 3 3 7 2" xfId="21689"/>
    <cellStyle name="Normal 2 3 2 9 2 2 3 3 8" xfId="21690"/>
    <cellStyle name="Normal 2 3 2 9 2 2 3 3 8 2" xfId="21691"/>
    <cellStyle name="Normal 2 3 2 9 2 2 3 3 9" xfId="21692"/>
    <cellStyle name="Normal 2 3 2 9 2 2 3 3 9 2" xfId="21693"/>
    <cellStyle name="Normal 2 3 2 9 2 2 3 4" xfId="21694"/>
    <cellStyle name="Normal 2 3 2 9 2 2 3 4 2" xfId="21695"/>
    <cellStyle name="Normal 2 3 2 9 2 2 3 5" xfId="21696"/>
    <cellStyle name="Normal 2 3 2 9 2 2 3 5 2" xfId="21697"/>
    <cellStyle name="Normal 2 3 2 9 2 2 3 6" xfId="21698"/>
    <cellStyle name="Normal 2 3 2 9 2 2 3 6 2" xfId="21699"/>
    <cellStyle name="Normal 2 3 2 9 2 2 3 7" xfId="21700"/>
    <cellStyle name="Normal 2 3 2 9 2 2 3 7 2" xfId="21701"/>
    <cellStyle name="Normal 2 3 2 9 2 2 3 8" xfId="21702"/>
    <cellStyle name="Normal 2 3 2 9 2 2 3 8 2" xfId="21703"/>
    <cellStyle name="Normal 2 3 2 9 2 2 3 9" xfId="21704"/>
    <cellStyle name="Normal 2 3 2 9 2 2 3 9 2" xfId="21705"/>
    <cellStyle name="Normal 2 3 2 9 2 2 4" xfId="639"/>
    <cellStyle name="Normal 2 3 2 9 2 2 4 10" xfId="21706"/>
    <cellStyle name="Normal 2 3 2 9 2 2 4 10 2" xfId="21707"/>
    <cellStyle name="Normal 2 3 2 9 2 2 4 11" xfId="21708"/>
    <cellStyle name="Normal 2 3 2 9 2 2 4 11 2" xfId="21709"/>
    <cellStyle name="Normal 2 3 2 9 2 2 4 12" xfId="21710"/>
    <cellStyle name="Normal 2 3 2 9 2 2 4 12 2" xfId="21711"/>
    <cellStyle name="Normal 2 3 2 9 2 2 4 13" xfId="21712"/>
    <cellStyle name="Normal 2 3 2 9 2 2 4 2" xfId="21713"/>
    <cellStyle name="Normal 2 3 2 9 2 2 4 2 10" xfId="21714"/>
    <cellStyle name="Normal 2 3 2 9 2 2 4 2 10 2" xfId="21715"/>
    <cellStyle name="Normal 2 3 2 9 2 2 4 2 11" xfId="21716"/>
    <cellStyle name="Normal 2 3 2 9 2 2 4 2 11 2" xfId="21717"/>
    <cellStyle name="Normal 2 3 2 9 2 2 4 2 12" xfId="21718"/>
    <cellStyle name="Normal 2 3 2 9 2 2 4 2 2" xfId="21719"/>
    <cellStyle name="Normal 2 3 2 9 2 2 4 2 2 10" xfId="21720"/>
    <cellStyle name="Normal 2 3 2 9 2 2 4 2 2 10 2" xfId="21721"/>
    <cellStyle name="Normal 2 3 2 9 2 2 4 2 2 11" xfId="21722"/>
    <cellStyle name="Normal 2 3 2 9 2 2 4 2 2 2" xfId="21723"/>
    <cellStyle name="Normal 2 3 2 9 2 2 4 2 2 2 2" xfId="21724"/>
    <cellStyle name="Normal 2 3 2 9 2 2 4 2 2 3" xfId="21725"/>
    <cellStyle name="Normal 2 3 2 9 2 2 4 2 2 3 2" xfId="21726"/>
    <cellStyle name="Normal 2 3 2 9 2 2 4 2 2 4" xfId="21727"/>
    <cellStyle name="Normal 2 3 2 9 2 2 4 2 2 4 2" xfId="21728"/>
    <cellStyle name="Normal 2 3 2 9 2 2 4 2 2 5" xfId="21729"/>
    <cellStyle name="Normal 2 3 2 9 2 2 4 2 2 5 2" xfId="21730"/>
    <cellStyle name="Normal 2 3 2 9 2 2 4 2 2 6" xfId="21731"/>
    <cellStyle name="Normal 2 3 2 9 2 2 4 2 2 6 2" xfId="21732"/>
    <cellStyle name="Normal 2 3 2 9 2 2 4 2 2 7" xfId="21733"/>
    <cellStyle name="Normal 2 3 2 9 2 2 4 2 2 7 2" xfId="21734"/>
    <cellStyle name="Normal 2 3 2 9 2 2 4 2 2 8" xfId="21735"/>
    <cellStyle name="Normal 2 3 2 9 2 2 4 2 2 8 2" xfId="21736"/>
    <cellStyle name="Normal 2 3 2 9 2 2 4 2 2 9" xfId="21737"/>
    <cellStyle name="Normal 2 3 2 9 2 2 4 2 2 9 2" xfId="21738"/>
    <cellStyle name="Normal 2 3 2 9 2 2 4 2 3" xfId="21739"/>
    <cellStyle name="Normal 2 3 2 9 2 2 4 2 3 2" xfId="21740"/>
    <cellStyle name="Normal 2 3 2 9 2 2 4 2 4" xfId="21741"/>
    <cellStyle name="Normal 2 3 2 9 2 2 4 2 4 2" xfId="21742"/>
    <cellStyle name="Normal 2 3 2 9 2 2 4 2 5" xfId="21743"/>
    <cellStyle name="Normal 2 3 2 9 2 2 4 2 5 2" xfId="21744"/>
    <cellStyle name="Normal 2 3 2 9 2 2 4 2 6" xfId="21745"/>
    <cellStyle name="Normal 2 3 2 9 2 2 4 2 6 2" xfId="21746"/>
    <cellStyle name="Normal 2 3 2 9 2 2 4 2 7" xfId="21747"/>
    <cellStyle name="Normal 2 3 2 9 2 2 4 2 7 2" xfId="21748"/>
    <cellStyle name="Normal 2 3 2 9 2 2 4 2 8" xfId="21749"/>
    <cellStyle name="Normal 2 3 2 9 2 2 4 2 8 2" xfId="21750"/>
    <cellStyle name="Normal 2 3 2 9 2 2 4 2 9" xfId="21751"/>
    <cellStyle name="Normal 2 3 2 9 2 2 4 2 9 2" xfId="21752"/>
    <cellStyle name="Normal 2 3 2 9 2 2 4 3" xfId="21753"/>
    <cellStyle name="Normal 2 3 2 9 2 2 4 3 10" xfId="21754"/>
    <cellStyle name="Normal 2 3 2 9 2 2 4 3 10 2" xfId="21755"/>
    <cellStyle name="Normal 2 3 2 9 2 2 4 3 11" xfId="21756"/>
    <cellStyle name="Normal 2 3 2 9 2 2 4 3 2" xfId="21757"/>
    <cellStyle name="Normal 2 3 2 9 2 2 4 3 2 2" xfId="21758"/>
    <cellStyle name="Normal 2 3 2 9 2 2 4 3 3" xfId="21759"/>
    <cellStyle name="Normal 2 3 2 9 2 2 4 3 3 2" xfId="21760"/>
    <cellStyle name="Normal 2 3 2 9 2 2 4 3 4" xfId="21761"/>
    <cellStyle name="Normal 2 3 2 9 2 2 4 3 4 2" xfId="21762"/>
    <cellStyle name="Normal 2 3 2 9 2 2 4 3 5" xfId="21763"/>
    <cellStyle name="Normal 2 3 2 9 2 2 4 3 5 2" xfId="21764"/>
    <cellStyle name="Normal 2 3 2 9 2 2 4 3 6" xfId="21765"/>
    <cellStyle name="Normal 2 3 2 9 2 2 4 3 6 2" xfId="21766"/>
    <cellStyle name="Normal 2 3 2 9 2 2 4 3 7" xfId="21767"/>
    <cellStyle name="Normal 2 3 2 9 2 2 4 3 7 2" xfId="21768"/>
    <cellStyle name="Normal 2 3 2 9 2 2 4 3 8" xfId="21769"/>
    <cellStyle name="Normal 2 3 2 9 2 2 4 3 8 2" xfId="21770"/>
    <cellStyle name="Normal 2 3 2 9 2 2 4 3 9" xfId="21771"/>
    <cellStyle name="Normal 2 3 2 9 2 2 4 3 9 2" xfId="21772"/>
    <cellStyle name="Normal 2 3 2 9 2 2 4 4" xfId="21773"/>
    <cellStyle name="Normal 2 3 2 9 2 2 4 4 2" xfId="21774"/>
    <cellStyle name="Normal 2 3 2 9 2 2 4 5" xfId="21775"/>
    <cellStyle name="Normal 2 3 2 9 2 2 4 5 2" xfId="21776"/>
    <cellStyle name="Normal 2 3 2 9 2 2 4 6" xfId="21777"/>
    <cellStyle name="Normal 2 3 2 9 2 2 4 6 2" xfId="21778"/>
    <cellStyle name="Normal 2 3 2 9 2 2 4 7" xfId="21779"/>
    <cellStyle name="Normal 2 3 2 9 2 2 4 7 2" xfId="21780"/>
    <cellStyle name="Normal 2 3 2 9 2 2 4 8" xfId="21781"/>
    <cellStyle name="Normal 2 3 2 9 2 2 4 8 2" xfId="21782"/>
    <cellStyle name="Normal 2 3 2 9 2 2 4 9" xfId="21783"/>
    <cellStyle name="Normal 2 3 2 9 2 2 4 9 2" xfId="21784"/>
    <cellStyle name="Normal 2 3 2 9 2 2 5" xfId="640"/>
    <cellStyle name="Normal 2 3 2 9 2 2 5 10" xfId="21785"/>
    <cellStyle name="Normal 2 3 2 9 2 2 5 10 2" xfId="21786"/>
    <cellStyle name="Normal 2 3 2 9 2 2 5 11" xfId="21787"/>
    <cellStyle name="Normal 2 3 2 9 2 2 5 11 2" xfId="21788"/>
    <cellStyle name="Normal 2 3 2 9 2 2 5 12" xfId="21789"/>
    <cellStyle name="Normal 2 3 2 9 2 2 5 12 2" xfId="21790"/>
    <cellStyle name="Normal 2 3 2 9 2 2 5 13" xfId="21791"/>
    <cellStyle name="Normal 2 3 2 9 2 2 5 2" xfId="21792"/>
    <cellStyle name="Normal 2 3 2 9 2 2 5 2 10" xfId="21793"/>
    <cellStyle name="Normal 2 3 2 9 2 2 5 2 10 2" xfId="21794"/>
    <cellStyle name="Normal 2 3 2 9 2 2 5 2 11" xfId="21795"/>
    <cellStyle name="Normal 2 3 2 9 2 2 5 2 11 2" xfId="21796"/>
    <cellStyle name="Normal 2 3 2 9 2 2 5 2 12" xfId="21797"/>
    <cellStyle name="Normal 2 3 2 9 2 2 5 2 2" xfId="21798"/>
    <cellStyle name="Normal 2 3 2 9 2 2 5 2 2 10" xfId="21799"/>
    <cellStyle name="Normal 2 3 2 9 2 2 5 2 2 10 2" xfId="21800"/>
    <cellStyle name="Normal 2 3 2 9 2 2 5 2 2 11" xfId="21801"/>
    <cellStyle name="Normal 2 3 2 9 2 2 5 2 2 2" xfId="21802"/>
    <cellStyle name="Normal 2 3 2 9 2 2 5 2 2 2 2" xfId="21803"/>
    <cellStyle name="Normal 2 3 2 9 2 2 5 2 2 3" xfId="21804"/>
    <cellStyle name="Normal 2 3 2 9 2 2 5 2 2 3 2" xfId="21805"/>
    <cellStyle name="Normal 2 3 2 9 2 2 5 2 2 4" xfId="21806"/>
    <cellStyle name="Normal 2 3 2 9 2 2 5 2 2 4 2" xfId="21807"/>
    <cellStyle name="Normal 2 3 2 9 2 2 5 2 2 5" xfId="21808"/>
    <cellStyle name="Normal 2 3 2 9 2 2 5 2 2 5 2" xfId="21809"/>
    <cellStyle name="Normal 2 3 2 9 2 2 5 2 2 6" xfId="21810"/>
    <cellStyle name="Normal 2 3 2 9 2 2 5 2 2 6 2" xfId="21811"/>
    <cellStyle name="Normal 2 3 2 9 2 2 5 2 2 7" xfId="21812"/>
    <cellStyle name="Normal 2 3 2 9 2 2 5 2 2 7 2" xfId="21813"/>
    <cellStyle name="Normal 2 3 2 9 2 2 5 2 2 8" xfId="21814"/>
    <cellStyle name="Normal 2 3 2 9 2 2 5 2 2 8 2" xfId="21815"/>
    <cellStyle name="Normal 2 3 2 9 2 2 5 2 2 9" xfId="21816"/>
    <cellStyle name="Normal 2 3 2 9 2 2 5 2 2 9 2" xfId="21817"/>
    <cellStyle name="Normal 2 3 2 9 2 2 5 2 3" xfId="21818"/>
    <cellStyle name="Normal 2 3 2 9 2 2 5 2 3 2" xfId="21819"/>
    <cellStyle name="Normal 2 3 2 9 2 2 5 2 4" xfId="21820"/>
    <cellStyle name="Normal 2 3 2 9 2 2 5 2 4 2" xfId="21821"/>
    <cellStyle name="Normal 2 3 2 9 2 2 5 2 5" xfId="21822"/>
    <cellStyle name="Normal 2 3 2 9 2 2 5 2 5 2" xfId="21823"/>
    <cellStyle name="Normal 2 3 2 9 2 2 5 2 6" xfId="21824"/>
    <cellStyle name="Normal 2 3 2 9 2 2 5 2 6 2" xfId="21825"/>
    <cellStyle name="Normal 2 3 2 9 2 2 5 2 7" xfId="21826"/>
    <cellStyle name="Normal 2 3 2 9 2 2 5 2 7 2" xfId="21827"/>
    <cellStyle name="Normal 2 3 2 9 2 2 5 2 8" xfId="21828"/>
    <cellStyle name="Normal 2 3 2 9 2 2 5 2 8 2" xfId="21829"/>
    <cellStyle name="Normal 2 3 2 9 2 2 5 2 9" xfId="21830"/>
    <cellStyle name="Normal 2 3 2 9 2 2 5 2 9 2" xfId="21831"/>
    <cellStyle name="Normal 2 3 2 9 2 2 5 3" xfId="21832"/>
    <cellStyle name="Normal 2 3 2 9 2 2 5 3 10" xfId="21833"/>
    <cellStyle name="Normal 2 3 2 9 2 2 5 3 10 2" xfId="21834"/>
    <cellStyle name="Normal 2 3 2 9 2 2 5 3 11" xfId="21835"/>
    <cellStyle name="Normal 2 3 2 9 2 2 5 3 2" xfId="21836"/>
    <cellStyle name="Normal 2 3 2 9 2 2 5 3 2 2" xfId="21837"/>
    <cellStyle name="Normal 2 3 2 9 2 2 5 3 3" xfId="21838"/>
    <cellStyle name="Normal 2 3 2 9 2 2 5 3 3 2" xfId="21839"/>
    <cellStyle name="Normal 2 3 2 9 2 2 5 3 4" xfId="21840"/>
    <cellStyle name="Normal 2 3 2 9 2 2 5 3 4 2" xfId="21841"/>
    <cellStyle name="Normal 2 3 2 9 2 2 5 3 5" xfId="21842"/>
    <cellStyle name="Normal 2 3 2 9 2 2 5 3 5 2" xfId="21843"/>
    <cellStyle name="Normal 2 3 2 9 2 2 5 3 6" xfId="21844"/>
    <cellStyle name="Normal 2 3 2 9 2 2 5 3 6 2" xfId="21845"/>
    <cellStyle name="Normal 2 3 2 9 2 2 5 3 7" xfId="21846"/>
    <cellStyle name="Normal 2 3 2 9 2 2 5 3 7 2" xfId="21847"/>
    <cellStyle name="Normal 2 3 2 9 2 2 5 3 8" xfId="21848"/>
    <cellStyle name="Normal 2 3 2 9 2 2 5 3 8 2" xfId="21849"/>
    <cellStyle name="Normal 2 3 2 9 2 2 5 3 9" xfId="21850"/>
    <cellStyle name="Normal 2 3 2 9 2 2 5 3 9 2" xfId="21851"/>
    <cellStyle name="Normal 2 3 2 9 2 2 5 4" xfId="21852"/>
    <cellStyle name="Normal 2 3 2 9 2 2 5 4 2" xfId="21853"/>
    <cellStyle name="Normal 2 3 2 9 2 2 5 5" xfId="21854"/>
    <cellStyle name="Normal 2 3 2 9 2 2 5 5 2" xfId="21855"/>
    <cellStyle name="Normal 2 3 2 9 2 2 5 6" xfId="21856"/>
    <cellStyle name="Normal 2 3 2 9 2 2 5 6 2" xfId="21857"/>
    <cellStyle name="Normal 2 3 2 9 2 2 5 7" xfId="21858"/>
    <cellStyle name="Normal 2 3 2 9 2 2 5 7 2" xfId="21859"/>
    <cellStyle name="Normal 2 3 2 9 2 2 5 8" xfId="21860"/>
    <cellStyle name="Normal 2 3 2 9 2 2 5 8 2" xfId="21861"/>
    <cellStyle name="Normal 2 3 2 9 2 2 5 9" xfId="21862"/>
    <cellStyle name="Normal 2 3 2 9 2 2 5 9 2" xfId="21863"/>
    <cellStyle name="Normal 2 3 2 9 2 2 6" xfId="641"/>
    <cellStyle name="Normal 2 3 2 9 2 3" xfId="642"/>
    <cellStyle name="Normal 2 3 2 9 2 3 2" xfId="643"/>
    <cellStyle name="Normal 2 3 2 9 2 4" xfId="644"/>
    <cellStyle name="Normal 2 3 2 9 2 4 2" xfId="645"/>
    <cellStyle name="Normal 2 3 2 9 2 5" xfId="646"/>
    <cellStyle name="Normal 2 3 2 9 2 5 2" xfId="647"/>
    <cellStyle name="Normal 2 3 2 9 2 6" xfId="21864"/>
    <cellStyle name="Normal 2 3 2 9 2 6 10" xfId="21865"/>
    <cellStyle name="Normal 2 3 2 9 2 6 10 2" xfId="21866"/>
    <cellStyle name="Normal 2 3 2 9 2 6 11" xfId="21867"/>
    <cellStyle name="Normal 2 3 2 9 2 6 11 2" xfId="21868"/>
    <cellStyle name="Normal 2 3 2 9 2 6 12" xfId="21869"/>
    <cellStyle name="Normal 2 3 2 9 2 6 2" xfId="21870"/>
    <cellStyle name="Normal 2 3 2 9 2 6 2 10" xfId="21871"/>
    <cellStyle name="Normal 2 3 2 9 2 6 2 10 2" xfId="21872"/>
    <cellStyle name="Normal 2 3 2 9 2 6 2 11" xfId="21873"/>
    <cellStyle name="Normal 2 3 2 9 2 6 2 2" xfId="21874"/>
    <cellStyle name="Normal 2 3 2 9 2 6 2 2 2" xfId="21875"/>
    <cellStyle name="Normal 2 3 2 9 2 6 2 3" xfId="21876"/>
    <cellStyle name="Normal 2 3 2 9 2 6 2 3 2" xfId="21877"/>
    <cellStyle name="Normal 2 3 2 9 2 6 2 4" xfId="21878"/>
    <cellStyle name="Normal 2 3 2 9 2 6 2 4 2" xfId="21879"/>
    <cellStyle name="Normal 2 3 2 9 2 6 2 5" xfId="21880"/>
    <cellStyle name="Normal 2 3 2 9 2 6 2 5 2" xfId="21881"/>
    <cellStyle name="Normal 2 3 2 9 2 6 2 6" xfId="21882"/>
    <cellStyle name="Normal 2 3 2 9 2 6 2 6 2" xfId="21883"/>
    <cellStyle name="Normal 2 3 2 9 2 6 2 7" xfId="21884"/>
    <cellStyle name="Normal 2 3 2 9 2 6 2 7 2" xfId="21885"/>
    <cellStyle name="Normal 2 3 2 9 2 6 2 8" xfId="21886"/>
    <cellStyle name="Normal 2 3 2 9 2 6 2 8 2" xfId="21887"/>
    <cellStyle name="Normal 2 3 2 9 2 6 2 9" xfId="21888"/>
    <cellStyle name="Normal 2 3 2 9 2 6 2 9 2" xfId="21889"/>
    <cellStyle name="Normal 2 3 2 9 2 6 3" xfId="21890"/>
    <cellStyle name="Normal 2 3 2 9 2 6 3 2" xfId="21891"/>
    <cellStyle name="Normal 2 3 2 9 2 6 4" xfId="21892"/>
    <cellStyle name="Normal 2 3 2 9 2 6 4 2" xfId="21893"/>
    <cellStyle name="Normal 2 3 2 9 2 6 5" xfId="21894"/>
    <cellStyle name="Normal 2 3 2 9 2 6 5 2" xfId="21895"/>
    <cellStyle name="Normal 2 3 2 9 2 6 6" xfId="21896"/>
    <cellStyle name="Normal 2 3 2 9 2 6 6 2" xfId="21897"/>
    <cellStyle name="Normal 2 3 2 9 2 6 7" xfId="21898"/>
    <cellStyle name="Normal 2 3 2 9 2 6 7 2" xfId="21899"/>
    <cellStyle name="Normal 2 3 2 9 2 6 8" xfId="21900"/>
    <cellStyle name="Normal 2 3 2 9 2 6 8 2" xfId="21901"/>
    <cellStyle name="Normal 2 3 2 9 2 6 9" xfId="21902"/>
    <cellStyle name="Normal 2 3 2 9 2 6 9 2" xfId="21903"/>
    <cellStyle name="Normal 2 3 2 9 2 7" xfId="21904"/>
    <cellStyle name="Normal 2 3 2 9 2 7 10" xfId="21905"/>
    <cellStyle name="Normal 2 3 2 9 2 7 10 2" xfId="21906"/>
    <cellStyle name="Normal 2 3 2 9 2 7 11" xfId="21907"/>
    <cellStyle name="Normal 2 3 2 9 2 7 2" xfId="21908"/>
    <cellStyle name="Normal 2 3 2 9 2 7 2 2" xfId="21909"/>
    <cellStyle name="Normal 2 3 2 9 2 7 3" xfId="21910"/>
    <cellStyle name="Normal 2 3 2 9 2 7 3 2" xfId="21911"/>
    <cellStyle name="Normal 2 3 2 9 2 7 4" xfId="21912"/>
    <cellStyle name="Normal 2 3 2 9 2 7 4 2" xfId="21913"/>
    <cellStyle name="Normal 2 3 2 9 2 7 5" xfId="21914"/>
    <cellStyle name="Normal 2 3 2 9 2 7 5 2" xfId="21915"/>
    <cellStyle name="Normal 2 3 2 9 2 7 6" xfId="21916"/>
    <cellStyle name="Normal 2 3 2 9 2 7 6 2" xfId="21917"/>
    <cellStyle name="Normal 2 3 2 9 2 7 7" xfId="21918"/>
    <cellStyle name="Normal 2 3 2 9 2 7 7 2" xfId="21919"/>
    <cellStyle name="Normal 2 3 2 9 2 7 8" xfId="21920"/>
    <cellStyle name="Normal 2 3 2 9 2 7 8 2" xfId="21921"/>
    <cellStyle name="Normal 2 3 2 9 2 7 9" xfId="21922"/>
    <cellStyle name="Normal 2 3 2 9 2 7 9 2" xfId="21923"/>
    <cellStyle name="Normal 2 3 2 9 2 8" xfId="21924"/>
    <cellStyle name="Normal 2 3 2 9 2 8 2" xfId="21925"/>
    <cellStyle name="Normal 2 3 2 9 2 9" xfId="21926"/>
    <cellStyle name="Normal 2 3 2 9 2 9 2" xfId="21927"/>
    <cellStyle name="Normal 2 3 2 9 3" xfId="648"/>
    <cellStyle name="Normal 2 3 2 9 3 10" xfId="21928"/>
    <cellStyle name="Normal 2 3 2 9 3 10 2" xfId="21929"/>
    <cellStyle name="Normal 2 3 2 9 3 11" xfId="21930"/>
    <cellStyle name="Normal 2 3 2 9 3 11 2" xfId="21931"/>
    <cellStyle name="Normal 2 3 2 9 3 12" xfId="21932"/>
    <cellStyle name="Normal 2 3 2 9 3 12 2" xfId="21933"/>
    <cellStyle name="Normal 2 3 2 9 3 13" xfId="21934"/>
    <cellStyle name="Normal 2 3 2 9 3 2" xfId="21935"/>
    <cellStyle name="Normal 2 3 2 9 3 2 10" xfId="21936"/>
    <cellStyle name="Normal 2 3 2 9 3 2 10 2" xfId="21937"/>
    <cellStyle name="Normal 2 3 2 9 3 2 11" xfId="21938"/>
    <cellStyle name="Normal 2 3 2 9 3 2 11 2" xfId="21939"/>
    <cellStyle name="Normal 2 3 2 9 3 2 12" xfId="21940"/>
    <cellStyle name="Normal 2 3 2 9 3 2 2" xfId="21941"/>
    <cellStyle name="Normal 2 3 2 9 3 2 2 10" xfId="21942"/>
    <cellStyle name="Normal 2 3 2 9 3 2 2 10 2" xfId="21943"/>
    <cellStyle name="Normal 2 3 2 9 3 2 2 11" xfId="21944"/>
    <cellStyle name="Normal 2 3 2 9 3 2 2 2" xfId="21945"/>
    <cellStyle name="Normal 2 3 2 9 3 2 2 2 2" xfId="21946"/>
    <cellStyle name="Normal 2 3 2 9 3 2 2 3" xfId="21947"/>
    <cellStyle name="Normal 2 3 2 9 3 2 2 3 2" xfId="21948"/>
    <cellStyle name="Normal 2 3 2 9 3 2 2 4" xfId="21949"/>
    <cellStyle name="Normal 2 3 2 9 3 2 2 4 2" xfId="21950"/>
    <cellStyle name="Normal 2 3 2 9 3 2 2 5" xfId="21951"/>
    <cellStyle name="Normal 2 3 2 9 3 2 2 5 2" xfId="21952"/>
    <cellStyle name="Normal 2 3 2 9 3 2 2 6" xfId="21953"/>
    <cellStyle name="Normal 2 3 2 9 3 2 2 6 2" xfId="21954"/>
    <cellStyle name="Normal 2 3 2 9 3 2 2 7" xfId="21955"/>
    <cellStyle name="Normal 2 3 2 9 3 2 2 7 2" xfId="21956"/>
    <cellStyle name="Normal 2 3 2 9 3 2 2 8" xfId="21957"/>
    <cellStyle name="Normal 2 3 2 9 3 2 2 8 2" xfId="21958"/>
    <cellStyle name="Normal 2 3 2 9 3 2 2 9" xfId="21959"/>
    <cellStyle name="Normal 2 3 2 9 3 2 2 9 2" xfId="21960"/>
    <cellStyle name="Normal 2 3 2 9 3 2 3" xfId="21961"/>
    <cellStyle name="Normal 2 3 2 9 3 2 3 2" xfId="21962"/>
    <cellStyle name="Normal 2 3 2 9 3 2 4" xfId="21963"/>
    <cellStyle name="Normal 2 3 2 9 3 2 4 2" xfId="21964"/>
    <cellStyle name="Normal 2 3 2 9 3 2 5" xfId="21965"/>
    <cellStyle name="Normal 2 3 2 9 3 2 5 2" xfId="21966"/>
    <cellStyle name="Normal 2 3 2 9 3 2 6" xfId="21967"/>
    <cellStyle name="Normal 2 3 2 9 3 2 6 2" xfId="21968"/>
    <cellStyle name="Normal 2 3 2 9 3 2 7" xfId="21969"/>
    <cellStyle name="Normal 2 3 2 9 3 2 7 2" xfId="21970"/>
    <cellStyle name="Normal 2 3 2 9 3 2 8" xfId="21971"/>
    <cellStyle name="Normal 2 3 2 9 3 2 8 2" xfId="21972"/>
    <cellStyle name="Normal 2 3 2 9 3 2 9" xfId="21973"/>
    <cellStyle name="Normal 2 3 2 9 3 2 9 2" xfId="21974"/>
    <cellStyle name="Normal 2 3 2 9 3 3" xfId="21975"/>
    <cellStyle name="Normal 2 3 2 9 3 3 10" xfId="21976"/>
    <cellStyle name="Normal 2 3 2 9 3 3 10 2" xfId="21977"/>
    <cellStyle name="Normal 2 3 2 9 3 3 11" xfId="21978"/>
    <cellStyle name="Normal 2 3 2 9 3 3 2" xfId="21979"/>
    <cellStyle name="Normal 2 3 2 9 3 3 2 2" xfId="21980"/>
    <cellStyle name="Normal 2 3 2 9 3 3 3" xfId="21981"/>
    <cellStyle name="Normal 2 3 2 9 3 3 3 2" xfId="21982"/>
    <cellStyle name="Normal 2 3 2 9 3 3 4" xfId="21983"/>
    <cellStyle name="Normal 2 3 2 9 3 3 4 2" xfId="21984"/>
    <cellStyle name="Normal 2 3 2 9 3 3 5" xfId="21985"/>
    <cellStyle name="Normal 2 3 2 9 3 3 5 2" xfId="21986"/>
    <cellStyle name="Normal 2 3 2 9 3 3 6" xfId="21987"/>
    <cellStyle name="Normal 2 3 2 9 3 3 6 2" xfId="21988"/>
    <cellStyle name="Normal 2 3 2 9 3 3 7" xfId="21989"/>
    <cellStyle name="Normal 2 3 2 9 3 3 7 2" xfId="21990"/>
    <cellStyle name="Normal 2 3 2 9 3 3 8" xfId="21991"/>
    <cellStyle name="Normal 2 3 2 9 3 3 8 2" xfId="21992"/>
    <cellStyle name="Normal 2 3 2 9 3 3 9" xfId="21993"/>
    <cellStyle name="Normal 2 3 2 9 3 3 9 2" xfId="21994"/>
    <cellStyle name="Normal 2 3 2 9 3 4" xfId="21995"/>
    <cellStyle name="Normal 2 3 2 9 3 4 2" xfId="21996"/>
    <cellStyle name="Normal 2 3 2 9 3 5" xfId="21997"/>
    <cellStyle name="Normal 2 3 2 9 3 5 2" xfId="21998"/>
    <cellStyle name="Normal 2 3 2 9 3 6" xfId="21999"/>
    <cellStyle name="Normal 2 3 2 9 3 6 2" xfId="22000"/>
    <cellStyle name="Normal 2 3 2 9 3 7" xfId="22001"/>
    <cellStyle name="Normal 2 3 2 9 3 7 2" xfId="22002"/>
    <cellStyle name="Normal 2 3 2 9 3 8" xfId="22003"/>
    <cellStyle name="Normal 2 3 2 9 3 8 2" xfId="22004"/>
    <cellStyle name="Normal 2 3 2 9 3 9" xfId="22005"/>
    <cellStyle name="Normal 2 3 2 9 3 9 2" xfId="22006"/>
    <cellStyle name="Normal 2 3 2 9 4" xfId="649"/>
    <cellStyle name="Normal 2 3 2 9 4 10" xfId="22007"/>
    <cellStyle name="Normal 2 3 2 9 4 10 2" xfId="22008"/>
    <cellStyle name="Normal 2 3 2 9 4 11" xfId="22009"/>
    <cellStyle name="Normal 2 3 2 9 4 11 2" xfId="22010"/>
    <cellStyle name="Normal 2 3 2 9 4 12" xfId="22011"/>
    <cellStyle name="Normal 2 3 2 9 4 12 2" xfId="22012"/>
    <cellStyle name="Normal 2 3 2 9 4 13" xfId="22013"/>
    <cellStyle name="Normal 2 3 2 9 4 2" xfId="22014"/>
    <cellStyle name="Normal 2 3 2 9 4 2 10" xfId="22015"/>
    <cellStyle name="Normal 2 3 2 9 4 2 10 2" xfId="22016"/>
    <cellStyle name="Normal 2 3 2 9 4 2 11" xfId="22017"/>
    <cellStyle name="Normal 2 3 2 9 4 2 11 2" xfId="22018"/>
    <cellStyle name="Normal 2 3 2 9 4 2 12" xfId="22019"/>
    <cellStyle name="Normal 2 3 2 9 4 2 2" xfId="22020"/>
    <cellStyle name="Normal 2 3 2 9 4 2 2 10" xfId="22021"/>
    <cellStyle name="Normal 2 3 2 9 4 2 2 10 2" xfId="22022"/>
    <cellStyle name="Normal 2 3 2 9 4 2 2 11" xfId="22023"/>
    <cellStyle name="Normal 2 3 2 9 4 2 2 2" xfId="22024"/>
    <cellStyle name="Normal 2 3 2 9 4 2 2 2 2" xfId="22025"/>
    <cellStyle name="Normal 2 3 2 9 4 2 2 3" xfId="22026"/>
    <cellStyle name="Normal 2 3 2 9 4 2 2 3 2" xfId="22027"/>
    <cellStyle name="Normal 2 3 2 9 4 2 2 4" xfId="22028"/>
    <cellStyle name="Normal 2 3 2 9 4 2 2 4 2" xfId="22029"/>
    <cellStyle name="Normal 2 3 2 9 4 2 2 5" xfId="22030"/>
    <cellStyle name="Normal 2 3 2 9 4 2 2 5 2" xfId="22031"/>
    <cellStyle name="Normal 2 3 2 9 4 2 2 6" xfId="22032"/>
    <cellStyle name="Normal 2 3 2 9 4 2 2 6 2" xfId="22033"/>
    <cellStyle name="Normal 2 3 2 9 4 2 2 7" xfId="22034"/>
    <cellStyle name="Normal 2 3 2 9 4 2 2 7 2" xfId="22035"/>
    <cellStyle name="Normal 2 3 2 9 4 2 2 8" xfId="22036"/>
    <cellStyle name="Normal 2 3 2 9 4 2 2 8 2" xfId="22037"/>
    <cellStyle name="Normal 2 3 2 9 4 2 2 9" xfId="22038"/>
    <cellStyle name="Normal 2 3 2 9 4 2 2 9 2" xfId="22039"/>
    <cellStyle name="Normal 2 3 2 9 4 2 3" xfId="22040"/>
    <cellStyle name="Normal 2 3 2 9 4 2 3 2" xfId="22041"/>
    <cellStyle name="Normal 2 3 2 9 4 2 4" xfId="22042"/>
    <cellStyle name="Normal 2 3 2 9 4 2 4 2" xfId="22043"/>
    <cellStyle name="Normal 2 3 2 9 4 2 5" xfId="22044"/>
    <cellStyle name="Normal 2 3 2 9 4 2 5 2" xfId="22045"/>
    <cellStyle name="Normal 2 3 2 9 4 2 6" xfId="22046"/>
    <cellStyle name="Normal 2 3 2 9 4 2 6 2" xfId="22047"/>
    <cellStyle name="Normal 2 3 2 9 4 2 7" xfId="22048"/>
    <cellStyle name="Normal 2 3 2 9 4 2 7 2" xfId="22049"/>
    <cellStyle name="Normal 2 3 2 9 4 2 8" xfId="22050"/>
    <cellStyle name="Normal 2 3 2 9 4 2 8 2" xfId="22051"/>
    <cellStyle name="Normal 2 3 2 9 4 2 9" xfId="22052"/>
    <cellStyle name="Normal 2 3 2 9 4 2 9 2" xfId="22053"/>
    <cellStyle name="Normal 2 3 2 9 4 3" xfId="22054"/>
    <cellStyle name="Normal 2 3 2 9 4 3 10" xfId="22055"/>
    <cellStyle name="Normal 2 3 2 9 4 3 10 2" xfId="22056"/>
    <cellStyle name="Normal 2 3 2 9 4 3 11" xfId="22057"/>
    <cellStyle name="Normal 2 3 2 9 4 3 2" xfId="22058"/>
    <cellStyle name="Normal 2 3 2 9 4 3 2 2" xfId="22059"/>
    <cellStyle name="Normal 2 3 2 9 4 3 3" xfId="22060"/>
    <cellStyle name="Normal 2 3 2 9 4 3 3 2" xfId="22061"/>
    <cellStyle name="Normal 2 3 2 9 4 3 4" xfId="22062"/>
    <cellStyle name="Normal 2 3 2 9 4 3 4 2" xfId="22063"/>
    <cellStyle name="Normal 2 3 2 9 4 3 5" xfId="22064"/>
    <cellStyle name="Normal 2 3 2 9 4 3 5 2" xfId="22065"/>
    <cellStyle name="Normal 2 3 2 9 4 3 6" xfId="22066"/>
    <cellStyle name="Normal 2 3 2 9 4 3 6 2" xfId="22067"/>
    <cellStyle name="Normal 2 3 2 9 4 3 7" xfId="22068"/>
    <cellStyle name="Normal 2 3 2 9 4 3 7 2" xfId="22069"/>
    <cellStyle name="Normal 2 3 2 9 4 3 8" xfId="22070"/>
    <cellStyle name="Normal 2 3 2 9 4 3 8 2" xfId="22071"/>
    <cellStyle name="Normal 2 3 2 9 4 3 9" xfId="22072"/>
    <cellStyle name="Normal 2 3 2 9 4 3 9 2" xfId="22073"/>
    <cellStyle name="Normal 2 3 2 9 4 4" xfId="22074"/>
    <cellStyle name="Normal 2 3 2 9 4 4 2" xfId="22075"/>
    <cellStyle name="Normal 2 3 2 9 4 5" xfId="22076"/>
    <cellStyle name="Normal 2 3 2 9 4 5 2" xfId="22077"/>
    <cellStyle name="Normal 2 3 2 9 4 6" xfId="22078"/>
    <cellStyle name="Normal 2 3 2 9 4 6 2" xfId="22079"/>
    <cellStyle name="Normal 2 3 2 9 4 7" xfId="22080"/>
    <cellStyle name="Normal 2 3 2 9 4 7 2" xfId="22081"/>
    <cellStyle name="Normal 2 3 2 9 4 8" xfId="22082"/>
    <cellStyle name="Normal 2 3 2 9 4 8 2" xfId="22083"/>
    <cellStyle name="Normal 2 3 2 9 4 9" xfId="22084"/>
    <cellStyle name="Normal 2 3 2 9 4 9 2" xfId="22085"/>
    <cellStyle name="Normal 2 3 2 9 5" xfId="650"/>
    <cellStyle name="Normal 2 3 2 9 5 10" xfId="22086"/>
    <cellStyle name="Normal 2 3 2 9 5 10 2" xfId="22087"/>
    <cellStyle name="Normal 2 3 2 9 5 11" xfId="22088"/>
    <cellStyle name="Normal 2 3 2 9 5 11 2" xfId="22089"/>
    <cellStyle name="Normal 2 3 2 9 5 12" xfId="22090"/>
    <cellStyle name="Normal 2 3 2 9 5 12 2" xfId="22091"/>
    <cellStyle name="Normal 2 3 2 9 5 13" xfId="22092"/>
    <cellStyle name="Normal 2 3 2 9 5 2" xfId="22093"/>
    <cellStyle name="Normal 2 3 2 9 5 2 10" xfId="22094"/>
    <cellStyle name="Normal 2 3 2 9 5 2 10 2" xfId="22095"/>
    <cellStyle name="Normal 2 3 2 9 5 2 11" xfId="22096"/>
    <cellStyle name="Normal 2 3 2 9 5 2 11 2" xfId="22097"/>
    <cellStyle name="Normal 2 3 2 9 5 2 12" xfId="22098"/>
    <cellStyle name="Normal 2 3 2 9 5 2 2" xfId="22099"/>
    <cellStyle name="Normal 2 3 2 9 5 2 2 10" xfId="22100"/>
    <cellStyle name="Normal 2 3 2 9 5 2 2 10 2" xfId="22101"/>
    <cellStyle name="Normal 2 3 2 9 5 2 2 11" xfId="22102"/>
    <cellStyle name="Normal 2 3 2 9 5 2 2 2" xfId="22103"/>
    <cellStyle name="Normal 2 3 2 9 5 2 2 2 2" xfId="22104"/>
    <cellStyle name="Normal 2 3 2 9 5 2 2 3" xfId="22105"/>
    <cellStyle name="Normal 2 3 2 9 5 2 2 3 2" xfId="22106"/>
    <cellStyle name="Normal 2 3 2 9 5 2 2 4" xfId="22107"/>
    <cellStyle name="Normal 2 3 2 9 5 2 2 4 2" xfId="22108"/>
    <cellStyle name="Normal 2 3 2 9 5 2 2 5" xfId="22109"/>
    <cellStyle name="Normal 2 3 2 9 5 2 2 5 2" xfId="22110"/>
    <cellStyle name="Normal 2 3 2 9 5 2 2 6" xfId="22111"/>
    <cellStyle name="Normal 2 3 2 9 5 2 2 6 2" xfId="22112"/>
    <cellStyle name="Normal 2 3 2 9 5 2 2 7" xfId="22113"/>
    <cellStyle name="Normal 2 3 2 9 5 2 2 7 2" xfId="22114"/>
    <cellStyle name="Normal 2 3 2 9 5 2 2 8" xfId="22115"/>
    <cellStyle name="Normal 2 3 2 9 5 2 2 8 2" xfId="22116"/>
    <cellStyle name="Normal 2 3 2 9 5 2 2 9" xfId="22117"/>
    <cellStyle name="Normal 2 3 2 9 5 2 2 9 2" xfId="22118"/>
    <cellStyle name="Normal 2 3 2 9 5 2 3" xfId="22119"/>
    <cellStyle name="Normal 2 3 2 9 5 2 3 2" xfId="22120"/>
    <cellStyle name="Normal 2 3 2 9 5 2 4" xfId="22121"/>
    <cellStyle name="Normal 2 3 2 9 5 2 4 2" xfId="22122"/>
    <cellStyle name="Normal 2 3 2 9 5 2 5" xfId="22123"/>
    <cellStyle name="Normal 2 3 2 9 5 2 5 2" xfId="22124"/>
    <cellStyle name="Normal 2 3 2 9 5 2 6" xfId="22125"/>
    <cellStyle name="Normal 2 3 2 9 5 2 6 2" xfId="22126"/>
    <cellStyle name="Normal 2 3 2 9 5 2 7" xfId="22127"/>
    <cellStyle name="Normal 2 3 2 9 5 2 7 2" xfId="22128"/>
    <cellStyle name="Normal 2 3 2 9 5 2 8" xfId="22129"/>
    <cellStyle name="Normal 2 3 2 9 5 2 8 2" xfId="22130"/>
    <cellStyle name="Normal 2 3 2 9 5 2 9" xfId="22131"/>
    <cellStyle name="Normal 2 3 2 9 5 2 9 2" xfId="22132"/>
    <cellStyle name="Normal 2 3 2 9 5 3" xfId="22133"/>
    <cellStyle name="Normal 2 3 2 9 5 3 10" xfId="22134"/>
    <cellStyle name="Normal 2 3 2 9 5 3 10 2" xfId="22135"/>
    <cellStyle name="Normal 2 3 2 9 5 3 11" xfId="22136"/>
    <cellStyle name="Normal 2 3 2 9 5 3 2" xfId="22137"/>
    <cellStyle name="Normal 2 3 2 9 5 3 2 2" xfId="22138"/>
    <cellStyle name="Normal 2 3 2 9 5 3 3" xfId="22139"/>
    <cellStyle name="Normal 2 3 2 9 5 3 3 2" xfId="22140"/>
    <cellStyle name="Normal 2 3 2 9 5 3 4" xfId="22141"/>
    <cellStyle name="Normal 2 3 2 9 5 3 4 2" xfId="22142"/>
    <cellStyle name="Normal 2 3 2 9 5 3 5" xfId="22143"/>
    <cellStyle name="Normal 2 3 2 9 5 3 5 2" xfId="22144"/>
    <cellStyle name="Normal 2 3 2 9 5 3 6" xfId="22145"/>
    <cellStyle name="Normal 2 3 2 9 5 3 6 2" xfId="22146"/>
    <cellStyle name="Normal 2 3 2 9 5 3 7" xfId="22147"/>
    <cellStyle name="Normal 2 3 2 9 5 3 7 2" xfId="22148"/>
    <cellStyle name="Normal 2 3 2 9 5 3 8" xfId="22149"/>
    <cellStyle name="Normal 2 3 2 9 5 3 8 2" xfId="22150"/>
    <cellStyle name="Normal 2 3 2 9 5 3 9" xfId="22151"/>
    <cellStyle name="Normal 2 3 2 9 5 3 9 2" xfId="22152"/>
    <cellStyle name="Normal 2 3 2 9 5 4" xfId="22153"/>
    <cellStyle name="Normal 2 3 2 9 5 4 2" xfId="22154"/>
    <cellStyle name="Normal 2 3 2 9 5 5" xfId="22155"/>
    <cellStyle name="Normal 2 3 2 9 5 5 2" xfId="22156"/>
    <cellStyle name="Normal 2 3 2 9 5 6" xfId="22157"/>
    <cellStyle name="Normal 2 3 2 9 5 6 2" xfId="22158"/>
    <cellStyle name="Normal 2 3 2 9 5 7" xfId="22159"/>
    <cellStyle name="Normal 2 3 2 9 5 7 2" xfId="22160"/>
    <cellStyle name="Normal 2 3 2 9 5 8" xfId="22161"/>
    <cellStyle name="Normal 2 3 2 9 5 8 2" xfId="22162"/>
    <cellStyle name="Normal 2 3 2 9 5 9" xfId="22163"/>
    <cellStyle name="Normal 2 3 2 9 5 9 2" xfId="22164"/>
    <cellStyle name="Normal 2 3 2 9 6" xfId="651"/>
    <cellStyle name="Normal 2 3 2 9 6 10" xfId="22165"/>
    <cellStyle name="Normal 2 3 2 9 6 10 2" xfId="22166"/>
    <cellStyle name="Normal 2 3 2 9 6 11" xfId="22167"/>
    <cellStyle name="Normal 2 3 2 9 6 11 2" xfId="22168"/>
    <cellStyle name="Normal 2 3 2 9 6 12" xfId="22169"/>
    <cellStyle name="Normal 2 3 2 9 6 12 2" xfId="22170"/>
    <cellStyle name="Normal 2 3 2 9 6 13" xfId="22171"/>
    <cellStyle name="Normal 2 3 2 9 6 2" xfId="22172"/>
    <cellStyle name="Normal 2 3 2 9 6 2 10" xfId="22173"/>
    <cellStyle name="Normal 2 3 2 9 6 2 10 2" xfId="22174"/>
    <cellStyle name="Normal 2 3 2 9 6 2 11" xfId="22175"/>
    <cellStyle name="Normal 2 3 2 9 6 2 11 2" xfId="22176"/>
    <cellStyle name="Normal 2 3 2 9 6 2 12" xfId="22177"/>
    <cellStyle name="Normal 2 3 2 9 6 2 2" xfId="22178"/>
    <cellStyle name="Normal 2 3 2 9 6 2 2 10" xfId="22179"/>
    <cellStyle name="Normal 2 3 2 9 6 2 2 10 2" xfId="22180"/>
    <cellStyle name="Normal 2 3 2 9 6 2 2 11" xfId="22181"/>
    <cellStyle name="Normal 2 3 2 9 6 2 2 2" xfId="22182"/>
    <cellStyle name="Normal 2 3 2 9 6 2 2 2 2" xfId="22183"/>
    <cellStyle name="Normal 2 3 2 9 6 2 2 3" xfId="22184"/>
    <cellStyle name="Normal 2 3 2 9 6 2 2 3 2" xfId="22185"/>
    <cellStyle name="Normal 2 3 2 9 6 2 2 4" xfId="22186"/>
    <cellStyle name="Normal 2 3 2 9 6 2 2 4 2" xfId="22187"/>
    <cellStyle name="Normal 2 3 2 9 6 2 2 5" xfId="22188"/>
    <cellStyle name="Normal 2 3 2 9 6 2 2 5 2" xfId="22189"/>
    <cellStyle name="Normal 2 3 2 9 6 2 2 6" xfId="22190"/>
    <cellStyle name="Normal 2 3 2 9 6 2 2 6 2" xfId="22191"/>
    <cellStyle name="Normal 2 3 2 9 6 2 2 7" xfId="22192"/>
    <cellStyle name="Normal 2 3 2 9 6 2 2 7 2" xfId="22193"/>
    <cellStyle name="Normal 2 3 2 9 6 2 2 8" xfId="22194"/>
    <cellStyle name="Normal 2 3 2 9 6 2 2 8 2" xfId="22195"/>
    <cellStyle name="Normal 2 3 2 9 6 2 2 9" xfId="22196"/>
    <cellStyle name="Normal 2 3 2 9 6 2 2 9 2" xfId="22197"/>
    <cellStyle name="Normal 2 3 2 9 6 2 3" xfId="22198"/>
    <cellStyle name="Normal 2 3 2 9 6 2 3 2" xfId="22199"/>
    <cellStyle name="Normal 2 3 2 9 6 2 4" xfId="22200"/>
    <cellStyle name="Normal 2 3 2 9 6 2 4 2" xfId="22201"/>
    <cellStyle name="Normal 2 3 2 9 6 2 5" xfId="22202"/>
    <cellStyle name="Normal 2 3 2 9 6 2 5 2" xfId="22203"/>
    <cellStyle name="Normal 2 3 2 9 6 2 6" xfId="22204"/>
    <cellStyle name="Normal 2 3 2 9 6 2 6 2" xfId="22205"/>
    <cellStyle name="Normal 2 3 2 9 6 2 7" xfId="22206"/>
    <cellStyle name="Normal 2 3 2 9 6 2 7 2" xfId="22207"/>
    <cellStyle name="Normal 2 3 2 9 6 2 8" xfId="22208"/>
    <cellStyle name="Normal 2 3 2 9 6 2 8 2" xfId="22209"/>
    <cellStyle name="Normal 2 3 2 9 6 2 9" xfId="22210"/>
    <cellStyle name="Normal 2 3 2 9 6 2 9 2" xfId="22211"/>
    <cellStyle name="Normal 2 3 2 9 6 3" xfId="22212"/>
    <cellStyle name="Normal 2 3 2 9 6 3 10" xfId="22213"/>
    <cellStyle name="Normal 2 3 2 9 6 3 10 2" xfId="22214"/>
    <cellStyle name="Normal 2 3 2 9 6 3 11" xfId="22215"/>
    <cellStyle name="Normal 2 3 2 9 6 3 2" xfId="22216"/>
    <cellStyle name="Normal 2 3 2 9 6 3 2 2" xfId="22217"/>
    <cellStyle name="Normal 2 3 2 9 6 3 3" xfId="22218"/>
    <cellStyle name="Normal 2 3 2 9 6 3 3 2" xfId="22219"/>
    <cellStyle name="Normal 2 3 2 9 6 3 4" xfId="22220"/>
    <cellStyle name="Normal 2 3 2 9 6 3 4 2" xfId="22221"/>
    <cellStyle name="Normal 2 3 2 9 6 3 5" xfId="22222"/>
    <cellStyle name="Normal 2 3 2 9 6 3 5 2" xfId="22223"/>
    <cellStyle name="Normal 2 3 2 9 6 3 6" xfId="22224"/>
    <cellStyle name="Normal 2 3 2 9 6 3 6 2" xfId="22225"/>
    <cellStyle name="Normal 2 3 2 9 6 3 7" xfId="22226"/>
    <cellStyle name="Normal 2 3 2 9 6 3 7 2" xfId="22227"/>
    <cellStyle name="Normal 2 3 2 9 6 3 8" xfId="22228"/>
    <cellStyle name="Normal 2 3 2 9 6 3 8 2" xfId="22229"/>
    <cellStyle name="Normal 2 3 2 9 6 3 9" xfId="22230"/>
    <cellStyle name="Normal 2 3 2 9 6 3 9 2" xfId="22231"/>
    <cellStyle name="Normal 2 3 2 9 6 4" xfId="22232"/>
    <cellStyle name="Normal 2 3 2 9 6 4 2" xfId="22233"/>
    <cellStyle name="Normal 2 3 2 9 6 5" xfId="22234"/>
    <cellStyle name="Normal 2 3 2 9 6 5 2" xfId="22235"/>
    <cellStyle name="Normal 2 3 2 9 6 6" xfId="22236"/>
    <cellStyle name="Normal 2 3 2 9 6 6 2" xfId="22237"/>
    <cellStyle name="Normal 2 3 2 9 6 7" xfId="22238"/>
    <cellStyle name="Normal 2 3 2 9 6 7 2" xfId="22239"/>
    <cellStyle name="Normal 2 3 2 9 6 8" xfId="22240"/>
    <cellStyle name="Normal 2 3 2 9 6 8 2" xfId="22241"/>
    <cellStyle name="Normal 2 3 2 9 6 9" xfId="22242"/>
    <cellStyle name="Normal 2 3 2 9 6 9 2" xfId="22243"/>
    <cellStyle name="Normal 2 3 2 9 7" xfId="652"/>
    <cellStyle name="Normal 2 3 20" xfId="22244"/>
    <cellStyle name="Normal 2 3 21" xfId="22245"/>
    <cellStyle name="Normal 2 3 22" xfId="22246"/>
    <cellStyle name="Normal 2 3 23" xfId="22247"/>
    <cellStyle name="Normal 2 3 24" xfId="22248"/>
    <cellStyle name="Normal 2 3 25" xfId="22249"/>
    <cellStyle name="Normal 2 3 26" xfId="22250"/>
    <cellStyle name="Normal 2 3 27" xfId="22251"/>
    <cellStyle name="Normal 2 3 28" xfId="22252"/>
    <cellStyle name="Normal 2 3 29" xfId="22253"/>
    <cellStyle name="Normal 2 3 3" xfId="653"/>
    <cellStyle name="Normal 2 3 3 10" xfId="22254"/>
    <cellStyle name="Normal 2 3 3 10 10" xfId="22255"/>
    <cellStyle name="Normal 2 3 3 10 10 2" xfId="22256"/>
    <cellStyle name="Normal 2 3 3 10 11" xfId="22257"/>
    <cellStyle name="Normal 2 3 3 10 11 2" xfId="22258"/>
    <cellStyle name="Normal 2 3 3 10 12" xfId="22259"/>
    <cellStyle name="Normal 2 3 3 10 12 2" xfId="22260"/>
    <cellStyle name="Normal 2 3 3 10 13" xfId="22261"/>
    <cellStyle name="Normal 2 3 3 10 2" xfId="22262"/>
    <cellStyle name="Normal 2 3 3 10 2 10" xfId="22263"/>
    <cellStyle name="Normal 2 3 3 10 2 10 2" xfId="22264"/>
    <cellStyle name="Normal 2 3 3 10 2 11" xfId="22265"/>
    <cellStyle name="Normal 2 3 3 10 2 11 2" xfId="22266"/>
    <cellStyle name="Normal 2 3 3 10 2 12" xfId="22267"/>
    <cellStyle name="Normal 2 3 3 10 2 2" xfId="22268"/>
    <cellStyle name="Normal 2 3 3 10 2 2 10" xfId="22269"/>
    <cellStyle name="Normal 2 3 3 10 2 2 10 2" xfId="22270"/>
    <cellStyle name="Normal 2 3 3 10 2 2 11" xfId="22271"/>
    <cellStyle name="Normal 2 3 3 10 2 2 2" xfId="22272"/>
    <cellStyle name="Normal 2 3 3 10 2 2 2 2" xfId="22273"/>
    <cellStyle name="Normal 2 3 3 10 2 2 3" xfId="22274"/>
    <cellStyle name="Normal 2 3 3 10 2 2 3 2" xfId="22275"/>
    <cellStyle name="Normal 2 3 3 10 2 2 4" xfId="22276"/>
    <cellStyle name="Normal 2 3 3 10 2 2 4 2" xfId="22277"/>
    <cellStyle name="Normal 2 3 3 10 2 2 5" xfId="22278"/>
    <cellStyle name="Normal 2 3 3 10 2 2 5 2" xfId="22279"/>
    <cellStyle name="Normal 2 3 3 10 2 2 6" xfId="22280"/>
    <cellStyle name="Normal 2 3 3 10 2 2 6 2" xfId="22281"/>
    <cellStyle name="Normal 2 3 3 10 2 2 7" xfId="22282"/>
    <cellStyle name="Normal 2 3 3 10 2 2 7 2" xfId="22283"/>
    <cellStyle name="Normal 2 3 3 10 2 2 8" xfId="22284"/>
    <cellStyle name="Normal 2 3 3 10 2 2 8 2" xfId="22285"/>
    <cellStyle name="Normal 2 3 3 10 2 2 9" xfId="22286"/>
    <cellStyle name="Normal 2 3 3 10 2 2 9 2" xfId="22287"/>
    <cellStyle name="Normal 2 3 3 10 2 3" xfId="22288"/>
    <cellStyle name="Normal 2 3 3 10 2 3 2" xfId="22289"/>
    <cellStyle name="Normal 2 3 3 10 2 4" xfId="22290"/>
    <cellStyle name="Normal 2 3 3 10 2 4 2" xfId="22291"/>
    <cellStyle name="Normal 2 3 3 10 2 5" xfId="22292"/>
    <cellStyle name="Normal 2 3 3 10 2 5 2" xfId="22293"/>
    <cellStyle name="Normal 2 3 3 10 2 6" xfId="22294"/>
    <cellStyle name="Normal 2 3 3 10 2 6 2" xfId="22295"/>
    <cellStyle name="Normal 2 3 3 10 2 7" xfId="22296"/>
    <cellStyle name="Normal 2 3 3 10 2 7 2" xfId="22297"/>
    <cellStyle name="Normal 2 3 3 10 2 8" xfId="22298"/>
    <cellStyle name="Normal 2 3 3 10 2 8 2" xfId="22299"/>
    <cellStyle name="Normal 2 3 3 10 2 9" xfId="22300"/>
    <cellStyle name="Normal 2 3 3 10 2 9 2" xfId="22301"/>
    <cellStyle name="Normal 2 3 3 10 3" xfId="22302"/>
    <cellStyle name="Normal 2 3 3 10 3 10" xfId="22303"/>
    <cellStyle name="Normal 2 3 3 10 3 10 2" xfId="22304"/>
    <cellStyle name="Normal 2 3 3 10 3 11" xfId="22305"/>
    <cellStyle name="Normal 2 3 3 10 3 2" xfId="22306"/>
    <cellStyle name="Normal 2 3 3 10 3 2 2" xfId="22307"/>
    <cellStyle name="Normal 2 3 3 10 3 3" xfId="22308"/>
    <cellStyle name="Normal 2 3 3 10 3 3 2" xfId="22309"/>
    <cellStyle name="Normal 2 3 3 10 3 4" xfId="22310"/>
    <cellStyle name="Normal 2 3 3 10 3 4 2" xfId="22311"/>
    <cellStyle name="Normal 2 3 3 10 3 5" xfId="22312"/>
    <cellStyle name="Normal 2 3 3 10 3 5 2" xfId="22313"/>
    <cellStyle name="Normal 2 3 3 10 3 6" xfId="22314"/>
    <cellStyle name="Normal 2 3 3 10 3 6 2" xfId="22315"/>
    <cellStyle name="Normal 2 3 3 10 3 7" xfId="22316"/>
    <cellStyle name="Normal 2 3 3 10 3 7 2" xfId="22317"/>
    <cellStyle name="Normal 2 3 3 10 3 8" xfId="22318"/>
    <cellStyle name="Normal 2 3 3 10 3 8 2" xfId="22319"/>
    <cellStyle name="Normal 2 3 3 10 3 9" xfId="22320"/>
    <cellStyle name="Normal 2 3 3 10 3 9 2" xfId="22321"/>
    <cellStyle name="Normal 2 3 3 10 4" xfId="22322"/>
    <cellStyle name="Normal 2 3 3 10 4 2" xfId="22323"/>
    <cellStyle name="Normal 2 3 3 10 5" xfId="22324"/>
    <cellStyle name="Normal 2 3 3 10 5 2" xfId="22325"/>
    <cellStyle name="Normal 2 3 3 10 6" xfId="22326"/>
    <cellStyle name="Normal 2 3 3 10 6 2" xfId="22327"/>
    <cellStyle name="Normal 2 3 3 10 7" xfId="22328"/>
    <cellStyle name="Normal 2 3 3 10 7 2" xfId="22329"/>
    <cellStyle name="Normal 2 3 3 10 8" xfId="22330"/>
    <cellStyle name="Normal 2 3 3 10 8 2" xfId="22331"/>
    <cellStyle name="Normal 2 3 3 10 9" xfId="22332"/>
    <cellStyle name="Normal 2 3 3 10 9 2" xfId="22333"/>
    <cellStyle name="Normal 2 3 3 2" xfId="654"/>
    <cellStyle name="Normal 2 3 3 2 10" xfId="655"/>
    <cellStyle name="Normal 2 3 3 2 2" xfId="656"/>
    <cellStyle name="Normal 2 3 3 2 2 10" xfId="22334"/>
    <cellStyle name="Normal 2 3 3 2 2 10 2" xfId="22335"/>
    <cellStyle name="Normal 2 3 3 2 2 11" xfId="22336"/>
    <cellStyle name="Normal 2 3 3 2 2 11 2" xfId="22337"/>
    <cellStyle name="Normal 2 3 3 2 2 12" xfId="22338"/>
    <cellStyle name="Normal 2 3 3 2 2 12 2" xfId="22339"/>
    <cellStyle name="Normal 2 3 3 2 2 13" xfId="22340"/>
    <cellStyle name="Normal 2 3 3 2 2 13 2" xfId="22341"/>
    <cellStyle name="Normal 2 3 3 2 2 14" xfId="22342"/>
    <cellStyle name="Normal 2 3 3 2 2 14 2" xfId="22343"/>
    <cellStyle name="Normal 2 3 3 2 2 15" xfId="22344"/>
    <cellStyle name="Normal 2 3 3 2 2 15 2" xfId="22345"/>
    <cellStyle name="Normal 2 3 3 2 2 16" xfId="22346"/>
    <cellStyle name="Normal 2 3 3 2 2 16 2" xfId="22347"/>
    <cellStyle name="Normal 2 3 3 2 2 17" xfId="22348"/>
    <cellStyle name="Normal 2 3 3 2 2 17 2" xfId="22349"/>
    <cellStyle name="Normal 2 3 3 2 2 18" xfId="22350"/>
    <cellStyle name="Normal 2 3 3 2 2 2" xfId="657"/>
    <cellStyle name="Normal 2 3 3 2 2 2 2" xfId="658"/>
    <cellStyle name="Normal 2 3 3 2 2 2 2 10" xfId="22351"/>
    <cellStyle name="Normal 2 3 3 2 2 2 2 10 2" xfId="22352"/>
    <cellStyle name="Normal 2 3 3 2 2 2 2 11" xfId="22353"/>
    <cellStyle name="Normal 2 3 3 2 2 2 2 11 2" xfId="22354"/>
    <cellStyle name="Normal 2 3 3 2 2 2 2 12" xfId="22355"/>
    <cellStyle name="Normal 2 3 3 2 2 2 2 12 2" xfId="22356"/>
    <cellStyle name="Normal 2 3 3 2 2 2 2 13" xfId="22357"/>
    <cellStyle name="Normal 2 3 3 2 2 2 2 13 2" xfId="22358"/>
    <cellStyle name="Normal 2 3 3 2 2 2 2 14" xfId="22359"/>
    <cellStyle name="Normal 2 3 3 2 2 2 2 14 2" xfId="22360"/>
    <cellStyle name="Normal 2 3 3 2 2 2 2 15" xfId="22361"/>
    <cellStyle name="Normal 2 3 3 2 2 2 2 15 2" xfId="22362"/>
    <cellStyle name="Normal 2 3 3 2 2 2 2 16" xfId="22363"/>
    <cellStyle name="Normal 2 3 3 2 2 2 2 16 2" xfId="22364"/>
    <cellStyle name="Normal 2 3 3 2 2 2 2 17" xfId="22365"/>
    <cellStyle name="Normal 2 3 3 2 2 2 2 2" xfId="659"/>
    <cellStyle name="Normal 2 3 3 2 2 2 2 2 2" xfId="660"/>
    <cellStyle name="Normal 2 3 3 2 2 2 2 3" xfId="661"/>
    <cellStyle name="Normal 2 3 3 2 2 2 2 3 2" xfId="662"/>
    <cellStyle name="Normal 2 3 3 2 2 2 2 4" xfId="663"/>
    <cellStyle name="Normal 2 3 3 2 2 2 2 4 2" xfId="664"/>
    <cellStyle name="Normal 2 3 3 2 2 2 2 5" xfId="665"/>
    <cellStyle name="Normal 2 3 3 2 2 2 2 5 2" xfId="666"/>
    <cellStyle name="Normal 2 3 3 2 2 2 2 6" xfId="22366"/>
    <cellStyle name="Normal 2 3 3 2 2 2 2 6 10" xfId="22367"/>
    <cellStyle name="Normal 2 3 3 2 2 2 2 6 10 2" xfId="22368"/>
    <cellStyle name="Normal 2 3 3 2 2 2 2 6 11" xfId="22369"/>
    <cellStyle name="Normal 2 3 3 2 2 2 2 6 11 2" xfId="22370"/>
    <cellStyle name="Normal 2 3 3 2 2 2 2 6 12" xfId="22371"/>
    <cellStyle name="Normal 2 3 3 2 2 2 2 6 2" xfId="22372"/>
    <cellStyle name="Normal 2 3 3 2 2 2 2 6 2 10" xfId="22373"/>
    <cellStyle name="Normal 2 3 3 2 2 2 2 6 2 10 2" xfId="22374"/>
    <cellStyle name="Normal 2 3 3 2 2 2 2 6 2 11" xfId="22375"/>
    <cellStyle name="Normal 2 3 3 2 2 2 2 6 2 2" xfId="22376"/>
    <cellStyle name="Normal 2 3 3 2 2 2 2 6 2 2 2" xfId="22377"/>
    <cellStyle name="Normal 2 3 3 2 2 2 2 6 2 3" xfId="22378"/>
    <cellStyle name="Normal 2 3 3 2 2 2 2 6 2 3 2" xfId="22379"/>
    <cellStyle name="Normal 2 3 3 2 2 2 2 6 2 4" xfId="22380"/>
    <cellStyle name="Normal 2 3 3 2 2 2 2 6 2 4 2" xfId="22381"/>
    <cellStyle name="Normal 2 3 3 2 2 2 2 6 2 5" xfId="22382"/>
    <cellStyle name="Normal 2 3 3 2 2 2 2 6 2 5 2" xfId="22383"/>
    <cellStyle name="Normal 2 3 3 2 2 2 2 6 2 6" xfId="22384"/>
    <cellStyle name="Normal 2 3 3 2 2 2 2 6 2 6 2" xfId="22385"/>
    <cellStyle name="Normal 2 3 3 2 2 2 2 6 2 7" xfId="22386"/>
    <cellStyle name="Normal 2 3 3 2 2 2 2 6 2 7 2" xfId="22387"/>
    <cellStyle name="Normal 2 3 3 2 2 2 2 6 2 8" xfId="22388"/>
    <cellStyle name="Normal 2 3 3 2 2 2 2 6 2 8 2" xfId="22389"/>
    <cellStyle name="Normal 2 3 3 2 2 2 2 6 2 9" xfId="22390"/>
    <cellStyle name="Normal 2 3 3 2 2 2 2 6 2 9 2" xfId="22391"/>
    <cellStyle name="Normal 2 3 3 2 2 2 2 6 3" xfId="22392"/>
    <cellStyle name="Normal 2 3 3 2 2 2 2 6 3 2" xfId="22393"/>
    <cellStyle name="Normal 2 3 3 2 2 2 2 6 4" xfId="22394"/>
    <cellStyle name="Normal 2 3 3 2 2 2 2 6 4 2" xfId="22395"/>
    <cellStyle name="Normal 2 3 3 2 2 2 2 6 5" xfId="22396"/>
    <cellStyle name="Normal 2 3 3 2 2 2 2 6 5 2" xfId="22397"/>
    <cellStyle name="Normal 2 3 3 2 2 2 2 6 6" xfId="22398"/>
    <cellStyle name="Normal 2 3 3 2 2 2 2 6 6 2" xfId="22399"/>
    <cellStyle name="Normal 2 3 3 2 2 2 2 6 7" xfId="22400"/>
    <cellStyle name="Normal 2 3 3 2 2 2 2 6 7 2" xfId="22401"/>
    <cellStyle name="Normal 2 3 3 2 2 2 2 6 8" xfId="22402"/>
    <cellStyle name="Normal 2 3 3 2 2 2 2 6 8 2" xfId="22403"/>
    <cellStyle name="Normal 2 3 3 2 2 2 2 6 9" xfId="22404"/>
    <cellStyle name="Normal 2 3 3 2 2 2 2 6 9 2" xfId="22405"/>
    <cellStyle name="Normal 2 3 3 2 2 2 2 7" xfId="22406"/>
    <cellStyle name="Normal 2 3 3 2 2 2 2 7 10" xfId="22407"/>
    <cellStyle name="Normal 2 3 3 2 2 2 2 7 10 2" xfId="22408"/>
    <cellStyle name="Normal 2 3 3 2 2 2 2 7 11" xfId="22409"/>
    <cellStyle name="Normal 2 3 3 2 2 2 2 7 2" xfId="22410"/>
    <cellStyle name="Normal 2 3 3 2 2 2 2 7 2 2" xfId="22411"/>
    <cellStyle name="Normal 2 3 3 2 2 2 2 7 3" xfId="22412"/>
    <cellStyle name="Normal 2 3 3 2 2 2 2 7 3 2" xfId="22413"/>
    <cellStyle name="Normal 2 3 3 2 2 2 2 7 4" xfId="22414"/>
    <cellStyle name="Normal 2 3 3 2 2 2 2 7 4 2" xfId="22415"/>
    <cellStyle name="Normal 2 3 3 2 2 2 2 7 5" xfId="22416"/>
    <cellStyle name="Normal 2 3 3 2 2 2 2 7 5 2" xfId="22417"/>
    <cellStyle name="Normal 2 3 3 2 2 2 2 7 6" xfId="22418"/>
    <cellStyle name="Normal 2 3 3 2 2 2 2 7 6 2" xfId="22419"/>
    <cellStyle name="Normal 2 3 3 2 2 2 2 7 7" xfId="22420"/>
    <cellStyle name="Normal 2 3 3 2 2 2 2 7 7 2" xfId="22421"/>
    <cellStyle name="Normal 2 3 3 2 2 2 2 7 8" xfId="22422"/>
    <cellStyle name="Normal 2 3 3 2 2 2 2 7 8 2" xfId="22423"/>
    <cellStyle name="Normal 2 3 3 2 2 2 2 7 9" xfId="22424"/>
    <cellStyle name="Normal 2 3 3 2 2 2 2 7 9 2" xfId="22425"/>
    <cellStyle name="Normal 2 3 3 2 2 2 2 8" xfId="22426"/>
    <cellStyle name="Normal 2 3 3 2 2 2 2 8 2" xfId="22427"/>
    <cellStyle name="Normal 2 3 3 2 2 2 2 9" xfId="22428"/>
    <cellStyle name="Normal 2 3 3 2 2 2 2 9 2" xfId="22429"/>
    <cellStyle name="Normal 2 3 3 2 2 2 3" xfId="667"/>
    <cellStyle name="Normal 2 3 3 2 2 2 3 10" xfId="22430"/>
    <cellStyle name="Normal 2 3 3 2 2 2 3 10 2" xfId="22431"/>
    <cellStyle name="Normal 2 3 3 2 2 2 3 11" xfId="22432"/>
    <cellStyle name="Normal 2 3 3 2 2 2 3 11 2" xfId="22433"/>
    <cellStyle name="Normal 2 3 3 2 2 2 3 12" xfId="22434"/>
    <cellStyle name="Normal 2 3 3 2 2 2 3 12 2" xfId="22435"/>
    <cellStyle name="Normal 2 3 3 2 2 2 3 13" xfId="22436"/>
    <cellStyle name="Normal 2 3 3 2 2 2 3 2" xfId="22437"/>
    <cellStyle name="Normal 2 3 3 2 2 2 3 2 10" xfId="22438"/>
    <cellStyle name="Normal 2 3 3 2 2 2 3 2 10 2" xfId="22439"/>
    <cellStyle name="Normal 2 3 3 2 2 2 3 2 11" xfId="22440"/>
    <cellStyle name="Normal 2 3 3 2 2 2 3 2 11 2" xfId="22441"/>
    <cellStyle name="Normal 2 3 3 2 2 2 3 2 12" xfId="22442"/>
    <cellStyle name="Normal 2 3 3 2 2 2 3 2 2" xfId="22443"/>
    <cellStyle name="Normal 2 3 3 2 2 2 3 2 2 10" xfId="22444"/>
    <cellStyle name="Normal 2 3 3 2 2 2 3 2 2 10 2" xfId="22445"/>
    <cellStyle name="Normal 2 3 3 2 2 2 3 2 2 11" xfId="22446"/>
    <cellStyle name="Normal 2 3 3 2 2 2 3 2 2 2" xfId="22447"/>
    <cellStyle name="Normal 2 3 3 2 2 2 3 2 2 2 2" xfId="22448"/>
    <cellStyle name="Normal 2 3 3 2 2 2 3 2 2 3" xfId="22449"/>
    <cellStyle name="Normal 2 3 3 2 2 2 3 2 2 3 2" xfId="22450"/>
    <cellStyle name="Normal 2 3 3 2 2 2 3 2 2 4" xfId="22451"/>
    <cellStyle name="Normal 2 3 3 2 2 2 3 2 2 4 2" xfId="22452"/>
    <cellStyle name="Normal 2 3 3 2 2 2 3 2 2 5" xfId="22453"/>
    <cellStyle name="Normal 2 3 3 2 2 2 3 2 2 5 2" xfId="22454"/>
    <cellStyle name="Normal 2 3 3 2 2 2 3 2 2 6" xfId="22455"/>
    <cellStyle name="Normal 2 3 3 2 2 2 3 2 2 6 2" xfId="22456"/>
    <cellStyle name="Normal 2 3 3 2 2 2 3 2 2 7" xfId="22457"/>
    <cellStyle name="Normal 2 3 3 2 2 2 3 2 2 7 2" xfId="22458"/>
    <cellStyle name="Normal 2 3 3 2 2 2 3 2 2 8" xfId="22459"/>
    <cellStyle name="Normal 2 3 3 2 2 2 3 2 2 8 2" xfId="22460"/>
    <cellStyle name="Normal 2 3 3 2 2 2 3 2 2 9" xfId="22461"/>
    <cellStyle name="Normal 2 3 3 2 2 2 3 2 2 9 2" xfId="22462"/>
    <cellStyle name="Normal 2 3 3 2 2 2 3 2 3" xfId="22463"/>
    <cellStyle name="Normal 2 3 3 2 2 2 3 2 3 2" xfId="22464"/>
    <cellStyle name="Normal 2 3 3 2 2 2 3 2 4" xfId="22465"/>
    <cellStyle name="Normal 2 3 3 2 2 2 3 2 4 2" xfId="22466"/>
    <cellStyle name="Normal 2 3 3 2 2 2 3 2 5" xfId="22467"/>
    <cellStyle name="Normal 2 3 3 2 2 2 3 2 5 2" xfId="22468"/>
    <cellStyle name="Normal 2 3 3 2 2 2 3 2 6" xfId="22469"/>
    <cellStyle name="Normal 2 3 3 2 2 2 3 2 6 2" xfId="22470"/>
    <cellStyle name="Normal 2 3 3 2 2 2 3 2 7" xfId="22471"/>
    <cellStyle name="Normal 2 3 3 2 2 2 3 2 7 2" xfId="22472"/>
    <cellStyle name="Normal 2 3 3 2 2 2 3 2 8" xfId="22473"/>
    <cellStyle name="Normal 2 3 3 2 2 2 3 2 8 2" xfId="22474"/>
    <cellStyle name="Normal 2 3 3 2 2 2 3 2 9" xfId="22475"/>
    <cellStyle name="Normal 2 3 3 2 2 2 3 2 9 2" xfId="22476"/>
    <cellStyle name="Normal 2 3 3 2 2 2 3 3" xfId="22477"/>
    <cellStyle name="Normal 2 3 3 2 2 2 3 3 10" xfId="22478"/>
    <cellStyle name="Normal 2 3 3 2 2 2 3 3 10 2" xfId="22479"/>
    <cellStyle name="Normal 2 3 3 2 2 2 3 3 11" xfId="22480"/>
    <cellStyle name="Normal 2 3 3 2 2 2 3 3 2" xfId="22481"/>
    <cellStyle name="Normal 2 3 3 2 2 2 3 3 2 2" xfId="22482"/>
    <cellStyle name="Normal 2 3 3 2 2 2 3 3 3" xfId="22483"/>
    <cellStyle name="Normal 2 3 3 2 2 2 3 3 3 2" xfId="22484"/>
    <cellStyle name="Normal 2 3 3 2 2 2 3 3 4" xfId="22485"/>
    <cellStyle name="Normal 2 3 3 2 2 2 3 3 4 2" xfId="22486"/>
    <cellStyle name="Normal 2 3 3 2 2 2 3 3 5" xfId="22487"/>
    <cellStyle name="Normal 2 3 3 2 2 2 3 3 5 2" xfId="22488"/>
    <cellStyle name="Normal 2 3 3 2 2 2 3 3 6" xfId="22489"/>
    <cellStyle name="Normal 2 3 3 2 2 2 3 3 6 2" xfId="22490"/>
    <cellStyle name="Normal 2 3 3 2 2 2 3 3 7" xfId="22491"/>
    <cellStyle name="Normal 2 3 3 2 2 2 3 3 7 2" xfId="22492"/>
    <cellStyle name="Normal 2 3 3 2 2 2 3 3 8" xfId="22493"/>
    <cellStyle name="Normal 2 3 3 2 2 2 3 3 8 2" xfId="22494"/>
    <cellStyle name="Normal 2 3 3 2 2 2 3 3 9" xfId="22495"/>
    <cellStyle name="Normal 2 3 3 2 2 2 3 3 9 2" xfId="22496"/>
    <cellStyle name="Normal 2 3 3 2 2 2 3 4" xfId="22497"/>
    <cellStyle name="Normal 2 3 3 2 2 2 3 4 2" xfId="22498"/>
    <cellStyle name="Normal 2 3 3 2 2 2 3 5" xfId="22499"/>
    <cellStyle name="Normal 2 3 3 2 2 2 3 5 2" xfId="22500"/>
    <cellStyle name="Normal 2 3 3 2 2 2 3 6" xfId="22501"/>
    <cellStyle name="Normal 2 3 3 2 2 2 3 6 2" xfId="22502"/>
    <cellStyle name="Normal 2 3 3 2 2 2 3 7" xfId="22503"/>
    <cellStyle name="Normal 2 3 3 2 2 2 3 7 2" xfId="22504"/>
    <cellStyle name="Normal 2 3 3 2 2 2 3 8" xfId="22505"/>
    <cellStyle name="Normal 2 3 3 2 2 2 3 8 2" xfId="22506"/>
    <cellStyle name="Normal 2 3 3 2 2 2 3 9" xfId="22507"/>
    <cellStyle name="Normal 2 3 3 2 2 2 3 9 2" xfId="22508"/>
    <cellStyle name="Normal 2 3 3 2 2 2 4" xfId="668"/>
    <cellStyle name="Normal 2 3 3 2 2 2 4 10" xfId="22509"/>
    <cellStyle name="Normal 2 3 3 2 2 2 4 10 2" xfId="22510"/>
    <cellStyle name="Normal 2 3 3 2 2 2 4 11" xfId="22511"/>
    <cellStyle name="Normal 2 3 3 2 2 2 4 11 2" xfId="22512"/>
    <cellStyle name="Normal 2 3 3 2 2 2 4 12" xfId="22513"/>
    <cellStyle name="Normal 2 3 3 2 2 2 4 12 2" xfId="22514"/>
    <cellStyle name="Normal 2 3 3 2 2 2 4 13" xfId="22515"/>
    <cellStyle name="Normal 2 3 3 2 2 2 4 2" xfId="22516"/>
    <cellStyle name="Normal 2 3 3 2 2 2 4 2 10" xfId="22517"/>
    <cellStyle name="Normal 2 3 3 2 2 2 4 2 10 2" xfId="22518"/>
    <cellStyle name="Normal 2 3 3 2 2 2 4 2 11" xfId="22519"/>
    <cellStyle name="Normal 2 3 3 2 2 2 4 2 11 2" xfId="22520"/>
    <cellStyle name="Normal 2 3 3 2 2 2 4 2 12" xfId="22521"/>
    <cellStyle name="Normal 2 3 3 2 2 2 4 2 2" xfId="22522"/>
    <cellStyle name="Normal 2 3 3 2 2 2 4 2 2 10" xfId="22523"/>
    <cellStyle name="Normal 2 3 3 2 2 2 4 2 2 10 2" xfId="22524"/>
    <cellStyle name="Normal 2 3 3 2 2 2 4 2 2 11" xfId="22525"/>
    <cellStyle name="Normal 2 3 3 2 2 2 4 2 2 2" xfId="22526"/>
    <cellStyle name="Normal 2 3 3 2 2 2 4 2 2 2 2" xfId="22527"/>
    <cellStyle name="Normal 2 3 3 2 2 2 4 2 2 3" xfId="22528"/>
    <cellStyle name="Normal 2 3 3 2 2 2 4 2 2 3 2" xfId="22529"/>
    <cellStyle name="Normal 2 3 3 2 2 2 4 2 2 4" xfId="22530"/>
    <cellStyle name="Normal 2 3 3 2 2 2 4 2 2 4 2" xfId="22531"/>
    <cellStyle name="Normal 2 3 3 2 2 2 4 2 2 5" xfId="22532"/>
    <cellStyle name="Normal 2 3 3 2 2 2 4 2 2 5 2" xfId="22533"/>
    <cellStyle name="Normal 2 3 3 2 2 2 4 2 2 6" xfId="22534"/>
    <cellStyle name="Normal 2 3 3 2 2 2 4 2 2 6 2" xfId="22535"/>
    <cellStyle name="Normal 2 3 3 2 2 2 4 2 2 7" xfId="22536"/>
    <cellStyle name="Normal 2 3 3 2 2 2 4 2 2 7 2" xfId="22537"/>
    <cellStyle name="Normal 2 3 3 2 2 2 4 2 2 8" xfId="22538"/>
    <cellStyle name="Normal 2 3 3 2 2 2 4 2 2 8 2" xfId="22539"/>
    <cellStyle name="Normal 2 3 3 2 2 2 4 2 2 9" xfId="22540"/>
    <cellStyle name="Normal 2 3 3 2 2 2 4 2 2 9 2" xfId="22541"/>
    <cellStyle name="Normal 2 3 3 2 2 2 4 2 3" xfId="22542"/>
    <cellStyle name="Normal 2 3 3 2 2 2 4 2 3 2" xfId="22543"/>
    <cellStyle name="Normal 2 3 3 2 2 2 4 2 4" xfId="22544"/>
    <cellStyle name="Normal 2 3 3 2 2 2 4 2 4 2" xfId="22545"/>
    <cellStyle name="Normal 2 3 3 2 2 2 4 2 5" xfId="22546"/>
    <cellStyle name="Normal 2 3 3 2 2 2 4 2 5 2" xfId="22547"/>
    <cellStyle name="Normal 2 3 3 2 2 2 4 2 6" xfId="22548"/>
    <cellStyle name="Normal 2 3 3 2 2 2 4 2 6 2" xfId="22549"/>
    <cellStyle name="Normal 2 3 3 2 2 2 4 2 7" xfId="22550"/>
    <cellStyle name="Normal 2 3 3 2 2 2 4 2 7 2" xfId="22551"/>
    <cellStyle name="Normal 2 3 3 2 2 2 4 2 8" xfId="22552"/>
    <cellStyle name="Normal 2 3 3 2 2 2 4 2 8 2" xfId="22553"/>
    <cellStyle name="Normal 2 3 3 2 2 2 4 2 9" xfId="22554"/>
    <cellStyle name="Normal 2 3 3 2 2 2 4 2 9 2" xfId="22555"/>
    <cellStyle name="Normal 2 3 3 2 2 2 4 3" xfId="22556"/>
    <cellStyle name="Normal 2 3 3 2 2 2 4 3 10" xfId="22557"/>
    <cellStyle name="Normal 2 3 3 2 2 2 4 3 10 2" xfId="22558"/>
    <cellStyle name="Normal 2 3 3 2 2 2 4 3 11" xfId="22559"/>
    <cellStyle name="Normal 2 3 3 2 2 2 4 3 2" xfId="22560"/>
    <cellStyle name="Normal 2 3 3 2 2 2 4 3 2 2" xfId="22561"/>
    <cellStyle name="Normal 2 3 3 2 2 2 4 3 3" xfId="22562"/>
    <cellStyle name="Normal 2 3 3 2 2 2 4 3 3 2" xfId="22563"/>
    <cellStyle name="Normal 2 3 3 2 2 2 4 3 4" xfId="22564"/>
    <cellStyle name="Normal 2 3 3 2 2 2 4 3 4 2" xfId="22565"/>
    <cellStyle name="Normal 2 3 3 2 2 2 4 3 5" xfId="22566"/>
    <cellStyle name="Normal 2 3 3 2 2 2 4 3 5 2" xfId="22567"/>
    <cellStyle name="Normal 2 3 3 2 2 2 4 3 6" xfId="22568"/>
    <cellStyle name="Normal 2 3 3 2 2 2 4 3 6 2" xfId="22569"/>
    <cellStyle name="Normal 2 3 3 2 2 2 4 3 7" xfId="22570"/>
    <cellStyle name="Normal 2 3 3 2 2 2 4 3 7 2" xfId="22571"/>
    <cellStyle name="Normal 2 3 3 2 2 2 4 3 8" xfId="22572"/>
    <cellStyle name="Normal 2 3 3 2 2 2 4 3 8 2" xfId="22573"/>
    <cellStyle name="Normal 2 3 3 2 2 2 4 3 9" xfId="22574"/>
    <cellStyle name="Normal 2 3 3 2 2 2 4 3 9 2" xfId="22575"/>
    <cellStyle name="Normal 2 3 3 2 2 2 4 4" xfId="22576"/>
    <cellStyle name="Normal 2 3 3 2 2 2 4 4 2" xfId="22577"/>
    <cellStyle name="Normal 2 3 3 2 2 2 4 5" xfId="22578"/>
    <cellStyle name="Normal 2 3 3 2 2 2 4 5 2" xfId="22579"/>
    <cellStyle name="Normal 2 3 3 2 2 2 4 6" xfId="22580"/>
    <cellStyle name="Normal 2 3 3 2 2 2 4 6 2" xfId="22581"/>
    <cellStyle name="Normal 2 3 3 2 2 2 4 7" xfId="22582"/>
    <cellStyle name="Normal 2 3 3 2 2 2 4 7 2" xfId="22583"/>
    <cellStyle name="Normal 2 3 3 2 2 2 4 8" xfId="22584"/>
    <cellStyle name="Normal 2 3 3 2 2 2 4 8 2" xfId="22585"/>
    <cellStyle name="Normal 2 3 3 2 2 2 4 9" xfId="22586"/>
    <cellStyle name="Normal 2 3 3 2 2 2 4 9 2" xfId="22587"/>
    <cellStyle name="Normal 2 3 3 2 2 2 5" xfId="669"/>
    <cellStyle name="Normal 2 3 3 2 2 2 5 10" xfId="22588"/>
    <cellStyle name="Normal 2 3 3 2 2 2 5 10 2" xfId="22589"/>
    <cellStyle name="Normal 2 3 3 2 2 2 5 11" xfId="22590"/>
    <cellStyle name="Normal 2 3 3 2 2 2 5 11 2" xfId="22591"/>
    <cellStyle name="Normal 2 3 3 2 2 2 5 12" xfId="22592"/>
    <cellStyle name="Normal 2 3 3 2 2 2 5 12 2" xfId="22593"/>
    <cellStyle name="Normal 2 3 3 2 2 2 5 13" xfId="22594"/>
    <cellStyle name="Normal 2 3 3 2 2 2 5 2" xfId="22595"/>
    <cellStyle name="Normal 2 3 3 2 2 2 5 2 10" xfId="22596"/>
    <cellStyle name="Normal 2 3 3 2 2 2 5 2 10 2" xfId="22597"/>
    <cellStyle name="Normal 2 3 3 2 2 2 5 2 11" xfId="22598"/>
    <cellStyle name="Normal 2 3 3 2 2 2 5 2 11 2" xfId="22599"/>
    <cellStyle name="Normal 2 3 3 2 2 2 5 2 12" xfId="22600"/>
    <cellStyle name="Normal 2 3 3 2 2 2 5 2 2" xfId="22601"/>
    <cellStyle name="Normal 2 3 3 2 2 2 5 2 2 10" xfId="22602"/>
    <cellStyle name="Normal 2 3 3 2 2 2 5 2 2 10 2" xfId="22603"/>
    <cellStyle name="Normal 2 3 3 2 2 2 5 2 2 11" xfId="22604"/>
    <cellStyle name="Normal 2 3 3 2 2 2 5 2 2 2" xfId="22605"/>
    <cellStyle name="Normal 2 3 3 2 2 2 5 2 2 2 2" xfId="22606"/>
    <cellStyle name="Normal 2 3 3 2 2 2 5 2 2 3" xfId="22607"/>
    <cellStyle name="Normal 2 3 3 2 2 2 5 2 2 3 2" xfId="22608"/>
    <cellStyle name="Normal 2 3 3 2 2 2 5 2 2 4" xfId="22609"/>
    <cellStyle name="Normal 2 3 3 2 2 2 5 2 2 4 2" xfId="22610"/>
    <cellStyle name="Normal 2 3 3 2 2 2 5 2 2 5" xfId="22611"/>
    <cellStyle name="Normal 2 3 3 2 2 2 5 2 2 5 2" xfId="22612"/>
    <cellStyle name="Normal 2 3 3 2 2 2 5 2 2 6" xfId="22613"/>
    <cellStyle name="Normal 2 3 3 2 2 2 5 2 2 6 2" xfId="22614"/>
    <cellStyle name="Normal 2 3 3 2 2 2 5 2 2 7" xfId="22615"/>
    <cellStyle name="Normal 2 3 3 2 2 2 5 2 2 7 2" xfId="22616"/>
    <cellStyle name="Normal 2 3 3 2 2 2 5 2 2 8" xfId="22617"/>
    <cellStyle name="Normal 2 3 3 2 2 2 5 2 2 8 2" xfId="22618"/>
    <cellStyle name="Normal 2 3 3 2 2 2 5 2 2 9" xfId="22619"/>
    <cellStyle name="Normal 2 3 3 2 2 2 5 2 2 9 2" xfId="22620"/>
    <cellStyle name="Normal 2 3 3 2 2 2 5 2 3" xfId="22621"/>
    <cellStyle name="Normal 2 3 3 2 2 2 5 2 3 2" xfId="22622"/>
    <cellStyle name="Normal 2 3 3 2 2 2 5 2 4" xfId="22623"/>
    <cellStyle name="Normal 2 3 3 2 2 2 5 2 4 2" xfId="22624"/>
    <cellStyle name="Normal 2 3 3 2 2 2 5 2 5" xfId="22625"/>
    <cellStyle name="Normal 2 3 3 2 2 2 5 2 5 2" xfId="22626"/>
    <cellStyle name="Normal 2 3 3 2 2 2 5 2 6" xfId="22627"/>
    <cellStyle name="Normal 2 3 3 2 2 2 5 2 6 2" xfId="22628"/>
    <cellStyle name="Normal 2 3 3 2 2 2 5 2 7" xfId="22629"/>
    <cellStyle name="Normal 2 3 3 2 2 2 5 2 7 2" xfId="22630"/>
    <cellStyle name="Normal 2 3 3 2 2 2 5 2 8" xfId="22631"/>
    <cellStyle name="Normal 2 3 3 2 2 2 5 2 8 2" xfId="22632"/>
    <cellStyle name="Normal 2 3 3 2 2 2 5 2 9" xfId="22633"/>
    <cellStyle name="Normal 2 3 3 2 2 2 5 2 9 2" xfId="22634"/>
    <cellStyle name="Normal 2 3 3 2 2 2 5 3" xfId="22635"/>
    <cellStyle name="Normal 2 3 3 2 2 2 5 3 10" xfId="22636"/>
    <cellStyle name="Normal 2 3 3 2 2 2 5 3 10 2" xfId="22637"/>
    <cellStyle name="Normal 2 3 3 2 2 2 5 3 11" xfId="22638"/>
    <cellStyle name="Normal 2 3 3 2 2 2 5 3 2" xfId="22639"/>
    <cellStyle name="Normal 2 3 3 2 2 2 5 3 2 2" xfId="22640"/>
    <cellStyle name="Normal 2 3 3 2 2 2 5 3 3" xfId="22641"/>
    <cellStyle name="Normal 2 3 3 2 2 2 5 3 3 2" xfId="22642"/>
    <cellStyle name="Normal 2 3 3 2 2 2 5 3 4" xfId="22643"/>
    <cellStyle name="Normal 2 3 3 2 2 2 5 3 4 2" xfId="22644"/>
    <cellStyle name="Normal 2 3 3 2 2 2 5 3 5" xfId="22645"/>
    <cellStyle name="Normal 2 3 3 2 2 2 5 3 5 2" xfId="22646"/>
    <cellStyle name="Normal 2 3 3 2 2 2 5 3 6" xfId="22647"/>
    <cellStyle name="Normal 2 3 3 2 2 2 5 3 6 2" xfId="22648"/>
    <cellStyle name="Normal 2 3 3 2 2 2 5 3 7" xfId="22649"/>
    <cellStyle name="Normal 2 3 3 2 2 2 5 3 7 2" xfId="22650"/>
    <cellStyle name="Normal 2 3 3 2 2 2 5 3 8" xfId="22651"/>
    <cellStyle name="Normal 2 3 3 2 2 2 5 3 8 2" xfId="22652"/>
    <cellStyle name="Normal 2 3 3 2 2 2 5 3 9" xfId="22653"/>
    <cellStyle name="Normal 2 3 3 2 2 2 5 3 9 2" xfId="22654"/>
    <cellStyle name="Normal 2 3 3 2 2 2 5 4" xfId="22655"/>
    <cellStyle name="Normal 2 3 3 2 2 2 5 4 2" xfId="22656"/>
    <cellStyle name="Normal 2 3 3 2 2 2 5 5" xfId="22657"/>
    <cellStyle name="Normal 2 3 3 2 2 2 5 5 2" xfId="22658"/>
    <cellStyle name="Normal 2 3 3 2 2 2 5 6" xfId="22659"/>
    <cellStyle name="Normal 2 3 3 2 2 2 5 6 2" xfId="22660"/>
    <cellStyle name="Normal 2 3 3 2 2 2 5 7" xfId="22661"/>
    <cellStyle name="Normal 2 3 3 2 2 2 5 7 2" xfId="22662"/>
    <cellStyle name="Normal 2 3 3 2 2 2 5 8" xfId="22663"/>
    <cellStyle name="Normal 2 3 3 2 2 2 5 8 2" xfId="22664"/>
    <cellStyle name="Normal 2 3 3 2 2 2 5 9" xfId="22665"/>
    <cellStyle name="Normal 2 3 3 2 2 2 5 9 2" xfId="22666"/>
    <cellStyle name="Normal 2 3 3 2 2 2 6" xfId="670"/>
    <cellStyle name="Normal 2 3 3 2 2 3" xfId="671"/>
    <cellStyle name="Normal 2 3 3 2 2 3 2" xfId="672"/>
    <cellStyle name="Normal 2 3 3 2 2 4" xfId="673"/>
    <cellStyle name="Normal 2 3 3 2 2 4 2" xfId="674"/>
    <cellStyle name="Normal 2 3 3 2 2 5" xfId="675"/>
    <cellStyle name="Normal 2 3 3 2 2 5 2" xfId="676"/>
    <cellStyle name="Normal 2 3 3 2 2 6" xfId="677"/>
    <cellStyle name="Normal 2 3 3 2 2 6 2" xfId="678"/>
    <cellStyle name="Normal 2 3 3 2 2 7" xfId="22667"/>
    <cellStyle name="Normal 2 3 3 2 2 7 10" xfId="22668"/>
    <cellStyle name="Normal 2 3 3 2 2 7 10 2" xfId="22669"/>
    <cellStyle name="Normal 2 3 3 2 2 7 11" xfId="22670"/>
    <cellStyle name="Normal 2 3 3 2 2 7 11 2" xfId="22671"/>
    <cellStyle name="Normal 2 3 3 2 2 7 12" xfId="22672"/>
    <cellStyle name="Normal 2 3 3 2 2 7 2" xfId="22673"/>
    <cellStyle name="Normal 2 3 3 2 2 7 2 10" xfId="22674"/>
    <cellStyle name="Normal 2 3 3 2 2 7 2 10 2" xfId="22675"/>
    <cellStyle name="Normal 2 3 3 2 2 7 2 11" xfId="22676"/>
    <cellStyle name="Normal 2 3 3 2 2 7 2 2" xfId="22677"/>
    <cellStyle name="Normal 2 3 3 2 2 7 2 2 2" xfId="22678"/>
    <cellStyle name="Normal 2 3 3 2 2 7 2 3" xfId="22679"/>
    <cellStyle name="Normal 2 3 3 2 2 7 2 3 2" xfId="22680"/>
    <cellStyle name="Normal 2 3 3 2 2 7 2 4" xfId="22681"/>
    <cellStyle name="Normal 2 3 3 2 2 7 2 4 2" xfId="22682"/>
    <cellStyle name="Normal 2 3 3 2 2 7 2 5" xfId="22683"/>
    <cellStyle name="Normal 2 3 3 2 2 7 2 5 2" xfId="22684"/>
    <cellStyle name="Normal 2 3 3 2 2 7 2 6" xfId="22685"/>
    <cellStyle name="Normal 2 3 3 2 2 7 2 6 2" xfId="22686"/>
    <cellStyle name="Normal 2 3 3 2 2 7 2 7" xfId="22687"/>
    <cellStyle name="Normal 2 3 3 2 2 7 2 7 2" xfId="22688"/>
    <cellStyle name="Normal 2 3 3 2 2 7 2 8" xfId="22689"/>
    <cellStyle name="Normal 2 3 3 2 2 7 2 8 2" xfId="22690"/>
    <cellStyle name="Normal 2 3 3 2 2 7 2 9" xfId="22691"/>
    <cellStyle name="Normal 2 3 3 2 2 7 2 9 2" xfId="22692"/>
    <cellStyle name="Normal 2 3 3 2 2 7 3" xfId="22693"/>
    <cellStyle name="Normal 2 3 3 2 2 7 3 2" xfId="22694"/>
    <cellStyle name="Normal 2 3 3 2 2 7 4" xfId="22695"/>
    <cellStyle name="Normal 2 3 3 2 2 7 4 2" xfId="22696"/>
    <cellStyle name="Normal 2 3 3 2 2 7 5" xfId="22697"/>
    <cellStyle name="Normal 2 3 3 2 2 7 5 2" xfId="22698"/>
    <cellStyle name="Normal 2 3 3 2 2 7 6" xfId="22699"/>
    <cellStyle name="Normal 2 3 3 2 2 7 6 2" xfId="22700"/>
    <cellStyle name="Normal 2 3 3 2 2 7 7" xfId="22701"/>
    <cellStyle name="Normal 2 3 3 2 2 7 7 2" xfId="22702"/>
    <cellStyle name="Normal 2 3 3 2 2 7 8" xfId="22703"/>
    <cellStyle name="Normal 2 3 3 2 2 7 8 2" xfId="22704"/>
    <cellStyle name="Normal 2 3 3 2 2 7 9" xfId="22705"/>
    <cellStyle name="Normal 2 3 3 2 2 7 9 2" xfId="22706"/>
    <cellStyle name="Normal 2 3 3 2 2 8" xfId="22707"/>
    <cellStyle name="Normal 2 3 3 2 2 8 10" xfId="22708"/>
    <cellStyle name="Normal 2 3 3 2 2 8 10 2" xfId="22709"/>
    <cellStyle name="Normal 2 3 3 2 2 8 11" xfId="22710"/>
    <cellStyle name="Normal 2 3 3 2 2 8 2" xfId="22711"/>
    <cellStyle name="Normal 2 3 3 2 2 8 2 2" xfId="22712"/>
    <cellStyle name="Normal 2 3 3 2 2 8 3" xfId="22713"/>
    <cellStyle name="Normal 2 3 3 2 2 8 3 2" xfId="22714"/>
    <cellStyle name="Normal 2 3 3 2 2 8 4" xfId="22715"/>
    <cellStyle name="Normal 2 3 3 2 2 8 4 2" xfId="22716"/>
    <cellStyle name="Normal 2 3 3 2 2 8 5" xfId="22717"/>
    <cellStyle name="Normal 2 3 3 2 2 8 5 2" xfId="22718"/>
    <cellStyle name="Normal 2 3 3 2 2 8 6" xfId="22719"/>
    <cellStyle name="Normal 2 3 3 2 2 8 6 2" xfId="22720"/>
    <cellStyle name="Normal 2 3 3 2 2 8 7" xfId="22721"/>
    <cellStyle name="Normal 2 3 3 2 2 8 7 2" xfId="22722"/>
    <cellStyle name="Normal 2 3 3 2 2 8 8" xfId="22723"/>
    <cellStyle name="Normal 2 3 3 2 2 8 8 2" xfId="22724"/>
    <cellStyle name="Normal 2 3 3 2 2 8 9" xfId="22725"/>
    <cellStyle name="Normal 2 3 3 2 2 8 9 2" xfId="22726"/>
    <cellStyle name="Normal 2 3 3 2 2 9" xfId="22727"/>
    <cellStyle name="Normal 2 3 3 2 2 9 2" xfId="22728"/>
    <cellStyle name="Normal 2 3 3 2 3" xfId="679"/>
    <cellStyle name="Normal 2 3 3 2 3 2" xfId="680"/>
    <cellStyle name="Normal 2 3 3 2 4" xfId="681"/>
    <cellStyle name="Normal 2 3 3 2 4 2" xfId="682"/>
    <cellStyle name="Normal 2 3 3 2 5" xfId="683"/>
    <cellStyle name="Normal 2 3 3 2 5 2" xfId="684"/>
    <cellStyle name="Normal 2 3 3 2 6" xfId="685"/>
    <cellStyle name="Normal 2 3 3 2 6 10" xfId="22729"/>
    <cellStyle name="Normal 2 3 3 2 6 10 2" xfId="22730"/>
    <cellStyle name="Normal 2 3 3 2 6 11" xfId="22731"/>
    <cellStyle name="Normal 2 3 3 2 6 11 2" xfId="22732"/>
    <cellStyle name="Normal 2 3 3 2 6 12" xfId="22733"/>
    <cellStyle name="Normal 2 3 3 2 6 12 2" xfId="22734"/>
    <cellStyle name="Normal 2 3 3 2 6 13" xfId="22735"/>
    <cellStyle name="Normal 2 3 3 2 6 13 2" xfId="22736"/>
    <cellStyle name="Normal 2 3 3 2 6 14" xfId="22737"/>
    <cellStyle name="Normal 2 3 3 2 6 14 2" xfId="22738"/>
    <cellStyle name="Normal 2 3 3 2 6 15" xfId="22739"/>
    <cellStyle name="Normal 2 3 3 2 6 15 2" xfId="22740"/>
    <cellStyle name="Normal 2 3 3 2 6 16" xfId="22741"/>
    <cellStyle name="Normal 2 3 3 2 6 16 2" xfId="22742"/>
    <cellStyle name="Normal 2 3 3 2 6 17" xfId="22743"/>
    <cellStyle name="Normal 2 3 3 2 6 2" xfId="686"/>
    <cellStyle name="Normal 2 3 3 2 6 2 2" xfId="687"/>
    <cellStyle name="Normal 2 3 3 2 6 3" xfId="688"/>
    <cellStyle name="Normal 2 3 3 2 6 3 2" xfId="689"/>
    <cellStyle name="Normal 2 3 3 2 6 4" xfId="690"/>
    <cellStyle name="Normal 2 3 3 2 6 4 2" xfId="691"/>
    <cellStyle name="Normal 2 3 3 2 6 5" xfId="692"/>
    <cellStyle name="Normal 2 3 3 2 6 5 2" xfId="693"/>
    <cellStyle name="Normal 2 3 3 2 6 6" xfId="22744"/>
    <cellStyle name="Normal 2 3 3 2 6 6 10" xfId="22745"/>
    <cellStyle name="Normal 2 3 3 2 6 6 10 2" xfId="22746"/>
    <cellStyle name="Normal 2 3 3 2 6 6 11" xfId="22747"/>
    <cellStyle name="Normal 2 3 3 2 6 6 11 2" xfId="22748"/>
    <cellStyle name="Normal 2 3 3 2 6 6 12" xfId="22749"/>
    <cellStyle name="Normal 2 3 3 2 6 6 2" xfId="22750"/>
    <cellStyle name="Normal 2 3 3 2 6 6 2 10" xfId="22751"/>
    <cellStyle name="Normal 2 3 3 2 6 6 2 10 2" xfId="22752"/>
    <cellStyle name="Normal 2 3 3 2 6 6 2 11" xfId="22753"/>
    <cellStyle name="Normal 2 3 3 2 6 6 2 2" xfId="22754"/>
    <cellStyle name="Normal 2 3 3 2 6 6 2 2 2" xfId="22755"/>
    <cellStyle name="Normal 2 3 3 2 6 6 2 3" xfId="22756"/>
    <cellStyle name="Normal 2 3 3 2 6 6 2 3 2" xfId="22757"/>
    <cellStyle name="Normal 2 3 3 2 6 6 2 4" xfId="22758"/>
    <cellStyle name="Normal 2 3 3 2 6 6 2 4 2" xfId="22759"/>
    <cellStyle name="Normal 2 3 3 2 6 6 2 5" xfId="22760"/>
    <cellStyle name="Normal 2 3 3 2 6 6 2 5 2" xfId="22761"/>
    <cellStyle name="Normal 2 3 3 2 6 6 2 6" xfId="22762"/>
    <cellStyle name="Normal 2 3 3 2 6 6 2 6 2" xfId="22763"/>
    <cellStyle name="Normal 2 3 3 2 6 6 2 7" xfId="22764"/>
    <cellStyle name="Normal 2 3 3 2 6 6 2 7 2" xfId="22765"/>
    <cellStyle name="Normal 2 3 3 2 6 6 2 8" xfId="22766"/>
    <cellStyle name="Normal 2 3 3 2 6 6 2 8 2" xfId="22767"/>
    <cellStyle name="Normal 2 3 3 2 6 6 2 9" xfId="22768"/>
    <cellStyle name="Normal 2 3 3 2 6 6 2 9 2" xfId="22769"/>
    <cellStyle name="Normal 2 3 3 2 6 6 3" xfId="22770"/>
    <cellStyle name="Normal 2 3 3 2 6 6 3 2" xfId="22771"/>
    <cellStyle name="Normal 2 3 3 2 6 6 4" xfId="22772"/>
    <cellStyle name="Normal 2 3 3 2 6 6 4 2" xfId="22773"/>
    <cellStyle name="Normal 2 3 3 2 6 6 5" xfId="22774"/>
    <cellStyle name="Normal 2 3 3 2 6 6 5 2" xfId="22775"/>
    <cellStyle name="Normal 2 3 3 2 6 6 6" xfId="22776"/>
    <cellStyle name="Normal 2 3 3 2 6 6 6 2" xfId="22777"/>
    <cellStyle name="Normal 2 3 3 2 6 6 7" xfId="22778"/>
    <cellStyle name="Normal 2 3 3 2 6 6 7 2" xfId="22779"/>
    <cellStyle name="Normal 2 3 3 2 6 6 8" xfId="22780"/>
    <cellStyle name="Normal 2 3 3 2 6 6 8 2" xfId="22781"/>
    <cellStyle name="Normal 2 3 3 2 6 6 9" xfId="22782"/>
    <cellStyle name="Normal 2 3 3 2 6 6 9 2" xfId="22783"/>
    <cellStyle name="Normal 2 3 3 2 6 7" xfId="22784"/>
    <cellStyle name="Normal 2 3 3 2 6 7 10" xfId="22785"/>
    <cellStyle name="Normal 2 3 3 2 6 7 10 2" xfId="22786"/>
    <cellStyle name="Normal 2 3 3 2 6 7 11" xfId="22787"/>
    <cellStyle name="Normal 2 3 3 2 6 7 2" xfId="22788"/>
    <cellStyle name="Normal 2 3 3 2 6 7 2 2" xfId="22789"/>
    <cellStyle name="Normal 2 3 3 2 6 7 3" xfId="22790"/>
    <cellStyle name="Normal 2 3 3 2 6 7 3 2" xfId="22791"/>
    <cellStyle name="Normal 2 3 3 2 6 7 4" xfId="22792"/>
    <cellStyle name="Normal 2 3 3 2 6 7 4 2" xfId="22793"/>
    <cellStyle name="Normal 2 3 3 2 6 7 5" xfId="22794"/>
    <cellStyle name="Normal 2 3 3 2 6 7 5 2" xfId="22795"/>
    <cellStyle name="Normal 2 3 3 2 6 7 6" xfId="22796"/>
    <cellStyle name="Normal 2 3 3 2 6 7 6 2" xfId="22797"/>
    <cellStyle name="Normal 2 3 3 2 6 7 7" xfId="22798"/>
    <cellStyle name="Normal 2 3 3 2 6 7 7 2" xfId="22799"/>
    <cellStyle name="Normal 2 3 3 2 6 7 8" xfId="22800"/>
    <cellStyle name="Normal 2 3 3 2 6 7 8 2" xfId="22801"/>
    <cellStyle name="Normal 2 3 3 2 6 7 9" xfId="22802"/>
    <cellStyle name="Normal 2 3 3 2 6 7 9 2" xfId="22803"/>
    <cellStyle name="Normal 2 3 3 2 6 8" xfId="22804"/>
    <cellStyle name="Normal 2 3 3 2 6 8 2" xfId="22805"/>
    <cellStyle name="Normal 2 3 3 2 6 9" xfId="22806"/>
    <cellStyle name="Normal 2 3 3 2 6 9 2" xfId="22807"/>
    <cellStyle name="Normal 2 3 3 2 7" xfId="694"/>
    <cellStyle name="Normal 2 3 3 2 7 10" xfId="22808"/>
    <cellStyle name="Normal 2 3 3 2 7 10 2" xfId="22809"/>
    <cellStyle name="Normal 2 3 3 2 7 11" xfId="22810"/>
    <cellStyle name="Normal 2 3 3 2 7 11 2" xfId="22811"/>
    <cellStyle name="Normal 2 3 3 2 7 12" xfId="22812"/>
    <cellStyle name="Normal 2 3 3 2 7 12 2" xfId="22813"/>
    <cellStyle name="Normal 2 3 3 2 7 13" xfId="22814"/>
    <cellStyle name="Normal 2 3 3 2 7 2" xfId="22815"/>
    <cellStyle name="Normal 2 3 3 2 7 2 10" xfId="22816"/>
    <cellStyle name="Normal 2 3 3 2 7 2 10 2" xfId="22817"/>
    <cellStyle name="Normal 2 3 3 2 7 2 11" xfId="22818"/>
    <cellStyle name="Normal 2 3 3 2 7 2 11 2" xfId="22819"/>
    <cellStyle name="Normal 2 3 3 2 7 2 12" xfId="22820"/>
    <cellStyle name="Normal 2 3 3 2 7 2 2" xfId="22821"/>
    <cellStyle name="Normal 2 3 3 2 7 2 2 10" xfId="22822"/>
    <cellStyle name="Normal 2 3 3 2 7 2 2 10 2" xfId="22823"/>
    <cellStyle name="Normal 2 3 3 2 7 2 2 11" xfId="22824"/>
    <cellStyle name="Normal 2 3 3 2 7 2 2 2" xfId="22825"/>
    <cellStyle name="Normal 2 3 3 2 7 2 2 2 2" xfId="22826"/>
    <cellStyle name="Normal 2 3 3 2 7 2 2 3" xfId="22827"/>
    <cellStyle name="Normal 2 3 3 2 7 2 2 3 2" xfId="22828"/>
    <cellStyle name="Normal 2 3 3 2 7 2 2 4" xfId="22829"/>
    <cellStyle name="Normal 2 3 3 2 7 2 2 4 2" xfId="22830"/>
    <cellStyle name="Normal 2 3 3 2 7 2 2 5" xfId="22831"/>
    <cellStyle name="Normal 2 3 3 2 7 2 2 5 2" xfId="22832"/>
    <cellStyle name="Normal 2 3 3 2 7 2 2 6" xfId="22833"/>
    <cellStyle name="Normal 2 3 3 2 7 2 2 6 2" xfId="22834"/>
    <cellStyle name="Normal 2 3 3 2 7 2 2 7" xfId="22835"/>
    <cellStyle name="Normal 2 3 3 2 7 2 2 7 2" xfId="22836"/>
    <cellStyle name="Normal 2 3 3 2 7 2 2 8" xfId="22837"/>
    <cellStyle name="Normal 2 3 3 2 7 2 2 8 2" xfId="22838"/>
    <cellStyle name="Normal 2 3 3 2 7 2 2 9" xfId="22839"/>
    <cellStyle name="Normal 2 3 3 2 7 2 2 9 2" xfId="22840"/>
    <cellStyle name="Normal 2 3 3 2 7 2 3" xfId="22841"/>
    <cellStyle name="Normal 2 3 3 2 7 2 3 2" xfId="22842"/>
    <cellStyle name="Normal 2 3 3 2 7 2 4" xfId="22843"/>
    <cellStyle name="Normal 2 3 3 2 7 2 4 2" xfId="22844"/>
    <cellStyle name="Normal 2 3 3 2 7 2 5" xfId="22845"/>
    <cellStyle name="Normal 2 3 3 2 7 2 5 2" xfId="22846"/>
    <cellStyle name="Normal 2 3 3 2 7 2 6" xfId="22847"/>
    <cellStyle name="Normal 2 3 3 2 7 2 6 2" xfId="22848"/>
    <cellStyle name="Normal 2 3 3 2 7 2 7" xfId="22849"/>
    <cellStyle name="Normal 2 3 3 2 7 2 7 2" xfId="22850"/>
    <cellStyle name="Normal 2 3 3 2 7 2 8" xfId="22851"/>
    <cellStyle name="Normal 2 3 3 2 7 2 8 2" xfId="22852"/>
    <cellStyle name="Normal 2 3 3 2 7 2 9" xfId="22853"/>
    <cellStyle name="Normal 2 3 3 2 7 2 9 2" xfId="22854"/>
    <cellStyle name="Normal 2 3 3 2 7 3" xfId="22855"/>
    <cellStyle name="Normal 2 3 3 2 7 3 10" xfId="22856"/>
    <cellStyle name="Normal 2 3 3 2 7 3 10 2" xfId="22857"/>
    <cellStyle name="Normal 2 3 3 2 7 3 11" xfId="22858"/>
    <cellStyle name="Normal 2 3 3 2 7 3 2" xfId="22859"/>
    <cellStyle name="Normal 2 3 3 2 7 3 2 2" xfId="22860"/>
    <cellStyle name="Normal 2 3 3 2 7 3 3" xfId="22861"/>
    <cellStyle name="Normal 2 3 3 2 7 3 3 2" xfId="22862"/>
    <cellStyle name="Normal 2 3 3 2 7 3 4" xfId="22863"/>
    <cellStyle name="Normal 2 3 3 2 7 3 4 2" xfId="22864"/>
    <cellStyle name="Normal 2 3 3 2 7 3 5" xfId="22865"/>
    <cellStyle name="Normal 2 3 3 2 7 3 5 2" xfId="22866"/>
    <cellStyle name="Normal 2 3 3 2 7 3 6" xfId="22867"/>
    <cellStyle name="Normal 2 3 3 2 7 3 6 2" xfId="22868"/>
    <cellStyle name="Normal 2 3 3 2 7 3 7" xfId="22869"/>
    <cellStyle name="Normal 2 3 3 2 7 3 7 2" xfId="22870"/>
    <cellStyle name="Normal 2 3 3 2 7 3 8" xfId="22871"/>
    <cellStyle name="Normal 2 3 3 2 7 3 8 2" xfId="22872"/>
    <cellStyle name="Normal 2 3 3 2 7 3 9" xfId="22873"/>
    <cellStyle name="Normal 2 3 3 2 7 3 9 2" xfId="22874"/>
    <cellStyle name="Normal 2 3 3 2 7 4" xfId="22875"/>
    <cellStyle name="Normal 2 3 3 2 7 4 2" xfId="22876"/>
    <cellStyle name="Normal 2 3 3 2 7 5" xfId="22877"/>
    <cellStyle name="Normal 2 3 3 2 7 5 2" xfId="22878"/>
    <cellStyle name="Normal 2 3 3 2 7 6" xfId="22879"/>
    <cellStyle name="Normal 2 3 3 2 7 6 2" xfId="22880"/>
    <cellStyle name="Normal 2 3 3 2 7 7" xfId="22881"/>
    <cellStyle name="Normal 2 3 3 2 7 7 2" xfId="22882"/>
    <cellStyle name="Normal 2 3 3 2 7 8" xfId="22883"/>
    <cellStyle name="Normal 2 3 3 2 7 8 2" xfId="22884"/>
    <cellStyle name="Normal 2 3 3 2 7 9" xfId="22885"/>
    <cellStyle name="Normal 2 3 3 2 7 9 2" xfId="22886"/>
    <cellStyle name="Normal 2 3 3 2 8" xfId="695"/>
    <cellStyle name="Normal 2 3 3 2 8 10" xfId="22887"/>
    <cellStyle name="Normal 2 3 3 2 8 10 2" xfId="22888"/>
    <cellStyle name="Normal 2 3 3 2 8 11" xfId="22889"/>
    <cellStyle name="Normal 2 3 3 2 8 11 2" xfId="22890"/>
    <cellStyle name="Normal 2 3 3 2 8 12" xfId="22891"/>
    <cellStyle name="Normal 2 3 3 2 8 12 2" xfId="22892"/>
    <cellStyle name="Normal 2 3 3 2 8 13" xfId="22893"/>
    <cellStyle name="Normal 2 3 3 2 8 2" xfId="22894"/>
    <cellStyle name="Normal 2 3 3 2 8 2 10" xfId="22895"/>
    <cellStyle name="Normal 2 3 3 2 8 2 10 2" xfId="22896"/>
    <cellStyle name="Normal 2 3 3 2 8 2 11" xfId="22897"/>
    <cellStyle name="Normal 2 3 3 2 8 2 11 2" xfId="22898"/>
    <cellStyle name="Normal 2 3 3 2 8 2 12" xfId="22899"/>
    <cellStyle name="Normal 2 3 3 2 8 2 2" xfId="22900"/>
    <cellStyle name="Normal 2 3 3 2 8 2 2 10" xfId="22901"/>
    <cellStyle name="Normal 2 3 3 2 8 2 2 10 2" xfId="22902"/>
    <cellStyle name="Normal 2 3 3 2 8 2 2 11" xfId="22903"/>
    <cellStyle name="Normal 2 3 3 2 8 2 2 2" xfId="22904"/>
    <cellStyle name="Normal 2 3 3 2 8 2 2 2 2" xfId="22905"/>
    <cellStyle name="Normal 2 3 3 2 8 2 2 3" xfId="22906"/>
    <cellStyle name="Normal 2 3 3 2 8 2 2 3 2" xfId="22907"/>
    <cellStyle name="Normal 2 3 3 2 8 2 2 4" xfId="22908"/>
    <cellStyle name="Normal 2 3 3 2 8 2 2 4 2" xfId="22909"/>
    <cellStyle name="Normal 2 3 3 2 8 2 2 5" xfId="22910"/>
    <cellStyle name="Normal 2 3 3 2 8 2 2 5 2" xfId="22911"/>
    <cellStyle name="Normal 2 3 3 2 8 2 2 6" xfId="22912"/>
    <cellStyle name="Normal 2 3 3 2 8 2 2 6 2" xfId="22913"/>
    <cellStyle name="Normal 2 3 3 2 8 2 2 7" xfId="22914"/>
    <cellStyle name="Normal 2 3 3 2 8 2 2 7 2" xfId="22915"/>
    <cellStyle name="Normal 2 3 3 2 8 2 2 8" xfId="22916"/>
    <cellStyle name="Normal 2 3 3 2 8 2 2 8 2" xfId="22917"/>
    <cellStyle name="Normal 2 3 3 2 8 2 2 9" xfId="22918"/>
    <cellStyle name="Normal 2 3 3 2 8 2 2 9 2" xfId="22919"/>
    <cellStyle name="Normal 2 3 3 2 8 2 3" xfId="22920"/>
    <cellStyle name="Normal 2 3 3 2 8 2 3 2" xfId="22921"/>
    <cellStyle name="Normal 2 3 3 2 8 2 4" xfId="22922"/>
    <cellStyle name="Normal 2 3 3 2 8 2 4 2" xfId="22923"/>
    <cellStyle name="Normal 2 3 3 2 8 2 5" xfId="22924"/>
    <cellStyle name="Normal 2 3 3 2 8 2 5 2" xfId="22925"/>
    <cellStyle name="Normal 2 3 3 2 8 2 6" xfId="22926"/>
    <cellStyle name="Normal 2 3 3 2 8 2 6 2" xfId="22927"/>
    <cellStyle name="Normal 2 3 3 2 8 2 7" xfId="22928"/>
    <cellStyle name="Normal 2 3 3 2 8 2 7 2" xfId="22929"/>
    <cellStyle name="Normal 2 3 3 2 8 2 8" xfId="22930"/>
    <cellStyle name="Normal 2 3 3 2 8 2 8 2" xfId="22931"/>
    <cellStyle name="Normal 2 3 3 2 8 2 9" xfId="22932"/>
    <cellStyle name="Normal 2 3 3 2 8 2 9 2" xfId="22933"/>
    <cellStyle name="Normal 2 3 3 2 8 3" xfId="22934"/>
    <cellStyle name="Normal 2 3 3 2 8 3 10" xfId="22935"/>
    <cellStyle name="Normal 2 3 3 2 8 3 10 2" xfId="22936"/>
    <cellStyle name="Normal 2 3 3 2 8 3 11" xfId="22937"/>
    <cellStyle name="Normal 2 3 3 2 8 3 2" xfId="22938"/>
    <cellStyle name="Normal 2 3 3 2 8 3 2 2" xfId="22939"/>
    <cellStyle name="Normal 2 3 3 2 8 3 3" xfId="22940"/>
    <cellStyle name="Normal 2 3 3 2 8 3 3 2" xfId="22941"/>
    <cellStyle name="Normal 2 3 3 2 8 3 4" xfId="22942"/>
    <cellStyle name="Normal 2 3 3 2 8 3 4 2" xfId="22943"/>
    <cellStyle name="Normal 2 3 3 2 8 3 5" xfId="22944"/>
    <cellStyle name="Normal 2 3 3 2 8 3 5 2" xfId="22945"/>
    <cellStyle name="Normal 2 3 3 2 8 3 6" xfId="22946"/>
    <cellStyle name="Normal 2 3 3 2 8 3 6 2" xfId="22947"/>
    <cellStyle name="Normal 2 3 3 2 8 3 7" xfId="22948"/>
    <cellStyle name="Normal 2 3 3 2 8 3 7 2" xfId="22949"/>
    <cellStyle name="Normal 2 3 3 2 8 3 8" xfId="22950"/>
    <cellStyle name="Normal 2 3 3 2 8 3 8 2" xfId="22951"/>
    <cellStyle name="Normal 2 3 3 2 8 3 9" xfId="22952"/>
    <cellStyle name="Normal 2 3 3 2 8 3 9 2" xfId="22953"/>
    <cellStyle name="Normal 2 3 3 2 8 4" xfId="22954"/>
    <cellStyle name="Normal 2 3 3 2 8 4 2" xfId="22955"/>
    <cellStyle name="Normal 2 3 3 2 8 5" xfId="22956"/>
    <cellStyle name="Normal 2 3 3 2 8 5 2" xfId="22957"/>
    <cellStyle name="Normal 2 3 3 2 8 6" xfId="22958"/>
    <cellStyle name="Normal 2 3 3 2 8 6 2" xfId="22959"/>
    <cellStyle name="Normal 2 3 3 2 8 7" xfId="22960"/>
    <cellStyle name="Normal 2 3 3 2 8 7 2" xfId="22961"/>
    <cellStyle name="Normal 2 3 3 2 8 8" xfId="22962"/>
    <cellStyle name="Normal 2 3 3 2 8 8 2" xfId="22963"/>
    <cellStyle name="Normal 2 3 3 2 8 9" xfId="22964"/>
    <cellStyle name="Normal 2 3 3 2 8 9 2" xfId="22965"/>
    <cellStyle name="Normal 2 3 3 2 9" xfId="696"/>
    <cellStyle name="Normal 2 3 3 2 9 10" xfId="22966"/>
    <cellStyle name="Normal 2 3 3 2 9 10 2" xfId="22967"/>
    <cellStyle name="Normal 2 3 3 2 9 11" xfId="22968"/>
    <cellStyle name="Normal 2 3 3 2 9 11 2" xfId="22969"/>
    <cellStyle name="Normal 2 3 3 2 9 12" xfId="22970"/>
    <cellStyle name="Normal 2 3 3 2 9 12 2" xfId="22971"/>
    <cellStyle name="Normal 2 3 3 2 9 13" xfId="22972"/>
    <cellStyle name="Normal 2 3 3 2 9 2" xfId="22973"/>
    <cellStyle name="Normal 2 3 3 2 9 2 10" xfId="22974"/>
    <cellStyle name="Normal 2 3 3 2 9 2 10 2" xfId="22975"/>
    <cellStyle name="Normal 2 3 3 2 9 2 11" xfId="22976"/>
    <cellStyle name="Normal 2 3 3 2 9 2 11 2" xfId="22977"/>
    <cellStyle name="Normal 2 3 3 2 9 2 12" xfId="22978"/>
    <cellStyle name="Normal 2 3 3 2 9 2 2" xfId="22979"/>
    <cellStyle name="Normal 2 3 3 2 9 2 2 10" xfId="22980"/>
    <cellStyle name="Normal 2 3 3 2 9 2 2 10 2" xfId="22981"/>
    <cellStyle name="Normal 2 3 3 2 9 2 2 11" xfId="22982"/>
    <cellStyle name="Normal 2 3 3 2 9 2 2 2" xfId="22983"/>
    <cellStyle name="Normal 2 3 3 2 9 2 2 2 2" xfId="22984"/>
    <cellStyle name="Normal 2 3 3 2 9 2 2 3" xfId="22985"/>
    <cellStyle name="Normal 2 3 3 2 9 2 2 3 2" xfId="22986"/>
    <cellStyle name="Normal 2 3 3 2 9 2 2 4" xfId="22987"/>
    <cellStyle name="Normal 2 3 3 2 9 2 2 4 2" xfId="22988"/>
    <cellStyle name="Normal 2 3 3 2 9 2 2 5" xfId="22989"/>
    <cellStyle name="Normal 2 3 3 2 9 2 2 5 2" xfId="22990"/>
    <cellStyle name="Normal 2 3 3 2 9 2 2 6" xfId="22991"/>
    <cellStyle name="Normal 2 3 3 2 9 2 2 6 2" xfId="22992"/>
    <cellStyle name="Normal 2 3 3 2 9 2 2 7" xfId="22993"/>
    <cellStyle name="Normal 2 3 3 2 9 2 2 7 2" xfId="22994"/>
    <cellStyle name="Normal 2 3 3 2 9 2 2 8" xfId="22995"/>
    <cellStyle name="Normal 2 3 3 2 9 2 2 8 2" xfId="22996"/>
    <cellStyle name="Normal 2 3 3 2 9 2 2 9" xfId="22997"/>
    <cellStyle name="Normal 2 3 3 2 9 2 2 9 2" xfId="22998"/>
    <cellStyle name="Normal 2 3 3 2 9 2 3" xfId="22999"/>
    <cellStyle name="Normal 2 3 3 2 9 2 3 2" xfId="23000"/>
    <cellStyle name="Normal 2 3 3 2 9 2 4" xfId="23001"/>
    <cellStyle name="Normal 2 3 3 2 9 2 4 2" xfId="23002"/>
    <cellStyle name="Normal 2 3 3 2 9 2 5" xfId="23003"/>
    <cellStyle name="Normal 2 3 3 2 9 2 5 2" xfId="23004"/>
    <cellStyle name="Normal 2 3 3 2 9 2 6" xfId="23005"/>
    <cellStyle name="Normal 2 3 3 2 9 2 6 2" xfId="23006"/>
    <cellStyle name="Normal 2 3 3 2 9 2 7" xfId="23007"/>
    <cellStyle name="Normal 2 3 3 2 9 2 7 2" xfId="23008"/>
    <cellStyle name="Normal 2 3 3 2 9 2 8" xfId="23009"/>
    <cellStyle name="Normal 2 3 3 2 9 2 8 2" xfId="23010"/>
    <cellStyle name="Normal 2 3 3 2 9 2 9" xfId="23011"/>
    <cellStyle name="Normal 2 3 3 2 9 2 9 2" xfId="23012"/>
    <cellStyle name="Normal 2 3 3 2 9 3" xfId="23013"/>
    <cellStyle name="Normal 2 3 3 2 9 3 10" xfId="23014"/>
    <cellStyle name="Normal 2 3 3 2 9 3 10 2" xfId="23015"/>
    <cellStyle name="Normal 2 3 3 2 9 3 11" xfId="23016"/>
    <cellStyle name="Normal 2 3 3 2 9 3 2" xfId="23017"/>
    <cellStyle name="Normal 2 3 3 2 9 3 2 2" xfId="23018"/>
    <cellStyle name="Normal 2 3 3 2 9 3 3" xfId="23019"/>
    <cellStyle name="Normal 2 3 3 2 9 3 3 2" xfId="23020"/>
    <cellStyle name="Normal 2 3 3 2 9 3 4" xfId="23021"/>
    <cellStyle name="Normal 2 3 3 2 9 3 4 2" xfId="23022"/>
    <cellStyle name="Normal 2 3 3 2 9 3 5" xfId="23023"/>
    <cellStyle name="Normal 2 3 3 2 9 3 5 2" xfId="23024"/>
    <cellStyle name="Normal 2 3 3 2 9 3 6" xfId="23025"/>
    <cellStyle name="Normal 2 3 3 2 9 3 6 2" xfId="23026"/>
    <cellStyle name="Normal 2 3 3 2 9 3 7" xfId="23027"/>
    <cellStyle name="Normal 2 3 3 2 9 3 7 2" xfId="23028"/>
    <cellStyle name="Normal 2 3 3 2 9 3 8" xfId="23029"/>
    <cellStyle name="Normal 2 3 3 2 9 3 8 2" xfId="23030"/>
    <cellStyle name="Normal 2 3 3 2 9 3 9" xfId="23031"/>
    <cellStyle name="Normal 2 3 3 2 9 3 9 2" xfId="23032"/>
    <cellStyle name="Normal 2 3 3 2 9 4" xfId="23033"/>
    <cellStyle name="Normal 2 3 3 2 9 4 2" xfId="23034"/>
    <cellStyle name="Normal 2 3 3 2 9 5" xfId="23035"/>
    <cellStyle name="Normal 2 3 3 2 9 5 2" xfId="23036"/>
    <cellStyle name="Normal 2 3 3 2 9 6" xfId="23037"/>
    <cellStyle name="Normal 2 3 3 2 9 6 2" xfId="23038"/>
    <cellStyle name="Normal 2 3 3 2 9 7" xfId="23039"/>
    <cellStyle name="Normal 2 3 3 2 9 7 2" xfId="23040"/>
    <cellStyle name="Normal 2 3 3 2 9 8" xfId="23041"/>
    <cellStyle name="Normal 2 3 3 2 9 8 2" xfId="23042"/>
    <cellStyle name="Normal 2 3 3 2 9 9" xfId="23043"/>
    <cellStyle name="Normal 2 3 3 2 9 9 2" xfId="23044"/>
    <cellStyle name="Normal 2 3 3 3" xfId="697"/>
    <cellStyle name="Normal 2 3 3 3 2" xfId="698"/>
    <cellStyle name="Normal 2 3 3 3 2 10" xfId="23045"/>
    <cellStyle name="Normal 2 3 3 3 2 10 2" xfId="23046"/>
    <cellStyle name="Normal 2 3 3 3 2 11" xfId="23047"/>
    <cellStyle name="Normal 2 3 3 3 2 11 2" xfId="23048"/>
    <cellStyle name="Normal 2 3 3 3 2 12" xfId="23049"/>
    <cellStyle name="Normal 2 3 3 3 2 12 2" xfId="23050"/>
    <cellStyle name="Normal 2 3 3 3 2 13" xfId="23051"/>
    <cellStyle name="Normal 2 3 3 3 2 13 2" xfId="23052"/>
    <cellStyle name="Normal 2 3 3 3 2 14" xfId="23053"/>
    <cellStyle name="Normal 2 3 3 3 2 14 2" xfId="23054"/>
    <cellStyle name="Normal 2 3 3 3 2 15" xfId="23055"/>
    <cellStyle name="Normal 2 3 3 3 2 15 2" xfId="23056"/>
    <cellStyle name="Normal 2 3 3 3 2 16" xfId="23057"/>
    <cellStyle name="Normal 2 3 3 3 2 16 2" xfId="23058"/>
    <cellStyle name="Normal 2 3 3 3 2 17" xfId="23059"/>
    <cellStyle name="Normal 2 3 3 3 2 2" xfId="699"/>
    <cellStyle name="Normal 2 3 3 3 2 2 2" xfId="700"/>
    <cellStyle name="Normal 2 3 3 3 2 2 2 10" xfId="23060"/>
    <cellStyle name="Normal 2 3 3 3 2 2 2 10 2" xfId="23061"/>
    <cellStyle name="Normal 2 3 3 3 2 2 2 11" xfId="23062"/>
    <cellStyle name="Normal 2 3 3 3 2 2 2 11 2" xfId="23063"/>
    <cellStyle name="Normal 2 3 3 3 2 2 2 12" xfId="23064"/>
    <cellStyle name="Normal 2 3 3 3 2 2 2 12 2" xfId="23065"/>
    <cellStyle name="Normal 2 3 3 3 2 2 2 13" xfId="23066"/>
    <cellStyle name="Normal 2 3 3 3 2 2 2 2" xfId="23067"/>
    <cellStyle name="Normal 2 3 3 3 2 2 2 2 10" xfId="23068"/>
    <cellStyle name="Normal 2 3 3 3 2 2 2 2 10 2" xfId="23069"/>
    <cellStyle name="Normal 2 3 3 3 2 2 2 2 11" xfId="23070"/>
    <cellStyle name="Normal 2 3 3 3 2 2 2 2 11 2" xfId="23071"/>
    <cellStyle name="Normal 2 3 3 3 2 2 2 2 12" xfId="23072"/>
    <cellStyle name="Normal 2 3 3 3 2 2 2 2 2" xfId="23073"/>
    <cellStyle name="Normal 2 3 3 3 2 2 2 2 2 10" xfId="23074"/>
    <cellStyle name="Normal 2 3 3 3 2 2 2 2 2 10 2" xfId="23075"/>
    <cellStyle name="Normal 2 3 3 3 2 2 2 2 2 11" xfId="23076"/>
    <cellStyle name="Normal 2 3 3 3 2 2 2 2 2 2" xfId="23077"/>
    <cellStyle name="Normal 2 3 3 3 2 2 2 2 2 2 2" xfId="23078"/>
    <cellStyle name="Normal 2 3 3 3 2 2 2 2 2 3" xfId="23079"/>
    <cellStyle name="Normal 2 3 3 3 2 2 2 2 2 3 2" xfId="23080"/>
    <cellStyle name="Normal 2 3 3 3 2 2 2 2 2 4" xfId="23081"/>
    <cellStyle name="Normal 2 3 3 3 2 2 2 2 2 4 2" xfId="23082"/>
    <cellStyle name="Normal 2 3 3 3 2 2 2 2 2 5" xfId="23083"/>
    <cellStyle name="Normal 2 3 3 3 2 2 2 2 2 5 2" xfId="23084"/>
    <cellStyle name="Normal 2 3 3 3 2 2 2 2 2 6" xfId="23085"/>
    <cellStyle name="Normal 2 3 3 3 2 2 2 2 2 6 2" xfId="23086"/>
    <cellStyle name="Normal 2 3 3 3 2 2 2 2 2 7" xfId="23087"/>
    <cellStyle name="Normal 2 3 3 3 2 2 2 2 2 7 2" xfId="23088"/>
    <cellStyle name="Normal 2 3 3 3 2 2 2 2 2 8" xfId="23089"/>
    <cellStyle name="Normal 2 3 3 3 2 2 2 2 2 8 2" xfId="23090"/>
    <cellStyle name="Normal 2 3 3 3 2 2 2 2 2 9" xfId="23091"/>
    <cellStyle name="Normal 2 3 3 3 2 2 2 2 2 9 2" xfId="23092"/>
    <cellStyle name="Normal 2 3 3 3 2 2 2 2 3" xfId="23093"/>
    <cellStyle name="Normal 2 3 3 3 2 2 2 2 3 2" xfId="23094"/>
    <cellStyle name="Normal 2 3 3 3 2 2 2 2 4" xfId="23095"/>
    <cellStyle name="Normal 2 3 3 3 2 2 2 2 4 2" xfId="23096"/>
    <cellStyle name="Normal 2 3 3 3 2 2 2 2 5" xfId="23097"/>
    <cellStyle name="Normal 2 3 3 3 2 2 2 2 5 2" xfId="23098"/>
    <cellStyle name="Normal 2 3 3 3 2 2 2 2 6" xfId="23099"/>
    <cellStyle name="Normal 2 3 3 3 2 2 2 2 6 2" xfId="23100"/>
    <cellStyle name="Normal 2 3 3 3 2 2 2 2 7" xfId="23101"/>
    <cellStyle name="Normal 2 3 3 3 2 2 2 2 7 2" xfId="23102"/>
    <cellStyle name="Normal 2 3 3 3 2 2 2 2 8" xfId="23103"/>
    <cellStyle name="Normal 2 3 3 3 2 2 2 2 8 2" xfId="23104"/>
    <cellStyle name="Normal 2 3 3 3 2 2 2 2 9" xfId="23105"/>
    <cellStyle name="Normal 2 3 3 3 2 2 2 2 9 2" xfId="23106"/>
    <cellStyle name="Normal 2 3 3 3 2 2 2 3" xfId="23107"/>
    <cellStyle name="Normal 2 3 3 3 2 2 2 3 10" xfId="23108"/>
    <cellStyle name="Normal 2 3 3 3 2 2 2 3 10 2" xfId="23109"/>
    <cellStyle name="Normal 2 3 3 3 2 2 2 3 11" xfId="23110"/>
    <cellStyle name="Normal 2 3 3 3 2 2 2 3 2" xfId="23111"/>
    <cellStyle name="Normal 2 3 3 3 2 2 2 3 2 2" xfId="23112"/>
    <cellStyle name="Normal 2 3 3 3 2 2 2 3 3" xfId="23113"/>
    <cellStyle name="Normal 2 3 3 3 2 2 2 3 3 2" xfId="23114"/>
    <cellStyle name="Normal 2 3 3 3 2 2 2 3 4" xfId="23115"/>
    <cellStyle name="Normal 2 3 3 3 2 2 2 3 4 2" xfId="23116"/>
    <cellStyle name="Normal 2 3 3 3 2 2 2 3 5" xfId="23117"/>
    <cellStyle name="Normal 2 3 3 3 2 2 2 3 5 2" xfId="23118"/>
    <cellStyle name="Normal 2 3 3 3 2 2 2 3 6" xfId="23119"/>
    <cellStyle name="Normal 2 3 3 3 2 2 2 3 6 2" xfId="23120"/>
    <cellStyle name="Normal 2 3 3 3 2 2 2 3 7" xfId="23121"/>
    <cellStyle name="Normal 2 3 3 3 2 2 2 3 7 2" xfId="23122"/>
    <cellStyle name="Normal 2 3 3 3 2 2 2 3 8" xfId="23123"/>
    <cellStyle name="Normal 2 3 3 3 2 2 2 3 8 2" xfId="23124"/>
    <cellStyle name="Normal 2 3 3 3 2 2 2 3 9" xfId="23125"/>
    <cellStyle name="Normal 2 3 3 3 2 2 2 3 9 2" xfId="23126"/>
    <cellStyle name="Normal 2 3 3 3 2 2 2 4" xfId="23127"/>
    <cellStyle name="Normal 2 3 3 3 2 2 2 4 2" xfId="23128"/>
    <cellStyle name="Normal 2 3 3 3 2 2 2 5" xfId="23129"/>
    <cellStyle name="Normal 2 3 3 3 2 2 2 5 2" xfId="23130"/>
    <cellStyle name="Normal 2 3 3 3 2 2 2 6" xfId="23131"/>
    <cellStyle name="Normal 2 3 3 3 2 2 2 6 2" xfId="23132"/>
    <cellStyle name="Normal 2 3 3 3 2 2 2 7" xfId="23133"/>
    <cellStyle name="Normal 2 3 3 3 2 2 2 7 2" xfId="23134"/>
    <cellStyle name="Normal 2 3 3 3 2 2 2 8" xfId="23135"/>
    <cellStyle name="Normal 2 3 3 3 2 2 2 8 2" xfId="23136"/>
    <cellStyle name="Normal 2 3 3 3 2 2 2 9" xfId="23137"/>
    <cellStyle name="Normal 2 3 3 3 2 2 2 9 2" xfId="23138"/>
    <cellStyle name="Normal 2 3 3 3 2 2 3" xfId="701"/>
    <cellStyle name="Normal 2 3 3 3 2 2 3 10" xfId="23139"/>
    <cellStyle name="Normal 2 3 3 3 2 2 3 10 2" xfId="23140"/>
    <cellStyle name="Normal 2 3 3 3 2 2 3 11" xfId="23141"/>
    <cellStyle name="Normal 2 3 3 3 2 2 3 11 2" xfId="23142"/>
    <cellStyle name="Normal 2 3 3 3 2 2 3 12" xfId="23143"/>
    <cellStyle name="Normal 2 3 3 3 2 2 3 12 2" xfId="23144"/>
    <cellStyle name="Normal 2 3 3 3 2 2 3 13" xfId="23145"/>
    <cellStyle name="Normal 2 3 3 3 2 2 3 2" xfId="23146"/>
    <cellStyle name="Normal 2 3 3 3 2 2 3 2 10" xfId="23147"/>
    <cellStyle name="Normal 2 3 3 3 2 2 3 2 10 2" xfId="23148"/>
    <cellStyle name="Normal 2 3 3 3 2 2 3 2 11" xfId="23149"/>
    <cellStyle name="Normal 2 3 3 3 2 2 3 2 11 2" xfId="23150"/>
    <cellStyle name="Normal 2 3 3 3 2 2 3 2 12" xfId="23151"/>
    <cellStyle name="Normal 2 3 3 3 2 2 3 2 2" xfId="23152"/>
    <cellStyle name="Normal 2 3 3 3 2 2 3 2 2 10" xfId="23153"/>
    <cellStyle name="Normal 2 3 3 3 2 2 3 2 2 10 2" xfId="23154"/>
    <cellStyle name="Normal 2 3 3 3 2 2 3 2 2 11" xfId="23155"/>
    <cellStyle name="Normal 2 3 3 3 2 2 3 2 2 2" xfId="23156"/>
    <cellStyle name="Normal 2 3 3 3 2 2 3 2 2 2 2" xfId="23157"/>
    <cellStyle name="Normal 2 3 3 3 2 2 3 2 2 3" xfId="23158"/>
    <cellStyle name="Normal 2 3 3 3 2 2 3 2 2 3 2" xfId="23159"/>
    <cellStyle name="Normal 2 3 3 3 2 2 3 2 2 4" xfId="23160"/>
    <cellStyle name="Normal 2 3 3 3 2 2 3 2 2 4 2" xfId="23161"/>
    <cellStyle name="Normal 2 3 3 3 2 2 3 2 2 5" xfId="23162"/>
    <cellStyle name="Normal 2 3 3 3 2 2 3 2 2 5 2" xfId="23163"/>
    <cellStyle name="Normal 2 3 3 3 2 2 3 2 2 6" xfId="23164"/>
    <cellStyle name="Normal 2 3 3 3 2 2 3 2 2 6 2" xfId="23165"/>
    <cellStyle name="Normal 2 3 3 3 2 2 3 2 2 7" xfId="23166"/>
    <cellStyle name="Normal 2 3 3 3 2 2 3 2 2 7 2" xfId="23167"/>
    <cellStyle name="Normal 2 3 3 3 2 2 3 2 2 8" xfId="23168"/>
    <cellStyle name="Normal 2 3 3 3 2 2 3 2 2 8 2" xfId="23169"/>
    <cellStyle name="Normal 2 3 3 3 2 2 3 2 2 9" xfId="23170"/>
    <cellStyle name="Normal 2 3 3 3 2 2 3 2 2 9 2" xfId="23171"/>
    <cellStyle name="Normal 2 3 3 3 2 2 3 2 3" xfId="23172"/>
    <cellStyle name="Normal 2 3 3 3 2 2 3 2 3 2" xfId="23173"/>
    <cellStyle name="Normal 2 3 3 3 2 2 3 2 4" xfId="23174"/>
    <cellStyle name="Normal 2 3 3 3 2 2 3 2 4 2" xfId="23175"/>
    <cellStyle name="Normal 2 3 3 3 2 2 3 2 5" xfId="23176"/>
    <cellStyle name="Normal 2 3 3 3 2 2 3 2 5 2" xfId="23177"/>
    <cellStyle name="Normal 2 3 3 3 2 2 3 2 6" xfId="23178"/>
    <cellStyle name="Normal 2 3 3 3 2 2 3 2 6 2" xfId="23179"/>
    <cellStyle name="Normal 2 3 3 3 2 2 3 2 7" xfId="23180"/>
    <cellStyle name="Normal 2 3 3 3 2 2 3 2 7 2" xfId="23181"/>
    <cellStyle name="Normal 2 3 3 3 2 2 3 2 8" xfId="23182"/>
    <cellStyle name="Normal 2 3 3 3 2 2 3 2 8 2" xfId="23183"/>
    <cellStyle name="Normal 2 3 3 3 2 2 3 2 9" xfId="23184"/>
    <cellStyle name="Normal 2 3 3 3 2 2 3 2 9 2" xfId="23185"/>
    <cellStyle name="Normal 2 3 3 3 2 2 3 3" xfId="23186"/>
    <cellStyle name="Normal 2 3 3 3 2 2 3 3 10" xfId="23187"/>
    <cellStyle name="Normal 2 3 3 3 2 2 3 3 10 2" xfId="23188"/>
    <cellStyle name="Normal 2 3 3 3 2 2 3 3 11" xfId="23189"/>
    <cellStyle name="Normal 2 3 3 3 2 2 3 3 2" xfId="23190"/>
    <cellStyle name="Normal 2 3 3 3 2 2 3 3 2 2" xfId="23191"/>
    <cellStyle name="Normal 2 3 3 3 2 2 3 3 3" xfId="23192"/>
    <cellStyle name="Normal 2 3 3 3 2 2 3 3 3 2" xfId="23193"/>
    <cellStyle name="Normal 2 3 3 3 2 2 3 3 4" xfId="23194"/>
    <cellStyle name="Normal 2 3 3 3 2 2 3 3 4 2" xfId="23195"/>
    <cellStyle name="Normal 2 3 3 3 2 2 3 3 5" xfId="23196"/>
    <cellStyle name="Normal 2 3 3 3 2 2 3 3 5 2" xfId="23197"/>
    <cellStyle name="Normal 2 3 3 3 2 2 3 3 6" xfId="23198"/>
    <cellStyle name="Normal 2 3 3 3 2 2 3 3 6 2" xfId="23199"/>
    <cellStyle name="Normal 2 3 3 3 2 2 3 3 7" xfId="23200"/>
    <cellStyle name="Normal 2 3 3 3 2 2 3 3 7 2" xfId="23201"/>
    <cellStyle name="Normal 2 3 3 3 2 2 3 3 8" xfId="23202"/>
    <cellStyle name="Normal 2 3 3 3 2 2 3 3 8 2" xfId="23203"/>
    <cellStyle name="Normal 2 3 3 3 2 2 3 3 9" xfId="23204"/>
    <cellStyle name="Normal 2 3 3 3 2 2 3 3 9 2" xfId="23205"/>
    <cellStyle name="Normal 2 3 3 3 2 2 3 4" xfId="23206"/>
    <cellStyle name="Normal 2 3 3 3 2 2 3 4 2" xfId="23207"/>
    <cellStyle name="Normal 2 3 3 3 2 2 3 5" xfId="23208"/>
    <cellStyle name="Normal 2 3 3 3 2 2 3 5 2" xfId="23209"/>
    <cellStyle name="Normal 2 3 3 3 2 2 3 6" xfId="23210"/>
    <cellStyle name="Normal 2 3 3 3 2 2 3 6 2" xfId="23211"/>
    <cellStyle name="Normal 2 3 3 3 2 2 3 7" xfId="23212"/>
    <cellStyle name="Normal 2 3 3 3 2 2 3 7 2" xfId="23213"/>
    <cellStyle name="Normal 2 3 3 3 2 2 3 8" xfId="23214"/>
    <cellStyle name="Normal 2 3 3 3 2 2 3 8 2" xfId="23215"/>
    <cellStyle name="Normal 2 3 3 3 2 2 3 9" xfId="23216"/>
    <cellStyle name="Normal 2 3 3 3 2 2 3 9 2" xfId="23217"/>
    <cellStyle name="Normal 2 3 3 3 2 2 4" xfId="702"/>
    <cellStyle name="Normal 2 3 3 3 2 2 4 10" xfId="23218"/>
    <cellStyle name="Normal 2 3 3 3 2 2 4 10 2" xfId="23219"/>
    <cellStyle name="Normal 2 3 3 3 2 2 4 11" xfId="23220"/>
    <cellStyle name="Normal 2 3 3 3 2 2 4 11 2" xfId="23221"/>
    <cellStyle name="Normal 2 3 3 3 2 2 4 12" xfId="23222"/>
    <cellStyle name="Normal 2 3 3 3 2 2 4 12 2" xfId="23223"/>
    <cellStyle name="Normal 2 3 3 3 2 2 4 13" xfId="23224"/>
    <cellStyle name="Normal 2 3 3 3 2 2 4 2" xfId="23225"/>
    <cellStyle name="Normal 2 3 3 3 2 2 4 2 10" xfId="23226"/>
    <cellStyle name="Normal 2 3 3 3 2 2 4 2 10 2" xfId="23227"/>
    <cellStyle name="Normal 2 3 3 3 2 2 4 2 11" xfId="23228"/>
    <cellStyle name="Normal 2 3 3 3 2 2 4 2 11 2" xfId="23229"/>
    <cellStyle name="Normal 2 3 3 3 2 2 4 2 12" xfId="23230"/>
    <cellStyle name="Normal 2 3 3 3 2 2 4 2 2" xfId="23231"/>
    <cellStyle name="Normal 2 3 3 3 2 2 4 2 2 10" xfId="23232"/>
    <cellStyle name="Normal 2 3 3 3 2 2 4 2 2 10 2" xfId="23233"/>
    <cellStyle name="Normal 2 3 3 3 2 2 4 2 2 11" xfId="23234"/>
    <cellStyle name="Normal 2 3 3 3 2 2 4 2 2 2" xfId="23235"/>
    <cellStyle name="Normal 2 3 3 3 2 2 4 2 2 2 2" xfId="23236"/>
    <cellStyle name="Normal 2 3 3 3 2 2 4 2 2 3" xfId="23237"/>
    <cellStyle name="Normal 2 3 3 3 2 2 4 2 2 3 2" xfId="23238"/>
    <cellStyle name="Normal 2 3 3 3 2 2 4 2 2 4" xfId="23239"/>
    <cellStyle name="Normal 2 3 3 3 2 2 4 2 2 4 2" xfId="23240"/>
    <cellStyle name="Normal 2 3 3 3 2 2 4 2 2 5" xfId="23241"/>
    <cellStyle name="Normal 2 3 3 3 2 2 4 2 2 5 2" xfId="23242"/>
    <cellStyle name="Normal 2 3 3 3 2 2 4 2 2 6" xfId="23243"/>
    <cellStyle name="Normal 2 3 3 3 2 2 4 2 2 6 2" xfId="23244"/>
    <cellStyle name="Normal 2 3 3 3 2 2 4 2 2 7" xfId="23245"/>
    <cellStyle name="Normal 2 3 3 3 2 2 4 2 2 7 2" xfId="23246"/>
    <cellStyle name="Normal 2 3 3 3 2 2 4 2 2 8" xfId="23247"/>
    <cellStyle name="Normal 2 3 3 3 2 2 4 2 2 8 2" xfId="23248"/>
    <cellStyle name="Normal 2 3 3 3 2 2 4 2 2 9" xfId="23249"/>
    <cellStyle name="Normal 2 3 3 3 2 2 4 2 2 9 2" xfId="23250"/>
    <cellStyle name="Normal 2 3 3 3 2 2 4 2 3" xfId="23251"/>
    <cellStyle name="Normal 2 3 3 3 2 2 4 2 3 2" xfId="23252"/>
    <cellStyle name="Normal 2 3 3 3 2 2 4 2 4" xfId="23253"/>
    <cellStyle name="Normal 2 3 3 3 2 2 4 2 4 2" xfId="23254"/>
    <cellStyle name="Normal 2 3 3 3 2 2 4 2 5" xfId="23255"/>
    <cellStyle name="Normal 2 3 3 3 2 2 4 2 5 2" xfId="23256"/>
    <cellStyle name="Normal 2 3 3 3 2 2 4 2 6" xfId="23257"/>
    <cellStyle name="Normal 2 3 3 3 2 2 4 2 6 2" xfId="23258"/>
    <cellStyle name="Normal 2 3 3 3 2 2 4 2 7" xfId="23259"/>
    <cellStyle name="Normal 2 3 3 3 2 2 4 2 7 2" xfId="23260"/>
    <cellStyle name="Normal 2 3 3 3 2 2 4 2 8" xfId="23261"/>
    <cellStyle name="Normal 2 3 3 3 2 2 4 2 8 2" xfId="23262"/>
    <cellStyle name="Normal 2 3 3 3 2 2 4 2 9" xfId="23263"/>
    <cellStyle name="Normal 2 3 3 3 2 2 4 2 9 2" xfId="23264"/>
    <cellStyle name="Normal 2 3 3 3 2 2 4 3" xfId="23265"/>
    <cellStyle name="Normal 2 3 3 3 2 2 4 3 10" xfId="23266"/>
    <cellStyle name="Normal 2 3 3 3 2 2 4 3 10 2" xfId="23267"/>
    <cellStyle name="Normal 2 3 3 3 2 2 4 3 11" xfId="23268"/>
    <cellStyle name="Normal 2 3 3 3 2 2 4 3 2" xfId="23269"/>
    <cellStyle name="Normal 2 3 3 3 2 2 4 3 2 2" xfId="23270"/>
    <cellStyle name="Normal 2 3 3 3 2 2 4 3 3" xfId="23271"/>
    <cellStyle name="Normal 2 3 3 3 2 2 4 3 3 2" xfId="23272"/>
    <cellStyle name="Normal 2 3 3 3 2 2 4 3 4" xfId="23273"/>
    <cellStyle name="Normal 2 3 3 3 2 2 4 3 4 2" xfId="23274"/>
    <cellStyle name="Normal 2 3 3 3 2 2 4 3 5" xfId="23275"/>
    <cellStyle name="Normal 2 3 3 3 2 2 4 3 5 2" xfId="23276"/>
    <cellStyle name="Normal 2 3 3 3 2 2 4 3 6" xfId="23277"/>
    <cellStyle name="Normal 2 3 3 3 2 2 4 3 6 2" xfId="23278"/>
    <cellStyle name="Normal 2 3 3 3 2 2 4 3 7" xfId="23279"/>
    <cellStyle name="Normal 2 3 3 3 2 2 4 3 7 2" xfId="23280"/>
    <cellStyle name="Normal 2 3 3 3 2 2 4 3 8" xfId="23281"/>
    <cellStyle name="Normal 2 3 3 3 2 2 4 3 8 2" xfId="23282"/>
    <cellStyle name="Normal 2 3 3 3 2 2 4 3 9" xfId="23283"/>
    <cellStyle name="Normal 2 3 3 3 2 2 4 3 9 2" xfId="23284"/>
    <cellStyle name="Normal 2 3 3 3 2 2 4 4" xfId="23285"/>
    <cellStyle name="Normal 2 3 3 3 2 2 4 4 2" xfId="23286"/>
    <cellStyle name="Normal 2 3 3 3 2 2 4 5" xfId="23287"/>
    <cellStyle name="Normal 2 3 3 3 2 2 4 5 2" xfId="23288"/>
    <cellStyle name="Normal 2 3 3 3 2 2 4 6" xfId="23289"/>
    <cellStyle name="Normal 2 3 3 3 2 2 4 6 2" xfId="23290"/>
    <cellStyle name="Normal 2 3 3 3 2 2 4 7" xfId="23291"/>
    <cellStyle name="Normal 2 3 3 3 2 2 4 7 2" xfId="23292"/>
    <cellStyle name="Normal 2 3 3 3 2 2 4 8" xfId="23293"/>
    <cellStyle name="Normal 2 3 3 3 2 2 4 8 2" xfId="23294"/>
    <cellStyle name="Normal 2 3 3 3 2 2 4 9" xfId="23295"/>
    <cellStyle name="Normal 2 3 3 3 2 2 4 9 2" xfId="23296"/>
    <cellStyle name="Normal 2 3 3 3 2 2 5" xfId="703"/>
    <cellStyle name="Normal 2 3 3 3 2 2 5 10" xfId="23297"/>
    <cellStyle name="Normal 2 3 3 3 2 2 5 10 2" xfId="23298"/>
    <cellStyle name="Normal 2 3 3 3 2 2 5 11" xfId="23299"/>
    <cellStyle name="Normal 2 3 3 3 2 2 5 11 2" xfId="23300"/>
    <cellStyle name="Normal 2 3 3 3 2 2 5 12" xfId="23301"/>
    <cellStyle name="Normal 2 3 3 3 2 2 5 12 2" xfId="23302"/>
    <cellStyle name="Normal 2 3 3 3 2 2 5 13" xfId="23303"/>
    <cellStyle name="Normal 2 3 3 3 2 2 5 2" xfId="23304"/>
    <cellStyle name="Normal 2 3 3 3 2 2 5 2 10" xfId="23305"/>
    <cellStyle name="Normal 2 3 3 3 2 2 5 2 10 2" xfId="23306"/>
    <cellStyle name="Normal 2 3 3 3 2 2 5 2 11" xfId="23307"/>
    <cellStyle name="Normal 2 3 3 3 2 2 5 2 11 2" xfId="23308"/>
    <cellStyle name="Normal 2 3 3 3 2 2 5 2 12" xfId="23309"/>
    <cellStyle name="Normal 2 3 3 3 2 2 5 2 2" xfId="23310"/>
    <cellStyle name="Normal 2 3 3 3 2 2 5 2 2 10" xfId="23311"/>
    <cellStyle name="Normal 2 3 3 3 2 2 5 2 2 10 2" xfId="23312"/>
    <cellStyle name="Normal 2 3 3 3 2 2 5 2 2 11" xfId="23313"/>
    <cellStyle name="Normal 2 3 3 3 2 2 5 2 2 2" xfId="23314"/>
    <cellStyle name="Normal 2 3 3 3 2 2 5 2 2 2 2" xfId="23315"/>
    <cellStyle name="Normal 2 3 3 3 2 2 5 2 2 3" xfId="23316"/>
    <cellStyle name="Normal 2 3 3 3 2 2 5 2 2 3 2" xfId="23317"/>
    <cellStyle name="Normal 2 3 3 3 2 2 5 2 2 4" xfId="23318"/>
    <cellStyle name="Normal 2 3 3 3 2 2 5 2 2 4 2" xfId="23319"/>
    <cellStyle name="Normal 2 3 3 3 2 2 5 2 2 5" xfId="23320"/>
    <cellStyle name="Normal 2 3 3 3 2 2 5 2 2 5 2" xfId="23321"/>
    <cellStyle name="Normal 2 3 3 3 2 2 5 2 2 6" xfId="23322"/>
    <cellStyle name="Normal 2 3 3 3 2 2 5 2 2 6 2" xfId="23323"/>
    <cellStyle name="Normal 2 3 3 3 2 2 5 2 2 7" xfId="23324"/>
    <cellStyle name="Normal 2 3 3 3 2 2 5 2 2 7 2" xfId="23325"/>
    <cellStyle name="Normal 2 3 3 3 2 2 5 2 2 8" xfId="23326"/>
    <cellStyle name="Normal 2 3 3 3 2 2 5 2 2 8 2" xfId="23327"/>
    <cellStyle name="Normal 2 3 3 3 2 2 5 2 2 9" xfId="23328"/>
    <cellStyle name="Normal 2 3 3 3 2 2 5 2 2 9 2" xfId="23329"/>
    <cellStyle name="Normal 2 3 3 3 2 2 5 2 3" xfId="23330"/>
    <cellStyle name="Normal 2 3 3 3 2 2 5 2 3 2" xfId="23331"/>
    <cellStyle name="Normal 2 3 3 3 2 2 5 2 4" xfId="23332"/>
    <cellStyle name="Normal 2 3 3 3 2 2 5 2 4 2" xfId="23333"/>
    <cellStyle name="Normal 2 3 3 3 2 2 5 2 5" xfId="23334"/>
    <cellStyle name="Normal 2 3 3 3 2 2 5 2 5 2" xfId="23335"/>
    <cellStyle name="Normal 2 3 3 3 2 2 5 2 6" xfId="23336"/>
    <cellStyle name="Normal 2 3 3 3 2 2 5 2 6 2" xfId="23337"/>
    <cellStyle name="Normal 2 3 3 3 2 2 5 2 7" xfId="23338"/>
    <cellStyle name="Normal 2 3 3 3 2 2 5 2 7 2" xfId="23339"/>
    <cellStyle name="Normal 2 3 3 3 2 2 5 2 8" xfId="23340"/>
    <cellStyle name="Normal 2 3 3 3 2 2 5 2 8 2" xfId="23341"/>
    <cellStyle name="Normal 2 3 3 3 2 2 5 2 9" xfId="23342"/>
    <cellStyle name="Normal 2 3 3 3 2 2 5 2 9 2" xfId="23343"/>
    <cellStyle name="Normal 2 3 3 3 2 2 5 3" xfId="23344"/>
    <cellStyle name="Normal 2 3 3 3 2 2 5 3 10" xfId="23345"/>
    <cellStyle name="Normal 2 3 3 3 2 2 5 3 10 2" xfId="23346"/>
    <cellStyle name="Normal 2 3 3 3 2 2 5 3 11" xfId="23347"/>
    <cellStyle name="Normal 2 3 3 3 2 2 5 3 2" xfId="23348"/>
    <cellStyle name="Normal 2 3 3 3 2 2 5 3 2 2" xfId="23349"/>
    <cellStyle name="Normal 2 3 3 3 2 2 5 3 3" xfId="23350"/>
    <cellStyle name="Normal 2 3 3 3 2 2 5 3 3 2" xfId="23351"/>
    <cellStyle name="Normal 2 3 3 3 2 2 5 3 4" xfId="23352"/>
    <cellStyle name="Normal 2 3 3 3 2 2 5 3 4 2" xfId="23353"/>
    <cellStyle name="Normal 2 3 3 3 2 2 5 3 5" xfId="23354"/>
    <cellStyle name="Normal 2 3 3 3 2 2 5 3 5 2" xfId="23355"/>
    <cellStyle name="Normal 2 3 3 3 2 2 5 3 6" xfId="23356"/>
    <cellStyle name="Normal 2 3 3 3 2 2 5 3 6 2" xfId="23357"/>
    <cellStyle name="Normal 2 3 3 3 2 2 5 3 7" xfId="23358"/>
    <cellStyle name="Normal 2 3 3 3 2 2 5 3 7 2" xfId="23359"/>
    <cellStyle name="Normal 2 3 3 3 2 2 5 3 8" xfId="23360"/>
    <cellStyle name="Normal 2 3 3 3 2 2 5 3 8 2" xfId="23361"/>
    <cellStyle name="Normal 2 3 3 3 2 2 5 3 9" xfId="23362"/>
    <cellStyle name="Normal 2 3 3 3 2 2 5 3 9 2" xfId="23363"/>
    <cellStyle name="Normal 2 3 3 3 2 2 5 4" xfId="23364"/>
    <cellStyle name="Normal 2 3 3 3 2 2 5 4 2" xfId="23365"/>
    <cellStyle name="Normal 2 3 3 3 2 2 5 5" xfId="23366"/>
    <cellStyle name="Normal 2 3 3 3 2 2 5 5 2" xfId="23367"/>
    <cellStyle name="Normal 2 3 3 3 2 2 5 6" xfId="23368"/>
    <cellStyle name="Normal 2 3 3 3 2 2 5 6 2" xfId="23369"/>
    <cellStyle name="Normal 2 3 3 3 2 2 5 7" xfId="23370"/>
    <cellStyle name="Normal 2 3 3 3 2 2 5 7 2" xfId="23371"/>
    <cellStyle name="Normal 2 3 3 3 2 2 5 8" xfId="23372"/>
    <cellStyle name="Normal 2 3 3 3 2 2 5 8 2" xfId="23373"/>
    <cellStyle name="Normal 2 3 3 3 2 2 5 9" xfId="23374"/>
    <cellStyle name="Normal 2 3 3 3 2 2 5 9 2" xfId="23375"/>
    <cellStyle name="Normal 2 3 3 3 2 2 6" xfId="704"/>
    <cellStyle name="Normal 2 3 3 3 2 3" xfId="705"/>
    <cellStyle name="Normal 2 3 3 3 2 3 2" xfId="706"/>
    <cellStyle name="Normal 2 3 3 3 2 4" xfId="707"/>
    <cellStyle name="Normal 2 3 3 3 2 4 2" xfId="708"/>
    <cellStyle name="Normal 2 3 3 3 2 5" xfId="709"/>
    <cellStyle name="Normal 2 3 3 3 2 5 2" xfId="710"/>
    <cellStyle name="Normal 2 3 3 3 2 6" xfId="23376"/>
    <cellStyle name="Normal 2 3 3 3 2 6 10" xfId="23377"/>
    <cellStyle name="Normal 2 3 3 3 2 6 10 2" xfId="23378"/>
    <cellStyle name="Normal 2 3 3 3 2 6 11" xfId="23379"/>
    <cellStyle name="Normal 2 3 3 3 2 6 11 2" xfId="23380"/>
    <cellStyle name="Normal 2 3 3 3 2 6 12" xfId="23381"/>
    <cellStyle name="Normal 2 3 3 3 2 6 2" xfId="23382"/>
    <cellStyle name="Normal 2 3 3 3 2 6 2 10" xfId="23383"/>
    <cellStyle name="Normal 2 3 3 3 2 6 2 10 2" xfId="23384"/>
    <cellStyle name="Normal 2 3 3 3 2 6 2 11" xfId="23385"/>
    <cellStyle name="Normal 2 3 3 3 2 6 2 2" xfId="23386"/>
    <cellStyle name="Normal 2 3 3 3 2 6 2 2 2" xfId="23387"/>
    <cellStyle name="Normal 2 3 3 3 2 6 2 3" xfId="23388"/>
    <cellStyle name="Normal 2 3 3 3 2 6 2 3 2" xfId="23389"/>
    <cellStyle name="Normal 2 3 3 3 2 6 2 4" xfId="23390"/>
    <cellStyle name="Normal 2 3 3 3 2 6 2 4 2" xfId="23391"/>
    <cellStyle name="Normal 2 3 3 3 2 6 2 5" xfId="23392"/>
    <cellStyle name="Normal 2 3 3 3 2 6 2 5 2" xfId="23393"/>
    <cellStyle name="Normal 2 3 3 3 2 6 2 6" xfId="23394"/>
    <cellStyle name="Normal 2 3 3 3 2 6 2 6 2" xfId="23395"/>
    <cellStyle name="Normal 2 3 3 3 2 6 2 7" xfId="23396"/>
    <cellStyle name="Normal 2 3 3 3 2 6 2 7 2" xfId="23397"/>
    <cellStyle name="Normal 2 3 3 3 2 6 2 8" xfId="23398"/>
    <cellStyle name="Normal 2 3 3 3 2 6 2 8 2" xfId="23399"/>
    <cellStyle name="Normal 2 3 3 3 2 6 2 9" xfId="23400"/>
    <cellStyle name="Normal 2 3 3 3 2 6 2 9 2" xfId="23401"/>
    <cellStyle name="Normal 2 3 3 3 2 6 3" xfId="23402"/>
    <cellStyle name="Normal 2 3 3 3 2 6 3 2" xfId="23403"/>
    <cellStyle name="Normal 2 3 3 3 2 6 4" xfId="23404"/>
    <cellStyle name="Normal 2 3 3 3 2 6 4 2" xfId="23405"/>
    <cellStyle name="Normal 2 3 3 3 2 6 5" xfId="23406"/>
    <cellStyle name="Normal 2 3 3 3 2 6 5 2" xfId="23407"/>
    <cellStyle name="Normal 2 3 3 3 2 6 6" xfId="23408"/>
    <cellStyle name="Normal 2 3 3 3 2 6 6 2" xfId="23409"/>
    <cellStyle name="Normal 2 3 3 3 2 6 7" xfId="23410"/>
    <cellStyle name="Normal 2 3 3 3 2 6 7 2" xfId="23411"/>
    <cellStyle name="Normal 2 3 3 3 2 6 8" xfId="23412"/>
    <cellStyle name="Normal 2 3 3 3 2 6 8 2" xfId="23413"/>
    <cellStyle name="Normal 2 3 3 3 2 6 9" xfId="23414"/>
    <cellStyle name="Normal 2 3 3 3 2 6 9 2" xfId="23415"/>
    <cellStyle name="Normal 2 3 3 3 2 7" xfId="23416"/>
    <cellStyle name="Normal 2 3 3 3 2 7 10" xfId="23417"/>
    <cellStyle name="Normal 2 3 3 3 2 7 10 2" xfId="23418"/>
    <cellStyle name="Normal 2 3 3 3 2 7 11" xfId="23419"/>
    <cellStyle name="Normal 2 3 3 3 2 7 2" xfId="23420"/>
    <cellStyle name="Normal 2 3 3 3 2 7 2 2" xfId="23421"/>
    <cellStyle name="Normal 2 3 3 3 2 7 3" xfId="23422"/>
    <cellStyle name="Normal 2 3 3 3 2 7 3 2" xfId="23423"/>
    <cellStyle name="Normal 2 3 3 3 2 7 4" xfId="23424"/>
    <cellStyle name="Normal 2 3 3 3 2 7 4 2" xfId="23425"/>
    <cellStyle name="Normal 2 3 3 3 2 7 5" xfId="23426"/>
    <cellStyle name="Normal 2 3 3 3 2 7 5 2" xfId="23427"/>
    <cellStyle name="Normal 2 3 3 3 2 7 6" xfId="23428"/>
    <cellStyle name="Normal 2 3 3 3 2 7 6 2" xfId="23429"/>
    <cellStyle name="Normal 2 3 3 3 2 7 7" xfId="23430"/>
    <cellStyle name="Normal 2 3 3 3 2 7 7 2" xfId="23431"/>
    <cellStyle name="Normal 2 3 3 3 2 7 8" xfId="23432"/>
    <cellStyle name="Normal 2 3 3 3 2 7 8 2" xfId="23433"/>
    <cellStyle name="Normal 2 3 3 3 2 7 9" xfId="23434"/>
    <cellStyle name="Normal 2 3 3 3 2 7 9 2" xfId="23435"/>
    <cellStyle name="Normal 2 3 3 3 2 8" xfId="23436"/>
    <cellStyle name="Normal 2 3 3 3 2 8 2" xfId="23437"/>
    <cellStyle name="Normal 2 3 3 3 2 9" xfId="23438"/>
    <cellStyle name="Normal 2 3 3 3 2 9 2" xfId="23439"/>
    <cellStyle name="Normal 2 3 3 3 3" xfId="711"/>
    <cellStyle name="Normal 2 3 3 3 3 10" xfId="23440"/>
    <cellStyle name="Normal 2 3 3 3 3 10 2" xfId="23441"/>
    <cellStyle name="Normal 2 3 3 3 3 11" xfId="23442"/>
    <cellStyle name="Normal 2 3 3 3 3 11 2" xfId="23443"/>
    <cellStyle name="Normal 2 3 3 3 3 12" xfId="23444"/>
    <cellStyle name="Normal 2 3 3 3 3 12 2" xfId="23445"/>
    <cellStyle name="Normal 2 3 3 3 3 13" xfId="23446"/>
    <cellStyle name="Normal 2 3 3 3 3 2" xfId="23447"/>
    <cellStyle name="Normal 2 3 3 3 3 2 10" xfId="23448"/>
    <cellStyle name="Normal 2 3 3 3 3 2 10 2" xfId="23449"/>
    <cellStyle name="Normal 2 3 3 3 3 2 11" xfId="23450"/>
    <cellStyle name="Normal 2 3 3 3 3 2 11 2" xfId="23451"/>
    <cellStyle name="Normal 2 3 3 3 3 2 12" xfId="23452"/>
    <cellStyle name="Normal 2 3 3 3 3 2 2" xfId="23453"/>
    <cellStyle name="Normal 2 3 3 3 3 2 2 10" xfId="23454"/>
    <cellStyle name="Normal 2 3 3 3 3 2 2 10 2" xfId="23455"/>
    <cellStyle name="Normal 2 3 3 3 3 2 2 11" xfId="23456"/>
    <cellStyle name="Normal 2 3 3 3 3 2 2 2" xfId="23457"/>
    <cellStyle name="Normal 2 3 3 3 3 2 2 2 2" xfId="23458"/>
    <cellStyle name="Normal 2 3 3 3 3 2 2 3" xfId="23459"/>
    <cellStyle name="Normal 2 3 3 3 3 2 2 3 2" xfId="23460"/>
    <cellStyle name="Normal 2 3 3 3 3 2 2 4" xfId="23461"/>
    <cellStyle name="Normal 2 3 3 3 3 2 2 4 2" xfId="23462"/>
    <cellStyle name="Normal 2 3 3 3 3 2 2 5" xfId="23463"/>
    <cellStyle name="Normal 2 3 3 3 3 2 2 5 2" xfId="23464"/>
    <cellStyle name="Normal 2 3 3 3 3 2 2 6" xfId="23465"/>
    <cellStyle name="Normal 2 3 3 3 3 2 2 6 2" xfId="23466"/>
    <cellStyle name="Normal 2 3 3 3 3 2 2 7" xfId="23467"/>
    <cellStyle name="Normal 2 3 3 3 3 2 2 7 2" xfId="23468"/>
    <cellStyle name="Normal 2 3 3 3 3 2 2 8" xfId="23469"/>
    <cellStyle name="Normal 2 3 3 3 3 2 2 8 2" xfId="23470"/>
    <cellStyle name="Normal 2 3 3 3 3 2 2 9" xfId="23471"/>
    <cellStyle name="Normal 2 3 3 3 3 2 2 9 2" xfId="23472"/>
    <cellStyle name="Normal 2 3 3 3 3 2 3" xfId="23473"/>
    <cellStyle name="Normal 2 3 3 3 3 2 3 2" xfId="23474"/>
    <cellStyle name="Normal 2 3 3 3 3 2 4" xfId="23475"/>
    <cellStyle name="Normal 2 3 3 3 3 2 4 2" xfId="23476"/>
    <cellStyle name="Normal 2 3 3 3 3 2 5" xfId="23477"/>
    <cellStyle name="Normal 2 3 3 3 3 2 5 2" xfId="23478"/>
    <cellStyle name="Normal 2 3 3 3 3 2 6" xfId="23479"/>
    <cellStyle name="Normal 2 3 3 3 3 2 6 2" xfId="23480"/>
    <cellStyle name="Normal 2 3 3 3 3 2 7" xfId="23481"/>
    <cellStyle name="Normal 2 3 3 3 3 2 7 2" xfId="23482"/>
    <cellStyle name="Normal 2 3 3 3 3 2 8" xfId="23483"/>
    <cellStyle name="Normal 2 3 3 3 3 2 8 2" xfId="23484"/>
    <cellStyle name="Normal 2 3 3 3 3 2 9" xfId="23485"/>
    <cellStyle name="Normal 2 3 3 3 3 2 9 2" xfId="23486"/>
    <cellStyle name="Normal 2 3 3 3 3 3" xfId="23487"/>
    <cellStyle name="Normal 2 3 3 3 3 3 10" xfId="23488"/>
    <cellStyle name="Normal 2 3 3 3 3 3 10 2" xfId="23489"/>
    <cellStyle name="Normal 2 3 3 3 3 3 11" xfId="23490"/>
    <cellStyle name="Normal 2 3 3 3 3 3 2" xfId="23491"/>
    <cellStyle name="Normal 2 3 3 3 3 3 2 2" xfId="23492"/>
    <cellStyle name="Normal 2 3 3 3 3 3 3" xfId="23493"/>
    <cellStyle name="Normal 2 3 3 3 3 3 3 2" xfId="23494"/>
    <cellStyle name="Normal 2 3 3 3 3 3 4" xfId="23495"/>
    <cellStyle name="Normal 2 3 3 3 3 3 4 2" xfId="23496"/>
    <cellStyle name="Normal 2 3 3 3 3 3 5" xfId="23497"/>
    <cellStyle name="Normal 2 3 3 3 3 3 5 2" xfId="23498"/>
    <cellStyle name="Normal 2 3 3 3 3 3 6" xfId="23499"/>
    <cellStyle name="Normal 2 3 3 3 3 3 6 2" xfId="23500"/>
    <cellStyle name="Normal 2 3 3 3 3 3 7" xfId="23501"/>
    <cellStyle name="Normal 2 3 3 3 3 3 7 2" xfId="23502"/>
    <cellStyle name="Normal 2 3 3 3 3 3 8" xfId="23503"/>
    <cellStyle name="Normal 2 3 3 3 3 3 8 2" xfId="23504"/>
    <cellStyle name="Normal 2 3 3 3 3 3 9" xfId="23505"/>
    <cellStyle name="Normal 2 3 3 3 3 3 9 2" xfId="23506"/>
    <cellStyle name="Normal 2 3 3 3 3 4" xfId="23507"/>
    <cellStyle name="Normal 2 3 3 3 3 4 2" xfId="23508"/>
    <cellStyle name="Normal 2 3 3 3 3 5" xfId="23509"/>
    <cellStyle name="Normal 2 3 3 3 3 5 2" xfId="23510"/>
    <cellStyle name="Normal 2 3 3 3 3 6" xfId="23511"/>
    <cellStyle name="Normal 2 3 3 3 3 6 2" xfId="23512"/>
    <cellStyle name="Normal 2 3 3 3 3 7" xfId="23513"/>
    <cellStyle name="Normal 2 3 3 3 3 7 2" xfId="23514"/>
    <cellStyle name="Normal 2 3 3 3 3 8" xfId="23515"/>
    <cellStyle name="Normal 2 3 3 3 3 8 2" xfId="23516"/>
    <cellStyle name="Normal 2 3 3 3 3 9" xfId="23517"/>
    <cellStyle name="Normal 2 3 3 3 3 9 2" xfId="23518"/>
    <cellStyle name="Normal 2 3 3 3 4" xfId="712"/>
    <cellStyle name="Normal 2 3 3 3 4 10" xfId="23519"/>
    <cellStyle name="Normal 2 3 3 3 4 10 2" xfId="23520"/>
    <cellStyle name="Normal 2 3 3 3 4 11" xfId="23521"/>
    <cellStyle name="Normal 2 3 3 3 4 11 2" xfId="23522"/>
    <cellStyle name="Normal 2 3 3 3 4 12" xfId="23523"/>
    <cellStyle name="Normal 2 3 3 3 4 12 2" xfId="23524"/>
    <cellStyle name="Normal 2 3 3 3 4 13" xfId="23525"/>
    <cellStyle name="Normal 2 3 3 3 4 2" xfId="23526"/>
    <cellStyle name="Normal 2 3 3 3 4 2 10" xfId="23527"/>
    <cellStyle name="Normal 2 3 3 3 4 2 10 2" xfId="23528"/>
    <cellStyle name="Normal 2 3 3 3 4 2 11" xfId="23529"/>
    <cellStyle name="Normal 2 3 3 3 4 2 11 2" xfId="23530"/>
    <cellStyle name="Normal 2 3 3 3 4 2 12" xfId="23531"/>
    <cellStyle name="Normal 2 3 3 3 4 2 2" xfId="23532"/>
    <cellStyle name="Normal 2 3 3 3 4 2 2 10" xfId="23533"/>
    <cellStyle name="Normal 2 3 3 3 4 2 2 10 2" xfId="23534"/>
    <cellStyle name="Normal 2 3 3 3 4 2 2 11" xfId="23535"/>
    <cellStyle name="Normal 2 3 3 3 4 2 2 2" xfId="23536"/>
    <cellStyle name="Normal 2 3 3 3 4 2 2 2 2" xfId="23537"/>
    <cellStyle name="Normal 2 3 3 3 4 2 2 3" xfId="23538"/>
    <cellStyle name="Normal 2 3 3 3 4 2 2 3 2" xfId="23539"/>
    <cellStyle name="Normal 2 3 3 3 4 2 2 4" xfId="23540"/>
    <cellStyle name="Normal 2 3 3 3 4 2 2 4 2" xfId="23541"/>
    <cellStyle name="Normal 2 3 3 3 4 2 2 5" xfId="23542"/>
    <cellStyle name="Normal 2 3 3 3 4 2 2 5 2" xfId="23543"/>
    <cellStyle name="Normal 2 3 3 3 4 2 2 6" xfId="23544"/>
    <cellStyle name="Normal 2 3 3 3 4 2 2 6 2" xfId="23545"/>
    <cellStyle name="Normal 2 3 3 3 4 2 2 7" xfId="23546"/>
    <cellStyle name="Normal 2 3 3 3 4 2 2 7 2" xfId="23547"/>
    <cellStyle name="Normal 2 3 3 3 4 2 2 8" xfId="23548"/>
    <cellStyle name="Normal 2 3 3 3 4 2 2 8 2" xfId="23549"/>
    <cellStyle name="Normal 2 3 3 3 4 2 2 9" xfId="23550"/>
    <cellStyle name="Normal 2 3 3 3 4 2 2 9 2" xfId="23551"/>
    <cellStyle name="Normal 2 3 3 3 4 2 3" xfId="23552"/>
    <cellStyle name="Normal 2 3 3 3 4 2 3 2" xfId="23553"/>
    <cellStyle name="Normal 2 3 3 3 4 2 4" xfId="23554"/>
    <cellStyle name="Normal 2 3 3 3 4 2 4 2" xfId="23555"/>
    <cellStyle name="Normal 2 3 3 3 4 2 5" xfId="23556"/>
    <cellStyle name="Normal 2 3 3 3 4 2 5 2" xfId="23557"/>
    <cellStyle name="Normal 2 3 3 3 4 2 6" xfId="23558"/>
    <cellStyle name="Normal 2 3 3 3 4 2 6 2" xfId="23559"/>
    <cellStyle name="Normal 2 3 3 3 4 2 7" xfId="23560"/>
    <cellStyle name="Normal 2 3 3 3 4 2 7 2" xfId="23561"/>
    <cellStyle name="Normal 2 3 3 3 4 2 8" xfId="23562"/>
    <cellStyle name="Normal 2 3 3 3 4 2 8 2" xfId="23563"/>
    <cellStyle name="Normal 2 3 3 3 4 2 9" xfId="23564"/>
    <cellStyle name="Normal 2 3 3 3 4 2 9 2" xfId="23565"/>
    <cellStyle name="Normal 2 3 3 3 4 3" xfId="23566"/>
    <cellStyle name="Normal 2 3 3 3 4 3 10" xfId="23567"/>
    <cellStyle name="Normal 2 3 3 3 4 3 10 2" xfId="23568"/>
    <cellStyle name="Normal 2 3 3 3 4 3 11" xfId="23569"/>
    <cellStyle name="Normal 2 3 3 3 4 3 2" xfId="23570"/>
    <cellStyle name="Normal 2 3 3 3 4 3 2 2" xfId="23571"/>
    <cellStyle name="Normal 2 3 3 3 4 3 3" xfId="23572"/>
    <cellStyle name="Normal 2 3 3 3 4 3 3 2" xfId="23573"/>
    <cellStyle name="Normal 2 3 3 3 4 3 4" xfId="23574"/>
    <cellStyle name="Normal 2 3 3 3 4 3 4 2" xfId="23575"/>
    <cellStyle name="Normal 2 3 3 3 4 3 5" xfId="23576"/>
    <cellStyle name="Normal 2 3 3 3 4 3 5 2" xfId="23577"/>
    <cellStyle name="Normal 2 3 3 3 4 3 6" xfId="23578"/>
    <cellStyle name="Normal 2 3 3 3 4 3 6 2" xfId="23579"/>
    <cellStyle name="Normal 2 3 3 3 4 3 7" xfId="23580"/>
    <cellStyle name="Normal 2 3 3 3 4 3 7 2" xfId="23581"/>
    <cellStyle name="Normal 2 3 3 3 4 3 8" xfId="23582"/>
    <cellStyle name="Normal 2 3 3 3 4 3 8 2" xfId="23583"/>
    <cellStyle name="Normal 2 3 3 3 4 3 9" xfId="23584"/>
    <cellStyle name="Normal 2 3 3 3 4 3 9 2" xfId="23585"/>
    <cellStyle name="Normal 2 3 3 3 4 4" xfId="23586"/>
    <cellStyle name="Normal 2 3 3 3 4 4 2" xfId="23587"/>
    <cellStyle name="Normal 2 3 3 3 4 5" xfId="23588"/>
    <cellStyle name="Normal 2 3 3 3 4 5 2" xfId="23589"/>
    <cellStyle name="Normal 2 3 3 3 4 6" xfId="23590"/>
    <cellStyle name="Normal 2 3 3 3 4 6 2" xfId="23591"/>
    <cellStyle name="Normal 2 3 3 3 4 7" xfId="23592"/>
    <cellStyle name="Normal 2 3 3 3 4 7 2" xfId="23593"/>
    <cellStyle name="Normal 2 3 3 3 4 8" xfId="23594"/>
    <cellStyle name="Normal 2 3 3 3 4 8 2" xfId="23595"/>
    <cellStyle name="Normal 2 3 3 3 4 9" xfId="23596"/>
    <cellStyle name="Normal 2 3 3 3 4 9 2" xfId="23597"/>
    <cellStyle name="Normal 2 3 3 3 5" xfId="713"/>
    <cellStyle name="Normal 2 3 3 3 5 10" xfId="23598"/>
    <cellStyle name="Normal 2 3 3 3 5 10 2" xfId="23599"/>
    <cellStyle name="Normal 2 3 3 3 5 11" xfId="23600"/>
    <cellStyle name="Normal 2 3 3 3 5 11 2" xfId="23601"/>
    <cellStyle name="Normal 2 3 3 3 5 12" xfId="23602"/>
    <cellStyle name="Normal 2 3 3 3 5 12 2" xfId="23603"/>
    <cellStyle name="Normal 2 3 3 3 5 13" xfId="23604"/>
    <cellStyle name="Normal 2 3 3 3 5 2" xfId="23605"/>
    <cellStyle name="Normal 2 3 3 3 5 2 10" xfId="23606"/>
    <cellStyle name="Normal 2 3 3 3 5 2 10 2" xfId="23607"/>
    <cellStyle name="Normal 2 3 3 3 5 2 11" xfId="23608"/>
    <cellStyle name="Normal 2 3 3 3 5 2 11 2" xfId="23609"/>
    <cellStyle name="Normal 2 3 3 3 5 2 12" xfId="23610"/>
    <cellStyle name="Normal 2 3 3 3 5 2 2" xfId="23611"/>
    <cellStyle name="Normal 2 3 3 3 5 2 2 10" xfId="23612"/>
    <cellStyle name="Normal 2 3 3 3 5 2 2 10 2" xfId="23613"/>
    <cellStyle name="Normal 2 3 3 3 5 2 2 11" xfId="23614"/>
    <cellStyle name="Normal 2 3 3 3 5 2 2 2" xfId="23615"/>
    <cellStyle name="Normal 2 3 3 3 5 2 2 2 2" xfId="23616"/>
    <cellStyle name="Normal 2 3 3 3 5 2 2 3" xfId="23617"/>
    <cellStyle name="Normal 2 3 3 3 5 2 2 3 2" xfId="23618"/>
    <cellStyle name="Normal 2 3 3 3 5 2 2 4" xfId="23619"/>
    <cellStyle name="Normal 2 3 3 3 5 2 2 4 2" xfId="23620"/>
    <cellStyle name="Normal 2 3 3 3 5 2 2 5" xfId="23621"/>
    <cellStyle name="Normal 2 3 3 3 5 2 2 5 2" xfId="23622"/>
    <cellStyle name="Normal 2 3 3 3 5 2 2 6" xfId="23623"/>
    <cellStyle name="Normal 2 3 3 3 5 2 2 6 2" xfId="23624"/>
    <cellStyle name="Normal 2 3 3 3 5 2 2 7" xfId="23625"/>
    <cellStyle name="Normal 2 3 3 3 5 2 2 7 2" xfId="23626"/>
    <cellStyle name="Normal 2 3 3 3 5 2 2 8" xfId="23627"/>
    <cellStyle name="Normal 2 3 3 3 5 2 2 8 2" xfId="23628"/>
    <cellStyle name="Normal 2 3 3 3 5 2 2 9" xfId="23629"/>
    <cellStyle name="Normal 2 3 3 3 5 2 2 9 2" xfId="23630"/>
    <cellStyle name="Normal 2 3 3 3 5 2 3" xfId="23631"/>
    <cellStyle name="Normal 2 3 3 3 5 2 3 2" xfId="23632"/>
    <cellStyle name="Normal 2 3 3 3 5 2 4" xfId="23633"/>
    <cellStyle name="Normal 2 3 3 3 5 2 4 2" xfId="23634"/>
    <cellStyle name="Normal 2 3 3 3 5 2 5" xfId="23635"/>
    <cellStyle name="Normal 2 3 3 3 5 2 5 2" xfId="23636"/>
    <cellStyle name="Normal 2 3 3 3 5 2 6" xfId="23637"/>
    <cellStyle name="Normal 2 3 3 3 5 2 6 2" xfId="23638"/>
    <cellStyle name="Normal 2 3 3 3 5 2 7" xfId="23639"/>
    <cellStyle name="Normal 2 3 3 3 5 2 7 2" xfId="23640"/>
    <cellStyle name="Normal 2 3 3 3 5 2 8" xfId="23641"/>
    <cellStyle name="Normal 2 3 3 3 5 2 8 2" xfId="23642"/>
    <cellStyle name="Normal 2 3 3 3 5 2 9" xfId="23643"/>
    <cellStyle name="Normal 2 3 3 3 5 2 9 2" xfId="23644"/>
    <cellStyle name="Normal 2 3 3 3 5 3" xfId="23645"/>
    <cellStyle name="Normal 2 3 3 3 5 3 10" xfId="23646"/>
    <cellStyle name="Normal 2 3 3 3 5 3 10 2" xfId="23647"/>
    <cellStyle name="Normal 2 3 3 3 5 3 11" xfId="23648"/>
    <cellStyle name="Normal 2 3 3 3 5 3 2" xfId="23649"/>
    <cellStyle name="Normal 2 3 3 3 5 3 2 2" xfId="23650"/>
    <cellStyle name="Normal 2 3 3 3 5 3 3" xfId="23651"/>
    <cellStyle name="Normal 2 3 3 3 5 3 3 2" xfId="23652"/>
    <cellStyle name="Normal 2 3 3 3 5 3 4" xfId="23653"/>
    <cellStyle name="Normal 2 3 3 3 5 3 4 2" xfId="23654"/>
    <cellStyle name="Normal 2 3 3 3 5 3 5" xfId="23655"/>
    <cellStyle name="Normal 2 3 3 3 5 3 5 2" xfId="23656"/>
    <cellStyle name="Normal 2 3 3 3 5 3 6" xfId="23657"/>
    <cellStyle name="Normal 2 3 3 3 5 3 6 2" xfId="23658"/>
    <cellStyle name="Normal 2 3 3 3 5 3 7" xfId="23659"/>
    <cellStyle name="Normal 2 3 3 3 5 3 7 2" xfId="23660"/>
    <cellStyle name="Normal 2 3 3 3 5 3 8" xfId="23661"/>
    <cellStyle name="Normal 2 3 3 3 5 3 8 2" xfId="23662"/>
    <cellStyle name="Normal 2 3 3 3 5 3 9" xfId="23663"/>
    <cellStyle name="Normal 2 3 3 3 5 3 9 2" xfId="23664"/>
    <cellStyle name="Normal 2 3 3 3 5 4" xfId="23665"/>
    <cellStyle name="Normal 2 3 3 3 5 4 2" xfId="23666"/>
    <cellStyle name="Normal 2 3 3 3 5 5" xfId="23667"/>
    <cellStyle name="Normal 2 3 3 3 5 5 2" xfId="23668"/>
    <cellStyle name="Normal 2 3 3 3 5 6" xfId="23669"/>
    <cellStyle name="Normal 2 3 3 3 5 6 2" xfId="23670"/>
    <cellStyle name="Normal 2 3 3 3 5 7" xfId="23671"/>
    <cellStyle name="Normal 2 3 3 3 5 7 2" xfId="23672"/>
    <cellStyle name="Normal 2 3 3 3 5 8" xfId="23673"/>
    <cellStyle name="Normal 2 3 3 3 5 8 2" xfId="23674"/>
    <cellStyle name="Normal 2 3 3 3 5 9" xfId="23675"/>
    <cellStyle name="Normal 2 3 3 3 5 9 2" xfId="23676"/>
    <cellStyle name="Normal 2 3 3 3 6" xfId="714"/>
    <cellStyle name="Normal 2 3 3 3 6 10" xfId="23677"/>
    <cellStyle name="Normal 2 3 3 3 6 10 2" xfId="23678"/>
    <cellStyle name="Normal 2 3 3 3 6 11" xfId="23679"/>
    <cellStyle name="Normal 2 3 3 3 6 11 2" xfId="23680"/>
    <cellStyle name="Normal 2 3 3 3 6 12" xfId="23681"/>
    <cellStyle name="Normal 2 3 3 3 6 12 2" xfId="23682"/>
    <cellStyle name="Normal 2 3 3 3 6 13" xfId="23683"/>
    <cellStyle name="Normal 2 3 3 3 6 2" xfId="23684"/>
    <cellStyle name="Normal 2 3 3 3 6 2 10" xfId="23685"/>
    <cellStyle name="Normal 2 3 3 3 6 2 10 2" xfId="23686"/>
    <cellStyle name="Normal 2 3 3 3 6 2 11" xfId="23687"/>
    <cellStyle name="Normal 2 3 3 3 6 2 11 2" xfId="23688"/>
    <cellStyle name="Normal 2 3 3 3 6 2 12" xfId="23689"/>
    <cellStyle name="Normal 2 3 3 3 6 2 2" xfId="23690"/>
    <cellStyle name="Normal 2 3 3 3 6 2 2 10" xfId="23691"/>
    <cellStyle name="Normal 2 3 3 3 6 2 2 10 2" xfId="23692"/>
    <cellStyle name="Normal 2 3 3 3 6 2 2 11" xfId="23693"/>
    <cellStyle name="Normal 2 3 3 3 6 2 2 2" xfId="23694"/>
    <cellStyle name="Normal 2 3 3 3 6 2 2 2 2" xfId="23695"/>
    <cellStyle name="Normal 2 3 3 3 6 2 2 3" xfId="23696"/>
    <cellStyle name="Normal 2 3 3 3 6 2 2 3 2" xfId="23697"/>
    <cellStyle name="Normal 2 3 3 3 6 2 2 4" xfId="23698"/>
    <cellStyle name="Normal 2 3 3 3 6 2 2 4 2" xfId="23699"/>
    <cellStyle name="Normal 2 3 3 3 6 2 2 5" xfId="23700"/>
    <cellStyle name="Normal 2 3 3 3 6 2 2 5 2" xfId="23701"/>
    <cellStyle name="Normal 2 3 3 3 6 2 2 6" xfId="23702"/>
    <cellStyle name="Normal 2 3 3 3 6 2 2 6 2" xfId="23703"/>
    <cellStyle name="Normal 2 3 3 3 6 2 2 7" xfId="23704"/>
    <cellStyle name="Normal 2 3 3 3 6 2 2 7 2" xfId="23705"/>
    <cellStyle name="Normal 2 3 3 3 6 2 2 8" xfId="23706"/>
    <cellStyle name="Normal 2 3 3 3 6 2 2 8 2" xfId="23707"/>
    <cellStyle name="Normal 2 3 3 3 6 2 2 9" xfId="23708"/>
    <cellStyle name="Normal 2 3 3 3 6 2 2 9 2" xfId="23709"/>
    <cellStyle name="Normal 2 3 3 3 6 2 3" xfId="23710"/>
    <cellStyle name="Normal 2 3 3 3 6 2 3 2" xfId="23711"/>
    <cellStyle name="Normal 2 3 3 3 6 2 4" xfId="23712"/>
    <cellStyle name="Normal 2 3 3 3 6 2 4 2" xfId="23713"/>
    <cellStyle name="Normal 2 3 3 3 6 2 5" xfId="23714"/>
    <cellStyle name="Normal 2 3 3 3 6 2 5 2" xfId="23715"/>
    <cellStyle name="Normal 2 3 3 3 6 2 6" xfId="23716"/>
    <cellStyle name="Normal 2 3 3 3 6 2 6 2" xfId="23717"/>
    <cellStyle name="Normal 2 3 3 3 6 2 7" xfId="23718"/>
    <cellStyle name="Normal 2 3 3 3 6 2 7 2" xfId="23719"/>
    <cellStyle name="Normal 2 3 3 3 6 2 8" xfId="23720"/>
    <cellStyle name="Normal 2 3 3 3 6 2 8 2" xfId="23721"/>
    <cellStyle name="Normal 2 3 3 3 6 2 9" xfId="23722"/>
    <cellStyle name="Normal 2 3 3 3 6 2 9 2" xfId="23723"/>
    <cellStyle name="Normal 2 3 3 3 6 3" xfId="23724"/>
    <cellStyle name="Normal 2 3 3 3 6 3 10" xfId="23725"/>
    <cellStyle name="Normal 2 3 3 3 6 3 10 2" xfId="23726"/>
    <cellStyle name="Normal 2 3 3 3 6 3 11" xfId="23727"/>
    <cellStyle name="Normal 2 3 3 3 6 3 2" xfId="23728"/>
    <cellStyle name="Normal 2 3 3 3 6 3 2 2" xfId="23729"/>
    <cellStyle name="Normal 2 3 3 3 6 3 3" xfId="23730"/>
    <cellStyle name="Normal 2 3 3 3 6 3 3 2" xfId="23731"/>
    <cellStyle name="Normal 2 3 3 3 6 3 4" xfId="23732"/>
    <cellStyle name="Normal 2 3 3 3 6 3 4 2" xfId="23733"/>
    <cellStyle name="Normal 2 3 3 3 6 3 5" xfId="23734"/>
    <cellStyle name="Normal 2 3 3 3 6 3 5 2" xfId="23735"/>
    <cellStyle name="Normal 2 3 3 3 6 3 6" xfId="23736"/>
    <cellStyle name="Normal 2 3 3 3 6 3 6 2" xfId="23737"/>
    <cellStyle name="Normal 2 3 3 3 6 3 7" xfId="23738"/>
    <cellStyle name="Normal 2 3 3 3 6 3 7 2" xfId="23739"/>
    <cellStyle name="Normal 2 3 3 3 6 3 8" xfId="23740"/>
    <cellStyle name="Normal 2 3 3 3 6 3 8 2" xfId="23741"/>
    <cellStyle name="Normal 2 3 3 3 6 3 9" xfId="23742"/>
    <cellStyle name="Normal 2 3 3 3 6 3 9 2" xfId="23743"/>
    <cellStyle name="Normal 2 3 3 3 6 4" xfId="23744"/>
    <cellStyle name="Normal 2 3 3 3 6 4 2" xfId="23745"/>
    <cellStyle name="Normal 2 3 3 3 6 5" xfId="23746"/>
    <cellStyle name="Normal 2 3 3 3 6 5 2" xfId="23747"/>
    <cellStyle name="Normal 2 3 3 3 6 6" xfId="23748"/>
    <cellStyle name="Normal 2 3 3 3 6 6 2" xfId="23749"/>
    <cellStyle name="Normal 2 3 3 3 6 7" xfId="23750"/>
    <cellStyle name="Normal 2 3 3 3 6 7 2" xfId="23751"/>
    <cellStyle name="Normal 2 3 3 3 6 8" xfId="23752"/>
    <cellStyle name="Normal 2 3 3 3 6 8 2" xfId="23753"/>
    <cellStyle name="Normal 2 3 3 3 6 9" xfId="23754"/>
    <cellStyle name="Normal 2 3 3 3 6 9 2" xfId="23755"/>
    <cellStyle name="Normal 2 3 3 3 7" xfId="715"/>
    <cellStyle name="Normal 2 3 3 4" xfId="716"/>
    <cellStyle name="Normal 2 3 3 4 10" xfId="23756"/>
    <cellStyle name="Normal 2 3 3 4 10 2" xfId="23757"/>
    <cellStyle name="Normal 2 3 3 4 11" xfId="23758"/>
    <cellStyle name="Normal 2 3 3 4 11 2" xfId="23759"/>
    <cellStyle name="Normal 2 3 3 4 12" xfId="23760"/>
    <cellStyle name="Normal 2 3 3 4 12 2" xfId="23761"/>
    <cellStyle name="Normal 2 3 3 4 13" xfId="23762"/>
    <cellStyle name="Normal 2 3 3 4 2" xfId="23763"/>
    <cellStyle name="Normal 2 3 3 4 2 10" xfId="23764"/>
    <cellStyle name="Normal 2 3 3 4 2 10 2" xfId="23765"/>
    <cellStyle name="Normal 2 3 3 4 2 11" xfId="23766"/>
    <cellStyle name="Normal 2 3 3 4 2 11 2" xfId="23767"/>
    <cellStyle name="Normal 2 3 3 4 2 12" xfId="23768"/>
    <cellStyle name="Normal 2 3 3 4 2 2" xfId="23769"/>
    <cellStyle name="Normal 2 3 3 4 2 2 10" xfId="23770"/>
    <cellStyle name="Normal 2 3 3 4 2 2 10 2" xfId="23771"/>
    <cellStyle name="Normal 2 3 3 4 2 2 11" xfId="23772"/>
    <cellStyle name="Normal 2 3 3 4 2 2 2" xfId="23773"/>
    <cellStyle name="Normal 2 3 3 4 2 2 2 2" xfId="23774"/>
    <cellStyle name="Normal 2 3 3 4 2 2 3" xfId="23775"/>
    <cellStyle name="Normal 2 3 3 4 2 2 3 2" xfId="23776"/>
    <cellStyle name="Normal 2 3 3 4 2 2 4" xfId="23777"/>
    <cellStyle name="Normal 2 3 3 4 2 2 4 2" xfId="23778"/>
    <cellStyle name="Normal 2 3 3 4 2 2 5" xfId="23779"/>
    <cellStyle name="Normal 2 3 3 4 2 2 5 2" xfId="23780"/>
    <cellStyle name="Normal 2 3 3 4 2 2 6" xfId="23781"/>
    <cellStyle name="Normal 2 3 3 4 2 2 6 2" xfId="23782"/>
    <cellStyle name="Normal 2 3 3 4 2 2 7" xfId="23783"/>
    <cellStyle name="Normal 2 3 3 4 2 2 7 2" xfId="23784"/>
    <cellStyle name="Normal 2 3 3 4 2 2 8" xfId="23785"/>
    <cellStyle name="Normal 2 3 3 4 2 2 8 2" xfId="23786"/>
    <cellStyle name="Normal 2 3 3 4 2 2 9" xfId="23787"/>
    <cellStyle name="Normal 2 3 3 4 2 2 9 2" xfId="23788"/>
    <cellStyle name="Normal 2 3 3 4 2 3" xfId="23789"/>
    <cellStyle name="Normal 2 3 3 4 2 3 2" xfId="23790"/>
    <cellStyle name="Normal 2 3 3 4 2 4" xfId="23791"/>
    <cellStyle name="Normal 2 3 3 4 2 4 2" xfId="23792"/>
    <cellStyle name="Normal 2 3 3 4 2 5" xfId="23793"/>
    <cellStyle name="Normal 2 3 3 4 2 5 2" xfId="23794"/>
    <cellStyle name="Normal 2 3 3 4 2 6" xfId="23795"/>
    <cellStyle name="Normal 2 3 3 4 2 6 2" xfId="23796"/>
    <cellStyle name="Normal 2 3 3 4 2 7" xfId="23797"/>
    <cellStyle name="Normal 2 3 3 4 2 7 2" xfId="23798"/>
    <cellStyle name="Normal 2 3 3 4 2 8" xfId="23799"/>
    <cellStyle name="Normal 2 3 3 4 2 8 2" xfId="23800"/>
    <cellStyle name="Normal 2 3 3 4 2 9" xfId="23801"/>
    <cellStyle name="Normal 2 3 3 4 2 9 2" xfId="23802"/>
    <cellStyle name="Normal 2 3 3 4 3" xfId="23803"/>
    <cellStyle name="Normal 2 3 3 4 3 10" xfId="23804"/>
    <cellStyle name="Normal 2 3 3 4 3 10 2" xfId="23805"/>
    <cellStyle name="Normal 2 3 3 4 3 11" xfId="23806"/>
    <cellStyle name="Normal 2 3 3 4 3 2" xfId="23807"/>
    <cellStyle name="Normal 2 3 3 4 3 2 2" xfId="23808"/>
    <cellStyle name="Normal 2 3 3 4 3 3" xfId="23809"/>
    <cellStyle name="Normal 2 3 3 4 3 3 2" xfId="23810"/>
    <cellStyle name="Normal 2 3 3 4 3 4" xfId="23811"/>
    <cellStyle name="Normal 2 3 3 4 3 4 2" xfId="23812"/>
    <cellStyle name="Normal 2 3 3 4 3 5" xfId="23813"/>
    <cellStyle name="Normal 2 3 3 4 3 5 2" xfId="23814"/>
    <cellStyle name="Normal 2 3 3 4 3 6" xfId="23815"/>
    <cellStyle name="Normal 2 3 3 4 3 6 2" xfId="23816"/>
    <cellStyle name="Normal 2 3 3 4 3 7" xfId="23817"/>
    <cellStyle name="Normal 2 3 3 4 3 7 2" xfId="23818"/>
    <cellStyle name="Normal 2 3 3 4 3 8" xfId="23819"/>
    <cellStyle name="Normal 2 3 3 4 3 8 2" xfId="23820"/>
    <cellStyle name="Normal 2 3 3 4 3 9" xfId="23821"/>
    <cellStyle name="Normal 2 3 3 4 3 9 2" xfId="23822"/>
    <cellStyle name="Normal 2 3 3 4 4" xfId="23823"/>
    <cellStyle name="Normal 2 3 3 4 4 2" xfId="23824"/>
    <cellStyle name="Normal 2 3 3 4 5" xfId="23825"/>
    <cellStyle name="Normal 2 3 3 4 5 2" xfId="23826"/>
    <cellStyle name="Normal 2 3 3 4 6" xfId="23827"/>
    <cellStyle name="Normal 2 3 3 4 6 2" xfId="23828"/>
    <cellStyle name="Normal 2 3 3 4 7" xfId="23829"/>
    <cellStyle name="Normal 2 3 3 4 7 2" xfId="23830"/>
    <cellStyle name="Normal 2 3 3 4 8" xfId="23831"/>
    <cellStyle name="Normal 2 3 3 4 8 2" xfId="23832"/>
    <cellStyle name="Normal 2 3 3 4 9" xfId="23833"/>
    <cellStyle name="Normal 2 3 3 4 9 2" xfId="23834"/>
    <cellStyle name="Normal 2 3 3 5" xfId="717"/>
    <cellStyle name="Normal 2 3 3 5 10" xfId="23835"/>
    <cellStyle name="Normal 2 3 3 5 10 2" xfId="23836"/>
    <cellStyle name="Normal 2 3 3 5 11" xfId="23837"/>
    <cellStyle name="Normal 2 3 3 5 11 2" xfId="23838"/>
    <cellStyle name="Normal 2 3 3 5 12" xfId="23839"/>
    <cellStyle name="Normal 2 3 3 5 12 2" xfId="23840"/>
    <cellStyle name="Normal 2 3 3 5 13" xfId="23841"/>
    <cellStyle name="Normal 2 3 3 5 2" xfId="23842"/>
    <cellStyle name="Normal 2 3 3 5 2 10" xfId="23843"/>
    <cellStyle name="Normal 2 3 3 5 2 10 2" xfId="23844"/>
    <cellStyle name="Normal 2 3 3 5 2 11" xfId="23845"/>
    <cellStyle name="Normal 2 3 3 5 2 11 2" xfId="23846"/>
    <cellStyle name="Normal 2 3 3 5 2 12" xfId="23847"/>
    <cellStyle name="Normal 2 3 3 5 2 2" xfId="23848"/>
    <cellStyle name="Normal 2 3 3 5 2 2 10" xfId="23849"/>
    <cellStyle name="Normal 2 3 3 5 2 2 10 2" xfId="23850"/>
    <cellStyle name="Normal 2 3 3 5 2 2 11" xfId="23851"/>
    <cellStyle name="Normal 2 3 3 5 2 2 2" xfId="23852"/>
    <cellStyle name="Normal 2 3 3 5 2 2 2 2" xfId="23853"/>
    <cellStyle name="Normal 2 3 3 5 2 2 3" xfId="23854"/>
    <cellStyle name="Normal 2 3 3 5 2 2 3 2" xfId="23855"/>
    <cellStyle name="Normal 2 3 3 5 2 2 4" xfId="23856"/>
    <cellStyle name="Normal 2 3 3 5 2 2 4 2" xfId="23857"/>
    <cellStyle name="Normal 2 3 3 5 2 2 5" xfId="23858"/>
    <cellStyle name="Normal 2 3 3 5 2 2 5 2" xfId="23859"/>
    <cellStyle name="Normal 2 3 3 5 2 2 6" xfId="23860"/>
    <cellStyle name="Normal 2 3 3 5 2 2 6 2" xfId="23861"/>
    <cellStyle name="Normal 2 3 3 5 2 2 7" xfId="23862"/>
    <cellStyle name="Normal 2 3 3 5 2 2 7 2" xfId="23863"/>
    <cellStyle name="Normal 2 3 3 5 2 2 8" xfId="23864"/>
    <cellStyle name="Normal 2 3 3 5 2 2 8 2" xfId="23865"/>
    <cellStyle name="Normal 2 3 3 5 2 2 9" xfId="23866"/>
    <cellStyle name="Normal 2 3 3 5 2 2 9 2" xfId="23867"/>
    <cellStyle name="Normal 2 3 3 5 2 3" xfId="23868"/>
    <cellStyle name="Normal 2 3 3 5 2 3 2" xfId="23869"/>
    <cellStyle name="Normal 2 3 3 5 2 4" xfId="23870"/>
    <cellStyle name="Normal 2 3 3 5 2 4 2" xfId="23871"/>
    <cellStyle name="Normal 2 3 3 5 2 5" xfId="23872"/>
    <cellStyle name="Normal 2 3 3 5 2 5 2" xfId="23873"/>
    <cellStyle name="Normal 2 3 3 5 2 6" xfId="23874"/>
    <cellStyle name="Normal 2 3 3 5 2 6 2" xfId="23875"/>
    <cellStyle name="Normal 2 3 3 5 2 7" xfId="23876"/>
    <cellStyle name="Normal 2 3 3 5 2 7 2" xfId="23877"/>
    <cellStyle name="Normal 2 3 3 5 2 8" xfId="23878"/>
    <cellStyle name="Normal 2 3 3 5 2 8 2" xfId="23879"/>
    <cellStyle name="Normal 2 3 3 5 2 9" xfId="23880"/>
    <cellStyle name="Normal 2 3 3 5 2 9 2" xfId="23881"/>
    <cellStyle name="Normal 2 3 3 5 3" xfId="23882"/>
    <cellStyle name="Normal 2 3 3 5 3 10" xfId="23883"/>
    <cellStyle name="Normal 2 3 3 5 3 10 2" xfId="23884"/>
    <cellStyle name="Normal 2 3 3 5 3 11" xfId="23885"/>
    <cellStyle name="Normal 2 3 3 5 3 2" xfId="23886"/>
    <cellStyle name="Normal 2 3 3 5 3 2 2" xfId="23887"/>
    <cellStyle name="Normal 2 3 3 5 3 3" xfId="23888"/>
    <cellStyle name="Normal 2 3 3 5 3 3 2" xfId="23889"/>
    <cellStyle name="Normal 2 3 3 5 3 4" xfId="23890"/>
    <cellStyle name="Normal 2 3 3 5 3 4 2" xfId="23891"/>
    <cellStyle name="Normal 2 3 3 5 3 5" xfId="23892"/>
    <cellStyle name="Normal 2 3 3 5 3 5 2" xfId="23893"/>
    <cellStyle name="Normal 2 3 3 5 3 6" xfId="23894"/>
    <cellStyle name="Normal 2 3 3 5 3 6 2" xfId="23895"/>
    <cellStyle name="Normal 2 3 3 5 3 7" xfId="23896"/>
    <cellStyle name="Normal 2 3 3 5 3 7 2" xfId="23897"/>
    <cellStyle name="Normal 2 3 3 5 3 8" xfId="23898"/>
    <cellStyle name="Normal 2 3 3 5 3 8 2" xfId="23899"/>
    <cellStyle name="Normal 2 3 3 5 3 9" xfId="23900"/>
    <cellStyle name="Normal 2 3 3 5 3 9 2" xfId="23901"/>
    <cellStyle name="Normal 2 3 3 5 4" xfId="23902"/>
    <cellStyle name="Normal 2 3 3 5 4 2" xfId="23903"/>
    <cellStyle name="Normal 2 3 3 5 5" xfId="23904"/>
    <cellStyle name="Normal 2 3 3 5 5 2" xfId="23905"/>
    <cellStyle name="Normal 2 3 3 5 6" xfId="23906"/>
    <cellStyle name="Normal 2 3 3 5 6 2" xfId="23907"/>
    <cellStyle name="Normal 2 3 3 5 7" xfId="23908"/>
    <cellStyle name="Normal 2 3 3 5 7 2" xfId="23909"/>
    <cellStyle name="Normal 2 3 3 5 8" xfId="23910"/>
    <cellStyle name="Normal 2 3 3 5 8 2" xfId="23911"/>
    <cellStyle name="Normal 2 3 3 5 9" xfId="23912"/>
    <cellStyle name="Normal 2 3 3 5 9 2" xfId="23913"/>
    <cellStyle name="Normal 2 3 3 6" xfId="718"/>
    <cellStyle name="Normal 2 3 3 6 2" xfId="719"/>
    <cellStyle name="Normal 2 3 3 6 2 10" xfId="23914"/>
    <cellStyle name="Normal 2 3 3 6 2 10 2" xfId="23915"/>
    <cellStyle name="Normal 2 3 3 6 2 11" xfId="23916"/>
    <cellStyle name="Normal 2 3 3 6 2 11 2" xfId="23917"/>
    <cellStyle name="Normal 2 3 3 6 2 12" xfId="23918"/>
    <cellStyle name="Normal 2 3 3 6 2 12 2" xfId="23919"/>
    <cellStyle name="Normal 2 3 3 6 2 13" xfId="23920"/>
    <cellStyle name="Normal 2 3 3 6 2 2" xfId="23921"/>
    <cellStyle name="Normal 2 3 3 6 2 2 10" xfId="23922"/>
    <cellStyle name="Normal 2 3 3 6 2 2 10 2" xfId="23923"/>
    <cellStyle name="Normal 2 3 3 6 2 2 11" xfId="23924"/>
    <cellStyle name="Normal 2 3 3 6 2 2 11 2" xfId="23925"/>
    <cellStyle name="Normal 2 3 3 6 2 2 12" xfId="23926"/>
    <cellStyle name="Normal 2 3 3 6 2 2 2" xfId="23927"/>
    <cellStyle name="Normal 2 3 3 6 2 2 2 10" xfId="23928"/>
    <cellStyle name="Normal 2 3 3 6 2 2 2 10 2" xfId="23929"/>
    <cellStyle name="Normal 2 3 3 6 2 2 2 11" xfId="23930"/>
    <cellStyle name="Normal 2 3 3 6 2 2 2 2" xfId="23931"/>
    <cellStyle name="Normal 2 3 3 6 2 2 2 2 2" xfId="23932"/>
    <cellStyle name="Normal 2 3 3 6 2 2 2 3" xfId="23933"/>
    <cellStyle name="Normal 2 3 3 6 2 2 2 3 2" xfId="23934"/>
    <cellStyle name="Normal 2 3 3 6 2 2 2 4" xfId="23935"/>
    <cellStyle name="Normal 2 3 3 6 2 2 2 4 2" xfId="23936"/>
    <cellStyle name="Normal 2 3 3 6 2 2 2 5" xfId="23937"/>
    <cellStyle name="Normal 2 3 3 6 2 2 2 5 2" xfId="23938"/>
    <cellStyle name="Normal 2 3 3 6 2 2 2 6" xfId="23939"/>
    <cellStyle name="Normal 2 3 3 6 2 2 2 6 2" xfId="23940"/>
    <cellStyle name="Normal 2 3 3 6 2 2 2 7" xfId="23941"/>
    <cellStyle name="Normal 2 3 3 6 2 2 2 7 2" xfId="23942"/>
    <cellStyle name="Normal 2 3 3 6 2 2 2 8" xfId="23943"/>
    <cellStyle name="Normal 2 3 3 6 2 2 2 8 2" xfId="23944"/>
    <cellStyle name="Normal 2 3 3 6 2 2 2 9" xfId="23945"/>
    <cellStyle name="Normal 2 3 3 6 2 2 2 9 2" xfId="23946"/>
    <cellStyle name="Normal 2 3 3 6 2 2 3" xfId="23947"/>
    <cellStyle name="Normal 2 3 3 6 2 2 3 2" xfId="23948"/>
    <cellStyle name="Normal 2 3 3 6 2 2 4" xfId="23949"/>
    <cellStyle name="Normal 2 3 3 6 2 2 4 2" xfId="23950"/>
    <cellStyle name="Normal 2 3 3 6 2 2 5" xfId="23951"/>
    <cellStyle name="Normal 2 3 3 6 2 2 5 2" xfId="23952"/>
    <cellStyle name="Normal 2 3 3 6 2 2 6" xfId="23953"/>
    <cellStyle name="Normal 2 3 3 6 2 2 6 2" xfId="23954"/>
    <cellStyle name="Normal 2 3 3 6 2 2 7" xfId="23955"/>
    <cellStyle name="Normal 2 3 3 6 2 2 7 2" xfId="23956"/>
    <cellStyle name="Normal 2 3 3 6 2 2 8" xfId="23957"/>
    <cellStyle name="Normal 2 3 3 6 2 2 8 2" xfId="23958"/>
    <cellStyle name="Normal 2 3 3 6 2 2 9" xfId="23959"/>
    <cellStyle name="Normal 2 3 3 6 2 2 9 2" xfId="23960"/>
    <cellStyle name="Normal 2 3 3 6 2 3" xfId="23961"/>
    <cellStyle name="Normal 2 3 3 6 2 3 10" xfId="23962"/>
    <cellStyle name="Normal 2 3 3 6 2 3 10 2" xfId="23963"/>
    <cellStyle name="Normal 2 3 3 6 2 3 11" xfId="23964"/>
    <cellStyle name="Normal 2 3 3 6 2 3 2" xfId="23965"/>
    <cellStyle name="Normal 2 3 3 6 2 3 2 2" xfId="23966"/>
    <cellStyle name="Normal 2 3 3 6 2 3 3" xfId="23967"/>
    <cellStyle name="Normal 2 3 3 6 2 3 3 2" xfId="23968"/>
    <cellStyle name="Normal 2 3 3 6 2 3 4" xfId="23969"/>
    <cellStyle name="Normal 2 3 3 6 2 3 4 2" xfId="23970"/>
    <cellStyle name="Normal 2 3 3 6 2 3 5" xfId="23971"/>
    <cellStyle name="Normal 2 3 3 6 2 3 5 2" xfId="23972"/>
    <cellStyle name="Normal 2 3 3 6 2 3 6" xfId="23973"/>
    <cellStyle name="Normal 2 3 3 6 2 3 6 2" xfId="23974"/>
    <cellStyle name="Normal 2 3 3 6 2 3 7" xfId="23975"/>
    <cellStyle name="Normal 2 3 3 6 2 3 7 2" xfId="23976"/>
    <cellStyle name="Normal 2 3 3 6 2 3 8" xfId="23977"/>
    <cellStyle name="Normal 2 3 3 6 2 3 8 2" xfId="23978"/>
    <cellStyle name="Normal 2 3 3 6 2 3 9" xfId="23979"/>
    <cellStyle name="Normal 2 3 3 6 2 3 9 2" xfId="23980"/>
    <cellStyle name="Normal 2 3 3 6 2 4" xfId="23981"/>
    <cellStyle name="Normal 2 3 3 6 2 4 2" xfId="23982"/>
    <cellStyle name="Normal 2 3 3 6 2 5" xfId="23983"/>
    <cellStyle name="Normal 2 3 3 6 2 5 2" xfId="23984"/>
    <cellStyle name="Normal 2 3 3 6 2 6" xfId="23985"/>
    <cellStyle name="Normal 2 3 3 6 2 6 2" xfId="23986"/>
    <cellStyle name="Normal 2 3 3 6 2 7" xfId="23987"/>
    <cellStyle name="Normal 2 3 3 6 2 7 2" xfId="23988"/>
    <cellStyle name="Normal 2 3 3 6 2 8" xfId="23989"/>
    <cellStyle name="Normal 2 3 3 6 2 8 2" xfId="23990"/>
    <cellStyle name="Normal 2 3 3 6 2 9" xfId="23991"/>
    <cellStyle name="Normal 2 3 3 6 2 9 2" xfId="23992"/>
    <cellStyle name="Normal 2 3 3 6 3" xfId="720"/>
    <cellStyle name="Normal 2 3 3 6 3 10" xfId="23993"/>
    <cellStyle name="Normal 2 3 3 6 3 10 2" xfId="23994"/>
    <cellStyle name="Normal 2 3 3 6 3 11" xfId="23995"/>
    <cellStyle name="Normal 2 3 3 6 3 11 2" xfId="23996"/>
    <cellStyle name="Normal 2 3 3 6 3 12" xfId="23997"/>
    <cellStyle name="Normal 2 3 3 6 3 12 2" xfId="23998"/>
    <cellStyle name="Normal 2 3 3 6 3 13" xfId="23999"/>
    <cellStyle name="Normal 2 3 3 6 3 2" xfId="24000"/>
    <cellStyle name="Normal 2 3 3 6 3 2 10" xfId="24001"/>
    <cellStyle name="Normal 2 3 3 6 3 2 10 2" xfId="24002"/>
    <cellStyle name="Normal 2 3 3 6 3 2 11" xfId="24003"/>
    <cellStyle name="Normal 2 3 3 6 3 2 11 2" xfId="24004"/>
    <cellStyle name="Normal 2 3 3 6 3 2 12" xfId="24005"/>
    <cellStyle name="Normal 2 3 3 6 3 2 2" xfId="24006"/>
    <cellStyle name="Normal 2 3 3 6 3 2 2 10" xfId="24007"/>
    <cellStyle name="Normal 2 3 3 6 3 2 2 10 2" xfId="24008"/>
    <cellStyle name="Normal 2 3 3 6 3 2 2 11" xfId="24009"/>
    <cellStyle name="Normal 2 3 3 6 3 2 2 2" xfId="24010"/>
    <cellStyle name="Normal 2 3 3 6 3 2 2 2 2" xfId="24011"/>
    <cellStyle name="Normal 2 3 3 6 3 2 2 3" xfId="24012"/>
    <cellStyle name="Normal 2 3 3 6 3 2 2 3 2" xfId="24013"/>
    <cellStyle name="Normal 2 3 3 6 3 2 2 4" xfId="24014"/>
    <cellStyle name="Normal 2 3 3 6 3 2 2 4 2" xfId="24015"/>
    <cellStyle name="Normal 2 3 3 6 3 2 2 5" xfId="24016"/>
    <cellStyle name="Normal 2 3 3 6 3 2 2 5 2" xfId="24017"/>
    <cellStyle name="Normal 2 3 3 6 3 2 2 6" xfId="24018"/>
    <cellStyle name="Normal 2 3 3 6 3 2 2 6 2" xfId="24019"/>
    <cellStyle name="Normal 2 3 3 6 3 2 2 7" xfId="24020"/>
    <cellStyle name="Normal 2 3 3 6 3 2 2 7 2" xfId="24021"/>
    <cellStyle name="Normal 2 3 3 6 3 2 2 8" xfId="24022"/>
    <cellStyle name="Normal 2 3 3 6 3 2 2 8 2" xfId="24023"/>
    <cellStyle name="Normal 2 3 3 6 3 2 2 9" xfId="24024"/>
    <cellStyle name="Normal 2 3 3 6 3 2 2 9 2" xfId="24025"/>
    <cellStyle name="Normal 2 3 3 6 3 2 3" xfId="24026"/>
    <cellStyle name="Normal 2 3 3 6 3 2 3 2" xfId="24027"/>
    <cellStyle name="Normal 2 3 3 6 3 2 4" xfId="24028"/>
    <cellStyle name="Normal 2 3 3 6 3 2 4 2" xfId="24029"/>
    <cellStyle name="Normal 2 3 3 6 3 2 5" xfId="24030"/>
    <cellStyle name="Normal 2 3 3 6 3 2 5 2" xfId="24031"/>
    <cellStyle name="Normal 2 3 3 6 3 2 6" xfId="24032"/>
    <cellStyle name="Normal 2 3 3 6 3 2 6 2" xfId="24033"/>
    <cellStyle name="Normal 2 3 3 6 3 2 7" xfId="24034"/>
    <cellStyle name="Normal 2 3 3 6 3 2 7 2" xfId="24035"/>
    <cellStyle name="Normal 2 3 3 6 3 2 8" xfId="24036"/>
    <cellStyle name="Normal 2 3 3 6 3 2 8 2" xfId="24037"/>
    <cellStyle name="Normal 2 3 3 6 3 2 9" xfId="24038"/>
    <cellStyle name="Normal 2 3 3 6 3 2 9 2" xfId="24039"/>
    <cellStyle name="Normal 2 3 3 6 3 3" xfId="24040"/>
    <cellStyle name="Normal 2 3 3 6 3 3 10" xfId="24041"/>
    <cellStyle name="Normal 2 3 3 6 3 3 10 2" xfId="24042"/>
    <cellStyle name="Normal 2 3 3 6 3 3 11" xfId="24043"/>
    <cellStyle name="Normal 2 3 3 6 3 3 2" xfId="24044"/>
    <cellStyle name="Normal 2 3 3 6 3 3 2 2" xfId="24045"/>
    <cellStyle name="Normal 2 3 3 6 3 3 3" xfId="24046"/>
    <cellStyle name="Normal 2 3 3 6 3 3 3 2" xfId="24047"/>
    <cellStyle name="Normal 2 3 3 6 3 3 4" xfId="24048"/>
    <cellStyle name="Normal 2 3 3 6 3 3 4 2" xfId="24049"/>
    <cellStyle name="Normal 2 3 3 6 3 3 5" xfId="24050"/>
    <cellStyle name="Normal 2 3 3 6 3 3 5 2" xfId="24051"/>
    <cellStyle name="Normal 2 3 3 6 3 3 6" xfId="24052"/>
    <cellStyle name="Normal 2 3 3 6 3 3 6 2" xfId="24053"/>
    <cellStyle name="Normal 2 3 3 6 3 3 7" xfId="24054"/>
    <cellStyle name="Normal 2 3 3 6 3 3 7 2" xfId="24055"/>
    <cellStyle name="Normal 2 3 3 6 3 3 8" xfId="24056"/>
    <cellStyle name="Normal 2 3 3 6 3 3 8 2" xfId="24057"/>
    <cellStyle name="Normal 2 3 3 6 3 3 9" xfId="24058"/>
    <cellStyle name="Normal 2 3 3 6 3 3 9 2" xfId="24059"/>
    <cellStyle name="Normal 2 3 3 6 3 4" xfId="24060"/>
    <cellStyle name="Normal 2 3 3 6 3 4 2" xfId="24061"/>
    <cellStyle name="Normal 2 3 3 6 3 5" xfId="24062"/>
    <cellStyle name="Normal 2 3 3 6 3 5 2" xfId="24063"/>
    <cellStyle name="Normal 2 3 3 6 3 6" xfId="24064"/>
    <cellStyle name="Normal 2 3 3 6 3 6 2" xfId="24065"/>
    <cellStyle name="Normal 2 3 3 6 3 7" xfId="24066"/>
    <cellStyle name="Normal 2 3 3 6 3 7 2" xfId="24067"/>
    <cellStyle name="Normal 2 3 3 6 3 8" xfId="24068"/>
    <cellStyle name="Normal 2 3 3 6 3 8 2" xfId="24069"/>
    <cellStyle name="Normal 2 3 3 6 3 9" xfId="24070"/>
    <cellStyle name="Normal 2 3 3 6 3 9 2" xfId="24071"/>
    <cellStyle name="Normal 2 3 3 6 4" xfId="721"/>
    <cellStyle name="Normal 2 3 3 6 4 10" xfId="24072"/>
    <cellStyle name="Normal 2 3 3 6 4 10 2" xfId="24073"/>
    <cellStyle name="Normal 2 3 3 6 4 11" xfId="24074"/>
    <cellStyle name="Normal 2 3 3 6 4 11 2" xfId="24075"/>
    <cellStyle name="Normal 2 3 3 6 4 12" xfId="24076"/>
    <cellStyle name="Normal 2 3 3 6 4 12 2" xfId="24077"/>
    <cellStyle name="Normal 2 3 3 6 4 13" xfId="24078"/>
    <cellStyle name="Normal 2 3 3 6 4 2" xfId="24079"/>
    <cellStyle name="Normal 2 3 3 6 4 2 10" xfId="24080"/>
    <cellStyle name="Normal 2 3 3 6 4 2 10 2" xfId="24081"/>
    <cellStyle name="Normal 2 3 3 6 4 2 11" xfId="24082"/>
    <cellStyle name="Normal 2 3 3 6 4 2 11 2" xfId="24083"/>
    <cellStyle name="Normal 2 3 3 6 4 2 12" xfId="24084"/>
    <cellStyle name="Normal 2 3 3 6 4 2 2" xfId="24085"/>
    <cellStyle name="Normal 2 3 3 6 4 2 2 10" xfId="24086"/>
    <cellStyle name="Normal 2 3 3 6 4 2 2 10 2" xfId="24087"/>
    <cellStyle name="Normal 2 3 3 6 4 2 2 11" xfId="24088"/>
    <cellStyle name="Normal 2 3 3 6 4 2 2 2" xfId="24089"/>
    <cellStyle name="Normal 2 3 3 6 4 2 2 2 2" xfId="24090"/>
    <cellStyle name="Normal 2 3 3 6 4 2 2 3" xfId="24091"/>
    <cellStyle name="Normal 2 3 3 6 4 2 2 3 2" xfId="24092"/>
    <cellStyle name="Normal 2 3 3 6 4 2 2 4" xfId="24093"/>
    <cellStyle name="Normal 2 3 3 6 4 2 2 4 2" xfId="24094"/>
    <cellStyle name="Normal 2 3 3 6 4 2 2 5" xfId="24095"/>
    <cellStyle name="Normal 2 3 3 6 4 2 2 5 2" xfId="24096"/>
    <cellStyle name="Normal 2 3 3 6 4 2 2 6" xfId="24097"/>
    <cellStyle name="Normal 2 3 3 6 4 2 2 6 2" xfId="24098"/>
    <cellStyle name="Normal 2 3 3 6 4 2 2 7" xfId="24099"/>
    <cellStyle name="Normal 2 3 3 6 4 2 2 7 2" xfId="24100"/>
    <cellStyle name="Normal 2 3 3 6 4 2 2 8" xfId="24101"/>
    <cellStyle name="Normal 2 3 3 6 4 2 2 8 2" xfId="24102"/>
    <cellStyle name="Normal 2 3 3 6 4 2 2 9" xfId="24103"/>
    <cellStyle name="Normal 2 3 3 6 4 2 2 9 2" xfId="24104"/>
    <cellStyle name="Normal 2 3 3 6 4 2 3" xfId="24105"/>
    <cellStyle name="Normal 2 3 3 6 4 2 3 2" xfId="24106"/>
    <cellStyle name="Normal 2 3 3 6 4 2 4" xfId="24107"/>
    <cellStyle name="Normal 2 3 3 6 4 2 4 2" xfId="24108"/>
    <cellStyle name="Normal 2 3 3 6 4 2 5" xfId="24109"/>
    <cellStyle name="Normal 2 3 3 6 4 2 5 2" xfId="24110"/>
    <cellStyle name="Normal 2 3 3 6 4 2 6" xfId="24111"/>
    <cellStyle name="Normal 2 3 3 6 4 2 6 2" xfId="24112"/>
    <cellStyle name="Normal 2 3 3 6 4 2 7" xfId="24113"/>
    <cellStyle name="Normal 2 3 3 6 4 2 7 2" xfId="24114"/>
    <cellStyle name="Normal 2 3 3 6 4 2 8" xfId="24115"/>
    <cellStyle name="Normal 2 3 3 6 4 2 8 2" xfId="24116"/>
    <cellStyle name="Normal 2 3 3 6 4 2 9" xfId="24117"/>
    <cellStyle name="Normal 2 3 3 6 4 2 9 2" xfId="24118"/>
    <cellStyle name="Normal 2 3 3 6 4 3" xfId="24119"/>
    <cellStyle name="Normal 2 3 3 6 4 3 10" xfId="24120"/>
    <cellStyle name="Normal 2 3 3 6 4 3 10 2" xfId="24121"/>
    <cellStyle name="Normal 2 3 3 6 4 3 11" xfId="24122"/>
    <cellStyle name="Normal 2 3 3 6 4 3 2" xfId="24123"/>
    <cellStyle name="Normal 2 3 3 6 4 3 2 2" xfId="24124"/>
    <cellStyle name="Normal 2 3 3 6 4 3 3" xfId="24125"/>
    <cellStyle name="Normal 2 3 3 6 4 3 3 2" xfId="24126"/>
    <cellStyle name="Normal 2 3 3 6 4 3 4" xfId="24127"/>
    <cellStyle name="Normal 2 3 3 6 4 3 4 2" xfId="24128"/>
    <cellStyle name="Normal 2 3 3 6 4 3 5" xfId="24129"/>
    <cellStyle name="Normal 2 3 3 6 4 3 5 2" xfId="24130"/>
    <cellStyle name="Normal 2 3 3 6 4 3 6" xfId="24131"/>
    <cellStyle name="Normal 2 3 3 6 4 3 6 2" xfId="24132"/>
    <cellStyle name="Normal 2 3 3 6 4 3 7" xfId="24133"/>
    <cellStyle name="Normal 2 3 3 6 4 3 7 2" xfId="24134"/>
    <cellStyle name="Normal 2 3 3 6 4 3 8" xfId="24135"/>
    <cellStyle name="Normal 2 3 3 6 4 3 8 2" xfId="24136"/>
    <cellStyle name="Normal 2 3 3 6 4 3 9" xfId="24137"/>
    <cellStyle name="Normal 2 3 3 6 4 3 9 2" xfId="24138"/>
    <cellStyle name="Normal 2 3 3 6 4 4" xfId="24139"/>
    <cellStyle name="Normal 2 3 3 6 4 4 2" xfId="24140"/>
    <cellStyle name="Normal 2 3 3 6 4 5" xfId="24141"/>
    <cellStyle name="Normal 2 3 3 6 4 5 2" xfId="24142"/>
    <cellStyle name="Normal 2 3 3 6 4 6" xfId="24143"/>
    <cellStyle name="Normal 2 3 3 6 4 6 2" xfId="24144"/>
    <cellStyle name="Normal 2 3 3 6 4 7" xfId="24145"/>
    <cellStyle name="Normal 2 3 3 6 4 7 2" xfId="24146"/>
    <cellStyle name="Normal 2 3 3 6 4 8" xfId="24147"/>
    <cellStyle name="Normal 2 3 3 6 4 8 2" xfId="24148"/>
    <cellStyle name="Normal 2 3 3 6 4 9" xfId="24149"/>
    <cellStyle name="Normal 2 3 3 6 4 9 2" xfId="24150"/>
    <cellStyle name="Normal 2 3 3 6 5" xfId="722"/>
    <cellStyle name="Normal 2 3 3 6 5 10" xfId="24151"/>
    <cellStyle name="Normal 2 3 3 6 5 10 2" xfId="24152"/>
    <cellStyle name="Normal 2 3 3 6 5 11" xfId="24153"/>
    <cellStyle name="Normal 2 3 3 6 5 11 2" xfId="24154"/>
    <cellStyle name="Normal 2 3 3 6 5 12" xfId="24155"/>
    <cellStyle name="Normal 2 3 3 6 5 12 2" xfId="24156"/>
    <cellStyle name="Normal 2 3 3 6 5 13" xfId="24157"/>
    <cellStyle name="Normal 2 3 3 6 5 2" xfId="24158"/>
    <cellStyle name="Normal 2 3 3 6 5 2 10" xfId="24159"/>
    <cellStyle name="Normal 2 3 3 6 5 2 10 2" xfId="24160"/>
    <cellStyle name="Normal 2 3 3 6 5 2 11" xfId="24161"/>
    <cellStyle name="Normal 2 3 3 6 5 2 11 2" xfId="24162"/>
    <cellStyle name="Normal 2 3 3 6 5 2 12" xfId="24163"/>
    <cellStyle name="Normal 2 3 3 6 5 2 2" xfId="24164"/>
    <cellStyle name="Normal 2 3 3 6 5 2 2 10" xfId="24165"/>
    <cellStyle name="Normal 2 3 3 6 5 2 2 10 2" xfId="24166"/>
    <cellStyle name="Normal 2 3 3 6 5 2 2 11" xfId="24167"/>
    <cellStyle name="Normal 2 3 3 6 5 2 2 2" xfId="24168"/>
    <cellStyle name="Normal 2 3 3 6 5 2 2 2 2" xfId="24169"/>
    <cellStyle name="Normal 2 3 3 6 5 2 2 3" xfId="24170"/>
    <cellStyle name="Normal 2 3 3 6 5 2 2 3 2" xfId="24171"/>
    <cellStyle name="Normal 2 3 3 6 5 2 2 4" xfId="24172"/>
    <cellStyle name="Normal 2 3 3 6 5 2 2 4 2" xfId="24173"/>
    <cellStyle name="Normal 2 3 3 6 5 2 2 5" xfId="24174"/>
    <cellStyle name="Normal 2 3 3 6 5 2 2 5 2" xfId="24175"/>
    <cellStyle name="Normal 2 3 3 6 5 2 2 6" xfId="24176"/>
    <cellStyle name="Normal 2 3 3 6 5 2 2 6 2" xfId="24177"/>
    <cellStyle name="Normal 2 3 3 6 5 2 2 7" xfId="24178"/>
    <cellStyle name="Normal 2 3 3 6 5 2 2 7 2" xfId="24179"/>
    <cellStyle name="Normal 2 3 3 6 5 2 2 8" xfId="24180"/>
    <cellStyle name="Normal 2 3 3 6 5 2 2 8 2" xfId="24181"/>
    <cellStyle name="Normal 2 3 3 6 5 2 2 9" xfId="24182"/>
    <cellStyle name="Normal 2 3 3 6 5 2 2 9 2" xfId="24183"/>
    <cellStyle name="Normal 2 3 3 6 5 2 3" xfId="24184"/>
    <cellStyle name="Normal 2 3 3 6 5 2 3 2" xfId="24185"/>
    <cellStyle name="Normal 2 3 3 6 5 2 4" xfId="24186"/>
    <cellStyle name="Normal 2 3 3 6 5 2 4 2" xfId="24187"/>
    <cellStyle name="Normal 2 3 3 6 5 2 5" xfId="24188"/>
    <cellStyle name="Normal 2 3 3 6 5 2 5 2" xfId="24189"/>
    <cellStyle name="Normal 2 3 3 6 5 2 6" xfId="24190"/>
    <cellStyle name="Normal 2 3 3 6 5 2 6 2" xfId="24191"/>
    <cellStyle name="Normal 2 3 3 6 5 2 7" xfId="24192"/>
    <cellStyle name="Normal 2 3 3 6 5 2 7 2" xfId="24193"/>
    <cellStyle name="Normal 2 3 3 6 5 2 8" xfId="24194"/>
    <cellStyle name="Normal 2 3 3 6 5 2 8 2" xfId="24195"/>
    <cellStyle name="Normal 2 3 3 6 5 2 9" xfId="24196"/>
    <cellStyle name="Normal 2 3 3 6 5 2 9 2" xfId="24197"/>
    <cellStyle name="Normal 2 3 3 6 5 3" xfId="24198"/>
    <cellStyle name="Normal 2 3 3 6 5 3 10" xfId="24199"/>
    <cellStyle name="Normal 2 3 3 6 5 3 10 2" xfId="24200"/>
    <cellStyle name="Normal 2 3 3 6 5 3 11" xfId="24201"/>
    <cellStyle name="Normal 2 3 3 6 5 3 2" xfId="24202"/>
    <cellStyle name="Normal 2 3 3 6 5 3 2 2" xfId="24203"/>
    <cellStyle name="Normal 2 3 3 6 5 3 3" xfId="24204"/>
    <cellStyle name="Normal 2 3 3 6 5 3 3 2" xfId="24205"/>
    <cellStyle name="Normal 2 3 3 6 5 3 4" xfId="24206"/>
    <cellStyle name="Normal 2 3 3 6 5 3 4 2" xfId="24207"/>
    <cellStyle name="Normal 2 3 3 6 5 3 5" xfId="24208"/>
    <cellStyle name="Normal 2 3 3 6 5 3 5 2" xfId="24209"/>
    <cellStyle name="Normal 2 3 3 6 5 3 6" xfId="24210"/>
    <cellStyle name="Normal 2 3 3 6 5 3 6 2" xfId="24211"/>
    <cellStyle name="Normal 2 3 3 6 5 3 7" xfId="24212"/>
    <cellStyle name="Normal 2 3 3 6 5 3 7 2" xfId="24213"/>
    <cellStyle name="Normal 2 3 3 6 5 3 8" xfId="24214"/>
    <cellStyle name="Normal 2 3 3 6 5 3 8 2" xfId="24215"/>
    <cellStyle name="Normal 2 3 3 6 5 3 9" xfId="24216"/>
    <cellStyle name="Normal 2 3 3 6 5 3 9 2" xfId="24217"/>
    <cellStyle name="Normal 2 3 3 6 5 4" xfId="24218"/>
    <cellStyle name="Normal 2 3 3 6 5 4 2" xfId="24219"/>
    <cellStyle name="Normal 2 3 3 6 5 5" xfId="24220"/>
    <cellStyle name="Normal 2 3 3 6 5 5 2" xfId="24221"/>
    <cellStyle name="Normal 2 3 3 6 5 6" xfId="24222"/>
    <cellStyle name="Normal 2 3 3 6 5 6 2" xfId="24223"/>
    <cellStyle name="Normal 2 3 3 6 5 7" xfId="24224"/>
    <cellStyle name="Normal 2 3 3 6 5 7 2" xfId="24225"/>
    <cellStyle name="Normal 2 3 3 6 5 8" xfId="24226"/>
    <cellStyle name="Normal 2 3 3 6 5 8 2" xfId="24227"/>
    <cellStyle name="Normal 2 3 3 6 5 9" xfId="24228"/>
    <cellStyle name="Normal 2 3 3 6 5 9 2" xfId="24229"/>
    <cellStyle name="Normal 2 3 3 6 6" xfId="723"/>
    <cellStyle name="Normal 2 3 3 7" xfId="724"/>
    <cellStyle name="Normal 2 3 3 7 2" xfId="725"/>
    <cellStyle name="Normal 2 3 3 8" xfId="726"/>
    <cellStyle name="Normal 2 3 3 8 2" xfId="727"/>
    <cellStyle name="Normal 2 3 3 9" xfId="728"/>
    <cellStyle name="Normal 2 3 3 9 2" xfId="729"/>
    <cellStyle name="Normal 2 3 4" xfId="730"/>
    <cellStyle name="Normal 2 3 4 2" xfId="731"/>
    <cellStyle name="Normal 2 3 5" xfId="732"/>
    <cellStyle name="Normal 2 3 5 2" xfId="733"/>
    <cellStyle name="Normal 2 3 6" xfId="734"/>
    <cellStyle name="Normal 2 3 6 2" xfId="735"/>
    <cellStyle name="Normal 2 3 7" xfId="736"/>
    <cellStyle name="Normal 2 3 7 2" xfId="737"/>
    <cellStyle name="Normal 2 3 8" xfId="738"/>
    <cellStyle name="Normal 2 3 8 2" xfId="739"/>
    <cellStyle name="Normal 2 3 9" xfId="740"/>
    <cellStyle name="Normal 2 3 9 10" xfId="24230"/>
    <cellStyle name="Normal 2 3 9 10 2" xfId="24231"/>
    <cellStyle name="Normal 2 3 9 11" xfId="24232"/>
    <cellStyle name="Normal 2 3 9 11 2" xfId="24233"/>
    <cellStyle name="Normal 2 3 9 12" xfId="24234"/>
    <cellStyle name="Normal 2 3 9 12 2" xfId="24235"/>
    <cellStyle name="Normal 2 3 9 13" xfId="24236"/>
    <cellStyle name="Normal 2 3 9 13 2" xfId="24237"/>
    <cellStyle name="Normal 2 3 9 14" xfId="24238"/>
    <cellStyle name="Normal 2 3 9 14 2" xfId="24239"/>
    <cellStyle name="Normal 2 3 9 15" xfId="24240"/>
    <cellStyle name="Normal 2 3 9 15 2" xfId="24241"/>
    <cellStyle name="Normal 2 3 9 16" xfId="24242"/>
    <cellStyle name="Normal 2 3 9 16 2" xfId="24243"/>
    <cellStyle name="Normal 2 3 9 17" xfId="24244"/>
    <cellStyle name="Normal 2 3 9 17 2" xfId="24245"/>
    <cellStyle name="Normal 2 3 9 18" xfId="24246"/>
    <cellStyle name="Normal 2 3 9 2" xfId="741"/>
    <cellStyle name="Normal 2 3 9 2 2" xfId="742"/>
    <cellStyle name="Normal 2 3 9 2 2 10" xfId="24247"/>
    <cellStyle name="Normal 2 3 9 2 2 10 2" xfId="24248"/>
    <cellStyle name="Normal 2 3 9 2 2 11" xfId="24249"/>
    <cellStyle name="Normal 2 3 9 2 2 11 2" xfId="24250"/>
    <cellStyle name="Normal 2 3 9 2 2 12" xfId="24251"/>
    <cellStyle name="Normal 2 3 9 2 2 12 2" xfId="24252"/>
    <cellStyle name="Normal 2 3 9 2 2 13" xfId="24253"/>
    <cellStyle name="Normal 2 3 9 2 2 13 2" xfId="24254"/>
    <cellStyle name="Normal 2 3 9 2 2 14" xfId="24255"/>
    <cellStyle name="Normal 2 3 9 2 2 14 2" xfId="24256"/>
    <cellStyle name="Normal 2 3 9 2 2 15" xfId="24257"/>
    <cellStyle name="Normal 2 3 9 2 2 15 2" xfId="24258"/>
    <cellStyle name="Normal 2 3 9 2 2 16" xfId="24259"/>
    <cellStyle name="Normal 2 3 9 2 2 16 2" xfId="24260"/>
    <cellStyle name="Normal 2 3 9 2 2 17" xfId="24261"/>
    <cellStyle name="Normal 2 3 9 2 2 2" xfId="743"/>
    <cellStyle name="Normal 2 3 9 2 2 2 2" xfId="744"/>
    <cellStyle name="Normal 2 3 9 2 2 3" xfId="745"/>
    <cellStyle name="Normal 2 3 9 2 2 3 2" xfId="746"/>
    <cellStyle name="Normal 2 3 9 2 2 4" xfId="747"/>
    <cellStyle name="Normal 2 3 9 2 2 4 2" xfId="748"/>
    <cellStyle name="Normal 2 3 9 2 2 5" xfId="749"/>
    <cellStyle name="Normal 2 3 9 2 2 5 2" xfId="750"/>
    <cellStyle name="Normal 2 3 9 2 2 6" xfId="24262"/>
    <cellStyle name="Normal 2 3 9 2 2 6 10" xfId="24263"/>
    <cellStyle name="Normal 2 3 9 2 2 6 10 2" xfId="24264"/>
    <cellStyle name="Normal 2 3 9 2 2 6 11" xfId="24265"/>
    <cellStyle name="Normal 2 3 9 2 2 6 11 2" xfId="24266"/>
    <cellStyle name="Normal 2 3 9 2 2 6 12" xfId="24267"/>
    <cellStyle name="Normal 2 3 9 2 2 6 2" xfId="24268"/>
    <cellStyle name="Normal 2 3 9 2 2 6 2 10" xfId="24269"/>
    <cellStyle name="Normal 2 3 9 2 2 6 2 10 2" xfId="24270"/>
    <cellStyle name="Normal 2 3 9 2 2 6 2 11" xfId="24271"/>
    <cellStyle name="Normal 2 3 9 2 2 6 2 2" xfId="24272"/>
    <cellStyle name="Normal 2 3 9 2 2 6 2 2 2" xfId="24273"/>
    <cellStyle name="Normal 2 3 9 2 2 6 2 3" xfId="24274"/>
    <cellStyle name="Normal 2 3 9 2 2 6 2 3 2" xfId="24275"/>
    <cellStyle name="Normal 2 3 9 2 2 6 2 4" xfId="24276"/>
    <cellStyle name="Normal 2 3 9 2 2 6 2 4 2" xfId="24277"/>
    <cellStyle name="Normal 2 3 9 2 2 6 2 5" xfId="24278"/>
    <cellStyle name="Normal 2 3 9 2 2 6 2 5 2" xfId="24279"/>
    <cellStyle name="Normal 2 3 9 2 2 6 2 6" xfId="24280"/>
    <cellStyle name="Normal 2 3 9 2 2 6 2 6 2" xfId="24281"/>
    <cellStyle name="Normal 2 3 9 2 2 6 2 7" xfId="24282"/>
    <cellStyle name="Normal 2 3 9 2 2 6 2 7 2" xfId="24283"/>
    <cellStyle name="Normal 2 3 9 2 2 6 2 8" xfId="24284"/>
    <cellStyle name="Normal 2 3 9 2 2 6 2 8 2" xfId="24285"/>
    <cellStyle name="Normal 2 3 9 2 2 6 2 9" xfId="24286"/>
    <cellStyle name="Normal 2 3 9 2 2 6 2 9 2" xfId="24287"/>
    <cellStyle name="Normal 2 3 9 2 2 6 3" xfId="24288"/>
    <cellStyle name="Normal 2 3 9 2 2 6 3 2" xfId="24289"/>
    <cellStyle name="Normal 2 3 9 2 2 6 4" xfId="24290"/>
    <cellStyle name="Normal 2 3 9 2 2 6 4 2" xfId="24291"/>
    <cellStyle name="Normal 2 3 9 2 2 6 5" xfId="24292"/>
    <cellStyle name="Normal 2 3 9 2 2 6 5 2" xfId="24293"/>
    <cellStyle name="Normal 2 3 9 2 2 6 6" xfId="24294"/>
    <cellStyle name="Normal 2 3 9 2 2 6 6 2" xfId="24295"/>
    <cellStyle name="Normal 2 3 9 2 2 6 7" xfId="24296"/>
    <cellStyle name="Normal 2 3 9 2 2 6 7 2" xfId="24297"/>
    <cellStyle name="Normal 2 3 9 2 2 6 8" xfId="24298"/>
    <cellStyle name="Normal 2 3 9 2 2 6 8 2" xfId="24299"/>
    <cellStyle name="Normal 2 3 9 2 2 6 9" xfId="24300"/>
    <cellStyle name="Normal 2 3 9 2 2 6 9 2" xfId="24301"/>
    <cellStyle name="Normal 2 3 9 2 2 7" xfId="24302"/>
    <cellStyle name="Normal 2 3 9 2 2 7 10" xfId="24303"/>
    <cellStyle name="Normal 2 3 9 2 2 7 10 2" xfId="24304"/>
    <cellStyle name="Normal 2 3 9 2 2 7 11" xfId="24305"/>
    <cellStyle name="Normal 2 3 9 2 2 7 2" xfId="24306"/>
    <cellStyle name="Normal 2 3 9 2 2 7 2 2" xfId="24307"/>
    <cellStyle name="Normal 2 3 9 2 2 7 3" xfId="24308"/>
    <cellStyle name="Normal 2 3 9 2 2 7 3 2" xfId="24309"/>
    <cellStyle name="Normal 2 3 9 2 2 7 4" xfId="24310"/>
    <cellStyle name="Normal 2 3 9 2 2 7 4 2" xfId="24311"/>
    <cellStyle name="Normal 2 3 9 2 2 7 5" xfId="24312"/>
    <cellStyle name="Normal 2 3 9 2 2 7 5 2" xfId="24313"/>
    <cellStyle name="Normal 2 3 9 2 2 7 6" xfId="24314"/>
    <cellStyle name="Normal 2 3 9 2 2 7 6 2" xfId="24315"/>
    <cellStyle name="Normal 2 3 9 2 2 7 7" xfId="24316"/>
    <cellStyle name="Normal 2 3 9 2 2 7 7 2" xfId="24317"/>
    <cellStyle name="Normal 2 3 9 2 2 7 8" xfId="24318"/>
    <cellStyle name="Normal 2 3 9 2 2 7 8 2" xfId="24319"/>
    <cellStyle name="Normal 2 3 9 2 2 7 9" xfId="24320"/>
    <cellStyle name="Normal 2 3 9 2 2 7 9 2" xfId="24321"/>
    <cellStyle name="Normal 2 3 9 2 2 8" xfId="24322"/>
    <cellStyle name="Normal 2 3 9 2 2 8 2" xfId="24323"/>
    <cellStyle name="Normal 2 3 9 2 2 9" xfId="24324"/>
    <cellStyle name="Normal 2 3 9 2 2 9 2" xfId="24325"/>
    <cellStyle name="Normal 2 3 9 2 3" xfId="751"/>
    <cellStyle name="Normal 2 3 9 2 3 10" xfId="24326"/>
    <cellStyle name="Normal 2 3 9 2 3 10 2" xfId="24327"/>
    <cellStyle name="Normal 2 3 9 2 3 11" xfId="24328"/>
    <cellStyle name="Normal 2 3 9 2 3 11 2" xfId="24329"/>
    <cellStyle name="Normal 2 3 9 2 3 12" xfId="24330"/>
    <cellStyle name="Normal 2 3 9 2 3 12 2" xfId="24331"/>
    <cellStyle name="Normal 2 3 9 2 3 13" xfId="24332"/>
    <cellStyle name="Normal 2 3 9 2 3 2" xfId="24333"/>
    <cellStyle name="Normal 2 3 9 2 3 2 10" xfId="24334"/>
    <cellStyle name="Normal 2 3 9 2 3 2 10 2" xfId="24335"/>
    <cellStyle name="Normal 2 3 9 2 3 2 11" xfId="24336"/>
    <cellStyle name="Normal 2 3 9 2 3 2 11 2" xfId="24337"/>
    <cellStyle name="Normal 2 3 9 2 3 2 12" xfId="24338"/>
    <cellStyle name="Normal 2 3 9 2 3 2 2" xfId="24339"/>
    <cellStyle name="Normal 2 3 9 2 3 2 2 10" xfId="24340"/>
    <cellStyle name="Normal 2 3 9 2 3 2 2 10 2" xfId="24341"/>
    <cellStyle name="Normal 2 3 9 2 3 2 2 11" xfId="24342"/>
    <cellStyle name="Normal 2 3 9 2 3 2 2 2" xfId="24343"/>
    <cellStyle name="Normal 2 3 9 2 3 2 2 2 2" xfId="24344"/>
    <cellStyle name="Normal 2 3 9 2 3 2 2 3" xfId="24345"/>
    <cellStyle name="Normal 2 3 9 2 3 2 2 3 2" xfId="24346"/>
    <cellStyle name="Normal 2 3 9 2 3 2 2 4" xfId="24347"/>
    <cellStyle name="Normal 2 3 9 2 3 2 2 4 2" xfId="24348"/>
    <cellStyle name="Normal 2 3 9 2 3 2 2 5" xfId="24349"/>
    <cellStyle name="Normal 2 3 9 2 3 2 2 5 2" xfId="24350"/>
    <cellStyle name="Normal 2 3 9 2 3 2 2 6" xfId="24351"/>
    <cellStyle name="Normal 2 3 9 2 3 2 2 6 2" xfId="24352"/>
    <cellStyle name="Normal 2 3 9 2 3 2 2 7" xfId="24353"/>
    <cellStyle name="Normal 2 3 9 2 3 2 2 7 2" xfId="24354"/>
    <cellStyle name="Normal 2 3 9 2 3 2 2 8" xfId="24355"/>
    <cellStyle name="Normal 2 3 9 2 3 2 2 8 2" xfId="24356"/>
    <cellStyle name="Normal 2 3 9 2 3 2 2 9" xfId="24357"/>
    <cellStyle name="Normal 2 3 9 2 3 2 2 9 2" xfId="24358"/>
    <cellStyle name="Normal 2 3 9 2 3 2 3" xfId="24359"/>
    <cellStyle name="Normal 2 3 9 2 3 2 3 2" xfId="24360"/>
    <cellStyle name="Normal 2 3 9 2 3 2 4" xfId="24361"/>
    <cellStyle name="Normal 2 3 9 2 3 2 4 2" xfId="24362"/>
    <cellStyle name="Normal 2 3 9 2 3 2 5" xfId="24363"/>
    <cellStyle name="Normal 2 3 9 2 3 2 5 2" xfId="24364"/>
    <cellStyle name="Normal 2 3 9 2 3 2 6" xfId="24365"/>
    <cellStyle name="Normal 2 3 9 2 3 2 6 2" xfId="24366"/>
    <cellStyle name="Normal 2 3 9 2 3 2 7" xfId="24367"/>
    <cellStyle name="Normal 2 3 9 2 3 2 7 2" xfId="24368"/>
    <cellStyle name="Normal 2 3 9 2 3 2 8" xfId="24369"/>
    <cellStyle name="Normal 2 3 9 2 3 2 8 2" xfId="24370"/>
    <cellStyle name="Normal 2 3 9 2 3 2 9" xfId="24371"/>
    <cellStyle name="Normal 2 3 9 2 3 2 9 2" xfId="24372"/>
    <cellStyle name="Normal 2 3 9 2 3 3" xfId="24373"/>
    <cellStyle name="Normal 2 3 9 2 3 3 10" xfId="24374"/>
    <cellStyle name="Normal 2 3 9 2 3 3 10 2" xfId="24375"/>
    <cellStyle name="Normal 2 3 9 2 3 3 11" xfId="24376"/>
    <cellStyle name="Normal 2 3 9 2 3 3 2" xfId="24377"/>
    <cellStyle name="Normal 2 3 9 2 3 3 2 2" xfId="24378"/>
    <cellStyle name="Normal 2 3 9 2 3 3 3" xfId="24379"/>
    <cellStyle name="Normal 2 3 9 2 3 3 3 2" xfId="24380"/>
    <cellStyle name="Normal 2 3 9 2 3 3 4" xfId="24381"/>
    <cellStyle name="Normal 2 3 9 2 3 3 4 2" xfId="24382"/>
    <cellStyle name="Normal 2 3 9 2 3 3 5" xfId="24383"/>
    <cellStyle name="Normal 2 3 9 2 3 3 5 2" xfId="24384"/>
    <cellStyle name="Normal 2 3 9 2 3 3 6" xfId="24385"/>
    <cellStyle name="Normal 2 3 9 2 3 3 6 2" xfId="24386"/>
    <cellStyle name="Normal 2 3 9 2 3 3 7" xfId="24387"/>
    <cellStyle name="Normal 2 3 9 2 3 3 7 2" xfId="24388"/>
    <cellStyle name="Normal 2 3 9 2 3 3 8" xfId="24389"/>
    <cellStyle name="Normal 2 3 9 2 3 3 8 2" xfId="24390"/>
    <cellStyle name="Normal 2 3 9 2 3 3 9" xfId="24391"/>
    <cellStyle name="Normal 2 3 9 2 3 3 9 2" xfId="24392"/>
    <cellStyle name="Normal 2 3 9 2 3 4" xfId="24393"/>
    <cellStyle name="Normal 2 3 9 2 3 4 2" xfId="24394"/>
    <cellStyle name="Normal 2 3 9 2 3 5" xfId="24395"/>
    <cellStyle name="Normal 2 3 9 2 3 5 2" xfId="24396"/>
    <cellStyle name="Normal 2 3 9 2 3 6" xfId="24397"/>
    <cellStyle name="Normal 2 3 9 2 3 6 2" xfId="24398"/>
    <cellStyle name="Normal 2 3 9 2 3 7" xfId="24399"/>
    <cellStyle name="Normal 2 3 9 2 3 7 2" xfId="24400"/>
    <cellStyle name="Normal 2 3 9 2 3 8" xfId="24401"/>
    <cellStyle name="Normal 2 3 9 2 3 8 2" xfId="24402"/>
    <cellStyle name="Normal 2 3 9 2 3 9" xfId="24403"/>
    <cellStyle name="Normal 2 3 9 2 3 9 2" xfId="24404"/>
    <cellStyle name="Normal 2 3 9 2 4" xfId="752"/>
    <cellStyle name="Normal 2 3 9 2 4 10" xfId="24405"/>
    <cellStyle name="Normal 2 3 9 2 4 10 2" xfId="24406"/>
    <cellStyle name="Normal 2 3 9 2 4 11" xfId="24407"/>
    <cellStyle name="Normal 2 3 9 2 4 11 2" xfId="24408"/>
    <cellStyle name="Normal 2 3 9 2 4 12" xfId="24409"/>
    <cellStyle name="Normal 2 3 9 2 4 12 2" xfId="24410"/>
    <cellStyle name="Normal 2 3 9 2 4 13" xfId="24411"/>
    <cellStyle name="Normal 2 3 9 2 4 2" xfId="24412"/>
    <cellStyle name="Normal 2 3 9 2 4 2 10" xfId="24413"/>
    <cellStyle name="Normal 2 3 9 2 4 2 10 2" xfId="24414"/>
    <cellStyle name="Normal 2 3 9 2 4 2 11" xfId="24415"/>
    <cellStyle name="Normal 2 3 9 2 4 2 11 2" xfId="24416"/>
    <cellStyle name="Normal 2 3 9 2 4 2 12" xfId="24417"/>
    <cellStyle name="Normal 2 3 9 2 4 2 2" xfId="24418"/>
    <cellStyle name="Normal 2 3 9 2 4 2 2 10" xfId="24419"/>
    <cellStyle name="Normal 2 3 9 2 4 2 2 10 2" xfId="24420"/>
    <cellStyle name="Normal 2 3 9 2 4 2 2 11" xfId="24421"/>
    <cellStyle name="Normal 2 3 9 2 4 2 2 2" xfId="24422"/>
    <cellStyle name="Normal 2 3 9 2 4 2 2 2 2" xfId="24423"/>
    <cellStyle name="Normal 2 3 9 2 4 2 2 3" xfId="24424"/>
    <cellStyle name="Normal 2 3 9 2 4 2 2 3 2" xfId="24425"/>
    <cellStyle name="Normal 2 3 9 2 4 2 2 4" xfId="24426"/>
    <cellStyle name="Normal 2 3 9 2 4 2 2 4 2" xfId="24427"/>
    <cellStyle name="Normal 2 3 9 2 4 2 2 5" xfId="24428"/>
    <cellStyle name="Normal 2 3 9 2 4 2 2 5 2" xfId="24429"/>
    <cellStyle name="Normal 2 3 9 2 4 2 2 6" xfId="24430"/>
    <cellStyle name="Normal 2 3 9 2 4 2 2 6 2" xfId="24431"/>
    <cellStyle name="Normal 2 3 9 2 4 2 2 7" xfId="24432"/>
    <cellStyle name="Normal 2 3 9 2 4 2 2 7 2" xfId="24433"/>
    <cellStyle name="Normal 2 3 9 2 4 2 2 8" xfId="24434"/>
    <cellStyle name="Normal 2 3 9 2 4 2 2 8 2" xfId="24435"/>
    <cellStyle name="Normal 2 3 9 2 4 2 2 9" xfId="24436"/>
    <cellStyle name="Normal 2 3 9 2 4 2 2 9 2" xfId="24437"/>
    <cellStyle name="Normal 2 3 9 2 4 2 3" xfId="24438"/>
    <cellStyle name="Normal 2 3 9 2 4 2 3 2" xfId="24439"/>
    <cellStyle name="Normal 2 3 9 2 4 2 4" xfId="24440"/>
    <cellStyle name="Normal 2 3 9 2 4 2 4 2" xfId="24441"/>
    <cellStyle name="Normal 2 3 9 2 4 2 5" xfId="24442"/>
    <cellStyle name="Normal 2 3 9 2 4 2 5 2" xfId="24443"/>
    <cellStyle name="Normal 2 3 9 2 4 2 6" xfId="24444"/>
    <cellStyle name="Normal 2 3 9 2 4 2 6 2" xfId="24445"/>
    <cellStyle name="Normal 2 3 9 2 4 2 7" xfId="24446"/>
    <cellStyle name="Normal 2 3 9 2 4 2 7 2" xfId="24447"/>
    <cellStyle name="Normal 2 3 9 2 4 2 8" xfId="24448"/>
    <cellStyle name="Normal 2 3 9 2 4 2 8 2" xfId="24449"/>
    <cellStyle name="Normal 2 3 9 2 4 2 9" xfId="24450"/>
    <cellStyle name="Normal 2 3 9 2 4 2 9 2" xfId="24451"/>
    <cellStyle name="Normal 2 3 9 2 4 3" xfId="24452"/>
    <cellStyle name="Normal 2 3 9 2 4 3 10" xfId="24453"/>
    <cellStyle name="Normal 2 3 9 2 4 3 10 2" xfId="24454"/>
    <cellStyle name="Normal 2 3 9 2 4 3 11" xfId="24455"/>
    <cellStyle name="Normal 2 3 9 2 4 3 2" xfId="24456"/>
    <cellStyle name="Normal 2 3 9 2 4 3 2 2" xfId="24457"/>
    <cellStyle name="Normal 2 3 9 2 4 3 3" xfId="24458"/>
    <cellStyle name="Normal 2 3 9 2 4 3 3 2" xfId="24459"/>
    <cellStyle name="Normal 2 3 9 2 4 3 4" xfId="24460"/>
    <cellStyle name="Normal 2 3 9 2 4 3 4 2" xfId="24461"/>
    <cellStyle name="Normal 2 3 9 2 4 3 5" xfId="24462"/>
    <cellStyle name="Normal 2 3 9 2 4 3 5 2" xfId="24463"/>
    <cellStyle name="Normal 2 3 9 2 4 3 6" xfId="24464"/>
    <cellStyle name="Normal 2 3 9 2 4 3 6 2" xfId="24465"/>
    <cellStyle name="Normal 2 3 9 2 4 3 7" xfId="24466"/>
    <cellStyle name="Normal 2 3 9 2 4 3 7 2" xfId="24467"/>
    <cellStyle name="Normal 2 3 9 2 4 3 8" xfId="24468"/>
    <cellStyle name="Normal 2 3 9 2 4 3 8 2" xfId="24469"/>
    <cellStyle name="Normal 2 3 9 2 4 3 9" xfId="24470"/>
    <cellStyle name="Normal 2 3 9 2 4 3 9 2" xfId="24471"/>
    <cellStyle name="Normal 2 3 9 2 4 4" xfId="24472"/>
    <cellStyle name="Normal 2 3 9 2 4 4 2" xfId="24473"/>
    <cellStyle name="Normal 2 3 9 2 4 5" xfId="24474"/>
    <cellStyle name="Normal 2 3 9 2 4 5 2" xfId="24475"/>
    <cellStyle name="Normal 2 3 9 2 4 6" xfId="24476"/>
    <cellStyle name="Normal 2 3 9 2 4 6 2" xfId="24477"/>
    <cellStyle name="Normal 2 3 9 2 4 7" xfId="24478"/>
    <cellStyle name="Normal 2 3 9 2 4 7 2" xfId="24479"/>
    <cellStyle name="Normal 2 3 9 2 4 8" xfId="24480"/>
    <cellStyle name="Normal 2 3 9 2 4 8 2" xfId="24481"/>
    <cellStyle name="Normal 2 3 9 2 4 9" xfId="24482"/>
    <cellStyle name="Normal 2 3 9 2 4 9 2" xfId="24483"/>
    <cellStyle name="Normal 2 3 9 2 5" xfId="753"/>
    <cellStyle name="Normal 2 3 9 2 5 10" xfId="24484"/>
    <cellStyle name="Normal 2 3 9 2 5 10 2" xfId="24485"/>
    <cellStyle name="Normal 2 3 9 2 5 11" xfId="24486"/>
    <cellStyle name="Normal 2 3 9 2 5 11 2" xfId="24487"/>
    <cellStyle name="Normal 2 3 9 2 5 12" xfId="24488"/>
    <cellStyle name="Normal 2 3 9 2 5 12 2" xfId="24489"/>
    <cellStyle name="Normal 2 3 9 2 5 13" xfId="24490"/>
    <cellStyle name="Normal 2 3 9 2 5 2" xfId="24491"/>
    <cellStyle name="Normal 2 3 9 2 5 2 10" xfId="24492"/>
    <cellStyle name="Normal 2 3 9 2 5 2 10 2" xfId="24493"/>
    <cellStyle name="Normal 2 3 9 2 5 2 11" xfId="24494"/>
    <cellStyle name="Normal 2 3 9 2 5 2 11 2" xfId="24495"/>
    <cellStyle name="Normal 2 3 9 2 5 2 12" xfId="24496"/>
    <cellStyle name="Normal 2 3 9 2 5 2 2" xfId="24497"/>
    <cellStyle name="Normal 2 3 9 2 5 2 2 10" xfId="24498"/>
    <cellStyle name="Normal 2 3 9 2 5 2 2 10 2" xfId="24499"/>
    <cellStyle name="Normal 2 3 9 2 5 2 2 11" xfId="24500"/>
    <cellStyle name="Normal 2 3 9 2 5 2 2 2" xfId="24501"/>
    <cellStyle name="Normal 2 3 9 2 5 2 2 2 2" xfId="24502"/>
    <cellStyle name="Normal 2 3 9 2 5 2 2 3" xfId="24503"/>
    <cellStyle name="Normal 2 3 9 2 5 2 2 3 2" xfId="24504"/>
    <cellStyle name="Normal 2 3 9 2 5 2 2 4" xfId="24505"/>
    <cellStyle name="Normal 2 3 9 2 5 2 2 4 2" xfId="24506"/>
    <cellStyle name="Normal 2 3 9 2 5 2 2 5" xfId="24507"/>
    <cellStyle name="Normal 2 3 9 2 5 2 2 5 2" xfId="24508"/>
    <cellStyle name="Normal 2 3 9 2 5 2 2 6" xfId="24509"/>
    <cellStyle name="Normal 2 3 9 2 5 2 2 6 2" xfId="24510"/>
    <cellStyle name="Normal 2 3 9 2 5 2 2 7" xfId="24511"/>
    <cellStyle name="Normal 2 3 9 2 5 2 2 7 2" xfId="24512"/>
    <cellStyle name="Normal 2 3 9 2 5 2 2 8" xfId="24513"/>
    <cellStyle name="Normal 2 3 9 2 5 2 2 8 2" xfId="24514"/>
    <cellStyle name="Normal 2 3 9 2 5 2 2 9" xfId="24515"/>
    <cellStyle name="Normal 2 3 9 2 5 2 2 9 2" xfId="24516"/>
    <cellStyle name="Normal 2 3 9 2 5 2 3" xfId="24517"/>
    <cellStyle name="Normal 2 3 9 2 5 2 3 2" xfId="24518"/>
    <cellStyle name="Normal 2 3 9 2 5 2 4" xfId="24519"/>
    <cellStyle name="Normal 2 3 9 2 5 2 4 2" xfId="24520"/>
    <cellStyle name="Normal 2 3 9 2 5 2 5" xfId="24521"/>
    <cellStyle name="Normal 2 3 9 2 5 2 5 2" xfId="24522"/>
    <cellStyle name="Normal 2 3 9 2 5 2 6" xfId="24523"/>
    <cellStyle name="Normal 2 3 9 2 5 2 6 2" xfId="24524"/>
    <cellStyle name="Normal 2 3 9 2 5 2 7" xfId="24525"/>
    <cellStyle name="Normal 2 3 9 2 5 2 7 2" xfId="24526"/>
    <cellStyle name="Normal 2 3 9 2 5 2 8" xfId="24527"/>
    <cellStyle name="Normal 2 3 9 2 5 2 8 2" xfId="24528"/>
    <cellStyle name="Normal 2 3 9 2 5 2 9" xfId="24529"/>
    <cellStyle name="Normal 2 3 9 2 5 2 9 2" xfId="24530"/>
    <cellStyle name="Normal 2 3 9 2 5 3" xfId="24531"/>
    <cellStyle name="Normal 2 3 9 2 5 3 10" xfId="24532"/>
    <cellStyle name="Normal 2 3 9 2 5 3 10 2" xfId="24533"/>
    <cellStyle name="Normal 2 3 9 2 5 3 11" xfId="24534"/>
    <cellStyle name="Normal 2 3 9 2 5 3 2" xfId="24535"/>
    <cellStyle name="Normal 2 3 9 2 5 3 2 2" xfId="24536"/>
    <cellStyle name="Normal 2 3 9 2 5 3 3" xfId="24537"/>
    <cellStyle name="Normal 2 3 9 2 5 3 3 2" xfId="24538"/>
    <cellStyle name="Normal 2 3 9 2 5 3 4" xfId="24539"/>
    <cellStyle name="Normal 2 3 9 2 5 3 4 2" xfId="24540"/>
    <cellStyle name="Normal 2 3 9 2 5 3 5" xfId="24541"/>
    <cellStyle name="Normal 2 3 9 2 5 3 5 2" xfId="24542"/>
    <cellStyle name="Normal 2 3 9 2 5 3 6" xfId="24543"/>
    <cellStyle name="Normal 2 3 9 2 5 3 6 2" xfId="24544"/>
    <cellStyle name="Normal 2 3 9 2 5 3 7" xfId="24545"/>
    <cellStyle name="Normal 2 3 9 2 5 3 7 2" xfId="24546"/>
    <cellStyle name="Normal 2 3 9 2 5 3 8" xfId="24547"/>
    <cellStyle name="Normal 2 3 9 2 5 3 8 2" xfId="24548"/>
    <cellStyle name="Normal 2 3 9 2 5 3 9" xfId="24549"/>
    <cellStyle name="Normal 2 3 9 2 5 3 9 2" xfId="24550"/>
    <cellStyle name="Normal 2 3 9 2 5 4" xfId="24551"/>
    <cellStyle name="Normal 2 3 9 2 5 4 2" xfId="24552"/>
    <cellStyle name="Normal 2 3 9 2 5 5" xfId="24553"/>
    <cellStyle name="Normal 2 3 9 2 5 5 2" xfId="24554"/>
    <cellStyle name="Normal 2 3 9 2 5 6" xfId="24555"/>
    <cellStyle name="Normal 2 3 9 2 5 6 2" xfId="24556"/>
    <cellStyle name="Normal 2 3 9 2 5 7" xfId="24557"/>
    <cellStyle name="Normal 2 3 9 2 5 7 2" xfId="24558"/>
    <cellStyle name="Normal 2 3 9 2 5 8" xfId="24559"/>
    <cellStyle name="Normal 2 3 9 2 5 8 2" xfId="24560"/>
    <cellStyle name="Normal 2 3 9 2 5 9" xfId="24561"/>
    <cellStyle name="Normal 2 3 9 2 5 9 2" xfId="24562"/>
    <cellStyle name="Normal 2 3 9 2 6" xfId="754"/>
    <cellStyle name="Normal 2 3 9 3" xfId="755"/>
    <cellStyle name="Normal 2 3 9 3 2" xfId="756"/>
    <cellStyle name="Normal 2 3 9 4" xfId="757"/>
    <cellStyle name="Normal 2 3 9 4 2" xfId="758"/>
    <cellStyle name="Normal 2 3 9 5" xfId="759"/>
    <cellStyle name="Normal 2 3 9 5 2" xfId="760"/>
    <cellStyle name="Normal 2 3 9 6" xfId="761"/>
    <cellStyle name="Normal 2 3 9 6 2" xfId="762"/>
    <cellStyle name="Normal 2 3 9 7" xfId="24563"/>
    <cellStyle name="Normal 2 3 9 7 10" xfId="24564"/>
    <cellStyle name="Normal 2 3 9 7 10 2" xfId="24565"/>
    <cellStyle name="Normal 2 3 9 7 11" xfId="24566"/>
    <cellStyle name="Normal 2 3 9 7 11 2" xfId="24567"/>
    <cellStyle name="Normal 2 3 9 7 12" xfId="24568"/>
    <cellStyle name="Normal 2 3 9 7 2" xfId="24569"/>
    <cellStyle name="Normal 2 3 9 7 2 10" xfId="24570"/>
    <cellStyle name="Normal 2 3 9 7 2 10 2" xfId="24571"/>
    <cellStyle name="Normal 2 3 9 7 2 11" xfId="24572"/>
    <cellStyle name="Normal 2 3 9 7 2 2" xfId="24573"/>
    <cellStyle name="Normal 2 3 9 7 2 2 2" xfId="24574"/>
    <cellStyle name="Normal 2 3 9 7 2 3" xfId="24575"/>
    <cellStyle name="Normal 2 3 9 7 2 3 2" xfId="24576"/>
    <cellStyle name="Normal 2 3 9 7 2 4" xfId="24577"/>
    <cellStyle name="Normal 2 3 9 7 2 4 2" xfId="24578"/>
    <cellStyle name="Normal 2 3 9 7 2 5" xfId="24579"/>
    <cellStyle name="Normal 2 3 9 7 2 5 2" xfId="24580"/>
    <cellStyle name="Normal 2 3 9 7 2 6" xfId="24581"/>
    <cellStyle name="Normal 2 3 9 7 2 6 2" xfId="24582"/>
    <cellStyle name="Normal 2 3 9 7 2 7" xfId="24583"/>
    <cellStyle name="Normal 2 3 9 7 2 7 2" xfId="24584"/>
    <cellStyle name="Normal 2 3 9 7 2 8" xfId="24585"/>
    <cellStyle name="Normal 2 3 9 7 2 8 2" xfId="24586"/>
    <cellStyle name="Normal 2 3 9 7 2 9" xfId="24587"/>
    <cellStyle name="Normal 2 3 9 7 2 9 2" xfId="24588"/>
    <cellStyle name="Normal 2 3 9 7 3" xfId="24589"/>
    <cellStyle name="Normal 2 3 9 7 3 2" xfId="24590"/>
    <cellStyle name="Normal 2 3 9 7 4" xfId="24591"/>
    <cellStyle name="Normal 2 3 9 7 4 2" xfId="24592"/>
    <cellStyle name="Normal 2 3 9 7 5" xfId="24593"/>
    <cellStyle name="Normal 2 3 9 7 5 2" xfId="24594"/>
    <cellStyle name="Normal 2 3 9 7 6" xfId="24595"/>
    <cellStyle name="Normal 2 3 9 7 6 2" xfId="24596"/>
    <cellStyle name="Normal 2 3 9 7 7" xfId="24597"/>
    <cellStyle name="Normal 2 3 9 7 7 2" xfId="24598"/>
    <cellStyle name="Normal 2 3 9 7 8" xfId="24599"/>
    <cellStyle name="Normal 2 3 9 7 8 2" xfId="24600"/>
    <cellStyle name="Normal 2 3 9 7 9" xfId="24601"/>
    <cellStyle name="Normal 2 3 9 7 9 2" xfId="24602"/>
    <cellStyle name="Normal 2 3 9 8" xfId="24603"/>
    <cellStyle name="Normal 2 3 9 8 10" xfId="24604"/>
    <cellStyle name="Normal 2 3 9 8 10 2" xfId="24605"/>
    <cellStyle name="Normal 2 3 9 8 11" xfId="24606"/>
    <cellStyle name="Normal 2 3 9 8 2" xfId="24607"/>
    <cellStyle name="Normal 2 3 9 8 2 2" xfId="24608"/>
    <cellStyle name="Normal 2 3 9 8 3" xfId="24609"/>
    <cellStyle name="Normal 2 3 9 8 3 2" xfId="24610"/>
    <cellStyle name="Normal 2 3 9 8 4" xfId="24611"/>
    <cellStyle name="Normal 2 3 9 8 4 2" xfId="24612"/>
    <cellStyle name="Normal 2 3 9 8 5" xfId="24613"/>
    <cellStyle name="Normal 2 3 9 8 5 2" xfId="24614"/>
    <cellStyle name="Normal 2 3 9 8 6" xfId="24615"/>
    <cellStyle name="Normal 2 3 9 8 6 2" xfId="24616"/>
    <cellStyle name="Normal 2 3 9 8 7" xfId="24617"/>
    <cellStyle name="Normal 2 3 9 8 7 2" xfId="24618"/>
    <cellStyle name="Normal 2 3 9 8 8" xfId="24619"/>
    <cellStyle name="Normal 2 3 9 8 8 2" xfId="24620"/>
    <cellStyle name="Normal 2 3 9 8 9" xfId="24621"/>
    <cellStyle name="Normal 2 3 9 8 9 2" xfId="24622"/>
    <cellStyle name="Normal 2 3 9 9" xfId="24623"/>
    <cellStyle name="Normal 2 3 9 9 2" xfId="24624"/>
    <cellStyle name="Normal 2 4" xfId="763"/>
    <cellStyle name="Normal 2 4 10" xfId="764"/>
    <cellStyle name="Normal 2 4 11" xfId="24625"/>
    <cellStyle name="Normal 2 4 12" xfId="24626"/>
    <cellStyle name="Normal 2 4 13" xfId="24627"/>
    <cellStyle name="Normal 2 4 14" xfId="24628"/>
    <cellStyle name="Normal 2 4 15" xfId="24629"/>
    <cellStyle name="Normal 2 4 16" xfId="24630"/>
    <cellStyle name="Normal 2 4 17" xfId="24631"/>
    <cellStyle name="Normal 2 4 18" xfId="24632"/>
    <cellStyle name="Normal 2 4 19" xfId="24633"/>
    <cellStyle name="Normal 2 4 2" xfId="765"/>
    <cellStyle name="Normal 2 4 2 10" xfId="24634"/>
    <cellStyle name="Normal 2 4 2 10 10" xfId="24635"/>
    <cellStyle name="Normal 2 4 2 10 10 2" xfId="24636"/>
    <cellStyle name="Normal 2 4 2 10 11" xfId="24637"/>
    <cellStyle name="Normal 2 4 2 10 11 2" xfId="24638"/>
    <cellStyle name="Normal 2 4 2 10 12" xfId="24639"/>
    <cellStyle name="Normal 2 4 2 10 12 2" xfId="24640"/>
    <cellStyle name="Normal 2 4 2 10 13" xfId="24641"/>
    <cellStyle name="Normal 2 4 2 10 2" xfId="24642"/>
    <cellStyle name="Normal 2 4 2 10 2 10" xfId="24643"/>
    <cellStyle name="Normal 2 4 2 10 2 10 2" xfId="24644"/>
    <cellStyle name="Normal 2 4 2 10 2 11" xfId="24645"/>
    <cellStyle name="Normal 2 4 2 10 2 11 2" xfId="24646"/>
    <cellStyle name="Normal 2 4 2 10 2 12" xfId="24647"/>
    <cellStyle name="Normal 2 4 2 10 2 2" xfId="24648"/>
    <cellStyle name="Normal 2 4 2 10 2 2 10" xfId="24649"/>
    <cellStyle name="Normal 2 4 2 10 2 2 10 2" xfId="24650"/>
    <cellStyle name="Normal 2 4 2 10 2 2 11" xfId="24651"/>
    <cellStyle name="Normal 2 4 2 10 2 2 2" xfId="24652"/>
    <cellStyle name="Normal 2 4 2 10 2 2 2 2" xfId="24653"/>
    <cellStyle name="Normal 2 4 2 10 2 2 3" xfId="24654"/>
    <cellStyle name="Normal 2 4 2 10 2 2 3 2" xfId="24655"/>
    <cellStyle name="Normal 2 4 2 10 2 2 4" xfId="24656"/>
    <cellStyle name="Normal 2 4 2 10 2 2 4 2" xfId="24657"/>
    <cellStyle name="Normal 2 4 2 10 2 2 5" xfId="24658"/>
    <cellStyle name="Normal 2 4 2 10 2 2 5 2" xfId="24659"/>
    <cellStyle name="Normal 2 4 2 10 2 2 6" xfId="24660"/>
    <cellStyle name="Normal 2 4 2 10 2 2 6 2" xfId="24661"/>
    <cellStyle name="Normal 2 4 2 10 2 2 7" xfId="24662"/>
    <cellStyle name="Normal 2 4 2 10 2 2 7 2" xfId="24663"/>
    <cellStyle name="Normal 2 4 2 10 2 2 8" xfId="24664"/>
    <cellStyle name="Normal 2 4 2 10 2 2 8 2" xfId="24665"/>
    <cellStyle name="Normal 2 4 2 10 2 2 9" xfId="24666"/>
    <cellStyle name="Normal 2 4 2 10 2 2 9 2" xfId="24667"/>
    <cellStyle name="Normal 2 4 2 10 2 3" xfId="24668"/>
    <cellStyle name="Normal 2 4 2 10 2 3 2" xfId="24669"/>
    <cellStyle name="Normal 2 4 2 10 2 4" xfId="24670"/>
    <cellStyle name="Normal 2 4 2 10 2 4 2" xfId="24671"/>
    <cellStyle name="Normal 2 4 2 10 2 5" xfId="24672"/>
    <cellStyle name="Normal 2 4 2 10 2 5 2" xfId="24673"/>
    <cellStyle name="Normal 2 4 2 10 2 6" xfId="24674"/>
    <cellStyle name="Normal 2 4 2 10 2 6 2" xfId="24675"/>
    <cellStyle name="Normal 2 4 2 10 2 7" xfId="24676"/>
    <cellStyle name="Normal 2 4 2 10 2 7 2" xfId="24677"/>
    <cellStyle name="Normal 2 4 2 10 2 8" xfId="24678"/>
    <cellStyle name="Normal 2 4 2 10 2 8 2" xfId="24679"/>
    <cellStyle name="Normal 2 4 2 10 2 9" xfId="24680"/>
    <cellStyle name="Normal 2 4 2 10 2 9 2" xfId="24681"/>
    <cellStyle name="Normal 2 4 2 10 3" xfId="24682"/>
    <cellStyle name="Normal 2 4 2 10 3 10" xfId="24683"/>
    <cellStyle name="Normal 2 4 2 10 3 10 2" xfId="24684"/>
    <cellStyle name="Normal 2 4 2 10 3 11" xfId="24685"/>
    <cellStyle name="Normal 2 4 2 10 3 2" xfId="24686"/>
    <cellStyle name="Normal 2 4 2 10 3 2 2" xfId="24687"/>
    <cellStyle name="Normal 2 4 2 10 3 3" xfId="24688"/>
    <cellStyle name="Normal 2 4 2 10 3 3 2" xfId="24689"/>
    <cellStyle name="Normal 2 4 2 10 3 4" xfId="24690"/>
    <cellStyle name="Normal 2 4 2 10 3 4 2" xfId="24691"/>
    <cellStyle name="Normal 2 4 2 10 3 5" xfId="24692"/>
    <cellStyle name="Normal 2 4 2 10 3 5 2" xfId="24693"/>
    <cellStyle name="Normal 2 4 2 10 3 6" xfId="24694"/>
    <cellStyle name="Normal 2 4 2 10 3 6 2" xfId="24695"/>
    <cellStyle name="Normal 2 4 2 10 3 7" xfId="24696"/>
    <cellStyle name="Normal 2 4 2 10 3 7 2" xfId="24697"/>
    <cellStyle name="Normal 2 4 2 10 3 8" xfId="24698"/>
    <cellStyle name="Normal 2 4 2 10 3 8 2" xfId="24699"/>
    <cellStyle name="Normal 2 4 2 10 3 9" xfId="24700"/>
    <cellStyle name="Normal 2 4 2 10 3 9 2" xfId="24701"/>
    <cellStyle name="Normal 2 4 2 10 4" xfId="24702"/>
    <cellStyle name="Normal 2 4 2 10 4 2" xfId="24703"/>
    <cellStyle name="Normal 2 4 2 10 5" xfId="24704"/>
    <cellStyle name="Normal 2 4 2 10 5 2" xfId="24705"/>
    <cellStyle name="Normal 2 4 2 10 6" xfId="24706"/>
    <cellStyle name="Normal 2 4 2 10 6 2" xfId="24707"/>
    <cellStyle name="Normal 2 4 2 10 7" xfId="24708"/>
    <cellStyle name="Normal 2 4 2 10 7 2" xfId="24709"/>
    <cellStyle name="Normal 2 4 2 10 8" xfId="24710"/>
    <cellStyle name="Normal 2 4 2 10 8 2" xfId="24711"/>
    <cellStyle name="Normal 2 4 2 10 9" xfId="24712"/>
    <cellStyle name="Normal 2 4 2 10 9 2" xfId="24713"/>
    <cellStyle name="Normal 2 4 2 2" xfId="766"/>
    <cellStyle name="Normal 2 4 2 2 2" xfId="767"/>
    <cellStyle name="Normal 2 4 2 2 2 10" xfId="24714"/>
    <cellStyle name="Normal 2 4 2 2 2 10 2" xfId="24715"/>
    <cellStyle name="Normal 2 4 2 2 2 11" xfId="24716"/>
    <cellStyle name="Normal 2 4 2 2 2 11 2" xfId="24717"/>
    <cellStyle name="Normal 2 4 2 2 2 12" xfId="24718"/>
    <cellStyle name="Normal 2 4 2 2 2 12 2" xfId="24719"/>
    <cellStyle name="Normal 2 4 2 2 2 13" xfId="24720"/>
    <cellStyle name="Normal 2 4 2 2 2 13 2" xfId="24721"/>
    <cellStyle name="Normal 2 4 2 2 2 14" xfId="24722"/>
    <cellStyle name="Normal 2 4 2 2 2 14 2" xfId="24723"/>
    <cellStyle name="Normal 2 4 2 2 2 15" xfId="24724"/>
    <cellStyle name="Normal 2 4 2 2 2 15 2" xfId="24725"/>
    <cellStyle name="Normal 2 4 2 2 2 16" xfId="24726"/>
    <cellStyle name="Normal 2 4 2 2 2 16 2" xfId="24727"/>
    <cellStyle name="Normal 2 4 2 2 2 17" xfId="24728"/>
    <cellStyle name="Normal 2 4 2 2 2 2" xfId="768"/>
    <cellStyle name="Normal 2 4 2 2 2 2 2" xfId="769"/>
    <cellStyle name="Normal 2 4 2 2 2 2 2 10" xfId="24729"/>
    <cellStyle name="Normal 2 4 2 2 2 2 2 10 2" xfId="24730"/>
    <cellStyle name="Normal 2 4 2 2 2 2 2 11" xfId="24731"/>
    <cellStyle name="Normal 2 4 2 2 2 2 2 11 2" xfId="24732"/>
    <cellStyle name="Normal 2 4 2 2 2 2 2 12" xfId="24733"/>
    <cellStyle name="Normal 2 4 2 2 2 2 2 12 2" xfId="24734"/>
    <cellStyle name="Normal 2 4 2 2 2 2 2 13" xfId="24735"/>
    <cellStyle name="Normal 2 4 2 2 2 2 2 2" xfId="24736"/>
    <cellStyle name="Normal 2 4 2 2 2 2 2 2 10" xfId="24737"/>
    <cellStyle name="Normal 2 4 2 2 2 2 2 2 10 2" xfId="24738"/>
    <cellStyle name="Normal 2 4 2 2 2 2 2 2 11" xfId="24739"/>
    <cellStyle name="Normal 2 4 2 2 2 2 2 2 11 2" xfId="24740"/>
    <cellStyle name="Normal 2 4 2 2 2 2 2 2 12" xfId="24741"/>
    <cellStyle name="Normal 2 4 2 2 2 2 2 2 2" xfId="24742"/>
    <cellStyle name="Normal 2 4 2 2 2 2 2 2 2 10" xfId="24743"/>
    <cellStyle name="Normal 2 4 2 2 2 2 2 2 2 10 2" xfId="24744"/>
    <cellStyle name="Normal 2 4 2 2 2 2 2 2 2 11" xfId="24745"/>
    <cellStyle name="Normal 2 4 2 2 2 2 2 2 2 2" xfId="24746"/>
    <cellStyle name="Normal 2 4 2 2 2 2 2 2 2 2 2" xfId="24747"/>
    <cellStyle name="Normal 2 4 2 2 2 2 2 2 2 3" xfId="24748"/>
    <cellStyle name="Normal 2 4 2 2 2 2 2 2 2 3 2" xfId="24749"/>
    <cellStyle name="Normal 2 4 2 2 2 2 2 2 2 4" xfId="24750"/>
    <cellStyle name="Normal 2 4 2 2 2 2 2 2 2 4 2" xfId="24751"/>
    <cellStyle name="Normal 2 4 2 2 2 2 2 2 2 5" xfId="24752"/>
    <cellStyle name="Normal 2 4 2 2 2 2 2 2 2 5 2" xfId="24753"/>
    <cellStyle name="Normal 2 4 2 2 2 2 2 2 2 6" xfId="24754"/>
    <cellStyle name="Normal 2 4 2 2 2 2 2 2 2 6 2" xfId="24755"/>
    <cellStyle name="Normal 2 4 2 2 2 2 2 2 2 7" xfId="24756"/>
    <cellStyle name="Normal 2 4 2 2 2 2 2 2 2 7 2" xfId="24757"/>
    <cellStyle name="Normal 2 4 2 2 2 2 2 2 2 8" xfId="24758"/>
    <cellStyle name="Normal 2 4 2 2 2 2 2 2 2 8 2" xfId="24759"/>
    <cellStyle name="Normal 2 4 2 2 2 2 2 2 2 9" xfId="24760"/>
    <cellStyle name="Normal 2 4 2 2 2 2 2 2 2 9 2" xfId="24761"/>
    <cellStyle name="Normal 2 4 2 2 2 2 2 2 3" xfId="24762"/>
    <cellStyle name="Normal 2 4 2 2 2 2 2 2 3 2" xfId="24763"/>
    <cellStyle name="Normal 2 4 2 2 2 2 2 2 4" xfId="24764"/>
    <cellStyle name="Normal 2 4 2 2 2 2 2 2 4 2" xfId="24765"/>
    <cellStyle name="Normal 2 4 2 2 2 2 2 2 5" xfId="24766"/>
    <cellStyle name="Normal 2 4 2 2 2 2 2 2 5 2" xfId="24767"/>
    <cellStyle name="Normal 2 4 2 2 2 2 2 2 6" xfId="24768"/>
    <cellStyle name="Normal 2 4 2 2 2 2 2 2 6 2" xfId="24769"/>
    <cellStyle name="Normal 2 4 2 2 2 2 2 2 7" xfId="24770"/>
    <cellStyle name="Normal 2 4 2 2 2 2 2 2 7 2" xfId="24771"/>
    <cellStyle name="Normal 2 4 2 2 2 2 2 2 8" xfId="24772"/>
    <cellStyle name="Normal 2 4 2 2 2 2 2 2 8 2" xfId="24773"/>
    <cellStyle name="Normal 2 4 2 2 2 2 2 2 9" xfId="24774"/>
    <cellStyle name="Normal 2 4 2 2 2 2 2 2 9 2" xfId="24775"/>
    <cellStyle name="Normal 2 4 2 2 2 2 2 3" xfId="24776"/>
    <cellStyle name="Normal 2 4 2 2 2 2 2 3 10" xfId="24777"/>
    <cellStyle name="Normal 2 4 2 2 2 2 2 3 10 2" xfId="24778"/>
    <cellStyle name="Normal 2 4 2 2 2 2 2 3 11" xfId="24779"/>
    <cellStyle name="Normal 2 4 2 2 2 2 2 3 2" xfId="24780"/>
    <cellStyle name="Normal 2 4 2 2 2 2 2 3 2 2" xfId="24781"/>
    <cellStyle name="Normal 2 4 2 2 2 2 2 3 3" xfId="24782"/>
    <cellStyle name="Normal 2 4 2 2 2 2 2 3 3 2" xfId="24783"/>
    <cellStyle name="Normal 2 4 2 2 2 2 2 3 4" xfId="24784"/>
    <cellStyle name="Normal 2 4 2 2 2 2 2 3 4 2" xfId="24785"/>
    <cellStyle name="Normal 2 4 2 2 2 2 2 3 5" xfId="24786"/>
    <cellStyle name="Normal 2 4 2 2 2 2 2 3 5 2" xfId="24787"/>
    <cellStyle name="Normal 2 4 2 2 2 2 2 3 6" xfId="24788"/>
    <cellStyle name="Normal 2 4 2 2 2 2 2 3 6 2" xfId="24789"/>
    <cellStyle name="Normal 2 4 2 2 2 2 2 3 7" xfId="24790"/>
    <cellStyle name="Normal 2 4 2 2 2 2 2 3 7 2" xfId="24791"/>
    <cellStyle name="Normal 2 4 2 2 2 2 2 3 8" xfId="24792"/>
    <cellStyle name="Normal 2 4 2 2 2 2 2 3 8 2" xfId="24793"/>
    <cellStyle name="Normal 2 4 2 2 2 2 2 3 9" xfId="24794"/>
    <cellStyle name="Normal 2 4 2 2 2 2 2 3 9 2" xfId="24795"/>
    <cellStyle name="Normal 2 4 2 2 2 2 2 4" xfId="24796"/>
    <cellStyle name="Normal 2 4 2 2 2 2 2 4 2" xfId="24797"/>
    <cellStyle name="Normal 2 4 2 2 2 2 2 5" xfId="24798"/>
    <cellStyle name="Normal 2 4 2 2 2 2 2 5 2" xfId="24799"/>
    <cellStyle name="Normal 2 4 2 2 2 2 2 6" xfId="24800"/>
    <cellStyle name="Normal 2 4 2 2 2 2 2 6 2" xfId="24801"/>
    <cellStyle name="Normal 2 4 2 2 2 2 2 7" xfId="24802"/>
    <cellStyle name="Normal 2 4 2 2 2 2 2 7 2" xfId="24803"/>
    <cellStyle name="Normal 2 4 2 2 2 2 2 8" xfId="24804"/>
    <cellStyle name="Normal 2 4 2 2 2 2 2 8 2" xfId="24805"/>
    <cellStyle name="Normal 2 4 2 2 2 2 2 9" xfId="24806"/>
    <cellStyle name="Normal 2 4 2 2 2 2 2 9 2" xfId="24807"/>
    <cellStyle name="Normal 2 4 2 2 2 2 3" xfId="770"/>
    <cellStyle name="Normal 2 4 2 2 2 2 3 10" xfId="24808"/>
    <cellStyle name="Normal 2 4 2 2 2 2 3 10 2" xfId="24809"/>
    <cellStyle name="Normal 2 4 2 2 2 2 3 11" xfId="24810"/>
    <cellStyle name="Normal 2 4 2 2 2 2 3 11 2" xfId="24811"/>
    <cellStyle name="Normal 2 4 2 2 2 2 3 12" xfId="24812"/>
    <cellStyle name="Normal 2 4 2 2 2 2 3 12 2" xfId="24813"/>
    <cellStyle name="Normal 2 4 2 2 2 2 3 13" xfId="24814"/>
    <cellStyle name="Normal 2 4 2 2 2 2 3 2" xfId="24815"/>
    <cellStyle name="Normal 2 4 2 2 2 2 3 2 10" xfId="24816"/>
    <cellStyle name="Normal 2 4 2 2 2 2 3 2 10 2" xfId="24817"/>
    <cellStyle name="Normal 2 4 2 2 2 2 3 2 11" xfId="24818"/>
    <cellStyle name="Normal 2 4 2 2 2 2 3 2 11 2" xfId="24819"/>
    <cellStyle name="Normal 2 4 2 2 2 2 3 2 12" xfId="24820"/>
    <cellStyle name="Normal 2 4 2 2 2 2 3 2 2" xfId="24821"/>
    <cellStyle name="Normal 2 4 2 2 2 2 3 2 2 10" xfId="24822"/>
    <cellStyle name="Normal 2 4 2 2 2 2 3 2 2 10 2" xfId="24823"/>
    <cellStyle name="Normal 2 4 2 2 2 2 3 2 2 11" xfId="24824"/>
    <cellStyle name="Normal 2 4 2 2 2 2 3 2 2 2" xfId="24825"/>
    <cellStyle name="Normal 2 4 2 2 2 2 3 2 2 2 2" xfId="24826"/>
    <cellStyle name="Normal 2 4 2 2 2 2 3 2 2 3" xfId="24827"/>
    <cellStyle name="Normal 2 4 2 2 2 2 3 2 2 3 2" xfId="24828"/>
    <cellStyle name="Normal 2 4 2 2 2 2 3 2 2 4" xfId="24829"/>
    <cellStyle name="Normal 2 4 2 2 2 2 3 2 2 4 2" xfId="24830"/>
    <cellStyle name="Normal 2 4 2 2 2 2 3 2 2 5" xfId="24831"/>
    <cellStyle name="Normal 2 4 2 2 2 2 3 2 2 5 2" xfId="24832"/>
    <cellStyle name="Normal 2 4 2 2 2 2 3 2 2 6" xfId="24833"/>
    <cellStyle name="Normal 2 4 2 2 2 2 3 2 2 6 2" xfId="24834"/>
    <cellStyle name="Normal 2 4 2 2 2 2 3 2 2 7" xfId="24835"/>
    <cellStyle name="Normal 2 4 2 2 2 2 3 2 2 7 2" xfId="24836"/>
    <cellStyle name="Normal 2 4 2 2 2 2 3 2 2 8" xfId="24837"/>
    <cellStyle name="Normal 2 4 2 2 2 2 3 2 2 8 2" xfId="24838"/>
    <cellStyle name="Normal 2 4 2 2 2 2 3 2 2 9" xfId="24839"/>
    <cellStyle name="Normal 2 4 2 2 2 2 3 2 2 9 2" xfId="24840"/>
    <cellStyle name="Normal 2 4 2 2 2 2 3 2 3" xfId="24841"/>
    <cellStyle name="Normal 2 4 2 2 2 2 3 2 3 2" xfId="24842"/>
    <cellStyle name="Normal 2 4 2 2 2 2 3 2 4" xfId="24843"/>
    <cellStyle name="Normal 2 4 2 2 2 2 3 2 4 2" xfId="24844"/>
    <cellStyle name="Normal 2 4 2 2 2 2 3 2 5" xfId="24845"/>
    <cellStyle name="Normal 2 4 2 2 2 2 3 2 5 2" xfId="24846"/>
    <cellStyle name="Normal 2 4 2 2 2 2 3 2 6" xfId="24847"/>
    <cellStyle name="Normal 2 4 2 2 2 2 3 2 6 2" xfId="24848"/>
    <cellStyle name="Normal 2 4 2 2 2 2 3 2 7" xfId="24849"/>
    <cellStyle name="Normal 2 4 2 2 2 2 3 2 7 2" xfId="24850"/>
    <cellStyle name="Normal 2 4 2 2 2 2 3 2 8" xfId="24851"/>
    <cellStyle name="Normal 2 4 2 2 2 2 3 2 8 2" xfId="24852"/>
    <cellStyle name="Normal 2 4 2 2 2 2 3 2 9" xfId="24853"/>
    <cellStyle name="Normal 2 4 2 2 2 2 3 2 9 2" xfId="24854"/>
    <cellStyle name="Normal 2 4 2 2 2 2 3 3" xfId="24855"/>
    <cellStyle name="Normal 2 4 2 2 2 2 3 3 10" xfId="24856"/>
    <cellStyle name="Normal 2 4 2 2 2 2 3 3 10 2" xfId="24857"/>
    <cellStyle name="Normal 2 4 2 2 2 2 3 3 11" xfId="24858"/>
    <cellStyle name="Normal 2 4 2 2 2 2 3 3 2" xfId="24859"/>
    <cellStyle name="Normal 2 4 2 2 2 2 3 3 2 2" xfId="24860"/>
    <cellStyle name="Normal 2 4 2 2 2 2 3 3 3" xfId="24861"/>
    <cellStyle name="Normal 2 4 2 2 2 2 3 3 3 2" xfId="24862"/>
    <cellStyle name="Normal 2 4 2 2 2 2 3 3 4" xfId="24863"/>
    <cellStyle name="Normal 2 4 2 2 2 2 3 3 4 2" xfId="24864"/>
    <cellStyle name="Normal 2 4 2 2 2 2 3 3 5" xfId="24865"/>
    <cellStyle name="Normal 2 4 2 2 2 2 3 3 5 2" xfId="24866"/>
    <cellStyle name="Normal 2 4 2 2 2 2 3 3 6" xfId="24867"/>
    <cellStyle name="Normal 2 4 2 2 2 2 3 3 6 2" xfId="24868"/>
    <cellStyle name="Normal 2 4 2 2 2 2 3 3 7" xfId="24869"/>
    <cellStyle name="Normal 2 4 2 2 2 2 3 3 7 2" xfId="24870"/>
    <cellStyle name="Normal 2 4 2 2 2 2 3 3 8" xfId="24871"/>
    <cellStyle name="Normal 2 4 2 2 2 2 3 3 8 2" xfId="24872"/>
    <cellStyle name="Normal 2 4 2 2 2 2 3 3 9" xfId="24873"/>
    <cellStyle name="Normal 2 4 2 2 2 2 3 3 9 2" xfId="24874"/>
    <cellStyle name="Normal 2 4 2 2 2 2 3 4" xfId="24875"/>
    <cellStyle name="Normal 2 4 2 2 2 2 3 4 2" xfId="24876"/>
    <cellStyle name="Normal 2 4 2 2 2 2 3 5" xfId="24877"/>
    <cellStyle name="Normal 2 4 2 2 2 2 3 5 2" xfId="24878"/>
    <cellStyle name="Normal 2 4 2 2 2 2 3 6" xfId="24879"/>
    <cellStyle name="Normal 2 4 2 2 2 2 3 6 2" xfId="24880"/>
    <cellStyle name="Normal 2 4 2 2 2 2 3 7" xfId="24881"/>
    <cellStyle name="Normal 2 4 2 2 2 2 3 7 2" xfId="24882"/>
    <cellStyle name="Normal 2 4 2 2 2 2 3 8" xfId="24883"/>
    <cellStyle name="Normal 2 4 2 2 2 2 3 8 2" xfId="24884"/>
    <cellStyle name="Normal 2 4 2 2 2 2 3 9" xfId="24885"/>
    <cellStyle name="Normal 2 4 2 2 2 2 3 9 2" xfId="24886"/>
    <cellStyle name="Normal 2 4 2 2 2 2 4" xfId="771"/>
    <cellStyle name="Normal 2 4 2 2 2 2 4 10" xfId="24887"/>
    <cellStyle name="Normal 2 4 2 2 2 2 4 10 2" xfId="24888"/>
    <cellStyle name="Normal 2 4 2 2 2 2 4 11" xfId="24889"/>
    <cellStyle name="Normal 2 4 2 2 2 2 4 11 2" xfId="24890"/>
    <cellStyle name="Normal 2 4 2 2 2 2 4 12" xfId="24891"/>
    <cellStyle name="Normal 2 4 2 2 2 2 4 12 2" xfId="24892"/>
    <cellStyle name="Normal 2 4 2 2 2 2 4 13" xfId="24893"/>
    <cellStyle name="Normal 2 4 2 2 2 2 4 2" xfId="24894"/>
    <cellStyle name="Normal 2 4 2 2 2 2 4 2 10" xfId="24895"/>
    <cellStyle name="Normal 2 4 2 2 2 2 4 2 10 2" xfId="24896"/>
    <cellStyle name="Normal 2 4 2 2 2 2 4 2 11" xfId="24897"/>
    <cellStyle name="Normal 2 4 2 2 2 2 4 2 11 2" xfId="24898"/>
    <cellStyle name="Normal 2 4 2 2 2 2 4 2 12" xfId="24899"/>
    <cellStyle name="Normal 2 4 2 2 2 2 4 2 2" xfId="24900"/>
    <cellStyle name="Normal 2 4 2 2 2 2 4 2 2 10" xfId="24901"/>
    <cellStyle name="Normal 2 4 2 2 2 2 4 2 2 10 2" xfId="24902"/>
    <cellStyle name="Normal 2 4 2 2 2 2 4 2 2 11" xfId="24903"/>
    <cellStyle name="Normal 2 4 2 2 2 2 4 2 2 2" xfId="24904"/>
    <cellStyle name="Normal 2 4 2 2 2 2 4 2 2 2 2" xfId="24905"/>
    <cellStyle name="Normal 2 4 2 2 2 2 4 2 2 3" xfId="24906"/>
    <cellStyle name="Normal 2 4 2 2 2 2 4 2 2 3 2" xfId="24907"/>
    <cellStyle name="Normal 2 4 2 2 2 2 4 2 2 4" xfId="24908"/>
    <cellStyle name="Normal 2 4 2 2 2 2 4 2 2 4 2" xfId="24909"/>
    <cellStyle name="Normal 2 4 2 2 2 2 4 2 2 5" xfId="24910"/>
    <cellStyle name="Normal 2 4 2 2 2 2 4 2 2 5 2" xfId="24911"/>
    <cellStyle name="Normal 2 4 2 2 2 2 4 2 2 6" xfId="24912"/>
    <cellStyle name="Normal 2 4 2 2 2 2 4 2 2 6 2" xfId="24913"/>
    <cellStyle name="Normal 2 4 2 2 2 2 4 2 2 7" xfId="24914"/>
    <cellStyle name="Normal 2 4 2 2 2 2 4 2 2 7 2" xfId="24915"/>
    <cellStyle name="Normal 2 4 2 2 2 2 4 2 2 8" xfId="24916"/>
    <cellStyle name="Normal 2 4 2 2 2 2 4 2 2 8 2" xfId="24917"/>
    <cellStyle name="Normal 2 4 2 2 2 2 4 2 2 9" xfId="24918"/>
    <cellStyle name="Normal 2 4 2 2 2 2 4 2 2 9 2" xfId="24919"/>
    <cellStyle name="Normal 2 4 2 2 2 2 4 2 3" xfId="24920"/>
    <cellStyle name="Normal 2 4 2 2 2 2 4 2 3 2" xfId="24921"/>
    <cellStyle name="Normal 2 4 2 2 2 2 4 2 4" xfId="24922"/>
    <cellStyle name="Normal 2 4 2 2 2 2 4 2 4 2" xfId="24923"/>
    <cellStyle name="Normal 2 4 2 2 2 2 4 2 5" xfId="24924"/>
    <cellStyle name="Normal 2 4 2 2 2 2 4 2 5 2" xfId="24925"/>
    <cellStyle name="Normal 2 4 2 2 2 2 4 2 6" xfId="24926"/>
    <cellStyle name="Normal 2 4 2 2 2 2 4 2 6 2" xfId="24927"/>
    <cellStyle name="Normal 2 4 2 2 2 2 4 2 7" xfId="24928"/>
    <cellStyle name="Normal 2 4 2 2 2 2 4 2 7 2" xfId="24929"/>
    <cellStyle name="Normal 2 4 2 2 2 2 4 2 8" xfId="24930"/>
    <cellStyle name="Normal 2 4 2 2 2 2 4 2 8 2" xfId="24931"/>
    <cellStyle name="Normal 2 4 2 2 2 2 4 2 9" xfId="24932"/>
    <cellStyle name="Normal 2 4 2 2 2 2 4 2 9 2" xfId="24933"/>
    <cellStyle name="Normal 2 4 2 2 2 2 4 3" xfId="24934"/>
    <cellStyle name="Normal 2 4 2 2 2 2 4 3 10" xfId="24935"/>
    <cellStyle name="Normal 2 4 2 2 2 2 4 3 10 2" xfId="24936"/>
    <cellStyle name="Normal 2 4 2 2 2 2 4 3 11" xfId="24937"/>
    <cellStyle name="Normal 2 4 2 2 2 2 4 3 2" xfId="24938"/>
    <cellStyle name="Normal 2 4 2 2 2 2 4 3 2 2" xfId="24939"/>
    <cellStyle name="Normal 2 4 2 2 2 2 4 3 3" xfId="24940"/>
    <cellStyle name="Normal 2 4 2 2 2 2 4 3 3 2" xfId="24941"/>
    <cellStyle name="Normal 2 4 2 2 2 2 4 3 4" xfId="24942"/>
    <cellStyle name="Normal 2 4 2 2 2 2 4 3 4 2" xfId="24943"/>
    <cellStyle name="Normal 2 4 2 2 2 2 4 3 5" xfId="24944"/>
    <cellStyle name="Normal 2 4 2 2 2 2 4 3 5 2" xfId="24945"/>
    <cellStyle name="Normal 2 4 2 2 2 2 4 3 6" xfId="24946"/>
    <cellStyle name="Normal 2 4 2 2 2 2 4 3 6 2" xfId="24947"/>
    <cellStyle name="Normal 2 4 2 2 2 2 4 3 7" xfId="24948"/>
    <cellStyle name="Normal 2 4 2 2 2 2 4 3 7 2" xfId="24949"/>
    <cellStyle name="Normal 2 4 2 2 2 2 4 3 8" xfId="24950"/>
    <cellStyle name="Normal 2 4 2 2 2 2 4 3 8 2" xfId="24951"/>
    <cellStyle name="Normal 2 4 2 2 2 2 4 3 9" xfId="24952"/>
    <cellStyle name="Normal 2 4 2 2 2 2 4 3 9 2" xfId="24953"/>
    <cellStyle name="Normal 2 4 2 2 2 2 4 4" xfId="24954"/>
    <cellStyle name="Normal 2 4 2 2 2 2 4 4 2" xfId="24955"/>
    <cellStyle name="Normal 2 4 2 2 2 2 4 5" xfId="24956"/>
    <cellStyle name="Normal 2 4 2 2 2 2 4 5 2" xfId="24957"/>
    <cellStyle name="Normal 2 4 2 2 2 2 4 6" xfId="24958"/>
    <cellStyle name="Normal 2 4 2 2 2 2 4 6 2" xfId="24959"/>
    <cellStyle name="Normal 2 4 2 2 2 2 4 7" xfId="24960"/>
    <cellStyle name="Normal 2 4 2 2 2 2 4 7 2" xfId="24961"/>
    <cellStyle name="Normal 2 4 2 2 2 2 4 8" xfId="24962"/>
    <cellStyle name="Normal 2 4 2 2 2 2 4 8 2" xfId="24963"/>
    <cellStyle name="Normal 2 4 2 2 2 2 4 9" xfId="24964"/>
    <cellStyle name="Normal 2 4 2 2 2 2 4 9 2" xfId="24965"/>
    <cellStyle name="Normal 2 4 2 2 2 2 5" xfId="772"/>
    <cellStyle name="Normal 2 4 2 2 2 2 5 10" xfId="24966"/>
    <cellStyle name="Normal 2 4 2 2 2 2 5 10 2" xfId="24967"/>
    <cellStyle name="Normal 2 4 2 2 2 2 5 11" xfId="24968"/>
    <cellStyle name="Normal 2 4 2 2 2 2 5 11 2" xfId="24969"/>
    <cellStyle name="Normal 2 4 2 2 2 2 5 12" xfId="24970"/>
    <cellStyle name="Normal 2 4 2 2 2 2 5 12 2" xfId="24971"/>
    <cellStyle name="Normal 2 4 2 2 2 2 5 13" xfId="24972"/>
    <cellStyle name="Normal 2 4 2 2 2 2 5 2" xfId="24973"/>
    <cellStyle name="Normal 2 4 2 2 2 2 5 2 10" xfId="24974"/>
    <cellStyle name="Normal 2 4 2 2 2 2 5 2 10 2" xfId="24975"/>
    <cellStyle name="Normal 2 4 2 2 2 2 5 2 11" xfId="24976"/>
    <cellStyle name="Normal 2 4 2 2 2 2 5 2 11 2" xfId="24977"/>
    <cellStyle name="Normal 2 4 2 2 2 2 5 2 12" xfId="24978"/>
    <cellStyle name="Normal 2 4 2 2 2 2 5 2 2" xfId="24979"/>
    <cellStyle name="Normal 2 4 2 2 2 2 5 2 2 10" xfId="24980"/>
    <cellStyle name="Normal 2 4 2 2 2 2 5 2 2 10 2" xfId="24981"/>
    <cellStyle name="Normal 2 4 2 2 2 2 5 2 2 11" xfId="24982"/>
    <cellStyle name="Normal 2 4 2 2 2 2 5 2 2 2" xfId="24983"/>
    <cellStyle name="Normal 2 4 2 2 2 2 5 2 2 2 2" xfId="24984"/>
    <cellStyle name="Normal 2 4 2 2 2 2 5 2 2 3" xfId="24985"/>
    <cellStyle name="Normal 2 4 2 2 2 2 5 2 2 3 2" xfId="24986"/>
    <cellStyle name="Normal 2 4 2 2 2 2 5 2 2 4" xfId="24987"/>
    <cellStyle name="Normal 2 4 2 2 2 2 5 2 2 4 2" xfId="24988"/>
    <cellStyle name="Normal 2 4 2 2 2 2 5 2 2 5" xfId="24989"/>
    <cellStyle name="Normal 2 4 2 2 2 2 5 2 2 5 2" xfId="24990"/>
    <cellStyle name="Normal 2 4 2 2 2 2 5 2 2 6" xfId="24991"/>
    <cellStyle name="Normal 2 4 2 2 2 2 5 2 2 6 2" xfId="24992"/>
    <cellStyle name="Normal 2 4 2 2 2 2 5 2 2 7" xfId="24993"/>
    <cellStyle name="Normal 2 4 2 2 2 2 5 2 2 7 2" xfId="24994"/>
    <cellStyle name="Normal 2 4 2 2 2 2 5 2 2 8" xfId="24995"/>
    <cellStyle name="Normal 2 4 2 2 2 2 5 2 2 8 2" xfId="24996"/>
    <cellStyle name="Normal 2 4 2 2 2 2 5 2 2 9" xfId="24997"/>
    <cellStyle name="Normal 2 4 2 2 2 2 5 2 2 9 2" xfId="24998"/>
    <cellStyle name="Normal 2 4 2 2 2 2 5 2 3" xfId="24999"/>
    <cellStyle name="Normal 2 4 2 2 2 2 5 2 3 2" xfId="25000"/>
    <cellStyle name="Normal 2 4 2 2 2 2 5 2 4" xfId="25001"/>
    <cellStyle name="Normal 2 4 2 2 2 2 5 2 4 2" xfId="25002"/>
    <cellStyle name="Normal 2 4 2 2 2 2 5 2 5" xfId="25003"/>
    <cellStyle name="Normal 2 4 2 2 2 2 5 2 5 2" xfId="25004"/>
    <cellStyle name="Normal 2 4 2 2 2 2 5 2 6" xfId="25005"/>
    <cellStyle name="Normal 2 4 2 2 2 2 5 2 6 2" xfId="25006"/>
    <cellStyle name="Normal 2 4 2 2 2 2 5 2 7" xfId="25007"/>
    <cellStyle name="Normal 2 4 2 2 2 2 5 2 7 2" xfId="25008"/>
    <cellStyle name="Normal 2 4 2 2 2 2 5 2 8" xfId="25009"/>
    <cellStyle name="Normal 2 4 2 2 2 2 5 2 8 2" xfId="25010"/>
    <cellStyle name="Normal 2 4 2 2 2 2 5 2 9" xfId="25011"/>
    <cellStyle name="Normal 2 4 2 2 2 2 5 2 9 2" xfId="25012"/>
    <cellStyle name="Normal 2 4 2 2 2 2 5 3" xfId="25013"/>
    <cellStyle name="Normal 2 4 2 2 2 2 5 3 10" xfId="25014"/>
    <cellStyle name="Normal 2 4 2 2 2 2 5 3 10 2" xfId="25015"/>
    <cellStyle name="Normal 2 4 2 2 2 2 5 3 11" xfId="25016"/>
    <cellStyle name="Normal 2 4 2 2 2 2 5 3 2" xfId="25017"/>
    <cellStyle name="Normal 2 4 2 2 2 2 5 3 2 2" xfId="25018"/>
    <cellStyle name="Normal 2 4 2 2 2 2 5 3 3" xfId="25019"/>
    <cellStyle name="Normal 2 4 2 2 2 2 5 3 3 2" xfId="25020"/>
    <cellStyle name="Normal 2 4 2 2 2 2 5 3 4" xfId="25021"/>
    <cellStyle name="Normal 2 4 2 2 2 2 5 3 4 2" xfId="25022"/>
    <cellStyle name="Normal 2 4 2 2 2 2 5 3 5" xfId="25023"/>
    <cellStyle name="Normal 2 4 2 2 2 2 5 3 5 2" xfId="25024"/>
    <cellStyle name="Normal 2 4 2 2 2 2 5 3 6" xfId="25025"/>
    <cellStyle name="Normal 2 4 2 2 2 2 5 3 6 2" xfId="25026"/>
    <cellStyle name="Normal 2 4 2 2 2 2 5 3 7" xfId="25027"/>
    <cellStyle name="Normal 2 4 2 2 2 2 5 3 7 2" xfId="25028"/>
    <cellStyle name="Normal 2 4 2 2 2 2 5 3 8" xfId="25029"/>
    <cellStyle name="Normal 2 4 2 2 2 2 5 3 8 2" xfId="25030"/>
    <cellStyle name="Normal 2 4 2 2 2 2 5 3 9" xfId="25031"/>
    <cellStyle name="Normal 2 4 2 2 2 2 5 3 9 2" xfId="25032"/>
    <cellStyle name="Normal 2 4 2 2 2 2 5 4" xfId="25033"/>
    <cellStyle name="Normal 2 4 2 2 2 2 5 4 2" xfId="25034"/>
    <cellStyle name="Normal 2 4 2 2 2 2 5 5" xfId="25035"/>
    <cellStyle name="Normal 2 4 2 2 2 2 5 5 2" xfId="25036"/>
    <cellStyle name="Normal 2 4 2 2 2 2 5 6" xfId="25037"/>
    <cellStyle name="Normal 2 4 2 2 2 2 5 6 2" xfId="25038"/>
    <cellStyle name="Normal 2 4 2 2 2 2 5 7" xfId="25039"/>
    <cellStyle name="Normal 2 4 2 2 2 2 5 7 2" xfId="25040"/>
    <cellStyle name="Normal 2 4 2 2 2 2 5 8" xfId="25041"/>
    <cellStyle name="Normal 2 4 2 2 2 2 5 8 2" xfId="25042"/>
    <cellStyle name="Normal 2 4 2 2 2 2 5 9" xfId="25043"/>
    <cellStyle name="Normal 2 4 2 2 2 2 5 9 2" xfId="25044"/>
    <cellStyle name="Normal 2 4 2 2 2 2 6" xfId="773"/>
    <cellStyle name="Normal 2 4 2 2 2 3" xfId="774"/>
    <cellStyle name="Normal 2 4 2 2 2 3 2" xfId="775"/>
    <cellStyle name="Normal 2 4 2 2 2 4" xfId="776"/>
    <cellStyle name="Normal 2 4 2 2 2 4 2" xfId="777"/>
    <cellStyle name="Normal 2 4 2 2 2 5" xfId="778"/>
    <cellStyle name="Normal 2 4 2 2 2 5 2" xfId="779"/>
    <cellStyle name="Normal 2 4 2 2 2 6" xfId="25045"/>
    <cellStyle name="Normal 2 4 2 2 2 6 10" xfId="25046"/>
    <cellStyle name="Normal 2 4 2 2 2 6 10 2" xfId="25047"/>
    <cellStyle name="Normal 2 4 2 2 2 6 11" xfId="25048"/>
    <cellStyle name="Normal 2 4 2 2 2 6 11 2" xfId="25049"/>
    <cellStyle name="Normal 2 4 2 2 2 6 12" xfId="25050"/>
    <cellStyle name="Normal 2 4 2 2 2 6 2" xfId="25051"/>
    <cellStyle name="Normal 2 4 2 2 2 6 2 10" xfId="25052"/>
    <cellStyle name="Normal 2 4 2 2 2 6 2 10 2" xfId="25053"/>
    <cellStyle name="Normal 2 4 2 2 2 6 2 11" xfId="25054"/>
    <cellStyle name="Normal 2 4 2 2 2 6 2 2" xfId="25055"/>
    <cellStyle name="Normal 2 4 2 2 2 6 2 2 2" xfId="25056"/>
    <cellStyle name="Normal 2 4 2 2 2 6 2 3" xfId="25057"/>
    <cellStyle name="Normal 2 4 2 2 2 6 2 3 2" xfId="25058"/>
    <cellStyle name="Normal 2 4 2 2 2 6 2 4" xfId="25059"/>
    <cellStyle name="Normal 2 4 2 2 2 6 2 4 2" xfId="25060"/>
    <cellStyle name="Normal 2 4 2 2 2 6 2 5" xfId="25061"/>
    <cellStyle name="Normal 2 4 2 2 2 6 2 5 2" xfId="25062"/>
    <cellStyle name="Normal 2 4 2 2 2 6 2 6" xfId="25063"/>
    <cellStyle name="Normal 2 4 2 2 2 6 2 6 2" xfId="25064"/>
    <cellStyle name="Normal 2 4 2 2 2 6 2 7" xfId="25065"/>
    <cellStyle name="Normal 2 4 2 2 2 6 2 7 2" xfId="25066"/>
    <cellStyle name="Normal 2 4 2 2 2 6 2 8" xfId="25067"/>
    <cellStyle name="Normal 2 4 2 2 2 6 2 8 2" xfId="25068"/>
    <cellStyle name="Normal 2 4 2 2 2 6 2 9" xfId="25069"/>
    <cellStyle name="Normal 2 4 2 2 2 6 2 9 2" xfId="25070"/>
    <cellStyle name="Normal 2 4 2 2 2 6 3" xfId="25071"/>
    <cellStyle name="Normal 2 4 2 2 2 6 3 2" xfId="25072"/>
    <cellStyle name="Normal 2 4 2 2 2 6 4" xfId="25073"/>
    <cellStyle name="Normal 2 4 2 2 2 6 4 2" xfId="25074"/>
    <cellStyle name="Normal 2 4 2 2 2 6 5" xfId="25075"/>
    <cellStyle name="Normal 2 4 2 2 2 6 5 2" xfId="25076"/>
    <cellStyle name="Normal 2 4 2 2 2 6 6" xfId="25077"/>
    <cellStyle name="Normal 2 4 2 2 2 6 6 2" xfId="25078"/>
    <cellStyle name="Normal 2 4 2 2 2 6 7" xfId="25079"/>
    <cellStyle name="Normal 2 4 2 2 2 6 7 2" xfId="25080"/>
    <cellStyle name="Normal 2 4 2 2 2 6 8" xfId="25081"/>
    <cellStyle name="Normal 2 4 2 2 2 6 8 2" xfId="25082"/>
    <cellStyle name="Normal 2 4 2 2 2 6 9" xfId="25083"/>
    <cellStyle name="Normal 2 4 2 2 2 6 9 2" xfId="25084"/>
    <cellStyle name="Normal 2 4 2 2 2 7" xfId="25085"/>
    <cellStyle name="Normal 2 4 2 2 2 7 10" xfId="25086"/>
    <cellStyle name="Normal 2 4 2 2 2 7 10 2" xfId="25087"/>
    <cellStyle name="Normal 2 4 2 2 2 7 11" xfId="25088"/>
    <cellStyle name="Normal 2 4 2 2 2 7 2" xfId="25089"/>
    <cellStyle name="Normal 2 4 2 2 2 7 2 2" xfId="25090"/>
    <cellStyle name="Normal 2 4 2 2 2 7 3" xfId="25091"/>
    <cellStyle name="Normal 2 4 2 2 2 7 3 2" xfId="25092"/>
    <cellStyle name="Normal 2 4 2 2 2 7 4" xfId="25093"/>
    <cellStyle name="Normal 2 4 2 2 2 7 4 2" xfId="25094"/>
    <cellStyle name="Normal 2 4 2 2 2 7 5" xfId="25095"/>
    <cellStyle name="Normal 2 4 2 2 2 7 5 2" xfId="25096"/>
    <cellStyle name="Normal 2 4 2 2 2 7 6" xfId="25097"/>
    <cellStyle name="Normal 2 4 2 2 2 7 6 2" xfId="25098"/>
    <cellStyle name="Normal 2 4 2 2 2 7 7" xfId="25099"/>
    <cellStyle name="Normal 2 4 2 2 2 7 7 2" xfId="25100"/>
    <cellStyle name="Normal 2 4 2 2 2 7 8" xfId="25101"/>
    <cellStyle name="Normal 2 4 2 2 2 7 8 2" xfId="25102"/>
    <cellStyle name="Normal 2 4 2 2 2 7 9" xfId="25103"/>
    <cellStyle name="Normal 2 4 2 2 2 7 9 2" xfId="25104"/>
    <cellStyle name="Normal 2 4 2 2 2 8" xfId="25105"/>
    <cellStyle name="Normal 2 4 2 2 2 8 2" xfId="25106"/>
    <cellStyle name="Normal 2 4 2 2 2 9" xfId="25107"/>
    <cellStyle name="Normal 2 4 2 2 2 9 2" xfId="25108"/>
    <cellStyle name="Normal 2 4 2 2 3" xfId="780"/>
    <cellStyle name="Normal 2 4 2 2 3 10" xfId="25109"/>
    <cellStyle name="Normal 2 4 2 2 3 10 2" xfId="25110"/>
    <cellStyle name="Normal 2 4 2 2 3 11" xfId="25111"/>
    <cellStyle name="Normal 2 4 2 2 3 11 2" xfId="25112"/>
    <cellStyle name="Normal 2 4 2 2 3 12" xfId="25113"/>
    <cellStyle name="Normal 2 4 2 2 3 12 2" xfId="25114"/>
    <cellStyle name="Normal 2 4 2 2 3 13" xfId="25115"/>
    <cellStyle name="Normal 2 4 2 2 3 2" xfId="25116"/>
    <cellStyle name="Normal 2 4 2 2 3 2 10" xfId="25117"/>
    <cellStyle name="Normal 2 4 2 2 3 2 10 2" xfId="25118"/>
    <cellStyle name="Normal 2 4 2 2 3 2 11" xfId="25119"/>
    <cellStyle name="Normal 2 4 2 2 3 2 11 2" xfId="25120"/>
    <cellStyle name="Normal 2 4 2 2 3 2 12" xfId="25121"/>
    <cellStyle name="Normal 2 4 2 2 3 2 2" xfId="25122"/>
    <cellStyle name="Normal 2 4 2 2 3 2 2 10" xfId="25123"/>
    <cellStyle name="Normal 2 4 2 2 3 2 2 10 2" xfId="25124"/>
    <cellStyle name="Normal 2 4 2 2 3 2 2 11" xfId="25125"/>
    <cellStyle name="Normal 2 4 2 2 3 2 2 2" xfId="25126"/>
    <cellStyle name="Normal 2 4 2 2 3 2 2 2 2" xfId="25127"/>
    <cellStyle name="Normal 2 4 2 2 3 2 2 3" xfId="25128"/>
    <cellStyle name="Normal 2 4 2 2 3 2 2 3 2" xfId="25129"/>
    <cellStyle name="Normal 2 4 2 2 3 2 2 4" xfId="25130"/>
    <cellStyle name="Normal 2 4 2 2 3 2 2 4 2" xfId="25131"/>
    <cellStyle name="Normal 2 4 2 2 3 2 2 5" xfId="25132"/>
    <cellStyle name="Normal 2 4 2 2 3 2 2 5 2" xfId="25133"/>
    <cellStyle name="Normal 2 4 2 2 3 2 2 6" xfId="25134"/>
    <cellStyle name="Normal 2 4 2 2 3 2 2 6 2" xfId="25135"/>
    <cellStyle name="Normal 2 4 2 2 3 2 2 7" xfId="25136"/>
    <cellStyle name="Normal 2 4 2 2 3 2 2 7 2" xfId="25137"/>
    <cellStyle name="Normal 2 4 2 2 3 2 2 8" xfId="25138"/>
    <cellStyle name="Normal 2 4 2 2 3 2 2 8 2" xfId="25139"/>
    <cellStyle name="Normal 2 4 2 2 3 2 2 9" xfId="25140"/>
    <cellStyle name="Normal 2 4 2 2 3 2 2 9 2" xfId="25141"/>
    <cellStyle name="Normal 2 4 2 2 3 2 3" xfId="25142"/>
    <cellStyle name="Normal 2 4 2 2 3 2 3 2" xfId="25143"/>
    <cellStyle name="Normal 2 4 2 2 3 2 4" xfId="25144"/>
    <cellStyle name="Normal 2 4 2 2 3 2 4 2" xfId="25145"/>
    <cellStyle name="Normal 2 4 2 2 3 2 5" xfId="25146"/>
    <cellStyle name="Normal 2 4 2 2 3 2 5 2" xfId="25147"/>
    <cellStyle name="Normal 2 4 2 2 3 2 6" xfId="25148"/>
    <cellStyle name="Normal 2 4 2 2 3 2 6 2" xfId="25149"/>
    <cellStyle name="Normal 2 4 2 2 3 2 7" xfId="25150"/>
    <cellStyle name="Normal 2 4 2 2 3 2 7 2" xfId="25151"/>
    <cellStyle name="Normal 2 4 2 2 3 2 8" xfId="25152"/>
    <cellStyle name="Normal 2 4 2 2 3 2 8 2" xfId="25153"/>
    <cellStyle name="Normal 2 4 2 2 3 2 9" xfId="25154"/>
    <cellStyle name="Normal 2 4 2 2 3 2 9 2" xfId="25155"/>
    <cellStyle name="Normal 2 4 2 2 3 3" xfId="25156"/>
    <cellStyle name="Normal 2 4 2 2 3 3 10" xfId="25157"/>
    <cellStyle name="Normal 2 4 2 2 3 3 10 2" xfId="25158"/>
    <cellStyle name="Normal 2 4 2 2 3 3 11" xfId="25159"/>
    <cellStyle name="Normal 2 4 2 2 3 3 2" xfId="25160"/>
    <cellStyle name="Normal 2 4 2 2 3 3 2 2" xfId="25161"/>
    <cellStyle name="Normal 2 4 2 2 3 3 3" xfId="25162"/>
    <cellStyle name="Normal 2 4 2 2 3 3 3 2" xfId="25163"/>
    <cellStyle name="Normal 2 4 2 2 3 3 4" xfId="25164"/>
    <cellStyle name="Normal 2 4 2 2 3 3 4 2" xfId="25165"/>
    <cellStyle name="Normal 2 4 2 2 3 3 5" xfId="25166"/>
    <cellStyle name="Normal 2 4 2 2 3 3 5 2" xfId="25167"/>
    <cellStyle name="Normal 2 4 2 2 3 3 6" xfId="25168"/>
    <cellStyle name="Normal 2 4 2 2 3 3 6 2" xfId="25169"/>
    <cellStyle name="Normal 2 4 2 2 3 3 7" xfId="25170"/>
    <cellStyle name="Normal 2 4 2 2 3 3 7 2" xfId="25171"/>
    <cellStyle name="Normal 2 4 2 2 3 3 8" xfId="25172"/>
    <cellStyle name="Normal 2 4 2 2 3 3 8 2" xfId="25173"/>
    <cellStyle name="Normal 2 4 2 2 3 3 9" xfId="25174"/>
    <cellStyle name="Normal 2 4 2 2 3 3 9 2" xfId="25175"/>
    <cellStyle name="Normal 2 4 2 2 3 4" xfId="25176"/>
    <cellStyle name="Normal 2 4 2 2 3 4 2" xfId="25177"/>
    <cellStyle name="Normal 2 4 2 2 3 5" xfId="25178"/>
    <cellStyle name="Normal 2 4 2 2 3 5 2" xfId="25179"/>
    <cellStyle name="Normal 2 4 2 2 3 6" xfId="25180"/>
    <cellStyle name="Normal 2 4 2 2 3 6 2" xfId="25181"/>
    <cellStyle name="Normal 2 4 2 2 3 7" xfId="25182"/>
    <cellStyle name="Normal 2 4 2 2 3 7 2" xfId="25183"/>
    <cellStyle name="Normal 2 4 2 2 3 8" xfId="25184"/>
    <cellStyle name="Normal 2 4 2 2 3 8 2" xfId="25185"/>
    <cellStyle name="Normal 2 4 2 2 3 9" xfId="25186"/>
    <cellStyle name="Normal 2 4 2 2 3 9 2" xfId="25187"/>
    <cellStyle name="Normal 2 4 2 2 4" xfId="781"/>
    <cellStyle name="Normal 2 4 2 2 4 10" xfId="25188"/>
    <cellStyle name="Normal 2 4 2 2 4 10 2" xfId="25189"/>
    <cellStyle name="Normal 2 4 2 2 4 11" xfId="25190"/>
    <cellStyle name="Normal 2 4 2 2 4 11 2" xfId="25191"/>
    <cellStyle name="Normal 2 4 2 2 4 12" xfId="25192"/>
    <cellStyle name="Normal 2 4 2 2 4 12 2" xfId="25193"/>
    <cellStyle name="Normal 2 4 2 2 4 13" xfId="25194"/>
    <cellStyle name="Normal 2 4 2 2 4 2" xfId="25195"/>
    <cellStyle name="Normal 2 4 2 2 4 2 10" xfId="25196"/>
    <cellStyle name="Normal 2 4 2 2 4 2 10 2" xfId="25197"/>
    <cellStyle name="Normal 2 4 2 2 4 2 11" xfId="25198"/>
    <cellStyle name="Normal 2 4 2 2 4 2 11 2" xfId="25199"/>
    <cellStyle name="Normal 2 4 2 2 4 2 12" xfId="25200"/>
    <cellStyle name="Normal 2 4 2 2 4 2 2" xfId="25201"/>
    <cellStyle name="Normal 2 4 2 2 4 2 2 10" xfId="25202"/>
    <cellStyle name="Normal 2 4 2 2 4 2 2 10 2" xfId="25203"/>
    <cellStyle name="Normal 2 4 2 2 4 2 2 11" xfId="25204"/>
    <cellStyle name="Normal 2 4 2 2 4 2 2 2" xfId="25205"/>
    <cellStyle name="Normal 2 4 2 2 4 2 2 2 2" xfId="25206"/>
    <cellStyle name="Normal 2 4 2 2 4 2 2 3" xfId="25207"/>
    <cellStyle name="Normal 2 4 2 2 4 2 2 3 2" xfId="25208"/>
    <cellStyle name="Normal 2 4 2 2 4 2 2 4" xfId="25209"/>
    <cellStyle name="Normal 2 4 2 2 4 2 2 4 2" xfId="25210"/>
    <cellStyle name="Normal 2 4 2 2 4 2 2 5" xfId="25211"/>
    <cellStyle name="Normal 2 4 2 2 4 2 2 5 2" xfId="25212"/>
    <cellStyle name="Normal 2 4 2 2 4 2 2 6" xfId="25213"/>
    <cellStyle name="Normal 2 4 2 2 4 2 2 6 2" xfId="25214"/>
    <cellStyle name="Normal 2 4 2 2 4 2 2 7" xfId="25215"/>
    <cellStyle name="Normal 2 4 2 2 4 2 2 7 2" xfId="25216"/>
    <cellStyle name="Normal 2 4 2 2 4 2 2 8" xfId="25217"/>
    <cellStyle name="Normal 2 4 2 2 4 2 2 8 2" xfId="25218"/>
    <cellStyle name="Normal 2 4 2 2 4 2 2 9" xfId="25219"/>
    <cellStyle name="Normal 2 4 2 2 4 2 2 9 2" xfId="25220"/>
    <cellStyle name="Normal 2 4 2 2 4 2 3" xfId="25221"/>
    <cellStyle name="Normal 2 4 2 2 4 2 3 2" xfId="25222"/>
    <cellStyle name="Normal 2 4 2 2 4 2 4" xfId="25223"/>
    <cellStyle name="Normal 2 4 2 2 4 2 4 2" xfId="25224"/>
    <cellStyle name="Normal 2 4 2 2 4 2 5" xfId="25225"/>
    <cellStyle name="Normal 2 4 2 2 4 2 5 2" xfId="25226"/>
    <cellStyle name="Normal 2 4 2 2 4 2 6" xfId="25227"/>
    <cellStyle name="Normal 2 4 2 2 4 2 6 2" xfId="25228"/>
    <cellStyle name="Normal 2 4 2 2 4 2 7" xfId="25229"/>
    <cellStyle name="Normal 2 4 2 2 4 2 7 2" xfId="25230"/>
    <cellStyle name="Normal 2 4 2 2 4 2 8" xfId="25231"/>
    <cellStyle name="Normal 2 4 2 2 4 2 8 2" xfId="25232"/>
    <cellStyle name="Normal 2 4 2 2 4 2 9" xfId="25233"/>
    <cellStyle name="Normal 2 4 2 2 4 2 9 2" xfId="25234"/>
    <cellStyle name="Normal 2 4 2 2 4 3" xfId="25235"/>
    <cellStyle name="Normal 2 4 2 2 4 3 10" xfId="25236"/>
    <cellStyle name="Normal 2 4 2 2 4 3 10 2" xfId="25237"/>
    <cellStyle name="Normal 2 4 2 2 4 3 11" xfId="25238"/>
    <cellStyle name="Normal 2 4 2 2 4 3 2" xfId="25239"/>
    <cellStyle name="Normal 2 4 2 2 4 3 2 2" xfId="25240"/>
    <cellStyle name="Normal 2 4 2 2 4 3 3" xfId="25241"/>
    <cellStyle name="Normal 2 4 2 2 4 3 3 2" xfId="25242"/>
    <cellStyle name="Normal 2 4 2 2 4 3 4" xfId="25243"/>
    <cellStyle name="Normal 2 4 2 2 4 3 4 2" xfId="25244"/>
    <cellStyle name="Normal 2 4 2 2 4 3 5" xfId="25245"/>
    <cellStyle name="Normal 2 4 2 2 4 3 5 2" xfId="25246"/>
    <cellStyle name="Normal 2 4 2 2 4 3 6" xfId="25247"/>
    <cellStyle name="Normal 2 4 2 2 4 3 6 2" xfId="25248"/>
    <cellStyle name="Normal 2 4 2 2 4 3 7" xfId="25249"/>
    <cellStyle name="Normal 2 4 2 2 4 3 7 2" xfId="25250"/>
    <cellStyle name="Normal 2 4 2 2 4 3 8" xfId="25251"/>
    <cellStyle name="Normal 2 4 2 2 4 3 8 2" xfId="25252"/>
    <cellStyle name="Normal 2 4 2 2 4 3 9" xfId="25253"/>
    <cellStyle name="Normal 2 4 2 2 4 3 9 2" xfId="25254"/>
    <cellStyle name="Normal 2 4 2 2 4 4" xfId="25255"/>
    <cellStyle name="Normal 2 4 2 2 4 4 2" xfId="25256"/>
    <cellStyle name="Normal 2 4 2 2 4 5" xfId="25257"/>
    <cellStyle name="Normal 2 4 2 2 4 5 2" xfId="25258"/>
    <cellStyle name="Normal 2 4 2 2 4 6" xfId="25259"/>
    <cellStyle name="Normal 2 4 2 2 4 6 2" xfId="25260"/>
    <cellStyle name="Normal 2 4 2 2 4 7" xfId="25261"/>
    <cellStyle name="Normal 2 4 2 2 4 7 2" xfId="25262"/>
    <cellStyle name="Normal 2 4 2 2 4 8" xfId="25263"/>
    <cellStyle name="Normal 2 4 2 2 4 8 2" xfId="25264"/>
    <cellStyle name="Normal 2 4 2 2 4 9" xfId="25265"/>
    <cellStyle name="Normal 2 4 2 2 4 9 2" xfId="25266"/>
    <cellStyle name="Normal 2 4 2 2 5" xfId="782"/>
    <cellStyle name="Normal 2 4 2 2 5 10" xfId="25267"/>
    <cellStyle name="Normal 2 4 2 2 5 10 2" xfId="25268"/>
    <cellStyle name="Normal 2 4 2 2 5 11" xfId="25269"/>
    <cellStyle name="Normal 2 4 2 2 5 11 2" xfId="25270"/>
    <cellStyle name="Normal 2 4 2 2 5 12" xfId="25271"/>
    <cellStyle name="Normal 2 4 2 2 5 12 2" xfId="25272"/>
    <cellStyle name="Normal 2 4 2 2 5 13" xfId="25273"/>
    <cellStyle name="Normal 2 4 2 2 5 2" xfId="25274"/>
    <cellStyle name="Normal 2 4 2 2 5 2 10" xfId="25275"/>
    <cellStyle name="Normal 2 4 2 2 5 2 10 2" xfId="25276"/>
    <cellStyle name="Normal 2 4 2 2 5 2 11" xfId="25277"/>
    <cellStyle name="Normal 2 4 2 2 5 2 11 2" xfId="25278"/>
    <cellStyle name="Normal 2 4 2 2 5 2 12" xfId="25279"/>
    <cellStyle name="Normal 2 4 2 2 5 2 2" xfId="25280"/>
    <cellStyle name="Normal 2 4 2 2 5 2 2 10" xfId="25281"/>
    <cellStyle name="Normal 2 4 2 2 5 2 2 10 2" xfId="25282"/>
    <cellStyle name="Normal 2 4 2 2 5 2 2 11" xfId="25283"/>
    <cellStyle name="Normal 2 4 2 2 5 2 2 2" xfId="25284"/>
    <cellStyle name="Normal 2 4 2 2 5 2 2 2 2" xfId="25285"/>
    <cellStyle name="Normal 2 4 2 2 5 2 2 3" xfId="25286"/>
    <cellStyle name="Normal 2 4 2 2 5 2 2 3 2" xfId="25287"/>
    <cellStyle name="Normal 2 4 2 2 5 2 2 4" xfId="25288"/>
    <cellStyle name="Normal 2 4 2 2 5 2 2 4 2" xfId="25289"/>
    <cellStyle name="Normal 2 4 2 2 5 2 2 5" xfId="25290"/>
    <cellStyle name="Normal 2 4 2 2 5 2 2 5 2" xfId="25291"/>
    <cellStyle name="Normal 2 4 2 2 5 2 2 6" xfId="25292"/>
    <cellStyle name="Normal 2 4 2 2 5 2 2 6 2" xfId="25293"/>
    <cellStyle name="Normal 2 4 2 2 5 2 2 7" xfId="25294"/>
    <cellStyle name="Normal 2 4 2 2 5 2 2 7 2" xfId="25295"/>
    <cellStyle name="Normal 2 4 2 2 5 2 2 8" xfId="25296"/>
    <cellStyle name="Normal 2 4 2 2 5 2 2 8 2" xfId="25297"/>
    <cellStyle name="Normal 2 4 2 2 5 2 2 9" xfId="25298"/>
    <cellStyle name="Normal 2 4 2 2 5 2 2 9 2" xfId="25299"/>
    <cellStyle name="Normal 2 4 2 2 5 2 3" xfId="25300"/>
    <cellStyle name="Normal 2 4 2 2 5 2 3 2" xfId="25301"/>
    <cellStyle name="Normal 2 4 2 2 5 2 4" xfId="25302"/>
    <cellStyle name="Normal 2 4 2 2 5 2 4 2" xfId="25303"/>
    <cellStyle name="Normal 2 4 2 2 5 2 5" xfId="25304"/>
    <cellStyle name="Normal 2 4 2 2 5 2 5 2" xfId="25305"/>
    <cellStyle name="Normal 2 4 2 2 5 2 6" xfId="25306"/>
    <cellStyle name="Normal 2 4 2 2 5 2 6 2" xfId="25307"/>
    <cellStyle name="Normal 2 4 2 2 5 2 7" xfId="25308"/>
    <cellStyle name="Normal 2 4 2 2 5 2 7 2" xfId="25309"/>
    <cellStyle name="Normal 2 4 2 2 5 2 8" xfId="25310"/>
    <cellStyle name="Normal 2 4 2 2 5 2 8 2" xfId="25311"/>
    <cellStyle name="Normal 2 4 2 2 5 2 9" xfId="25312"/>
    <cellStyle name="Normal 2 4 2 2 5 2 9 2" xfId="25313"/>
    <cellStyle name="Normal 2 4 2 2 5 3" xfId="25314"/>
    <cellStyle name="Normal 2 4 2 2 5 3 10" xfId="25315"/>
    <cellStyle name="Normal 2 4 2 2 5 3 10 2" xfId="25316"/>
    <cellStyle name="Normal 2 4 2 2 5 3 11" xfId="25317"/>
    <cellStyle name="Normal 2 4 2 2 5 3 2" xfId="25318"/>
    <cellStyle name="Normal 2 4 2 2 5 3 2 2" xfId="25319"/>
    <cellStyle name="Normal 2 4 2 2 5 3 3" xfId="25320"/>
    <cellStyle name="Normal 2 4 2 2 5 3 3 2" xfId="25321"/>
    <cellStyle name="Normal 2 4 2 2 5 3 4" xfId="25322"/>
    <cellStyle name="Normal 2 4 2 2 5 3 4 2" xfId="25323"/>
    <cellStyle name="Normal 2 4 2 2 5 3 5" xfId="25324"/>
    <cellStyle name="Normal 2 4 2 2 5 3 5 2" xfId="25325"/>
    <cellStyle name="Normal 2 4 2 2 5 3 6" xfId="25326"/>
    <cellStyle name="Normal 2 4 2 2 5 3 6 2" xfId="25327"/>
    <cellStyle name="Normal 2 4 2 2 5 3 7" xfId="25328"/>
    <cellStyle name="Normal 2 4 2 2 5 3 7 2" xfId="25329"/>
    <cellStyle name="Normal 2 4 2 2 5 3 8" xfId="25330"/>
    <cellStyle name="Normal 2 4 2 2 5 3 8 2" xfId="25331"/>
    <cellStyle name="Normal 2 4 2 2 5 3 9" xfId="25332"/>
    <cellStyle name="Normal 2 4 2 2 5 3 9 2" xfId="25333"/>
    <cellStyle name="Normal 2 4 2 2 5 4" xfId="25334"/>
    <cellStyle name="Normal 2 4 2 2 5 4 2" xfId="25335"/>
    <cellStyle name="Normal 2 4 2 2 5 5" xfId="25336"/>
    <cellStyle name="Normal 2 4 2 2 5 5 2" xfId="25337"/>
    <cellStyle name="Normal 2 4 2 2 5 6" xfId="25338"/>
    <cellStyle name="Normal 2 4 2 2 5 6 2" xfId="25339"/>
    <cellStyle name="Normal 2 4 2 2 5 7" xfId="25340"/>
    <cellStyle name="Normal 2 4 2 2 5 7 2" xfId="25341"/>
    <cellStyle name="Normal 2 4 2 2 5 8" xfId="25342"/>
    <cellStyle name="Normal 2 4 2 2 5 8 2" xfId="25343"/>
    <cellStyle name="Normal 2 4 2 2 5 9" xfId="25344"/>
    <cellStyle name="Normal 2 4 2 2 5 9 2" xfId="25345"/>
    <cellStyle name="Normal 2 4 2 2 6" xfId="783"/>
    <cellStyle name="Normal 2 4 2 2 6 10" xfId="25346"/>
    <cellStyle name="Normal 2 4 2 2 6 10 2" xfId="25347"/>
    <cellStyle name="Normal 2 4 2 2 6 11" xfId="25348"/>
    <cellStyle name="Normal 2 4 2 2 6 11 2" xfId="25349"/>
    <cellStyle name="Normal 2 4 2 2 6 12" xfId="25350"/>
    <cellStyle name="Normal 2 4 2 2 6 12 2" xfId="25351"/>
    <cellStyle name="Normal 2 4 2 2 6 13" xfId="25352"/>
    <cellStyle name="Normal 2 4 2 2 6 2" xfId="25353"/>
    <cellStyle name="Normal 2 4 2 2 6 2 10" xfId="25354"/>
    <cellStyle name="Normal 2 4 2 2 6 2 10 2" xfId="25355"/>
    <cellStyle name="Normal 2 4 2 2 6 2 11" xfId="25356"/>
    <cellStyle name="Normal 2 4 2 2 6 2 11 2" xfId="25357"/>
    <cellStyle name="Normal 2 4 2 2 6 2 12" xfId="25358"/>
    <cellStyle name="Normal 2 4 2 2 6 2 2" xfId="25359"/>
    <cellStyle name="Normal 2 4 2 2 6 2 2 10" xfId="25360"/>
    <cellStyle name="Normal 2 4 2 2 6 2 2 10 2" xfId="25361"/>
    <cellStyle name="Normal 2 4 2 2 6 2 2 11" xfId="25362"/>
    <cellStyle name="Normal 2 4 2 2 6 2 2 2" xfId="25363"/>
    <cellStyle name="Normal 2 4 2 2 6 2 2 2 2" xfId="25364"/>
    <cellStyle name="Normal 2 4 2 2 6 2 2 3" xfId="25365"/>
    <cellStyle name="Normal 2 4 2 2 6 2 2 3 2" xfId="25366"/>
    <cellStyle name="Normal 2 4 2 2 6 2 2 4" xfId="25367"/>
    <cellStyle name="Normal 2 4 2 2 6 2 2 4 2" xfId="25368"/>
    <cellStyle name="Normal 2 4 2 2 6 2 2 5" xfId="25369"/>
    <cellStyle name="Normal 2 4 2 2 6 2 2 5 2" xfId="25370"/>
    <cellStyle name="Normal 2 4 2 2 6 2 2 6" xfId="25371"/>
    <cellStyle name="Normal 2 4 2 2 6 2 2 6 2" xfId="25372"/>
    <cellStyle name="Normal 2 4 2 2 6 2 2 7" xfId="25373"/>
    <cellStyle name="Normal 2 4 2 2 6 2 2 7 2" xfId="25374"/>
    <cellStyle name="Normal 2 4 2 2 6 2 2 8" xfId="25375"/>
    <cellStyle name="Normal 2 4 2 2 6 2 2 8 2" xfId="25376"/>
    <cellStyle name="Normal 2 4 2 2 6 2 2 9" xfId="25377"/>
    <cellStyle name="Normal 2 4 2 2 6 2 2 9 2" xfId="25378"/>
    <cellStyle name="Normal 2 4 2 2 6 2 3" xfId="25379"/>
    <cellStyle name="Normal 2 4 2 2 6 2 3 2" xfId="25380"/>
    <cellStyle name="Normal 2 4 2 2 6 2 4" xfId="25381"/>
    <cellStyle name="Normal 2 4 2 2 6 2 4 2" xfId="25382"/>
    <cellStyle name="Normal 2 4 2 2 6 2 5" xfId="25383"/>
    <cellStyle name="Normal 2 4 2 2 6 2 5 2" xfId="25384"/>
    <cellStyle name="Normal 2 4 2 2 6 2 6" xfId="25385"/>
    <cellStyle name="Normal 2 4 2 2 6 2 6 2" xfId="25386"/>
    <cellStyle name="Normal 2 4 2 2 6 2 7" xfId="25387"/>
    <cellStyle name="Normal 2 4 2 2 6 2 7 2" xfId="25388"/>
    <cellStyle name="Normal 2 4 2 2 6 2 8" xfId="25389"/>
    <cellStyle name="Normal 2 4 2 2 6 2 8 2" xfId="25390"/>
    <cellStyle name="Normal 2 4 2 2 6 2 9" xfId="25391"/>
    <cellStyle name="Normal 2 4 2 2 6 2 9 2" xfId="25392"/>
    <cellStyle name="Normal 2 4 2 2 6 3" xfId="25393"/>
    <cellStyle name="Normal 2 4 2 2 6 3 10" xfId="25394"/>
    <cellStyle name="Normal 2 4 2 2 6 3 10 2" xfId="25395"/>
    <cellStyle name="Normal 2 4 2 2 6 3 11" xfId="25396"/>
    <cellStyle name="Normal 2 4 2 2 6 3 2" xfId="25397"/>
    <cellStyle name="Normal 2 4 2 2 6 3 2 2" xfId="25398"/>
    <cellStyle name="Normal 2 4 2 2 6 3 3" xfId="25399"/>
    <cellStyle name="Normal 2 4 2 2 6 3 3 2" xfId="25400"/>
    <cellStyle name="Normal 2 4 2 2 6 3 4" xfId="25401"/>
    <cellStyle name="Normal 2 4 2 2 6 3 4 2" xfId="25402"/>
    <cellStyle name="Normal 2 4 2 2 6 3 5" xfId="25403"/>
    <cellStyle name="Normal 2 4 2 2 6 3 5 2" xfId="25404"/>
    <cellStyle name="Normal 2 4 2 2 6 3 6" xfId="25405"/>
    <cellStyle name="Normal 2 4 2 2 6 3 6 2" xfId="25406"/>
    <cellStyle name="Normal 2 4 2 2 6 3 7" xfId="25407"/>
    <cellStyle name="Normal 2 4 2 2 6 3 7 2" xfId="25408"/>
    <cellStyle name="Normal 2 4 2 2 6 3 8" xfId="25409"/>
    <cellStyle name="Normal 2 4 2 2 6 3 8 2" xfId="25410"/>
    <cellStyle name="Normal 2 4 2 2 6 3 9" xfId="25411"/>
    <cellStyle name="Normal 2 4 2 2 6 3 9 2" xfId="25412"/>
    <cellStyle name="Normal 2 4 2 2 6 4" xfId="25413"/>
    <cellStyle name="Normal 2 4 2 2 6 4 2" xfId="25414"/>
    <cellStyle name="Normal 2 4 2 2 6 5" xfId="25415"/>
    <cellStyle name="Normal 2 4 2 2 6 5 2" xfId="25416"/>
    <cellStyle name="Normal 2 4 2 2 6 6" xfId="25417"/>
    <cellStyle name="Normal 2 4 2 2 6 6 2" xfId="25418"/>
    <cellStyle name="Normal 2 4 2 2 6 7" xfId="25419"/>
    <cellStyle name="Normal 2 4 2 2 6 7 2" xfId="25420"/>
    <cellStyle name="Normal 2 4 2 2 6 8" xfId="25421"/>
    <cellStyle name="Normal 2 4 2 2 6 8 2" xfId="25422"/>
    <cellStyle name="Normal 2 4 2 2 6 9" xfId="25423"/>
    <cellStyle name="Normal 2 4 2 2 6 9 2" xfId="25424"/>
    <cellStyle name="Normal 2 4 2 2 7" xfId="784"/>
    <cellStyle name="Normal 2 4 2 3" xfId="785"/>
    <cellStyle name="Normal 2 4 2 3 10" xfId="25425"/>
    <cellStyle name="Normal 2 4 2 3 10 2" xfId="25426"/>
    <cellStyle name="Normal 2 4 2 3 11" xfId="25427"/>
    <cellStyle name="Normal 2 4 2 3 11 2" xfId="25428"/>
    <cellStyle name="Normal 2 4 2 3 12" xfId="25429"/>
    <cellStyle name="Normal 2 4 2 3 12 2" xfId="25430"/>
    <cellStyle name="Normal 2 4 2 3 13" xfId="25431"/>
    <cellStyle name="Normal 2 4 2 3 2" xfId="25432"/>
    <cellStyle name="Normal 2 4 2 3 2 10" xfId="25433"/>
    <cellStyle name="Normal 2 4 2 3 2 10 2" xfId="25434"/>
    <cellStyle name="Normal 2 4 2 3 2 11" xfId="25435"/>
    <cellStyle name="Normal 2 4 2 3 2 11 2" xfId="25436"/>
    <cellStyle name="Normal 2 4 2 3 2 12" xfId="25437"/>
    <cellStyle name="Normal 2 4 2 3 2 2" xfId="25438"/>
    <cellStyle name="Normal 2 4 2 3 2 2 10" xfId="25439"/>
    <cellStyle name="Normal 2 4 2 3 2 2 10 2" xfId="25440"/>
    <cellStyle name="Normal 2 4 2 3 2 2 11" xfId="25441"/>
    <cellStyle name="Normal 2 4 2 3 2 2 2" xfId="25442"/>
    <cellStyle name="Normal 2 4 2 3 2 2 2 2" xfId="25443"/>
    <cellStyle name="Normal 2 4 2 3 2 2 3" xfId="25444"/>
    <cellStyle name="Normal 2 4 2 3 2 2 3 2" xfId="25445"/>
    <cellStyle name="Normal 2 4 2 3 2 2 4" xfId="25446"/>
    <cellStyle name="Normal 2 4 2 3 2 2 4 2" xfId="25447"/>
    <cellStyle name="Normal 2 4 2 3 2 2 5" xfId="25448"/>
    <cellStyle name="Normal 2 4 2 3 2 2 5 2" xfId="25449"/>
    <cellStyle name="Normal 2 4 2 3 2 2 6" xfId="25450"/>
    <cellStyle name="Normal 2 4 2 3 2 2 6 2" xfId="25451"/>
    <cellStyle name="Normal 2 4 2 3 2 2 7" xfId="25452"/>
    <cellStyle name="Normal 2 4 2 3 2 2 7 2" xfId="25453"/>
    <cellStyle name="Normal 2 4 2 3 2 2 8" xfId="25454"/>
    <cellStyle name="Normal 2 4 2 3 2 2 8 2" xfId="25455"/>
    <cellStyle name="Normal 2 4 2 3 2 2 9" xfId="25456"/>
    <cellStyle name="Normal 2 4 2 3 2 2 9 2" xfId="25457"/>
    <cellStyle name="Normal 2 4 2 3 2 3" xfId="25458"/>
    <cellStyle name="Normal 2 4 2 3 2 3 2" xfId="25459"/>
    <cellStyle name="Normal 2 4 2 3 2 4" xfId="25460"/>
    <cellStyle name="Normal 2 4 2 3 2 4 2" xfId="25461"/>
    <cellStyle name="Normal 2 4 2 3 2 5" xfId="25462"/>
    <cellStyle name="Normal 2 4 2 3 2 5 2" xfId="25463"/>
    <cellStyle name="Normal 2 4 2 3 2 6" xfId="25464"/>
    <cellStyle name="Normal 2 4 2 3 2 6 2" xfId="25465"/>
    <cellStyle name="Normal 2 4 2 3 2 7" xfId="25466"/>
    <cellStyle name="Normal 2 4 2 3 2 7 2" xfId="25467"/>
    <cellStyle name="Normal 2 4 2 3 2 8" xfId="25468"/>
    <cellStyle name="Normal 2 4 2 3 2 8 2" xfId="25469"/>
    <cellStyle name="Normal 2 4 2 3 2 9" xfId="25470"/>
    <cellStyle name="Normal 2 4 2 3 2 9 2" xfId="25471"/>
    <cellStyle name="Normal 2 4 2 3 3" xfId="25472"/>
    <cellStyle name="Normal 2 4 2 3 3 10" xfId="25473"/>
    <cellStyle name="Normal 2 4 2 3 3 10 2" xfId="25474"/>
    <cellStyle name="Normal 2 4 2 3 3 11" xfId="25475"/>
    <cellStyle name="Normal 2 4 2 3 3 2" xfId="25476"/>
    <cellStyle name="Normal 2 4 2 3 3 2 2" xfId="25477"/>
    <cellStyle name="Normal 2 4 2 3 3 3" xfId="25478"/>
    <cellStyle name="Normal 2 4 2 3 3 3 2" xfId="25479"/>
    <cellStyle name="Normal 2 4 2 3 3 4" xfId="25480"/>
    <cellStyle name="Normal 2 4 2 3 3 4 2" xfId="25481"/>
    <cellStyle name="Normal 2 4 2 3 3 5" xfId="25482"/>
    <cellStyle name="Normal 2 4 2 3 3 5 2" xfId="25483"/>
    <cellStyle name="Normal 2 4 2 3 3 6" xfId="25484"/>
    <cellStyle name="Normal 2 4 2 3 3 6 2" xfId="25485"/>
    <cellStyle name="Normal 2 4 2 3 3 7" xfId="25486"/>
    <cellStyle name="Normal 2 4 2 3 3 7 2" xfId="25487"/>
    <cellStyle name="Normal 2 4 2 3 3 8" xfId="25488"/>
    <cellStyle name="Normal 2 4 2 3 3 8 2" xfId="25489"/>
    <cellStyle name="Normal 2 4 2 3 3 9" xfId="25490"/>
    <cellStyle name="Normal 2 4 2 3 3 9 2" xfId="25491"/>
    <cellStyle name="Normal 2 4 2 3 4" xfId="25492"/>
    <cellStyle name="Normal 2 4 2 3 4 2" xfId="25493"/>
    <cellStyle name="Normal 2 4 2 3 5" xfId="25494"/>
    <cellStyle name="Normal 2 4 2 3 5 2" xfId="25495"/>
    <cellStyle name="Normal 2 4 2 3 6" xfId="25496"/>
    <cellStyle name="Normal 2 4 2 3 6 2" xfId="25497"/>
    <cellStyle name="Normal 2 4 2 3 7" xfId="25498"/>
    <cellStyle name="Normal 2 4 2 3 7 2" xfId="25499"/>
    <cellStyle name="Normal 2 4 2 3 8" xfId="25500"/>
    <cellStyle name="Normal 2 4 2 3 8 2" xfId="25501"/>
    <cellStyle name="Normal 2 4 2 3 9" xfId="25502"/>
    <cellStyle name="Normal 2 4 2 3 9 2" xfId="25503"/>
    <cellStyle name="Normal 2 4 2 4" xfId="786"/>
    <cellStyle name="Normal 2 4 2 4 10" xfId="25504"/>
    <cellStyle name="Normal 2 4 2 4 10 2" xfId="25505"/>
    <cellStyle name="Normal 2 4 2 4 11" xfId="25506"/>
    <cellStyle name="Normal 2 4 2 4 11 2" xfId="25507"/>
    <cellStyle name="Normal 2 4 2 4 12" xfId="25508"/>
    <cellStyle name="Normal 2 4 2 4 12 2" xfId="25509"/>
    <cellStyle name="Normal 2 4 2 4 13" xfId="25510"/>
    <cellStyle name="Normal 2 4 2 4 2" xfId="25511"/>
    <cellStyle name="Normal 2 4 2 4 2 10" xfId="25512"/>
    <cellStyle name="Normal 2 4 2 4 2 10 2" xfId="25513"/>
    <cellStyle name="Normal 2 4 2 4 2 11" xfId="25514"/>
    <cellStyle name="Normal 2 4 2 4 2 11 2" xfId="25515"/>
    <cellStyle name="Normal 2 4 2 4 2 12" xfId="25516"/>
    <cellStyle name="Normal 2 4 2 4 2 2" xfId="25517"/>
    <cellStyle name="Normal 2 4 2 4 2 2 10" xfId="25518"/>
    <cellStyle name="Normal 2 4 2 4 2 2 10 2" xfId="25519"/>
    <cellStyle name="Normal 2 4 2 4 2 2 11" xfId="25520"/>
    <cellStyle name="Normal 2 4 2 4 2 2 2" xfId="25521"/>
    <cellStyle name="Normal 2 4 2 4 2 2 2 2" xfId="25522"/>
    <cellStyle name="Normal 2 4 2 4 2 2 3" xfId="25523"/>
    <cellStyle name="Normal 2 4 2 4 2 2 3 2" xfId="25524"/>
    <cellStyle name="Normal 2 4 2 4 2 2 4" xfId="25525"/>
    <cellStyle name="Normal 2 4 2 4 2 2 4 2" xfId="25526"/>
    <cellStyle name="Normal 2 4 2 4 2 2 5" xfId="25527"/>
    <cellStyle name="Normal 2 4 2 4 2 2 5 2" xfId="25528"/>
    <cellStyle name="Normal 2 4 2 4 2 2 6" xfId="25529"/>
    <cellStyle name="Normal 2 4 2 4 2 2 6 2" xfId="25530"/>
    <cellStyle name="Normal 2 4 2 4 2 2 7" xfId="25531"/>
    <cellStyle name="Normal 2 4 2 4 2 2 7 2" xfId="25532"/>
    <cellStyle name="Normal 2 4 2 4 2 2 8" xfId="25533"/>
    <cellStyle name="Normal 2 4 2 4 2 2 8 2" xfId="25534"/>
    <cellStyle name="Normal 2 4 2 4 2 2 9" xfId="25535"/>
    <cellStyle name="Normal 2 4 2 4 2 2 9 2" xfId="25536"/>
    <cellStyle name="Normal 2 4 2 4 2 3" xfId="25537"/>
    <cellStyle name="Normal 2 4 2 4 2 3 2" xfId="25538"/>
    <cellStyle name="Normal 2 4 2 4 2 4" xfId="25539"/>
    <cellStyle name="Normal 2 4 2 4 2 4 2" xfId="25540"/>
    <cellStyle name="Normal 2 4 2 4 2 5" xfId="25541"/>
    <cellStyle name="Normal 2 4 2 4 2 5 2" xfId="25542"/>
    <cellStyle name="Normal 2 4 2 4 2 6" xfId="25543"/>
    <cellStyle name="Normal 2 4 2 4 2 6 2" xfId="25544"/>
    <cellStyle name="Normal 2 4 2 4 2 7" xfId="25545"/>
    <cellStyle name="Normal 2 4 2 4 2 7 2" xfId="25546"/>
    <cellStyle name="Normal 2 4 2 4 2 8" xfId="25547"/>
    <cellStyle name="Normal 2 4 2 4 2 8 2" xfId="25548"/>
    <cellStyle name="Normal 2 4 2 4 2 9" xfId="25549"/>
    <cellStyle name="Normal 2 4 2 4 2 9 2" xfId="25550"/>
    <cellStyle name="Normal 2 4 2 4 3" xfId="25551"/>
    <cellStyle name="Normal 2 4 2 4 3 10" xfId="25552"/>
    <cellStyle name="Normal 2 4 2 4 3 10 2" xfId="25553"/>
    <cellStyle name="Normal 2 4 2 4 3 11" xfId="25554"/>
    <cellStyle name="Normal 2 4 2 4 3 2" xfId="25555"/>
    <cellStyle name="Normal 2 4 2 4 3 2 2" xfId="25556"/>
    <cellStyle name="Normal 2 4 2 4 3 3" xfId="25557"/>
    <cellStyle name="Normal 2 4 2 4 3 3 2" xfId="25558"/>
    <cellStyle name="Normal 2 4 2 4 3 4" xfId="25559"/>
    <cellStyle name="Normal 2 4 2 4 3 4 2" xfId="25560"/>
    <cellStyle name="Normal 2 4 2 4 3 5" xfId="25561"/>
    <cellStyle name="Normal 2 4 2 4 3 5 2" xfId="25562"/>
    <cellStyle name="Normal 2 4 2 4 3 6" xfId="25563"/>
    <cellStyle name="Normal 2 4 2 4 3 6 2" xfId="25564"/>
    <cellStyle name="Normal 2 4 2 4 3 7" xfId="25565"/>
    <cellStyle name="Normal 2 4 2 4 3 7 2" xfId="25566"/>
    <cellStyle name="Normal 2 4 2 4 3 8" xfId="25567"/>
    <cellStyle name="Normal 2 4 2 4 3 8 2" xfId="25568"/>
    <cellStyle name="Normal 2 4 2 4 3 9" xfId="25569"/>
    <cellStyle name="Normal 2 4 2 4 3 9 2" xfId="25570"/>
    <cellStyle name="Normal 2 4 2 4 4" xfId="25571"/>
    <cellStyle name="Normal 2 4 2 4 4 2" xfId="25572"/>
    <cellStyle name="Normal 2 4 2 4 5" xfId="25573"/>
    <cellStyle name="Normal 2 4 2 4 5 2" xfId="25574"/>
    <cellStyle name="Normal 2 4 2 4 6" xfId="25575"/>
    <cellStyle name="Normal 2 4 2 4 6 2" xfId="25576"/>
    <cellStyle name="Normal 2 4 2 4 7" xfId="25577"/>
    <cellStyle name="Normal 2 4 2 4 7 2" xfId="25578"/>
    <cellStyle name="Normal 2 4 2 4 8" xfId="25579"/>
    <cellStyle name="Normal 2 4 2 4 8 2" xfId="25580"/>
    <cellStyle name="Normal 2 4 2 4 9" xfId="25581"/>
    <cellStyle name="Normal 2 4 2 4 9 2" xfId="25582"/>
    <cellStyle name="Normal 2 4 2 5" xfId="787"/>
    <cellStyle name="Normal 2 4 2 5 10" xfId="25583"/>
    <cellStyle name="Normal 2 4 2 5 10 2" xfId="25584"/>
    <cellStyle name="Normal 2 4 2 5 11" xfId="25585"/>
    <cellStyle name="Normal 2 4 2 5 11 2" xfId="25586"/>
    <cellStyle name="Normal 2 4 2 5 12" xfId="25587"/>
    <cellStyle name="Normal 2 4 2 5 12 2" xfId="25588"/>
    <cellStyle name="Normal 2 4 2 5 13" xfId="25589"/>
    <cellStyle name="Normal 2 4 2 5 2" xfId="25590"/>
    <cellStyle name="Normal 2 4 2 5 2 10" xfId="25591"/>
    <cellStyle name="Normal 2 4 2 5 2 10 2" xfId="25592"/>
    <cellStyle name="Normal 2 4 2 5 2 11" xfId="25593"/>
    <cellStyle name="Normal 2 4 2 5 2 11 2" xfId="25594"/>
    <cellStyle name="Normal 2 4 2 5 2 12" xfId="25595"/>
    <cellStyle name="Normal 2 4 2 5 2 2" xfId="25596"/>
    <cellStyle name="Normal 2 4 2 5 2 2 10" xfId="25597"/>
    <cellStyle name="Normal 2 4 2 5 2 2 10 2" xfId="25598"/>
    <cellStyle name="Normal 2 4 2 5 2 2 11" xfId="25599"/>
    <cellStyle name="Normal 2 4 2 5 2 2 2" xfId="25600"/>
    <cellStyle name="Normal 2 4 2 5 2 2 2 2" xfId="25601"/>
    <cellStyle name="Normal 2 4 2 5 2 2 3" xfId="25602"/>
    <cellStyle name="Normal 2 4 2 5 2 2 3 2" xfId="25603"/>
    <cellStyle name="Normal 2 4 2 5 2 2 4" xfId="25604"/>
    <cellStyle name="Normal 2 4 2 5 2 2 4 2" xfId="25605"/>
    <cellStyle name="Normal 2 4 2 5 2 2 5" xfId="25606"/>
    <cellStyle name="Normal 2 4 2 5 2 2 5 2" xfId="25607"/>
    <cellStyle name="Normal 2 4 2 5 2 2 6" xfId="25608"/>
    <cellStyle name="Normal 2 4 2 5 2 2 6 2" xfId="25609"/>
    <cellStyle name="Normal 2 4 2 5 2 2 7" xfId="25610"/>
    <cellStyle name="Normal 2 4 2 5 2 2 7 2" xfId="25611"/>
    <cellStyle name="Normal 2 4 2 5 2 2 8" xfId="25612"/>
    <cellStyle name="Normal 2 4 2 5 2 2 8 2" xfId="25613"/>
    <cellStyle name="Normal 2 4 2 5 2 2 9" xfId="25614"/>
    <cellStyle name="Normal 2 4 2 5 2 2 9 2" xfId="25615"/>
    <cellStyle name="Normal 2 4 2 5 2 3" xfId="25616"/>
    <cellStyle name="Normal 2 4 2 5 2 3 2" xfId="25617"/>
    <cellStyle name="Normal 2 4 2 5 2 4" xfId="25618"/>
    <cellStyle name="Normal 2 4 2 5 2 4 2" xfId="25619"/>
    <cellStyle name="Normal 2 4 2 5 2 5" xfId="25620"/>
    <cellStyle name="Normal 2 4 2 5 2 5 2" xfId="25621"/>
    <cellStyle name="Normal 2 4 2 5 2 6" xfId="25622"/>
    <cellStyle name="Normal 2 4 2 5 2 6 2" xfId="25623"/>
    <cellStyle name="Normal 2 4 2 5 2 7" xfId="25624"/>
    <cellStyle name="Normal 2 4 2 5 2 7 2" xfId="25625"/>
    <cellStyle name="Normal 2 4 2 5 2 8" xfId="25626"/>
    <cellStyle name="Normal 2 4 2 5 2 8 2" xfId="25627"/>
    <cellStyle name="Normal 2 4 2 5 2 9" xfId="25628"/>
    <cellStyle name="Normal 2 4 2 5 2 9 2" xfId="25629"/>
    <cellStyle name="Normal 2 4 2 5 3" xfId="25630"/>
    <cellStyle name="Normal 2 4 2 5 3 10" xfId="25631"/>
    <cellStyle name="Normal 2 4 2 5 3 10 2" xfId="25632"/>
    <cellStyle name="Normal 2 4 2 5 3 11" xfId="25633"/>
    <cellStyle name="Normal 2 4 2 5 3 2" xfId="25634"/>
    <cellStyle name="Normal 2 4 2 5 3 2 2" xfId="25635"/>
    <cellStyle name="Normal 2 4 2 5 3 3" xfId="25636"/>
    <cellStyle name="Normal 2 4 2 5 3 3 2" xfId="25637"/>
    <cellStyle name="Normal 2 4 2 5 3 4" xfId="25638"/>
    <cellStyle name="Normal 2 4 2 5 3 4 2" xfId="25639"/>
    <cellStyle name="Normal 2 4 2 5 3 5" xfId="25640"/>
    <cellStyle name="Normal 2 4 2 5 3 5 2" xfId="25641"/>
    <cellStyle name="Normal 2 4 2 5 3 6" xfId="25642"/>
    <cellStyle name="Normal 2 4 2 5 3 6 2" xfId="25643"/>
    <cellStyle name="Normal 2 4 2 5 3 7" xfId="25644"/>
    <cellStyle name="Normal 2 4 2 5 3 7 2" xfId="25645"/>
    <cellStyle name="Normal 2 4 2 5 3 8" xfId="25646"/>
    <cellStyle name="Normal 2 4 2 5 3 8 2" xfId="25647"/>
    <cellStyle name="Normal 2 4 2 5 3 9" xfId="25648"/>
    <cellStyle name="Normal 2 4 2 5 3 9 2" xfId="25649"/>
    <cellStyle name="Normal 2 4 2 5 4" xfId="25650"/>
    <cellStyle name="Normal 2 4 2 5 4 2" xfId="25651"/>
    <cellStyle name="Normal 2 4 2 5 5" xfId="25652"/>
    <cellStyle name="Normal 2 4 2 5 5 2" xfId="25653"/>
    <cellStyle name="Normal 2 4 2 5 6" xfId="25654"/>
    <cellStyle name="Normal 2 4 2 5 6 2" xfId="25655"/>
    <cellStyle name="Normal 2 4 2 5 7" xfId="25656"/>
    <cellStyle name="Normal 2 4 2 5 7 2" xfId="25657"/>
    <cellStyle name="Normal 2 4 2 5 8" xfId="25658"/>
    <cellStyle name="Normal 2 4 2 5 8 2" xfId="25659"/>
    <cellStyle name="Normal 2 4 2 5 9" xfId="25660"/>
    <cellStyle name="Normal 2 4 2 5 9 2" xfId="25661"/>
    <cellStyle name="Normal 2 4 2 6" xfId="788"/>
    <cellStyle name="Normal 2 4 2 6 2" xfId="789"/>
    <cellStyle name="Normal 2 4 2 6 2 10" xfId="25662"/>
    <cellStyle name="Normal 2 4 2 6 2 10 2" xfId="25663"/>
    <cellStyle name="Normal 2 4 2 6 2 11" xfId="25664"/>
    <cellStyle name="Normal 2 4 2 6 2 11 2" xfId="25665"/>
    <cellStyle name="Normal 2 4 2 6 2 12" xfId="25666"/>
    <cellStyle name="Normal 2 4 2 6 2 12 2" xfId="25667"/>
    <cellStyle name="Normal 2 4 2 6 2 13" xfId="25668"/>
    <cellStyle name="Normal 2 4 2 6 2 2" xfId="25669"/>
    <cellStyle name="Normal 2 4 2 6 2 2 10" xfId="25670"/>
    <cellStyle name="Normal 2 4 2 6 2 2 10 2" xfId="25671"/>
    <cellStyle name="Normal 2 4 2 6 2 2 11" xfId="25672"/>
    <cellStyle name="Normal 2 4 2 6 2 2 11 2" xfId="25673"/>
    <cellStyle name="Normal 2 4 2 6 2 2 12" xfId="25674"/>
    <cellStyle name="Normal 2 4 2 6 2 2 2" xfId="25675"/>
    <cellStyle name="Normal 2 4 2 6 2 2 2 10" xfId="25676"/>
    <cellStyle name="Normal 2 4 2 6 2 2 2 10 2" xfId="25677"/>
    <cellStyle name="Normal 2 4 2 6 2 2 2 11" xfId="25678"/>
    <cellStyle name="Normal 2 4 2 6 2 2 2 2" xfId="25679"/>
    <cellStyle name="Normal 2 4 2 6 2 2 2 2 2" xfId="25680"/>
    <cellStyle name="Normal 2 4 2 6 2 2 2 3" xfId="25681"/>
    <cellStyle name="Normal 2 4 2 6 2 2 2 3 2" xfId="25682"/>
    <cellStyle name="Normal 2 4 2 6 2 2 2 4" xfId="25683"/>
    <cellStyle name="Normal 2 4 2 6 2 2 2 4 2" xfId="25684"/>
    <cellStyle name="Normal 2 4 2 6 2 2 2 5" xfId="25685"/>
    <cellStyle name="Normal 2 4 2 6 2 2 2 5 2" xfId="25686"/>
    <cellStyle name="Normal 2 4 2 6 2 2 2 6" xfId="25687"/>
    <cellStyle name="Normal 2 4 2 6 2 2 2 6 2" xfId="25688"/>
    <cellStyle name="Normal 2 4 2 6 2 2 2 7" xfId="25689"/>
    <cellStyle name="Normal 2 4 2 6 2 2 2 7 2" xfId="25690"/>
    <cellStyle name="Normal 2 4 2 6 2 2 2 8" xfId="25691"/>
    <cellStyle name="Normal 2 4 2 6 2 2 2 8 2" xfId="25692"/>
    <cellStyle name="Normal 2 4 2 6 2 2 2 9" xfId="25693"/>
    <cellStyle name="Normal 2 4 2 6 2 2 2 9 2" xfId="25694"/>
    <cellStyle name="Normal 2 4 2 6 2 2 3" xfId="25695"/>
    <cellStyle name="Normal 2 4 2 6 2 2 3 2" xfId="25696"/>
    <cellStyle name="Normal 2 4 2 6 2 2 4" xfId="25697"/>
    <cellStyle name="Normal 2 4 2 6 2 2 4 2" xfId="25698"/>
    <cellStyle name="Normal 2 4 2 6 2 2 5" xfId="25699"/>
    <cellStyle name="Normal 2 4 2 6 2 2 5 2" xfId="25700"/>
    <cellStyle name="Normal 2 4 2 6 2 2 6" xfId="25701"/>
    <cellStyle name="Normal 2 4 2 6 2 2 6 2" xfId="25702"/>
    <cellStyle name="Normal 2 4 2 6 2 2 7" xfId="25703"/>
    <cellStyle name="Normal 2 4 2 6 2 2 7 2" xfId="25704"/>
    <cellStyle name="Normal 2 4 2 6 2 2 8" xfId="25705"/>
    <cellStyle name="Normal 2 4 2 6 2 2 8 2" xfId="25706"/>
    <cellStyle name="Normal 2 4 2 6 2 2 9" xfId="25707"/>
    <cellStyle name="Normal 2 4 2 6 2 2 9 2" xfId="25708"/>
    <cellStyle name="Normal 2 4 2 6 2 3" xfId="25709"/>
    <cellStyle name="Normal 2 4 2 6 2 3 10" xfId="25710"/>
    <cellStyle name="Normal 2 4 2 6 2 3 10 2" xfId="25711"/>
    <cellStyle name="Normal 2 4 2 6 2 3 11" xfId="25712"/>
    <cellStyle name="Normal 2 4 2 6 2 3 2" xfId="25713"/>
    <cellStyle name="Normal 2 4 2 6 2 3 2 2" xfId="25714"/>
    <cellStyle name="Normal 2 4 2 6 2 3 3" xfId="25715"/>
    <cellStyle name="Normal 2 4 2 6 2 3 3 2" xfId="25716"/>
    <cellStyle name="Normal 2 4 2 6 2 3 4" xfId="25717"/>
    <cellStyle name="Normal 2 4 2 6 2 3 4 2" xfId="25718"/>
    <cellStyle name="Normal 2 4 2 6 2 3 5" xfId="25719"/>
    <cellStyle name="Normal 2 4 2 6 2 3 5 2" xfId="25720"/>
    <cellStyle name="Normal 2 4 2 6 2 3 6" xfId="25721"/>
    <cellStyle name="Normal 2 4 2 6 2 3 6 2" xfId="25722"/>
    <cellStyle name="Normal 2 4 2 6 2 3 7" xfId="25723"/>
    <cellStyle name="Normal 2 4 2 6 2 3 7 2" xfId="25724"/>
    <cellStyle name="Normal 2 4 2 6 2 3 8" xfId="25725"/>
    <cellStyle name="Normal 2 4 2 6 2 3 8 2" xfId="25726"/>
    <cellStyle name="Normal 2 4 2 6 2 3 9" xfId="25727"/>
    <cellStyle name="Normal 2 4 2 6 2 3 9 2" xfId="25728"/>
    <cellStyle name="Normal 2 4 2 6 2 4" xfId="25729"/>
    <cellStyle name="Normal 2 4 2 6 2 4 2" xfId="25730"/>
    <cellStyle name="Normal 2 4 2 6 2 5" xfId="25731"/>
    <cellStyle name="Normal 2 4 2 6 2 5 2" xfId="25732"/>
    <cellStyle name="Normal 2 4 2 6 2 6" xfId="25733"/>
    <cellStyle name="Normal 2 4 2 6 2 6 2" xfId="25734"/>
    <cellStyle name="Normal 2 4 2 6 2 7" xfId="25735"/>
    <cellStyle name="Normal 2 4 2 6 2 7 2" xfId="25736"/>
    <cellStyle name="Normal 2 4 2 6 2 8" xfId="25737"/>
    <cellStyle name="Normal 2 4 2 6 2 8 2" xfId="25738"/>
    <cellStyle name="Normal 2 4 2 6 2 9" xfId="25739"/>
    <cellStyle name="Normal 2 4 2 6 2 9 2" xfId="25740"/>
    <cellStyle name="Normal 2 4 2 6 3" xfId="790"/>
    <cellStyle name="Normal 2 4 2 6 3 10" xfId="25741"/>
    <cellStyle name="Normal 2 4 2 6 3 10 2" xfId="25742"/>
    <cellStyle name="Normal 2 4 2 6 3 11" xfId="25743"/>
    <cellStyle name="Normal 2 4 2 6 3 11 2" xfId="25744"/>
    <cellStyle name="Normal 2 4 2 6 3 12" xfId="25745"/>
    <cellStyle name="Normal 2 4 2 6 3 12 2" xfId="25746"/>
    <cellStyle name="Normal 2 4 2 6 3 13" xfId="25747"/>
    <cellStyle name="Normal 2 4 2 6 3 2" xfId="25748"/>
    <cellStyle name="Normal 2 4 2 6 3 2 10" xfId="25749"/>
    <cellStyle name="Normal 2 4 2 6 3 2 10 2" xfId="25750"/>
    <cellStyle name="Normal 2 4 2 6 3 2 11" xfId="25751"/>
    <cellStyle name="Normal 2 4 2 6 3 2 11 2" xfId="25752"/>
    <cellStyle name="Normal 2 4 2 6 3 2 12" xfId="25753"/>
    <cellStyle name="Normal 2 4 2 6 3 2 2" xfId="25754"/>
    <cellStyle name="Normal 2 4 2 6 3 2 2 10" xfId="25755"/>
    <cellStyle name="Normal 2 4 2 6 3 2 2 10 2" xfId="25756"/>
    <cellStyle name="Normal 2 4 2 6 3 2 2 11" xfId="25757"/>
    <cellStyle name="Normal 2 4 2 6 3 2 2 2" xfId="25758"/>
    <cellStyle name="Normal 2 4 2 6 3 2 2 2 2" xfId="25759"/>
    <cellStyle name="Normal 2 4 2 6 3 2 2 3" xfId="25760"/>
    <cellStyle name="Normal 2 4 2 6 3 2 2 3 2" xfId="25761"/>
    <cellStyle name="Normal 2 4 2 6 3 2 2 4" xfId="25762"/>
    <cellStyle name="Normal 2 4 2 6 3 2 2 4 2" xfId="25763"/>
    <cellStyle name="Normal 2 4 2 6 3 2 2 5" xfId="25764"/>
    <cellStyle name="Normal 2 4 2 6 3 2 2 5 2" xfId="25765"/>
    <cellStyle name="Normal 2 4 2 6 3 2 2 6" xfId="25766"/>
    <cellStyle name="Normal 2 4 2 6 3 2 2 6 2" xfId="25767"/>
    <cellStyle name="Normal 2 4 2 6 3 2 2 7" xfId="25768"/>
    <cellStyle name="Normal 2 4 2 6 3 2 2 7 2" xfId="25769"/>
    <cellStyle name="Normal 2 4 2 6 3 2 2 8" xfId="25770"/>
    <cellStyle name="Normal 2 4 2 6 3 2 2 8 2" xfId="25771"/>
    <cellStyle name="Normal 2 4 2 6 3 2 2 9" xfId="25772"/>
    <cellStyle name="Normal 2 4 2 6 3 2 2 9 2" xfId="25773"/>
    <cellStyle name="Normal 2 4 2 6 3 2 3" xfId="25774"/>
    <cellStyle name="Normal 2 4 2 6 3 2 3 2" xfId="25775"/>
    <cellStyle name="Normal 2 4 2 6 3 2 4" xfId="25776"/>
    <cellStyle name="Normal 2 4 2 6 3 2 4 2" xfId="25777"/>
    <cellStyle name="Normal 2 4 2 6 3 2 5" xfId="25778"/>
    <cellStyle name="Normal 2 4 2 6 3 2 5 2" xfId="25779"/>
    <cellStyle name="Normal 2 4 2 6 3 2 6" xfId="25780"/>
    <cellStyle name="Normal 2 4 2 6 3 2 6 2" xfId="25781"/>
    <cellStyle name="Normal 2 4 2 6 3 2 7" xfId="25782"/>
    <cellStyle name="Normal 2 4 2 6 3 2 7 2" xfId="25783"/>
    <cellStyle name="Normal 2 4 2 6 3 2 8" xfId="25784"/>
    <cellStyle name="Normal 2 4 2 6 3 2 8 2" xfId="25785"/>
    <cellStyle name="Normal 2 4 2 6 3 2 9" xfId="25786"/>
    <cellStyle name="Normal 2 4 2 6 3 2 9 2" xfId="25787"/>
    <cellStyle name="Normal 2 4 2 6 3 3" xfId="25788"/>
    <cellStyle name="Normal 2 4 2 6 3 3 10" xfId="25789"/>
    <cellStyle name="Normal 2 4 2 6 3 3 10 2" xfId="25790"/>
    <cellStyle name="Normal 2 4 2 6 3 3 11" xfId="25791"/>
    <cellStyle name="Normal 2 4 2 6 3 3 2" xfId="25792"/>
    <cellStyle name="Normal 2 4 2 6 3 3 2 2" xfId="25793"/>
    <cellStyle name="Normal 2 4 2 6 3 3 3" xfId="25794"/>
    <cellStyle name="Normal 2 4 2 6 3 3 3 2" xfId="25795"/>
    <cellStyle name="Normal 2 4 2 6 3 3 4" xfId="25796"/>
    <cellStyle name="Normal 2 4 2 6 3 3 4 2" xfId="25797"/>
    <cellStyle name="Normal 2 4 2 6 3 3 5" xfId="25798"/>
    <cellStyle name="Normal 2 4 2 6 3 3 5 2" xfId="25799"/>
    <cellStyle name="Normal 2 4 2 6 3 3 6" xfId="25800"/>
    <cellStyle name="Normal 2 4 2 6 3 3 6 2" xfId="25801"/>
    <cellStyle name="Normal 2 4 2 6 3 3 7" xfId="25802"/>
    <cellStyle name="Normal 2 4 2 6 3 3 7 2" xfId="25803"/>
    <cellStyle name="Normal 2 4 2 6 3 3 8" xfId="25804"/>
    <cellStyle name="Normal 2 4 2 6 3 3 8 2" xfId="25805"/>
    <cellStyle name="Normal 2 4 2 6 3 3 9" xfId="25806"/>
    <cellStyle name="Normal 2 4 2 6 3 3 9 2" xfId="25807"/>
    <cellStyle name="Normal 2 4 2 6 3 4" xfId="25808"/>
    <cellStyle name="Normal 2 4 2 6 3 4 2" xfId="25809"/>
    <cellStyle name="Normal 2 4 2 6 3 5" xfId="25810"/>
    <cellStyle name="Normal 2 4 2 6 3 5 2" xfId="25811"/>
    <cellStyle name="Normal 2 4 2 6 3 6" xfId="25812"/>
    <cellStyle name="Normal 2 4 2 6 3 6 2" xfId="25813"/>
    <cellStyle name="Normal 2 4 2 6 3 7" xfId="25814"/>
    <cellStyle name="Normal 2 4 2 6 3 7 2" xfId="25815"/>
    <cellStyle name="Normal 2 4 2 6 3 8" xfId="25816"/>
    <cellStyle name="Normal 2 4 2 6 3 8 2" xfId="25817"/>
    <cellStyle name="Normal 2 4 2 6 3 9" xfId="25818"/>
    <cellStyle name="Normal 2 4 2 6 3 9 2" xfId="25819"/>
    <cellStyle name="Normal 2 4 2 6 4" xfId="791"/>
    <cellStyle name="Normal 2 4 2 6 4 10" xfId="25820"/>
    <cellStyle name="Normal 2 4 2 6 4 10 2" xfId="25821"/>
    <cellStyle name="Normal 2 4 2 6 4 11" xfId="25822"/>
    <cellStyle name="Normal 2 4 2 6 4 11 2" xfId="25823"/>
    <cellStyle name="Normal 2 4 2 6 4 12" xfId="25824"/>
    <cellStyle name="Normal 2 4 2 6 4 12 2" xfId="25825"/>
    <cellStyle name="Normal 2 4 2 6 4 13" xfId="25826"/>
    <cellStyle name="Normal 2 4 2 6 4 2" xfId="25827"/>
    <cellStyle name="Normal 2 4 2 6 4 2 10" xfId="25828"/>
    <cellStyle name="Normal 2 4 2 6 4 2 10 2" xfId="25829"/>
    <cellStyle name="Normal 2 4 2 6 4 2 11" xfId="25830"/>
    <cellStyle name="Normal 2 4 2 6 4 2 11 2" xfId="25831"/>
    <cellStyle name="Normal 2 4 2 6 4 2 12" xfId="25832"/>
    <cellStyle name="Normal 2 4 2 6 4 2 2" xfId="25833"/>
    <cellStyle name="Normal 2 4 2 6 4 2 2 10" xfId="25834"/>
    <cellStyle name="Normal 2 4 2 6 4 2 2 10 2" xfId="25835"/>
    <cellStyle name="Normal 2 4 2 6 4 2 2 11" xfId="25836"/>
    <cellStyle name="Normal 2 4 2 6 4 2 2 2" xfId="25837"/>
    <cellStyle name="Normal 2 4 2 6 4 2 2 2 2" xfId="25838"/>
    <cellStyle name="Normal 2 4 2 6 4 2 2 3" xfId="25839"/>
    <cellStyle name="Normal 2 4 2 6 4 2 2 3 2" xfId="25840"/>
    <cellStyle name="Normal 2 4 2 6 4 2 2 4" xfId="25841"/>
    <cellStyle name="Normal 2 4 2 6 4 2 2 4 2" xfId="25842"/>
    <cellStyle name="Normal 2 4 2 6 4 2 2 5" xfId="25843"/>
    <cellStyle name="Normal 2 4 2 6 4 2 2 5 2" xfId="25844"/>
    <cellStyle name="Normal 2 4 2 6 4 2 2 6" xfId="25845"/>
    <cellStyle name="Normal 2 4 2 6 4 2 2 6 2" xfId="25846"/>
    <cellStyle name="Normal 2 4 2 6 4 2 2 7" xfId="25847"/>
    <cellStyle name="Normal 2 4 2 6 4 2 2 7 2" xfId="25848"/>
    <cellStyle name="Normal 2 4 2 6 4 2 2 8" xfId="25849"/>
    <cellStyle name="Normal 2 4 2 6 4 2 2 8 2" xfId="25850"/>
    <cellStyle name="Normal 2 4 2 6 4 2 2 9" xfId="25851"/>
    <cellStyle name="Normal 2 4 2 6 4 2 2 9 2" xfId="25852"/>
    <cellStyle name="Normal 2 4 2 6 4 2 3" xfId="25853"/>
    <cellStyle name="Normal 2 4 2 6 4 2 3 2" xfId="25854"/>
    <cellStyle name="Normal 2 4 2 6 4 2 4" xfId="25855"/>
    <cellStyle name="Normal 2 4 2 6 4 2 4 2" xfId="25856"/>
    <cellStyle name="Normal 2 4 2 6 4 2 5" xfId="25857"/>
    <cellStyle name="Normal 2 4 2 6 4 2 5 2" xfId="25858"/>
    <cellStyle name="Normal 2 4 2 6 4 2 6" xfId="25859"/>
    <cellStyle name="Normal 2 4 2 6 4 2 6 2" xfId="25860"/>
    <cellStyle name="Normal 2 4 2 6 4 2 7" xfId="25861"/>
    <cellStyle name="Normal 2 4 2 6 4 2 7 2" xfId="25862"/>
    <cellStyle name="Normal 2 4 2 6 4 2 8" xfId="25863"/>
    <cellStyle name="Normal 2 4 2 6 4 2 8 2" xfId="25864"/>
    <cellStyle name="Normal 2 4 2 6 4 2 9" xfId="25865"/>
    <cellStyle name="Normal 2 4 2 6 4 2 9 2" xfId="25866"/>
    <cellStyle name="Normal 2 4 2 6 4 3" xfId="25867"/>
    <cellStyle name="Normal 2 4 2 6 4 3 10" xfId="25868"/>
    <cellStyle name="Normal 2 4 2 6 4 3 10 2" xfId="25869"/>
    <cellStyle name="Normal 2 4 2 6 4 3 11" xfId="25870"/>
    <cellStyle name="Normal 2 4 2 6 4 3 2" xfId="25871"/>
    <cellStyle name="Normal 2 4 2 6 4 3 2 2" xfId="25872"/>
    <cellStyle name="Normal 2 4 2 6 4 3 3" xfId="25873"/>
    <cellStyle name="Normal 2 4 2 6 4 3 3 2" xfId="25874"/>
    <cellStyle name="Normal 2 4 2 6 4 3 4" xfId="25875"/>
    <cellStyle name="Normal 2 4 2 6 4 3 4 2" xfId="25876"/>
    <cellStyle name="Normal 2 4 2 6 4 3 5" xfId="25877"/>
    <cellStyle name="Normal 2 4 2 6 4 3 5 2" xfId="25878"/>
    <cellStyle name="Normal 2 4 2 6 4 3 6" xfId="25879"/>
    <cellStyle name="Normal 2 4 2 6 4 3 6 2" xfId="25880"/>
    <cellStyle name="Normal 2 4 2 6 4 3 7" xfId="25881"/>
    <cellStyle name="Normal 2 4 2 6 4 3 7 2" xfId="25882"/>
    <cellStyle name="Normal 2 4 2 6 4 3 8" xfId="25883"/>
    <cellStyle name="Normal 2 4 2 6 4 3 8 2" xfId="25884"/>
    <cellStyle name="Normal 2 4 2 6 4 3 9" xfId="25885"/>
    <cellStyle name="Normal 2 4 2 6 4 3 9 2" xfId="25886"/>
    <cellStyle name="Normal 2 4 2 6 4 4" xfId="25887"/>
    <cellStyle name="Normal 2 4 2 6 4 4 2" xfId="25888"/>
    <cellStyle name="Normal 2 4 2 6 4 5" xfId="25889"/>
    <cellStyle name="Normal 2 4 2 6 4 5 2" xfId="25890"/>
    <cellStyle name="Normal 2 4 2 6 4 6" xfId="25891"/>
    <cellStyle name="Normal 2 4 2 6 4 6 2" xfId="25892"/>
    <cellStyle name="Normal 2 4 2 6 4 7" xfId="25893"/>
    <cellStyle name="Normal 2 4 2 6 4 7 2" xfId="25894"/>
    <cellStyle name="Normal 2 4 2 6 4 8" xfId="25895"/>
    <cellStyle name="Normal 2 4 2 6 4 8 2" xfId="25896"/>
    <cellStyle name="Normal 2 4 2 6 4 9" xfId="25897"/>
    <cellStyle name="Normal 2 4 2 6 4 9 2" xfId="25898"/>
    <cellStyle name="Normal 2 4 2 6 5" xfId="792"/>
    <cellStyle name="Normal 2 4 2 6 5 10" xfId="25899"/>
    <cellStyle name="Normal 2 4 2 6 5 10 2" xfId="25900"/>
    <cellStyle name="Normal 2 4 2 6 5 11" xfId="25901"/>
    <cellStyle name="Normal 2 4 2 6 5 11 2" xfId="25902"/>
    <cellStyle name="Normal 2 4 2 6 5 12" xfId="25903"/>
    <cellStyle name="Normal 2 4 2 6 5 12 2" xfId="25904"/>
    <cellStyle name="Normal 2 4 2 6 5 13" xfId="25905"/>
    <cellStyle name="Normal 2 4 2 6 5 2" xfId="25906"/>
    <cellStyle name="Normal 2 4 2 6 5 2 10" xfId="25907"/>
    <cellStyle name="Normal 2 4 2 6 5 2 10 2" xfId="25908"/>
    <cellStyle name="Normal 2 4 2 6 5 2 11" xfId="25909"/>
    <cellStyle name="Normal 2 4 2 6 5 2 11 2" xfId="25910"/>
    <cellStyle name="Normal 2 4 2 6 5 2 12" xfId="25911"/>
    <cellStyle name="Normal 2 4 2 6 5 2 2" xfId="25912"/>
    <cellStyle name="Normal 2 4 2 6 5 2 2 10" xfId="25913"/>
    <cellStyle name="Normal 2 4 2 6 5 2 2 10 2" xfId="25914"/>
    <cellStyle name="Normal 2 4 2 6 5 2 2 11" xfId="25915"/>
    <cellStyle name="Normal 2 4 2 6 5 2 2 2" xfId="25916"/>
    <cellStyle name="Normal 2 4 2 6 5 2 2 2 2" xfId="25917"/>
    <cellStyle name="Normal 2 4 2 6 5 2 2 3" xfId="25918"/>
    <cellStyle name="Normal 2 4 2 6 5 2 2 3 2" xfId="25919"/>
    <cellStyle name="Normal 2 4 2 6 5 2 2 4" xfId="25920"/>
    <cellStyle name="Normal 2 4 2 6 5 2 2 4 2" xfId="25921"/>
    <cellStyle name="Normal 2 4 2 6 5 2 2 5" xfId="25922"/>
    <cellStyle name="Normal 2 4 2 6 5 2 2 5 2" xfId="25923"/>
    <cellStyle name="Normal 2 4 2 6 5 2 2 6" xfId="25924"/>
    <cellStyle name="Normal 2 4 2 6 5 2 2 6 2" xfId="25925"/>
    <cellStyle name="Normal 2 4 2 6 5 2 2 7" xfId="25926"/>
    <cellStyle name="Normal 2 4 2 6 5 2 2 7 2" xfId="25927"/>
    <cellStyle name="Normal 2 4 2 6 5 2 2 8" xfId="25928"/>
    <cellStyle name="Normal 2 4 2 6 5 2 2 8 2" xfId="25929"/>
    <cellStyle name="Normal 2 4 2 6 5 2 2 9" xfId="25930"/>
    <cellStyle name="Normal 2 4 2 6 5 2 2 9 2" xfId="25931"/>
    <cellStyle name="Normal 2 4 2 6 5 2 3" xfId="25932"/>
    <cellStyle name="Normal 2 4 2 6 5 2 3 2" xfId="25933"/>
    <cellStyle name="Normal 2 4 2 6 5 2 4" xfId="25934"/>
    <cellStyle name="Normal 2 4 2 6 5 2 4 2" xfId="25935"/>
    <cellStyle name="Normal 2 4 2 6 5 2 5" xfId="25936"/>
    <cellStyle name="Normal 2 4 2 6 5 2 5 2" xfId="25937"/>
    <cellStyle name="Normal 2 4 2 6 5 2 6" xfId="25938"/>
    <cellStyle name="Normal 2 4 2 6 5 2 6 2" xfId="25939"/>
    <cellStyle name="Normal 2 4 2 6 5 2 7" xfId="25940"/>
    <cellStyle name="Normal 2 4 2 6 5 2 7 2" xfId="25941"/>
    <cellStyle name="Normal 2 4 2 6 5 2 8" xfId="25942"/>
    <cellStyle name="Normal 2 4 2 6 5 2 8 2" xfId="25943"/>
    <cellStyle name="Normal 2 4 2 6 5 2 9" xfId="25944"/>
    <cellStyle name="Normal 2 4 2 6 5 2 9 2" xfId="25945"/>
    <cellStyle name="Normal 2 4 2 6 5 3" xfId="25946"/>
    <cellStyle name="Normal 2 4 2 6 5 3 10" xfId="25947"/>
    <cellStyle name="Normal 2 4 2 6 5 3 10 2" xfId="25948"/>
    <cellStyle name="Normal 2 4 2 6 5 3 11" xfId="25949"/>
    <cellStyle name="Normal 2 4 2 6 5 3 2" xfId="25950"/>
    <cellStyle name="Normal 2 4 2 6 5 3 2 2" xfId="25951"/>
    <cellStyle name="Normal 2 4 2 6 5 3 3" xfId="25952"/>
    <cellStyle name="Normal 2 4 2 6 5 3 3 2" xfId="25953"/>
    <cellStyle name="Normal 2 4 2 6 5 3 4" xfId="25954"/>
    <cellStyle name="Normal 2 4 2 6 5 3 4 2" xfId="25955"/>
    <cellStyle name="Normal 2 4 2 6 5 3 5" xfId="25956"/>
    <cellStyle name="Normal 2 4 2 6 5 3 5 2" xfId="25957"/>
    <cellStyle name="Normal 2 4 2 6 5 3 6" xfId="25958"/>
    <cellStyle name="Normal 2 4 2 6 5 3 6 2" xfId="25959"/>
    <cellStyle name="Normal 2 4 2 6 5 3 7" xfId="25960"/>
    <cellStyle name="Normal 2 4 2 6 5 3 7 2" xfId="25961"/>
    <cellStyle name="Normal 2 4 2 6 5 3 8" xfId="25962"/>
    <cellStyle name="Normal 2 4 2 6 5 3 8 2" xfId="25963"/>
    <cellStyle name="Normal 2 4 2 6 5 3 9" xfId="25964"/>
    <cellStyle name="Normal 2 4 2 6 5 3 9 2" xfId="25965"/>
    <cellStyle name="Normal 2 4 2 6 5 4" xfId="25966"/>
    <cellStyle name="Normal 2 4 2 6 5 4 2" xfId="25967"/>
    <cellStyle name="Normal 2 4 2 6 5 5" xfId="25968"/>
    <cellStyle name="Normal 2 4 2 6 5 5 2" xfId="25969"/>
    <cellStyle name="Normal 2 4 2 6 5 6" xfId="25970"/>
    <cellStyle name="Normal 2 4 2 6 5 6 2" xfId="25971"/>
    <cellStyle name="Normal 2 4 2 6 5 7" xfId="25972"/>
    <cellStyle name="Normal 2 4 2 6 5 7 2" xfId="25973"/>
    <cellStyle name="Normal 2 4 2 6 5 8" xfId="25974"/>
    <cellStyle name="Normal 2 4 2 6 5 8 2" xfId="25975"/>
    <cellStyle name="Normal 2 4 2 6 5 9" xfId="25976"/>
    <cellStyle name="Normal 2 4 2 6 5 9 2" xfId="25977"/>
    <cellStyle name="Normal 2 4 2 6 6" xfId="793"/>
    <cellStyle name="Normal 2 4 2 7" xfId="794"/>
    <cellStyle name="Normal 2 4 2 7 2" xfId="795"/>
    <cellStyle name="Normal 2 4 2 8" xfId="796"/>
    <cellStyle name="Normal 2 4 2 8 2" xfId="797"/>
    <cellStyle name="Normal 2 4 2 9" xfId="798"/>
    <cellStyle name="Normal 2 4 2 9 2" xfId="799"/>
    <cellStyle name="Normal 2 4 20" xfId="25978"/>
    <cellStyle name="Normal 2 4 21" xfId="25979"/>
    <cellStyle name="Normal 2 4 3" xfId="800"/>
    <cellStyle name="Normal 2 4 3 10" xfId="25980"/>
    <cellStyle name="Normal 2 4 3 10 2" xfId="25981"/>
    <cellStyle name="Normal 2 4 3 11" xfId="25982"/>
    <cellStyle name="Normal 2 4 3 11 2" xfId="25983"/>
    <cellStyle name="Normal 2 4 3 12" xfId="25984"/>
    <cellStyle name="Normal 2 4 3 12 2" xfId="25985"/>
    <cellStyle name="Normal 2 4 3 13" xfId="25986"/>
    <cellStyle name="Normal 2 4 3 13 2" xfId="25987"/>
    <cellStyle name="Normal 2 4 3 14" xfId="25988"/>
    <cellStyle name="Normal 2 4 3 14 2" xfId="25989"/>
    <cellStyle name="Normal 2 4 3 15" xfId="25990"/>
    <cellStyle name="Normal 2 4 3 15 2" xfId="25991"/>
    <cellStyle name="Normal 2 4 3 16" xfId="25992"/>
    <cellStyle name="Normal 2 4 3 16 2" xfId="25993"/>
    <cellStyle name="Normal 2 4 3 17" xfId="25994"/>
    <cellStyle name="Normal 2 4 3 17 2" xfId="25995"/>
    <cellStyle name="Normal 2 4 3 18" xfId="25996"/>
    <cellStyle name="Normal 2 4 3 2" xfId="801"/>
    <cellStyle name="Normal 2 4 3 2 2" xfId="802"/>
    <cellStyle name="Normal 2 4 3 2 2 10" xfId="25997"/>
    <cellStyle name="Normal 2 4 3 2 2 10 2" xfId="25998"/>
    <cellStyle name="Normal 2 4 3 2 2 11" xfId="25999"/>
    <cellStyle name="Normal 2 4 3 2 2 11 2" xfId="26000"/>
    <cellStyle name="Normal 2 4 3 2 2 12" xfId="26001"/>
    <cellStyle name="Normal 2 4 3 2 2 12 2" xfId="26002"/>
    <cellStyle name="Normal 2 4 3 2 2 13" xfId="26003"/>
    <cellStyle name="Normal 2 4 3 2 2 13 2" xfId="26004"/>
    <cellStyle name="Normal 2 4 3 2 2 14" xfId="26005"/>
    <cellStyle name="Normal 2 4 3 2 2 14 2" xfId="26006"/>
    <cellStyle name="Normal 2 4 3 2 2 15" xfId="26007"/>
    <cellStyle name="Normal 2 4 3 2 2 15 2" xfId="26008"/>
    <cellStyle name="Normal 2 4 3 2 2 16" xfId="26009"/>
    <cellStyle name="Normal 2 4 3 2 2 16 2" xfId="26010"/>
    <cellStyle name="Normal 2 4 3 2 2 17" xfId="26011"/>
    <cellStyle name="Normal 2 4 3 2 2 2" xfId="803"/>
    <cellStyle name="Normal 2 4 3 2 2 2 2" xfId="804"/>
    <cellStyle name="Normal 2 4 3 2 2 3" xfId="805"/>
    <cellStyle name="Normal 2 4 3 2 2 3 2" xfId="806"/>
    <cellStyle name="Normal 2 4 3 2 2 4" xfId="807"/>
    <cellStyle name="Normal 2 4 3 2 2 4 2" xfId="808"/>
    <cellStyle name="Normal 2 4 3 2 2 5" xfId="809"/>
    <cellStyle name="Normal 2 4 3 2 2 5 2" xfId="810"/>
    <cellStyle name="Normal 2 4 3 2 2 6" xfId="26012"/>
    <cellStyle name="Normal 2 4 3 2 2 6 10" xfId="26013"/>
    <cellStyle name="Normal 2 4 3 2 2 6 10 2" xfId="26014"/>
    <cellStyle name="Normal 2 4 3 2 2 6 11" xfId="26015"/>
    <cellStyle name="Normal 2 4 3 2 2 6 11 2" xfId="26016"/>
    <cellStyle name="Normal 2 4 3 2 2 6 12" xfId="26017"/>
    <cellStyle name="Normal 2 4 3 2 2 6 2" xfId="26018"/>
    <cellStyle name="Normal 2 4 3 2 2 6 2 10" xfId="26019"/>
    <cellStyle name="Normal 2 4 3 2 2 6 2 10 2" xfId="26020"/>
    <cellStyle name="Normal 2 4 3 2 2 6 2 11" xfId="26021"/>
    <cellStyle name="Normal 2 4 3 2 2 6 2 2" xfId="26022"/>
    <cellStyle name="Normal 2 4 3 2 2 6 2 2 2" xfId="26023"/>
    <cellStyle name="Normal 2 4 3 2 2 6 2 3" xfId="26024"/>
    <cellStyle name="Normal 2 4 3 2 2 6 2 3 2" xfId="26025"/>
    <cellStyle name="Normal 2 4 3 2 2 6 2 4" xfId="26026"/>
    <cellStyle name="Normal 2 4 3 2 2 6 2 4 2" xfId="26027"/>
    <cellStyle name="Normal 2 4 3 2 2 6 2 5" xfId="26028"/>
    <cellStyle name="Normal 2 4 3 2 2 6 2 5 2" xfId="26029"/>
    <cellStyle name="Normal 2 4 3 2 2 6 2 6" xfId="26030"/>
    <cellStyle name="Normal 2 4 3 2 2 6 2 6 2" xfId="26031"/>
    <cellStyle name="Normal 2 4 3 2 2 6 2 7" xfId="26032"/>
    <cellStyle name="Normal 2 4 3 2 2 6 2 7 2" xfId="26033"/>
    <cellStyle name="Normal 2 4 3 2 2 6 2 8" xfId="26034"/>
    <cellStyle name="Normal 2 4 3 2 2 6 2 8 2" xfId="26035"/>
    <cellStyle name="Normal 2 4 3 2 2 6 2 9" xfId="26036"/>
    <cellStyle name="Normal 2 4 3 2 2 6 2 9 2" xfId="26037"/>
    <cellStyle name="Normal 2 4 3 2 2 6 3" xfId="26038"/>
    <cellStyle name="Normal 2 4 3 2 2 6 3 2" xfId="26039"/>
    <cellStyle name="Normal 2 4 3 2 2 6 4" xfId="26040"/>
    <cellStyle name="Normal 2 4 3 2 2 6 4 2" xfId="26041"/>
    <cellStyle name="Normal 2 4 3 2 2 6 5" xfId="26042"/>
    <cellStyle name="Normal 2 4 3 2 2 6 5 2" xfId="26043"/>
    <cellStyle name="Normal 2 4 3 2 2 6 6" xfId="26044"/>
    <cellStyle name="Normal 2 4 3 2 2 6 6 2" xfId="26045"/>
    <cellStyle name="Normal 2 4 3 2 2 6 7" xfId="26046"/>
    <cellStyle name="Normal 2 4 3 2 2 6 7 2" xfId="26047"/>
    <cellStyle name="Normal 2 4 3 2 2 6 8" xfId="26048"/>
    <cellStyle name="Normal 2 4 3 2 2 6 8 2" xfId="26049"/>
    <cellStyle name="Normal 2 4 3 2 2 6 9" xfId="26050"/>
    <cellStyle name="Normal 2 4 3 2 2 6 9 2" xfId="26051"/>
    <cellStyle name="Normal 2 4 3 2 2 7" xfId="26052"/>
    <cellStyle name="Normal 2 4 3 2 2 7 10" xfId="26053"/>
    <cellStyle name="Normal 2 4 3 2 2 7 10 2" xfId="26054"/>
    <cellStyle name="Normal 2 4 3 2 2 7 11" xfId="26055"/>
    <cellStyle name="Normal 2 4 3 2 2 7 2" xfId="26056"/>
    <cellStyle name="Normal 2 4 3 2 2 7 2 2" xfId="26057"/>
    <cellStyle name="Normal 2 4 3 2 2 7 3" xfId="26058"/>
    <cellStyle name="Normal 2 4 3 2 2 7 3 2" xfId="26059"/>
    <cellStyle name="Normal 2 4 3 2 2 7 4" xfId="26060"/>
    <cellStyle name="Normal 2 4 3 2 2 7 4 2" xfId="26061"/>
    <cellStyle name="Normal 2 4 3 2 2 7 5" xfId="26062"/>
    <cellStyle name="Normal 2 4 3 2 2 7 5 2" xfId="26063"/>
    <cellStyle name="Normal 2 4 3 2 2 7 6" xfId="26064"/>
    <cellStyle name="Normal 2 4 3 2 2 7 6 2" xfId="26065"/>
    <cellStyle name="Normal 2 4 3 2 2 7 7" xfId="26066"/>
    <cellStyle name="Normal 2 4 3 2 2 7 7 2" xfId="26067"/>
    <cellStyle name="Normal 2 4 3 2 2 7 8" xfId="26068"/>
    <cellStyle name="Normal 2 4 3 2 2 7 8 2" xfId="26069"/>
    <cellStyle name="Normal 2 4 3 2 2 7 9" xfId="26070"/>
    <cellStyle name="Normal 2 4 3 2 2 7 9 2" xfId="26071"/>
    <cellStyle name="Normal 2 4 3 2 2 8" xfId="26072"/>
    <cellStyle name="Normal 2 4 3 2 2 8 2" xfId="26073"/>
    <cellStyle name="Normal 2 4 3 2 2 9" xfId="26074"/>
    <cellStyle name="Normal 2 4 3 2 2 9 2" xfId="26075"/>
    <cellStyle name="Normal 2 4 3 2 3" xfId="811"/>
    <cellStyle name="Normal 2 4 3 2 3 10" xfId="26076"/>
    <cellStyle name="Normal 2 4 3 2 3 10 2" xfId="26077"/>
    <cellStyle name="Normal 2 4 3 2 3 11" xfId="26078"/>
    <cellStyle name="Normal 2 4 3 2 3 11 2" xfId="26079"/>
    <cellStyle name="Normal 2 4 3 2 3 12" xfId="26080"/>
    <cellStyle name="Normal 2 4 3 2 3 12 2" xfId="26081"/>
    <cellStyle name="Normal 2 4 3 2 3 13" xfId="26082"/>
    <cellStyle name="Normal 2 4 3 2 3 2" xfId="26083"/>
    <cellStyle name="Normal 2 4 3 2 3 2 10" xfId="26084"/>
    <cellStyle name="Normal 2 4 3 2 3 2 10 2" xfId="26085"/>
    <cellStyle name="Normal 2 4 3 2 3 2 11" xfId="26086"/>
    <cellStyle name="Normal 2 4 3 2 3 2 11 2" xfId="26087"/>
    <cellStyle name="Normal 2 4 3 2 3 2 12" xfId="26088"/>
    <cellStyle name="Normal 2 4 3 2 3 2 2" xfId="26089"/>
    <cellStyle name="Normal 2 4 3 2 3 2 2 10" xfId="26090"/>
    <cellStyle name="Normal 2 4 3 2 3 2 2 10 2" xfId="26091"/>
    <cellStyle name="Normal 2 4 3 2 3 2 2 11" xfId="26092"/>
    <cellStyle name="Normal 2 4 3 2 3 2 2 2" xfId="26093"/>
    <cellStyle name="Normal 2 4 3 2 3 2 2 2 2" xfId="26094"/>
    <cellStyle name="Normal 2 4 3 2 3 2 2 3" xfId="26095"/>
    <cellStyle name="Normal 2 4 3 2 3 2 2 3 2" xfId="26096"/>
    <cellStyle name="Normal 2 4 3 2 3 2 2 4" xfId="26097"/>
    <cellStyle name="Normal 2 4 3 2 3 2 2 4 2" xfId="26098"/>
    <cellStyle name="Normal 2 4 3 2 3 2 2 5" xfId="26099"/>
    <cellStyle name="Normal 2 4 3 2 3 2 2 5 2" xfId="26100"/>
    <cellStyle name="Normal 2 4 3 2 3 2 2 6" xfId="26101"/>
    <cellStyle name="Normal 2 4 3 2 3 2 2 6 2" xfId="26102"/>
    <cellStyle name="Normal 2 4 3 2 3 2 2 7" xfId="26103"/>
    <cellStyle name="Normal 2 4 3 2 3 2 2 7 2" xfId="26104"/>
    <cellStyle name="Normal 2 4 3 2 3 2 2 8" xfId="26105"/>
    <cellStyle name="Normal 2 4 3 2 3 2 2 8 2" xfId="26106"/>
    <cellStyle name="Normal 2 4 3 2 3 2 2 9" xfId="26107"/>
    <cellStyle name="Normal 2 4 3 2 3 2 2 9 2" xfId="26108"/>
    <cellStyle name="Normal 2 4 3 2 3 2 3" xfId="26109"/>
    <cellStyle name="Normal 2 4 3 2 3 2 3 2" xfId="26110"/>
    <cellStyle name="Normal 2 4 3 2 3 2 4" xfId="26111"/>
    <cellStyle name="Normal 2 4 3 2 3 2 4 2" xfId="26112"/>
    <cellStyle name="Normal 2 4 3 2 3 2 5" xfId="26113"/>
    <cellStyle name="Normal 2 4 3 2 3 2 5 2" xfId="26114"/>
    <cellStyle name="Normal 2 4 3 2 3 2 6" xfId="26115"/>
    <cellStyle name="Normal 2 4 3 2 3 2 6 2" xfId="26116"/>
    <cellStyle name="Normal 2 4 3 2 3 2 7" xfId="26117"/>
    <cellStyle name="Normal 2 4 3 2 3 2 7 2" xfId="26118"/>
    <cellStyle name="Normal 2 4 3 2 3 2 8" xfId="26119"/>
    <cellStyle name="Normal 2 4 3 2 3 2 8 2" xfId="26120"/>
    <cellStyle name="Normal 2 4 3 2 3 2 9" xfId="26121"/>
    <cellStyle name="Normal 2 4 3 2 3 2 9 2" xfId="26122"/>
    <cellStyle name="Normal 2 4 3 2 3 3" xfId="26123"/>
    <cellStyle name="Normal 2 4 3 2 3 3 10" xfId="26124"/>
    <cellStyle name="Normal 2 4 3 2 3 3 10 2" xfId="26125"/>
    <cellStyle name="Normal 2 4 3 2 3 3 11" xfId="26126"/>
    <cellStyle name="Normal 2 4 3 2 3 3 2" xfId="26127"/>
    <cellStyle name="Normal 2 4 3 2 3 3 2 2" xfId="26128"/>
    <cellStyle name="Normal 2 4 3 2 3 3 3" xfId="26129"/>
    <cellStyle name="Normal 2 4 3 2 3 3 3 2" xfId="26130"/>
    <cellStyle name="Normal 2 4 3 2 3 3 4" xfId="26131"/>
    <cellStyle name="Normal 2 4 3 2 3 3 4 2" xfId="26132"/>
    <cellStyle name="Normal 2 4 3 2 3 3 5" xfId="26133"/>
    <cellStyle name="Normal 2 4 3 2 3 3 5 2" xfId="26134"/>
    <cellStyle name="Normal 2 4 3 2 3 3 6" xfId="26135"/>
    <cellStyle name="Normal 2 4 3 2 3 3 6 2" xfId="26136"/>
    <cellStyle name="Normal 2 4 3 2 3 3 7" xfId="26137"/>
    <cellStyle name="Normal 2 4 3 2 3 3 7 2" xfId="26138"/>
    <cellStyle name="Normal 2 4 3 2 3 3 8" xfId="26139"/>
    <cellStyle name="Normal 2 4 3 2 3 3 8 2" xfId="26140"/>
    <cellStyle name="Normal 2 4 3 2 3 3 9" xfId="26141"/>
    <cellStyle name="Normal 2 4 3 2 3 3 9 2" xfId="26142"/>
    <cellStyle name="Normal 2 4 3 2 3 4" xfId="26143"/>
    <cellStyle name="Normal 2 4 3 2 3 4 2" xfId="26144"/>
    <cellStyle name="Normal 2 4 3 2 3 5" xfId="26145"/>
    <cellStyle name="Normal 2 4 3 2 3 5 2" xfId="26146"/>
    <cellStyle name="Normal 2 4 3 2 3 6" xfId="26147"/>
    <cellStyle name="Normal 2 4 3 2 3 6 2" xfId="26148"/>
    <cellStyle name="Normal 2 4 3 2 3 7" xfId="26149"/>
    <cellStyle name="Normal 2 4 3 2 3 7 2" xfId="26150"/>
    <cellStyle name="Normal 2 4 3 2 3 8" xfId="26151"/>
    <cellStyle name="Normal 2 4 3 2 3 8 2" xfId="26152"/>
    <cellStyle name="Normal 2 4 3 2 3 9" xfId="26153"/>
    <cellStyle name="Normal 2 4 3 2 3 9 2" xfId="26154"/>
    <cellStyle name="Normal 2 4 3 2 4" xfId="812"/>
    <cellStyle name="Normal 2 4 3 2 4 10" xfId="26155"/>
    <cellStyle name="Normal 2 4 3 2 4 10 2" xfId="26156"/>
    <cellStyle name="Normal 2 4 3 2 4 11" xfId="26157"/>
    <cellStyle name="Normal 2 4 3 2 4 11 2" xfId="26158"/>
    <cellStyle name="Normal 2 4 3 2 4 12" xfId="26159"/>
    <cellStyle name="Normal 2 4 3 2 4 12 2" xfId="26160"/>
    <cellStyle name="Normal 2 4 3 2 4 13" xfId="26161"/>
    <cellStyle name="Normal 2 4 3 2 4 2" xfId="26162"/>
    <cellStyle name="Normal 2 4 3 2 4 2 10" xfId="26163"/>
    <cellStyle name="Normal 2 4 3 2 4 2 10 2" xfId="26164"/>
    <cellStyle name="Normal 2 4 3 2 4 2 11" xfId="26165"/>
    <cellStyle name="Normal 2 4 3 2 4 2 11 2" xfId="26166"/>
    <cellStyle name="Normal 2 4 3 2 4 2 12" xfId="26167"/>
    <cellStyle name="Normal 2 4 3 2 4 2 2" xfId="26168"/>
    <cellStyle name="Normal 2 4 3 2 4 2 2 10" xfId="26169"/>
    <cellStyle name="Normal 2 4 3 2 4 2 2 10 2" xfId="26170"/>
    <cellStyle name="Normal 2 4 3 2 4 2 2 11" xfId="26171"/>
    <cellStyle name="Normal 2 4 3 2 4 2 2 2" xfId="26172"/>
    <cellStyle name="Normal 2 4 3 2 4 2 2 2 2" xfId="26173"/>
    <cellStyle name="Normal 2 4 3 2 4 2 2 3" xfId="26174"/>
    <cellStyle name="Normal 2 4 3 2 4 2 2 3 2" xfId="26175"/>
    <cellStyle name="Normal 2 4 3 2 4 2 2 4" xfId="26176"/>
    <cellStyle name="Normal 2 4 3 2 4 2 2 4 2" xfId="26177"/>
    <cellStyle name="Normal 2 4 3 2 4 2 2 5" xfId="26178"/>
    <cellStyle name="Normal 2 4 3 2 4 2 2 5 2" xfId="26179"/>
    <cellStyle name="Normal 2 4 3 2 4 2 2 6" xfId="26180"/>
    <cellStyle name="Normal 2 4 3 2 4 2 2 6 2" xfId="26181"/>
    <cellStyle name="Normal 2 4 3 2 4 2 2 7" xfId="26182"/>
    <cellStyle name="Normal 2 4 3 2 4 2 2 7 2" xfId="26183"/>
    <cellStyle name="Normal 2 4 3 2 4 2 2 8" xfId="26184"/>
    <cellStyle name="Normal 2 4 3 2 4 2 2 8 2" xfId="26185"/>
    <cellStyle name="Normal 2 4 3 2 4 2 2 9" xfId="26186"/>
    <cellStyle name="Normal 2 4 3 2 4 2 2 9 2" xfId="26187"/>
    <cellStyle name="Normal 2 4 3 2 4 2 3" xfId="26188"/>
    <cellStyle name="Normal 2 4 3 2 4 2 3 2" xfId="26189"/>
    <cellStyle name="Normal 2 4 3 2 4 2 4" xfId="26190"/>
    <cellStyle name="Normal 2 4 3 2 4 2 4 2" xfId="26191"/>
    <cellStyle name="Normal 2 4 3 2 4 2 5" xfId="26192"/>
    <cellStyle name="Normal 2 4 3 2 4 2 5 2" xfId="26193"/>
    <cellStyle name="Normal 2 4 3 2 4 2 6" xfId="26194"/>
    <cellStyle name="Normal 2 4 3 2 4 2 6 2" xfId="26195"/>
    <cellStyle name="Normal 2 4 3 2 4 2 7" xfId="26196"/>
    <cellStyle name="Normal 2 4 3 2 4 2 7 2" xfId="26197"/>
    <cellStyle name="Normal 2 4 3 2 4 2 8" xfId="26198"/>
    <cellStyle name="Normal 2 4 3 2 4 2 8 2" xfId="26199"/>
    <cellStyle name="Normal 2 4 3 2 4 2 9" xfId="26200"/>
    <cellStyle name="Normal 2 4 3 2 4 2 9 2" xfId="26201"/>
    <cellStyle name="Normal 2 4 3 2 4 3" xfId="26202"/>
    <cellStyle name="Normal 2 4 3 2 4 3 10" xfId="26203"/>
    <cellStyle name="Normal 2 4 3 2 4 3 10 2" xfId="26204"/>
    <cellStyle name="Normal 2 4 3 2 4 3 11" xfId="26205"/>
    <cellStyle name="Normal 2 4 3 2 4 3 2" xfId="26206"/>
    <cellStyle name="Normal 2 4 3 2 4 3 2 2" xfId="26207"/>
    <cellStyle name="Normal 2 4 3 2 4 3 3" xfId="26208"/>
    <cellStyle name="Normal 2 4 3 2 4 3 3 2" xfId="26209"/>
    <cellStyle name="Normal 2 4 3 2 4 3 4" xfId="26210"/>
    <cellStyle name="Normal 2 4 3 2 4 3 4 2" xfId="26211"/>
    <cellStyle name="Normal 2 4 3 2 4 3 5" xfId="26212"/>
    <cellStyle name="Normal 2 4 3 2 4 3 5 2" xfId="26213"/>
    <cellStyle name="Normal 2 4 3 2 4 3 6" xfId="26214"/>
    <cellStyle name="Normal 2 4 3 2 4 3 6 2" xfId="26215"/>
    <cellStyle name="Normal 2 4 3 2 4 3 7" xfId="26216"/>
    <cellStyle name="Normal 2 4 3 2 4 3 7 2" xfId="26217"/>
    <cellStyle name="Normal 2 4 3 2 4 3 8" xfId="26218"/>
    <cellStyle name="Normal 2 4 3 2 4 3 8 2" xfId="26219"/>
    <cellStyle name="Normal 2 4 3 2 4 3 9" xfId="26220"/>
    <cellStyle name="Normal 2 4 3 2 4 3 9 2" xfId="26221"/>
    <cellStyle name="Normal 2 4 3 2 4 4" xfId="26222"/>
    <cellStyle name="Normal 2 4 3 2 4 4 2" xfId="26223"/>
    <cellStyle name="Normal 2 4 3 2 4 5" xfId="26224"/>
    <cellStyle name="Normal 2 4 3 2 4 5 2" xfId="26225"/>
    <cellStyle name="Normal 2 4 3 2 4 6" xfId="26226"/>
    <cellStyle name="Normal 2 4 3 2 4 6 2" xfId="26227"/>
    <cellStyle name="Normal 2 4 3 2 4 7" xfId="26228"/>
    <cellStyle name="Normal 2 4 3 2 4 7 2" xfId="26229"/>
    <cellStyle name="Normal 2 4 3 2 4 8" xfId="26230"/>
    <cellStyle name="Normal 2 4 3 2 4 8 2" xfId="26231"/>
    <cellStyle name="Normal 2 4 3 2 4 9" xfId="26232"/>
    <cellStyle name="Normal 2 4 3 2 4 9 2" xfId="26233"/>
    <cellStyle name="Normal 2 4 3 2 5" xfId="813"/>
    <cellStyle name="Normal 2 4 3 2 5 10" xfId="26234"/>
    <cellStyle name="Normal 2 4 3 2 5 10 2" xfId="26235"/>
    <cellStyle name="Normal 2 4 3 2 5 11" xfId="26236"/>
    <cellStyle name="Normal 2 4 3 2 5 11 2" xfId="26237"/>
    <cellStyle name="Normal 2 4 3 2 5 12" xfId="26238"/>
    <cellStyle name="Normal 2 4 3 2 5 12 2" xfId="26239"/>
    <cellStyle name="Normal 2 4 3 2 5 13" xfId="26240"/>
    <cellStyle name="Normal 2 4 3 2 5 2" xfId="26241"/>
    <cellStyle name="Normal 2 4 3 2 5 2 10" xfId="26242"/>
    <cellStyle name="Normal 2 4 3 2 5 2 10 2" xfId="26243"/>
    <cellStyle name="Normal 2 4 3 2 5 2 11" xfId="26244"/>
    <cellStyle name="Normal 2 4 3 2 5 2 11 2" xfId="26245"/>
    <cellStyle name="Normal 2 4 3 2 5 2 12" xfId="26246"/>
    <cellStyle name="Normal 2 4 3 2 5 2 2" xfId="26247"/>
    <cellStyle name="Normal 2 4 3 2 5 2 2 10" xfId="26248"/>
    <cellStyle name="Normal 2 4 3 2 5 2 2 10 2" xfId="26249"/>
    <cellStyle name="Normal 2 4 3 2 5 2 2 11" xfId="26250"/>
    <cellStyle name="Normal 2 4 3 2 5 2 2 2" xfId="26251"/>
    <cellStyle name="Normal 2 4 3 2 5 2 2 2 2" xfId="26252"/>
    <cellStyle name="Normal 2 4 3 2 5 2 2 3" xfId="26253"/>
    <cellStyle name="Normal 2 4 3 2 5 2 2 3 2" xfId="26254"/>
    <cellStyle name="Normal 2 4 3 2 5 2 2 4" xfId="26255"/>
    <cellStyle name="Normal 2 4 3 2 5 2 2 4 2" xfId="26256"/>
    <cellStyle name="Normal 2 4 3 2 5 2 2 5" xfId="26257"/>
    <cellStyle name="Normal 2 4 3 2 5 2 2 5 2" xfId="26258"/>
    <cellStyle name="Normal 2 4 3 2 5 2 2 6" xfId="26259"/>
    <cellStyle name="Normal 2 4 3 2 5 2 2 6 2" xfId="26260"/>
    <cellStyle name="Normal 2 4 3 2 5 2 2 7" xfId="26261"/>
    <cellStyle name="Normal 2 4 3 2 5 2 2 7 2" xfId="26262"/>
    <cellStyle name="Normal 2 4 3 2 5 2 2 8" xfId="26263"/>
    <cellStyle name="Normal 2 4 3 2 5 2 2 8 2" xfId="26264"/>
    <cellStyle name="Normal 2 4 3 2 5 2 2 9" xfId="26265"/>
    <cellStyle name="Normal 2 4 3 2 5 2 2 9 2" xfId="26266"/>
    <cellStyle name="Normal 2 4 3 2 5 2 3" xfId="26267"/>
    <cellStyle name="Normal 2 4 3 2 5 2 3 2" xfId="26268"/>
    <cellStyle name="Normal 2 4 3 2 5 2 4" xfId="26269"/>
    <cellStyle name="Normal 2 4 3 2 5 2 4 2" xfId="26270"/>
    <cellStyle name="Normal 2 4 3 2 5 2 5" xfId="26271"/>
    <cellStyle name="Normal 2 4 3 2 5 2 5 2" xfId="26272"/>
    <cellStyle name="Normal 2 4 3 2 5 2 6" xfId="26273"/>
    <cellStyle name="Normal 2 4 3 2 5 2 6 2" xfId="26274"/>
    <cellStyle name="Normal 2 4 3 2 5 2 7" xfId="26275"/>
    <cellStyle name="Normal 2 4 3 2 5 2 7 2" xfId="26276"/>
    <cellStyle name="Normal 2 4 3 2 5 2 8" xfId="26277"/>
    <cellStyle name="Normal 2 4 3 2 5 2 8 2" xfId="26278"/>
    <cellStyle name="Normal 2 4 3 2 5 2 9" xfId="26279"/>
    <cellStyle name="Normal 2 4 3 2 5 2 9 2" xfId="26280"/>
    <cellStyle name="Normal 2 4 3 2 5 3" xfId="26281"/>
    <cellStyle name="Normal 2 4 3 2 5 3 10" xfId="26282"/>
    <cellStyle name="Normal 2 4 3 2 5 3 10 2" xfId="26283"/>
    <cellStyle name="Normal 2 4 3 2 5 3 11" xfId="26284"/>
    <cellStyle name="Normal 2 4 3 2 5 3 2" xfId="26285"/>
    <cellStyle name="Normal 2 4 3 2 5 3 2 2" xfId="26286"/>
    <cellStyle name="Normal 2 4 3 2 5 3 3" xfId="26287"/>
    <cellStyle name="Normal 2 4 3 2 5 3 3 2" xfId="26288"/>
    <cellStyle name="Normal 2 4 3 2 5 3 4" xfId="26289"/>
    <cellStyle name="Normal 2 4 3 2 5 3 4 2" xfId="26290"/>
    <cellStyle name="Normal 2 4 3 2 5 3 5" xfId="26291"/>
    <cellStyle name="Normal 2 4 3 2 5 3 5 2" xfId="26292"/>
    <cellStyle name="Normal 2 4 3 2 5 3 6" xfId="26293"/>
    <cellStyle name="Normal 2 4 3 2 5 3 6 2" xfId="26294"/>
    <cellStyle name="Normal 2 4 3 2 5 3 7" xfId="26295"/>
    <cellStyle name="Normal 2 4 3 2 5 3 7 2" xfId="26296"/>
    <cellStyle name="Normal 2 4 3 2 5 3 8" xfId="26297"/>
    <cellStyle name="Normal 2 4 3 2 5 3 8 2" xfId="26298"/>
    <cellStyle name="Normal 2 4 3 2 5 3 9" xfId="26299"/>
    <cellStyle name="Normal 2 4 3 2 5 3 9 2" xfId="26300"/>
    <cellStyle name="Normal 2 4 3 2 5 4" xfId="26301"/>
    <cellStyle name="Normal 2 4 3 2 5 4 2" xfId="26302"/>
    <cellStyle name="Normal 2 4 3 2 5 5" xfId="26303"/>
    <cellStyle name="Normal 2 4 3 2 5 5 2" xfId="26304"/>
    <cellStyle name="Normal 2 4 3 2 5 6" xfId="26305"/>
    <cellStyle name="Normal 2 4 3 2 5 6 2" xfId="26306"/>
    <cellStyle name="Normal 2 4 3 2 5 7" xfId="26307"/>
    <cellStyle name="Normal 2 4 3 2 5 7 2" xfId="26308"/>
    <cellStyle name="Normal 2 4 3 2 5 8" xfId="26309"/>
    <cellStyle name="Normal 2 4 3 2 5 8 2" xfId="26310"/>
    <cellStyle name="Normal 2 4 3 2 5 9" xfId="26311"/>
    <cellStyle name="Normal 2 4 3 2 5 9 2" xfId="26312"/>
    <cellStyle name="Normal 2 4 3 2 6" xfId="814"/>
    <cellStyle name="Normal 2 4 3 3" xfId="815"/>
    <cellStyle name="Normal 2 4 3 3 2" xfId="816"/>
    <cellStyle name="Normal 2 4 3 4" xfId="817"/>
    <cellStyle name="Normal 2 4 3 4 2" xfId="818"/>
    <cellStyle name="Normal 2 4 3 5" xfId="819"/>
    <cellStyle name="Normal 2 4 3 5 2" xfId="820"/>
    <cellStyle name="Normal 2 4 3 6" xfId="821"/>
    <cellStyle name="Normal 2 4 3 6 2" xfId="822"/>
    <cellStyle name="Normal 2 4 3 7" xfId="26313"/>
    <cellStyle name="Normal 2 4 3 7 10" xfId="26314"/>
    <cellStyle name="Normal 2 4 3 7 10 2" xfId="26315"/>
    <cellStyle name="Normal 2 4 3 7 11" xfId="26316"/>
    <cellStyle name="Normal 2 4 3 7 11 2" xfId="26317"/>
    <cellStyle name="Normal 2 4 3 7 12" xfId="26318"/>
    <cellStyle name="Normal 2 4 3 7 2" xfId="26319"/>
    <cellStyle name="Normal 2 4 3 7 2 10" xfId="26320"/>
    <cellStyle name="Normal 2 4 3 7 2 10 2" xfId="26321"/>
    <cellStyle name="Normal 2 4 3 7 2 11" xfId="26322"/>
    <cellStyle name="Normal 2 4 3 7 2 2" xfId="26323"/>
    <cellStyle name="Normal 2 4 3 7 2 2 2" xfId="26324"/>
    <cellStyle name="Normal 2 4 3 7 2 3" xfId="26325"/>
    <cellStyle name="Normal 2 4 3 7 2 3 2" xfId="26326"/>
    <cellStyle name="Normal 2 4 3 7 2 4" xfId="26327"/>
    <cellStyle name="Normal 2 4 3 7 2 4 2" xfId="26328"/>
    <cellStyle name="Normal 2 4 3 7 2 5" xfId="26329"/>
    <cellStyle name="Normal 2 4 3 7 2 5 2" xfId="26330"/>
    <cellStyle name="Normal 2 4 3 7 2 6" xfId="26331"/>
    <cellStyle name="Normal 2 4 3 7 2 6 2" xfId="26332"/>
    <cellStyle name="Normal 2 4 3 7 2 7" xfId="26333"/>
    <cellStyle name="Normal 2 4 3 7 2 7 2" xfId="26334"/>
    <cellStyle name="Normal 2 4 3 7 2 8" xfId="26335"/>
    <cellStyle name="Normal 2 4 3 7 2 8 2" xfId="26336"/>
    <cellStyle name="Normal 2 4 3 7 2 9" xfId="26337"/>
    <cellStyle name="Normal 2 4 3 7 2 9 2" xfId="26338"/>
    <cellStyle name="Normal 2 4 3 7 3" xfId="26339"/>
    <cellStyle name="Normal 2 4 3 7 3 2" xfId="26340"/>
    <cellStyle name="Normal 2 4 3 7 4" xfId="26341"/>
    <cellStyle name="Normal 2 4 3 7 4 2" xfId="26342"/>
    <cellStyle name="Normal 2 4 3 7 5" xfId="26343"/>
    <cellStyle name="Normal 2 4 3 7 5 2" xfId="26344"/>
    <cellStyle name="Normal 2 4 3 7 6" xfId="26345"/>
    <cellStyle name="Normal 2 4 3 7 6 2" xfId="26346"/>
    <cellStyle name="Normal 2 4 3 7 7" xfId="26347"/>
    <cellStyle name="Normal 2 4 3 7 7 2" xfId="26348"/>
    <cellStyle name="Normal 2 4 3 7 8" xfId="26349"/>
    <cellStyle name="Normal 2 4 3 7 8 2" xfId="26350"/>
    <cellStyle name="Normal 2 4 3 7 9" xfId="26351"/>
    <cellStyle name="Normal 2 4 3 7 9 2" xfId="26352"/>
    <cellStyle name="Normal 2 4 3 8" xfId="26353"/>
    <cellStyle name="Normal 2 4 3 8 10" xfId="26354"/>
    <cellStyle name="Normal 2 4 3 8 10 2" xfId="26355"/>
    <cellStyle name="Normal 2 4 3 8 11" xfId="26356"/>
    <cellStyle name="Normal 2 4 3 8 2" xfId="26357"/>
    <cellStyle name="Normal 2 4 3 8 2 2" xfId="26358"/>
    <cellStyle name="Normal 2 4 3 8 3" xfId="26359"/>
    <cellStyle name="Normal 2 4 3 8 3 2" xfId="26360"/>
    <cellStyle name="Normal 2 4 3 8 4" xfId="26361"/>
    <cellStyle name="Normal 2 4 3 8 4 2" xfId="26362"/>
    <cellStyle name="Normal 2 4 3 8 5" xfId="26363"/>
    <cellStyle name="Normal 2 4 3 8 5 2" xfId="26364"/>
    <cellStyle name="Normal 2 4 3 8 6" xfId="26365"/>
    <cellStyle name="Normal 2 4 3 8 6 2" xfId="26366"/>
    <cellStyle name="Normal 2 4 3 8 7" xfId="26367"/>
    <cellStyle name="Normal 2 4 3 8 7 2" xfId="26368"/>
    <cellStyle name="Normal 2 4 3 8 8" xfId="26369"/>
    <cellStyle name="Normal 2 4 3 8 8 2" xfId="26370"/>
    <cellStyle name="Normal 2 4 3 8 9" xfId="26371"/>
    <cellStyle name="Normal 2 4 3 8 9 2" xfId="26372"/>
    <cellStyle name="Normal 2 4 3 9" xfId="26373"/>
    <cellStyle name="Normal 2 4 3 9 2" xfId="26374"/>
    <cellStyle name="Normal 2 4 4" xfId="823"/>
    <cellStyle name="Normal 2 4 4 2" xfId="824"/>
    <cellStyle name="Normal 2 4 5" xfId="825"/>
    <cellStyle name="Normal 2 4 5 2" xfId="826"/>
    <cellStyle name="Normal 2 4 6" xfId="827"/>
    <cellStyle name="Normal 2 4 6 10" xfId="26375"/>
    <cellStyle name="Normal 2 4 6 10 2" xfId="26376"/>
    <cellStyle name="Normal 2 4 6 11" xfId="26377"/>
    <cellStyle name="Normal 2 4 6 11 2" xfId="26378"/>
    <cellStyle name="Normal 2 4 6 12" xfId="26379"/>
    <cellStyle name="Normal 2 4 6 12 2" xfId="26380"/>
    <cellStyle name="Normal 2 4 6 13" xfId="26381"/>
    <cellStyle name="Normal 2 4 6 13 2" xfId="26382"/>
    <cellStyle name="Normal 2 4 6 14" xfId="26383"/>
    <cellStyle name="Normal 2 4 6 14 2" xfId="26384"/>
    <cellStyle name="Normal 2 4 6 15" xfId="26385"/>
    <cellStyle name="Normal 2 4 6 15 2" xfId="26386"/>
    <cellStyle name="Normal 2 4 6 16" xfId="26387"/>
    <cellStyle name="Normal 2 4 6 16 2" xfId="26388"/>
    <cellStyle name="Normal 2 4 6 17" xfId="26389"/>
    <cellStyle name="Normal 2 4 6 2" xfId="828"/>
    <cellStyle name="Normal 2 4 6 2 2" xfId="829"/>
    <cellStyle name="Normal 2 4 6 3" xfId="830"/>
    <cellStyle name="Normal 2 4 6 3 2" xfId="831"/>
    <cellStyle name="Normal 2 4 6 4" xfId="832"/>
    <cellStyle name="Normal 2 4 6 4 2" xfId="833"/>
    <cellStyle name="Normal 2 4 6 5" xfId="834"/>
    <cellStyle name="Normal 2 4 6 5 2" xfId="835"/>
    <cellStyle name="Normal 2 4 6 6" xfId="26390"/>
    <cellStyle name="Normal 2 4 6 6 10" xfId="26391"/>
    <cellStyle name="Normal 2 4 6 6 10 2" xfId="26392"/>
    <cellStyle name="Normal 2 4 6 6 11" xfId="26393"/>
    <cellStyle name="Normal 2 4 6 6 11 2" xfId="26394"/>
    <cellStyle name="Normal 2 4 6 6 12" xfId="26395"/>
    <cellStyle name="Normal 2 4 6 6 2" xfId="26396"/>
    <cellStyle name="Normal 2 4 6 6 2 10" xfId="26397"/>
    <cellStyle name="Normal 2 4 6 6 2 10 2" xfId="26398"/>
    <cellStyle name="Normal 2 4 6 6 2 11" xfId="26399"/>
    <cellStyle name="Normal 2 4 6 6 2 2" xfId="26400"/>
    <cellStyle name="Normal 2 4 6 6 2 2 2" xfId="26401"/>
    <cellStyle name="Normal 2 4 6 6 2 3" xfId="26402"/>
    <cellStyle name="Normal 2 4 6 6 2 3 2" xfId="26403"/>
    <cellStyle name="Normal 2 4 6 6 2 4" xfId="26404"/>
    <cellStyle name="Normal 2 4 6 6 2 4 2" xfId="26405"/>
    <cellStyle name="Normal 2 4 6 6 2 5" xfId="26406"/>
    <cellStyle name="Normal 2 4 6 6 2 5 2" xfId="26407"/>
    <cellStyle name="Normal 2 4 6 6 2 6" xfId="26408"/>
    <cellStyle name="Normal 2 4 6 6 2 6 2" xfId="26409"/>
    <cellStyle name="Normal 2 4 6 6 2 7" xfId="26410"/>
    <cellStyle name="Normal 2 4 6 6 2 7 2" xfId="26411"/>
    <cellStyle name="Normal 2 4 6 6 2 8" xfId="26412"/>
    <cellStyle name="Normal 2 4 6 6 2 8 2" xfId="26413"/>
    <cellStyle name="Normal 2 4 6 6 2 9" xfId="26414"/>
    <cellStyle name="Normal 2 4 6 6 2 9 2" xfId="26415"/>
    <cellStyle name="Normal 2 4 6 6 3" xfId="26416"/>
    <cellStyle name="Normal 2 4 6 6 3 2" xfId="26417"/>
    <cellStyle name="Normal 2 4 6 6 4" xfId="26418"/>
    <cellStyle name="Normal 2 4 6 6 4 2" xfId="26419"/>
    <cellStyle name="Normal 2 4 6 6 5" xfId="26420"/>
    <cellStyle name="Normal 2 4 6 6 5 2" xfId="26421"/>
    <cellStyle name="Normal 2 4 6 6 6" xfId="26422"/>
    <cellStyle name="Normal 2 4 6 6 6 2" xfId="26423"/>
    <cellStyle name="Normal 2 4 6 6 7" xfId="26424"/>
    <cellStyle name="Normal 2 4 6 6 7 2" xfId="26425"/>
    <cellStyle name="Normal 2 4 6 6 8" xfId="26426"/>
    <cellStyle name="Normal 2 4 6 6 8 2" xfId="26427"/>
    <cellStyle name="Normal 2 4 6 6 9" xfId="26428"/>
    <cellStyle name="Normal 2 4 6 6 9 2" xfId="26429"/>
    <cellStyle name="Normal 2 4 6 7" xfId="26430"/>
    <cellStyle name="Normal 2 4 6 7 10" xfId="26431"/>
    <cellStyle name="Normal 2 4 6 7 10 2" xfId="26432"/>
    <cellStyle name="Normal 2 4 6 7 11" xfId="26433"/>
    <cellStyle name="Normal 2 4 6 7 2" xfId="26434"/>
    <cellStyle name="Normal 2 4 6 7 2 2" xfId="26435"/>
    <cellStyle name="Normal 2 4 6 7 3" xfId="26436"/>
    <cellStyle name="Normal 2 4 6 7 3 2" xfId="26437"/>
    <cellStyle name="Normal 2 4 6 7 4" xfId="26438"/>
    <cellStyle name="Normal 2 4 6 7 4 2" xfId="26439"/>
    <cellStyle name="Normal 2 4 6 7 5" xfId="26440"/>
    <cellStyle name="Normal 2 4 6 7 5 2" xfId="26441"/>
    <cellStyle name="Normal 2 4 6 7 6" xfId="26442"/>
    <cellStyle name="Normal 2 4 6 7 6 2" xfId="26443"/>
    <cellStyle name="Normal 2 4 6 7 7" xfId="26444"/>
    <cellStyle name="Normal 2 4 6 7 7 2" xfId="26445"/>
    <cellStyle name="Normal 2 4 6 7 8" xfId="26446"/>
    <cellStyle name="Normal 2 4 6 7 8 2" xfId="26447"/>
    <cellStyle name="Normal 2 4 6 7 9" xfId="26448"/>
    <cellStyle name="Normal 2 4 6 7 9 2" xfId="26449"/>
    <cellStyle name="Normal 2 4 6 8" xfId="26450"/>
    <cellStyle name="Normal 2 4 6 8 2" xfId="26451"/>
    <cellStyle name="Normal 2 4 6 9" xfId="26452"/>
    <cellStyle name="Normal 2 4 6 9 2" xfId="26453"/>
    <cellStyle name="Normal 2 4 7" xfId="836"/>
    <cellStyle name="Normal 2 4 7 10" xfId="26454"/>
    <cellStyle name="Normal 2 4 7 10 2" xfId="26455"/>
    <cellStyle name="Normal 2 4 7 11" xfId="26456"/>
    <cellStyle name="Normal 2 4 7 11 2" xfId="26457"/>
    <cellStyle name="Normal 2 4 7 12" xfId="26458"/>
    <cellStyle name="Normal 2 4 7 12 2" xfId="26459"/>
    <cellStyle name="Normal 2 4 7 13" xfId="26460"/>
    <cellStyle name="Normal 2 4 7 2" xfId="26461"/>
    <cellStyle name="Normal 2 4 7 2 10" xfId="26462"/>
    <cellStyle name="Normal 2 4 7 2 10 2" xfId="26463"/>
    <cellStyle name="Normal 2 4 7 2 11" xfId="26464"/>
    <cellStyle name="Normal 2 4 7 2 11 2" xfId="26465"/>
    <cellStyle name="Normal 2 4 7 2 12" xfId="26466"/>
    <cellStyle name="Normal 2 4 7 2 2" xfId="26467"/>
    <cellStyle name="Normal 2 4 7 2 2 10" xfId="26468"/>
    <cellStyle name="Normal 2 4 7 2 2 10 2" xfId="26469"/>
    <cellStyle name="Normal 2 4 7 2 2 11" xfId="26470"/>
    <cellStyle name="Normal 2 4 7 2 2 2" xfId="26471"/>
    <cellStyle name="Normal 2 4 7 2 2 2 2" xfId="26472"/>
    <cellStyle name="Normal 2 4 7 2 2 3" xfId="26473"/>
    <cellStyle name="Normal 2 4 7 2 2 3 2" xfId="26474"/>
    <cellStyle name="Normal 2 4 7 2 2 4" xfId="26475"/>
    <cellStyle name="Normal 2 4 7 2 2 4 2" xfId="26476"/>
    <cellStyle name="Normal 2 4 7 2 2 5" xfId="26477"/>
    <cellStyle name="Normal 2 4 7 2 2 5 2" xfId="26478"/>
    <cellStyle name="Normal 2 4 7 2 2 6" xfId="26479"/>
    <cellStyle name="Normal 2 4 7 2 2 6 2" xfId="26480"/>
    <cellStyle name="Normal 2 4 7 2 2 7" xfId="26481"/>
    <cellStyle name="Normal 2 4 7 2 2 7 2" xfId="26482"/>
    <cellStyle name="Normal 2 4 7 2 2 8" xfId="26483"/>
    <cellStyle name="Normal 2 4 7 2 2 8 2" xfId="26484"/>
    <cellStyle name="Normal 2 4 7 2 2 9" xfId="26485"/>
    <cellStyle name="Normal 2 4 7 2 2 9 2" xfId="26486"/>
    <cellStyle name="Normal 2 4 7 2 3" xfId="26487"/>
    <cellStyle name="Normal 2 4 7 2 3 2" xfId="26488"/>
    <cellStyle name="Normal 2 4 7 2 4" xfId="26489"/>
    <cellStyle name="Normal 2 4 7 2 4 2" xfId="26490"/>
    <cellStyle name="Normal 2 4 7 2 5" xfId="26491"/>
    <cellStyle name="Normal 2 4 7 2 5 2" xfId="26492"/>
    <cellStyle name="Normal 2 4 7 2 6" xfId="26493"/>
    <cellStyle name="Normal 2 4 7 2 6 2" xfId="26494"/>
    <cellStyle name="Normal 2 4 7 2 7" xfId="26495"/>
    <cellStyle name="Normal 2 4 7 2 7 2" xfId="26496"/>
    <cellStyle name="Normal 2 4 7 2 8" xfId="26497"/>
    <cellStyle name="Normal 2 4 7 2 8 2" xfId="26498"/>
    <cellStyle name="Normal 2 4 7 2 9" xfId="26499"/>
    <cellStyle name="Normal 2 4 7 2 9 2" xfId="26500"/>
    <cellStyle name="Normal 2 4 7 3" xfId="26501"/>
    <cellStyle name="Normal 2 4 7 3 10" xfId="26502"/>
    <cellStyle name="Normal 2 4 7 3 10 2" xfId="26503"/>
    <cellStyle name="Normal 2 4 7 3 11" xfId="26504"/>
    <cellStyle name="Normal 2 4 7 3 2" xfId="26505"/>
    <cellStyle name="Normal 2 4 7 3 2 2" xfId="26506"/>
    <cellStyle name="Normal 2 4 7 3 3" xfId="26507"/>
    <cellStyle name="Normal 2 4 7 3 3 2" xfId="26508"/>
    <cellStyle name="Normal 2 4 7 3 4" xfId="26509"/>
    <cellStyle name="Normal 2 4 7 3 4 2" xfId="26510"/>
    <cellStyle name="Normal 2 4 7 3 5" xfId="26511"/>
    <cellStyle name="Normal 2 4 7 3 5 2" xfId="26512"/>
    <cellStyle name="Normal 2 4 7 3 6" xfId="26513"/>
    <cellStyle name="Normal 2 4 7 3 6 2" xfId="26514"/>
    <cellStyle name="Normal 2 4 7 3 7" xfId="26515"/>
    <cellStyle name="Normal 2 4 7 3 7 2" xfId="26516"/>
    <cellStyle name="Normal 2 4 7 3 8" xfId="26517"/>
    <cellStyle name="Normal 2 4 7 3 8 2" xfId="26518"/>
    <cellStyle name="Normal 2 4 7 3 9" xfId="26519"/>
    <cellStyle name="Normal 2 4 7 3 9 2" xfId="26520"/>
    <cellStyle name="Normal 2 4 7 4" xfId="26521"/>
    <cellStyle name="Normal 2 4 7 4 2" xfId="26522"/>
    <cellStyle name="Normal 2 4 7 5" xfId="26523"/>
    <cellStyle name="Normal 2 4 7 5 2" xfId="26524"/>
    <cellStyle name="Normal 2 4 7 6" xfId="26525"/>
    <cellStyle name="Normal 2 4 7 6 2" xfId="26526"/>
    <cellStyle name="Normal 2 4 7 7" xfId="26527"/>
    <cellStyle name="Normal 2 4 7 7 2" xfId="26528"/>
    <cellStyle name="Normal 2 4 7 8" xfId="26529"/>
    <cellStyle name="Normal 2 4 7 8 2" xfId="26530"/>
    <cellStyle name="Normal 2 4 7 9" xfId="26531"/>
    <cellStyle name="Normal 2 4 7 9 2" xfId="26532"/>
    <cellStyle name="Normal 2 4 8" xfId="837"/>
    <cellStyle name="Normal 2 4 8 10" xfId="26533"/>
    <cellStyle name="Normal 2 4 8 10 2" xfId="26534"/>
    <cellStyle name="Normal 2 4 8 11" xfId="26535"/>
    <cellStyle name="Normal 2 4 8 11 2" xfId="26536"/>
    <cellStyle name="Normal 2 4 8 12" xfId="26537"/>
    <cellStyle name="Normal 2 4 8 12 2" xfId="26538"/>
    <cellStyle name="Normal 2 4 8 13" xfId="26539"/>
    <cellStyle name="Normal 2 4 8 2" xfId="26540"/>
    <cellStyle name="Normal 2 4 8 2 10" xfId="26541"/>
    <cellStyle name="Normal 2 4 8 2 10 2" xfId="26542"/>
    <cellStyle name="Normal 2 4 8 2 11" xfId="26543"/>
    <cellStyle name="Normal 2 4 8 2 11 2" xfId="26544"/>
    <cellStyle name="Normal 2 4 8 2 12" xfId="26545"/>
    <cellStyle name="Normal 2 4 8 2 2" xfId="26546"/>
    <cellStyle name="Normal 2 4 8 2 2 10" xfId="26547"/>
    <cellStyle name="Normal 2 4 8 2 2 10 2" xfId="26548"/>
    <cellStyle name="Normal 2 4 8 2 2 11" xfId="26549"/>
    <cellStyle name="Normal 2 4 8 2 2 2" xfId="26550"/>
    <cellStyle name="Normal 2 4 8 2 2 2 2" xfId="26551"/>
    <cellStyle name="Normal 2 4 8 2 2 3" xfId="26552"/>
    <cellStyle name="Normal 2 4 8 2 2 3 2" xfId="26553"/>
    <cellStyle name="Normal 2 4 8 2 2 4" xfId="26554"/>
    <cellStyle name="Normal 2 4 8 2 2 4 2" xfId="26555"/>
    <cellStyle name="Normal 2 4 8 2 2 5" xfId="26556"/>
    <cellStyle name="Normal 2 4 8 2 2 5 2" xfId="26557"/>
    <cellStyle name="Normal 2 4 8 2 2 6" xfId="26558"/>
    <cellStyle name="Normal 2 4 8 2 2 6 2" xfId="26559"/>
    <cellStyle name="Normal 2 4 8 2 2 7" xfId="26560"/>
    <cellStyle name="Normal 2 4 8 2 2 7 2" xfId="26561"/>
    <cellStyle name="Normal 2 4 8 2 2 8" xfId="26562"/>
    <cellStyle name="Normal 2 4 8 2 2 8 2" xfId="26563"/>
    <cellStyle name="Normal 2 4 8 2 2 9" xfId="26564"/>
    <cellStyle name="Normal 2 4 8 2 2 9 2" xfId="26565"/>
    <cellStyle name="Normal 2 4 8 2 3" xfId="26566"/>
    <cellStyle name="Normal 2 4 8 2 3 2" xfId="26567"/>
    <cellStyle name="Normal 2 4 8 2 4" xfId="26568"/>
    <cellStyle name="Normal 2 4 8 2 4 2" xfId="26569"/>
    <cellStyle name="Normal 2 4 8 2 5" xfId="26570"/>
    <cellStyle name="Normal 2 4 8 2 5 2" xfId="26571"/>
    <cellStyle name="Normal 2 4 8 2 6" xfId="26572"/>
    <cellStyle name="Normal 2 4 8 2 6 2" xfId="26573"/>
    <cellStyle name="Normal 2 4 8 2 7" xfId="26574"/>
    <cellStyle name="Normal 2 4 8 2 7 2" xfId="26575"/>
    <cellStyle name="Normal 2 4 8 2 8" xfId="26576"/>
    <cellStyle name="Normal 2 4 8 2 8 2" xfId="26577"/>
    <cellStyle name="Normal 2 4 8 2 9" xfId="26578"/>
    <cellStyle name="Normal 2 4 8 2 9 2" xfId="26579"/>
    <cellStyle name="Normal 2 4 8 3" xfId="26580"/>
    <cellStyle name="Normal 2 4 8 3 10" xfId="26581"/>
    <cellStyle name="Normal 2 4 8 3 10 2" xfId="26582"/>
    <cellStyle name="Normal 2 4 8 3 11" xfId="26583"/>
    <cellStyle name="Normal 2 4 8 3 2" xfId="26584"/>
    <cellStyle name="Normal 2 4 8 3 2 2" xfId="26585"/>
    <cellStyle name="Normal 2 4 8 3 3" xfId="26586"/>
    <cellStyle name="Normal 2 4 8 3 3 2" xfId="26587"/>
    <cellStyle name="Normal 2 4 8 3 4" xfId="26588"/>
    <cellStyle name="Normal 2 4 8 3 4 2" xfId="26589"/>
    <cellStyle name="Normal 2 4 8 3 5" xfId="26590"/>
    <cellStyle name="Normal 2 4 8 3 5 2" xfId="26591"/>
    <cellStyle name="Normal 2 4 8 3 6" xfId="26592"/>
    <cellStyle name="Normal 2 4 8 3 6 2" xfId="26593"/>
    <cellStyle name="Normal 2 4 8 3 7" xfId="26594"/>
    <cellStyle name="Normal 2 4 8 3 7 2" xfId="26595"/>
    <cellStyle name="Normal 2 4 8 3 8" xfId="26596"/>
    <cellStyle name="Normal 2 4 8 3 8 2" xfId="26597"/>
    <cellStyle name="Normal 2 4 8 3 9" xfId="26598"/>
    <cellStyle name="Normal 2 4 8 3 9 2" xfId="26599"/>
    <cellStyle name="Normal 2 4 8 4" xfId="26600"/>
    <cellStyle name="Normal 2 4 8 4 2" xfId="26601"/>
    <cellStyle name="Normal 2 4 8 5" xfId="26602"/>
    <cellStyle name="Normal 2 4 8 5 2" xfId="26603"/>
    <cellStyle name="Normal 2 4 8 6" xfId="26604"/>
    <cellStyle name="Normal 2 4 8 6 2" xfId="26605"/>
    <cellStyle name="Normal 2 4 8 7" xfId="26606"/>
    <cellStyle name="Normal 2 4 8 7 2" xfId="26607"/>
    <cellStyle name="Normal 2 4 8 8" xfId="26608"/>
    <cellStyle name="Normal 2 4 8 8 2" xfId="26609"/>
    <cellStyle name="Normal 2 4 8 9" xfId="26610"/>
    <cellStyle name="Normal 2 4 8 9 2" xfId="26611"/>
    <cellStyle name="Normal 2 4 9" xfId="838"/>
    <cellStyle name="Normal 2 4 9 10" xfId="26612"/>
    <cellStyle name="Normal 2 4 9 10 2" xfId="26613"/>
    <cellStyle name="Normal 2 4 9 11" xfId="26614"/>
    <cellStyle name="Normal 2 4 9 11 2" xfId="26615"/>
    <cellStyle name="Normal 2 4 9 12" xfId="26616"/>
    <cellStyle name="Normal 2 4 9 12 2" xfId="26617"/>
    <cellStyle name="Normal 2 4 9 13" xfId="26618"/>
    <cellStyle name="Normal 2 4 9 2" xfId="26619"/>
    <cellStyle name="Normal 2 4 9 2 10" xfId="26620"/>
    <cellStyle name="Normal 2 4 9 2 10 2" xfId="26621"/>
    <cellStyle name="Normal 2 4 9 2 11" xfId="26622"/>
    <cellStyle name="Normal 2 4 9 2 11 2" xfId="26623"/>
    <cellStyle name="Normal 2 4 9 2 12" xfId="26624"/>
    <cellStyle name="Normal 2 4 9 2 2" xfId="26625"/>
    <cellStyle name="Normal 2 4 9 2 2 10" xfId="26626"/>
    <cellStyle name="Normal 2 4 9 2 2 10 2" xfId="26627"/>
    <cellStyle name="Normal 2 4 9 2 2 11" xfId="26628"/>
    <cellStyle name="Normal 2 4 9 2 2 2" xfId="26629"/>
    <cellStyle name="Normal 2 4 9 2 2 2 2" xfId="26630"/>
    <cellStyle name="Normal 2 4 9 2 2 3" xfId="26631"/>
    <cellStyle name="Normal 2 4 9 2 2 3 2" xfId="26632"/>
    <cellStyle name="Normal 2 4 9 2 2 4" xfId="26633"/>
    <cellStyle name="Normal 2 4 9 2 2 4 2" xfId="26634"/>
    <cellStyle name="Normal 2 4 9 2 2 5" xfId="26635"/>
    <cellStyle name="Normal 2 4 9 2 2 5 2" xfId="26636"/>
    <cellStyle name="Normal 2 4 9 2 2 6" xfId="26637"/>
    <cellStyle name="Normal 2 4 9 2 2 6 2" xfId="26638"/>
    <cellStyle name="Normal 2 4 9 2 2 7" xfId="26639"/>
    <cellStyle name="Normal 2 4 9 2 2 7 2" xfId="26640"/>
    <cellStyle name="Normal 2 4 9 2 2 8" xfId="26641"/>
    <cellStyle name="Normal 2 4 9 2 2 8 2" xfId="26642"/>
    <cellStyle name="Normal 2 4 9 2 2 9" xfId="26643"/>
    <cellStyle name="Normal 2 4 9 2 2 9 2" xfId="26644"/>
    <cellStyle name="Normal 2 4 9 2 3" xfId="26645"/>
    <cellStyle name="Normal 2 4 9 2 3 2" xfId="26646"/>
    <cellStyle name="Normal 2 4 9 2 4" xfId="26647"/>
    <cellStyle name="Normal 2 4 9 2 4 2" xfId="26648"/>
    <cellStyle name="Normal 2 4 9 2 5" xfId="26649"/>
    <cellStyle name="Normal 2 4 9 2 5 2" xfId="26650"/>
    <cellStyle name="Normal 2 4 9 2 6" xfId="26651"/>
    <cellStyle name="Normal 2 4 9 2 6 2" xfId="26652"/>
    <cellStyle name="Normal 2 4 9 2 7" xfId="26653"/>
    <cellStyle name="Normal 2 4 9 2 7 2" xfId="26654"/>
    <cellStyle name="Normal 2 4 9 2 8" xfId="26655"/>
    <cellStyle name="Normal 2 4 9 2 8 2" xfId="26656"/>
    <cellStyle name="Normal 2 4 9 2 9" xfId="26657"/>
    <cellStyle name="Normal 2 4 9 2 9 2" xfId="26658"/>
    <cellStyle name="Normal 2 4 9 3" xfId="26659"/>
    <cellStyle name="Normal 2 4 9 3 10" xfId="26660"/>
    <cellStyle name="Normal 2 4 9 3 10 2" xfId="26661"/>
    <cellStyle name="Normal 2 4 9 3 11" xfId="26662"/>
    <cellStyle name="Normal 2 4 9 3 2" xfId="26663"/>
    <cellStyle name="Normal 2 4 9 3 2 2" xfId="26664"/>
    <cellStyle name="Normal 2 4 9 3 3" xfId="26665"/>
    <cellStyle name="Normal 2 4 9 3 3 2" xfId="26666"/>
    <cellStyle name="Normal 2 4 9 3 4" xfId="26667"/>
    <cellStyle name="Normal 2 4 9 3 4 2" xfId="26668"/>
    <cellStyle name="Normal 2 4 9 3 5" xfId="26669"/>
    <cellStyle name="Normal 2 4 9 3 5 2" xfId="26670"/>
    <cellStyle name="Normal 2 4 9 3 6" xfId="26671"/>
    <cellStyle name="Normal 2 4 9 3 6 2" xfId="26672"/>
    <cellStyle name="Normal 2 4 9 3 7" xfId="26673"/>
    <cellStyle name="Normal 2 4 9 3 7 2" xfId="26674"/>
    <cellStyle name="Normal 2 4 9 3 8" xfId="26675"/>
    <cellStyle name="Normal 2 4 9 3 8 2" xfId="26676"/>
    <cellStyle name="Normal 2 4 9 3 9" xfId="26677"/>
    <cellStyle name="Normal 2 4 9 3 9 2" xfId="26678"/>
    <cellStyle name="Normal 2 4 9 4" xfId="26679"/>
    <cellStyle name="Normal 2 4 9 4 2" xfId="26680"/>
    <cellStyle name="Normal 2 4 9 5" xfId="26681"/>
    <cellStyle name="Normal 2 4 9 5 2" xfId="26682"/>
    <cellStyle name="Normal 2 4 9 6" xfId="26683"/>
    <cellStyle name="Normal 2 4 9 6 2" xfId="26684"/>
    <cellStyle name="Normal 2 4 9 7" xfId="26685"/>
    <cellStyle name="Normal 2 4 9 7 2" xfId="26686"/>
    <cellStyle name="Normal 2 4 9 8" xfId="26687"/>
    <cellStyle name="Normal 2 4 9 8 2" xfId="26688"/>
    <cellStyle name="Normal 2 4 9 9" xfId="26689"/>
    <cellStyle name="Normal 2 4 9 9 2" xfId="26690"/>
    <cellStyle name="Normal 2 5" xfId="839"/>
    <cellStyle name="Normal 2 5 2" xfId="26692"/>
    <cellStyle name="Normal 2 5 2 10" xfId="26693"/>
    <cellStyle name="Normal 2 5 2 10 2" xfId="26694"/>
    <cellStyle name="Normal 2 5 2 11" xfId="26695"/>
    <cellStyle name="Normal 2 5 2 11 2" xfId="26696"/>
    <cellStyle name="Normal 2 5 2 12" xfId="26697"/>
    <cellStyle name="Normal 2 5 2 12 2" xfId="26698"/>
    <cellStyle name="Normal 2 5 2 13" xfId="26699"/>
    <cellStyle name="Normal 2 5 2 2" xfId="26700"/>
    <cellStyle name="Normal 2 5 2 2 10" xfId="26701"/>
    <cellStyle name="Normal 2 5 2 2 10 2" xfId="26702"/>
    <cellStyle name="Normal 2 5 2 2 11" xfId="26703"/>
    <cellStyle name="Normal 2 5 2 2 11 2" xfId="26704"/>
    <cellStyle name="Normal 2 5 2 2 12" xfId="26705"/>
    <cellStyle name="Normal 2 5 2 2 2" xfId="26706"/>
    <cellStyle name="Normal 2 5 2 2 2 10" xfId="26707"/>
    <cellStyle name="Normal 2 5 2 2 2 10 2" xfId="26708"/>
    <cellStyle name="Normal 2 5 2 2 2 11" xfId="26709"/>
    <cellStyle name="Normal 2 5 2 2 2 2" xfId="26710"/>
    <cellStyle name="Normal 2 5 2 2 2 2 2" xfId="26711"/>
    <cellStyle name="Normal 2 5 2 2 2 3" xfId="26712"/>
    <cellStyle name="Normal 2 5 2 2 2 3 2" xfId="26713"/>
    <cellStyle name="Normal 2 5 2 2 2 4" xfId="26714"/>
    <cellStyle name="Normal 2 5 2 2 2 4 2" xfId="26715"/>
    <cellStyle name="Normal 2 5 2 2 2 5" xfId="26716"/>
    <cellStyle name="Normal 2 5 2 2 2 5 2" xfId="26717"/>
    <cellStyle name="Normal 2 5 2 2 2 6" xfId="26718"/>
    <cellStyle name="Normal 2 5 2 2 2 6 2" xfId="26719"/>
    <cellStyle name="Normal 2 5 2 2 2 7" xfId="26720"/>
    <cellStyle name="Normal 2 5 2 2 2 7 2" xfId="26721"/>
    <cellStyle name="Normal 2 5 2 2 2 8" xfId="26722"/>
    <cellStyle name="Normal 2 5 2 2 2 8 2" xfId="26723"/>
    <cellStyle name="Normal 2 5 2 2 2 9" xfId="26724"/>
    <cellStyle name="Normal 2 5 2 2 2 9 2" xfId="26725"/>
    <cellStyle name="Normal 2 5 2 2 3" xfId="26726"/>
    <cellStyle name="Normal 2 5 2 2 3 2" xfId="26727"/>
    <cellStyle name="Normal 2 5 2 2 4" xfId="26728"/>
    <cellStyle name="Normal 2 5 2 2 4 2" xfId="26729"/>
    <cellStyle name="Normal 2 5 2 2 5" xfId="26730"/>
    <cellStyle name="Normal 2 5 2 2 5 2" xfId="26731"/>
    <cellStyle name="Normal 2 5 2 2 6" xfId="26732"/>
    <cellStyle name="Normal 2 5 2 2 6 2" xfId="26733"/>
    <cellStyle name="Normal 2 5 2 2 7" xfId="26734"/>
    <cellStyle name="Normal 2 5 2 2 7 2" xfId="26735"/>
    <cellStyle name="Normal 2 5 2 2 8" xfId="26736"/>
    <cellStyle name="Normal 2 5 2 2 8 2" xfId="26737"/>
    <cellStyle name="Normal 2 5 2 2 9" xfId="26738"/>
    <cellStyle name="Normal 2 5 2 2 9 2" xfId="26739"/>
    <cellStyle name="Normal 2 5 2 3" xfId="26740"/>
    <cellStyle name="Normal 2 5 2 3 10" xfId="26741"/>
    <cellStyle name="Normal 2 5 2 3 10 2" xfId="26742"/>
    <cellStyle name="Normal 2 5 2 3 11" xfId="26743"/>
    <cellStyle name="Normal 2 5 2 3 2" xfId="26744"/>
    <cellStyle name="Normal 2 5 2 3 2 2" xfId="26745"/>
    <cellStyle name="Normal 2 5 2 3 3" xfId="26746"/>
    <cellStyle name="Normal 2 5 2 3 3 2" xfId="26747"/>
    <cellStyle name="Normal 2 5 2 3 4" xfId="26748"/>
    <cellStyle name="Normal 2 5 2 3 4 2" xfId="26749"/>
    <cellStyle name="Normal 2 5 2 3 5" xfId="26750"/>
    <cellStyle name="Normal 2 5 2 3 5 2" xfId="26751"/>
    <cellStyle name="Normal 2 5 2 3 6" xfId="26752"/>
    <cellStyle name="Normal 2 5 2 3 6 2" xfId="26753"/>
    <cellStyle name="Normal 2 5 2 3 7" xfId="26754"/>
    <cellStyle name="Normal 2 5 2 3 7 2" xfId="26755"/>
    <cellStyle name="Normal 2 5 2 3 8" xfId="26756"/>
    <cellStyle name="Normal 2 5 2 3 8 2" xfId="26757"/>
    <cellStyle name="Normal 2 5 2 3 9" xfId="26758"/>
    <cellStyle name="Normal 2 5 2 3 9 2" xfId="26759"/>
    <cellStyle name="Normal 2 5 2 4" xfId="26760"/>
    <cellStyle name="Normal 2 5 2 4 2" xfId="26761"/>
    <cellStyle name="Normal 2 5 2 5" xfId="26762"/>
    <cellStyle name="Normal 2 5 2 5 2" xfId="26763"/>
    <cellStyle name="Normal 2 5 2 6" xfId="26764"/>
    <cellStyle name="Normal 2 5 2 6 2" xfId="26765"/>
    <cellStyle name="Normal 2 5 2 7" xfId="26766"/>
    <cellStyle name="Normal 2 5 2 7 2" xfId="26767"/>
    <cellStyle name="Normal 2 5 2 8" xfId="26768"/>
    <cellStyle name="Normal 2 5 2 8 2" xfId="26769"/>
    <cellStyle name="Normal 2 5 2 9" xfId="26770"/>
    <cellStyle name="Normal 2 5 2 9 2" xfId="26771"/>
    <cellStyle name="Normal 2 5 3" xfId="26691"/>
    <cellStyle name="Normal 2 6" xfId="840"/>
    <cellStyle name="Normal 2 6 2" xfId="26773"/>
    <cellStyle name="Normal 2 6 2 10" xfId="26774"/>
    <cellStyle name="Normal 2 6 2 10 2" xfId="26775"/>
    <cellStyle name="Normal 2 6 2 11" xfId="26776"/>
    <cellStyle name="Normal 2 6 2 11 2" xfId="26777"/>
    <cellStyle name="Normal 2 6 2 12" xfId="26778"/>
    <cellStyle name="Normal 2 6 2 12 2" xfId="26779"/>
    <cellStyle name="Normal 2 6 2 13" xfId="26780"/>
    <cellStyle name="Normal 2 6 2 2" xfId="26781"/>
    <cellStyle name="Normal 2 6 2 2 10" xfId="26782"/>
    <cellStyle name="Normal 2 6 2 2 10 2" xfId="26783"/>
    <cellStyle name="Normal 2 6 2 2 11" xfId="26784"/>
    <cellStyle name="Normal 2 6 2 2 11 2" xfId="26785"/>
    <cellStyle name="Normal 2 6 2 2 12" xfId="26786"/>
    <cellStyle name="Normal 2 6 2 2 2" xfId="26787"/>
    <cellStyle name="Normal 2 6 2 2 2 10" xfId="26788"/>
    <cellStyle name="Normal 2 6 2 2 2 10 2" xfId="26789"/>
    <cellStyle name="Normal 2 6 2 2 2 11" xfId="26790"/>
    <cellStyle name="Normal 2 6 2 2 2 2" xfId="26791"/>
    <cellStyle name="Normal 2 6 2 2 2 2 2" xfId="26792"/>
    <cellStyle name="Normal 2 6 2 2 2 3" xfId="26793"/>
    <cellStyle name="Normal 2 6 2 2 2 3 2" xfId="26794"/>
    <cellStyle name="Normal 2 6 2 2 2 4" xfId="26795"/>
    <cellStyle name="Normal 2 6 2 2 2 4 2" xfId="26796"/>
    <cellStyle name="Normal 2 6 2 2 2 5" xfId="26797"/>
    <cellStyle name="Normal 2 6 2 2 2 5 2" xfId="26798"/>
    <cellStyle name="Normal 2 6 2 2 2 6" xfId="26799"/>
    <cellStyle name="Normal 2 6 2 2 2 6 2" xfId="26800"/>
    <cellStyle name="Normal 2 6 2 2 2 7" xfId="26801"/>
    <cellStyle name="Normal 2 6 2 2 2 7 2" xfId="26802"/>
    <cellStyle name="Normal 2 6 2 2 2 8" xfId="26803"/>
    <cellStyle name="Normal 2 6 2 2 2 8 2" xfId="26804"/>
    <cellStyle name="Normal 2 6 2 2 2 9" xfId="26805"/>
    <cellStyle name="Normal 2 6 2 2 2 9 2" xfId="26806"/>
    <cellStyle name="Normal 2 6 2 2 3" xfId="26807"/>
    <cellStyle name="Normal 2 6 2 2 3 2" xfId="26808"/>
    <cellStyle name="Normal 2 6 2 2 4" xfId="26809"/>
    <cellStyle name="Normal 2 6 2 2 4 2" xfId="26810"/>
    <cellStyle name="Normal 2 6 2 2 5" xfId="26811"/>
    <cellStyle name="Normal 2 6 2 2 5 2" xfId="26812"/>
    <cellStyle name="Normal 2 6 2 2 6" xfId="26813"/>
    <cellStyle name="Normal 2 6 2 2 6 2" xfId="26814"/>
    <cellStyle name="Normal 2 6 2 2 7" xfId="26815"/>
    <cellStyle name="Normal 2 6 2 2 7 2" xfId="26816"/>
    <cellStyle name="Normal 2 6 2 2 8" xfId="26817"/>
    <cellStyle name="Normal 2 6 2 2 8 2" xfId="26818"/>
    <cellStyle name="Normal 2 6 2 2 9" xfId="26819"/>
    <cellStyle name="Normal 2 6 2 2 9 2" xfId="26820"/>
    <cellStyle name="Normal 2 6 2 3" xfId="26821"/>
    <cellStyle name="Normal 2 6 2 3 10" xfId="26822"/>
    <cellStyle name="Normal 2 6 2 3 10 2" xfId="26823"/>
    <cellStyle name="Normal 2 6 2 3 11" xfId="26824"/>
    <cellStyle name="Normal 2 6 2 3 2" xfId="26825"/>
    <cellStyle name="Normal 2 6 2 3 2 2" xfId="26826"/>
    <cellStyle name="Normal 2 6 2 3 3" xfId="26827"/>
    <cellStyle name="Normal 2 6 2 3 3 2" xfId="26828"/>
    <cellStyle name="Normal 2 6 2 3 4" xfId="26829"/>
    <cellStyle name="Normal 2 6 2 3 4 2" xfId="26830"/>
    <cellStyle name="Normal 2 6 2 3 5" xfId="26831"/>
    <cellStyle name="Normal 2 6 2 3 5 2" xfId="26832"/>
    <cellStyle name="Normal 2 6 2 3 6" xfId="26833"/>
    <cellStyle name="Normal 2 6 2 3 6 2" xfId="26834"/>
    <cellStyle name="Normal 2 6 2 3 7" xfId="26835"/>
    <cellStyle name="Normal 2 6 2 3 7 2" xfId="26836"/>
    <cellStyle name="Normal 2 6 2 3 8" xfId="26837"/>
    <cellStyle name="Normal 2 6 2 3 8 2" xfId="26838"/>
    <cellStyle name="Normal 2 6 2 3 9" xfId="26839"/>
    <cellStyle name="Normal 2 6 2 3 9 2" xfId="26840"/>
    <cellStyle name="Normal 2 6 2 4" xfId="26841"/>
    <cellStyle name="Normal 2 6 2 4 2" xfId="26842"/>
    <cellStyle name="Normal 2 6 2 5" xfId="26843"/>
    <cellStyle name="Normal 2 6 2 5 2" xfId="26844"/>
    <cellStyle name="Normal 2 6 2 6" xfId="26845"/>
    <cellStyle name="Normal 2 6 2 6 2" xfId="26846"/>
    <cellStyle name="Normal 2 6 2 7" xfId="26847"/>
    <cellStyle name="Normal 2 6 2 7 2" xfId="26848"/>
    <cellStyle name="Normal 2 6 2 8" xfId="26849"/>
    <cellStyle name="Normal 2 6 2 8 2" xfId="26850"/>
    <cellStyle name="Normal 2 6 2 9" xfId="26851"/>
    <cellStyle name="Normal 2 6 2 9 2" xfId="26852"/>
    <cellStyle name="Normal 2 6 3" xfId="26772"/>
    <cellStyle name="Normal 2 7" xfId="841"/>
    <cellStyle name="Normal 2 7 10" xfId="26853"/>
    <cellStyle name="Normal 2 7 10 2" xfId="26854"/>
    <cellStyle name="Normal 2 7 11" xfId="26855"/>
    <cellStyle name="Normal 2 7 11 2" xfId="26856"/>
    <cellStyle name="Normal 2 7 12" xfId="26857"/>
    <cellStyle name="Normal 2 7 12 2" xfId="26858"/>
    <cellStyle name="Normal 2 7 13" xfId="26859"/>
    <cellStyle name="Normal 2 7 2" xfId="26860"/>
    <cellStyle name="Normal 2 7 2 10" xfId="26861"/>
    <cellStyle name="Normal 2 7 2 10 2" xfId="26862"/>
    <cellStyle name="Normal 2 7 2 11" xfId="26863"/>
    <cellStyle name="Normal 2 7 2 11 2" xfId="26864"/>
    <cellStyle name="Normal 2 7 2 12" xfId="26865"/>
    <cellStyle name="Normal 2 7 2 2" xfId="26866"/>
    <cellStyle name="Normal 2 7 2 2 10" xfId="26867"/>
    <cellStyle name="Normal 2 7 2 2 10 2" xfId="26868"/>
    <cellStyle name="Normal 2 7 2 2 11" xfId="26869"/>
    <cellStyle name="Normal 2 7 2 2 2" xfId="26870"/>
    <cellStyle name="Normal 2 7 2 2 2 2" xfId="26871"/>
    <cellStyle name="Normal 2 7 2 2 3" xfId="26872"/>
    <cellStyle name="Normal 2 7 2 2 3 2" xfId="26873"/>
    <cellStyle name="Normal 2 7 2 2 4" xfId="26874"/>
    <cellStyle name="Normal 2 7 2 2 4 2" xfId="26875"/>
    <cellStyle name="Normal 2 7 2 2 5" xfId="26876"/>
    <cellStyle name="Normal 2 7 2 2 5 2" xfId="26877"/>
    <cellStyle name="Normal 2 7 2 2 6" xfId="26878"/>
    <cellStyle name="Normal 2 7 2 2 6 2" xfId="26879"/>
    <cellStyle name="Normal 2 7 2 2 7" xfId="26880"/>
    <cellStyle name="Normal 2 7 2 2 7 2" xfId="26881"/>
    <cellStyle name="Normal 2 7 2 2 8" xfId="26882"/>
    <cellStyle name="Normal 2 7 2 2 8 2" xfId="26883"/>
    <cellStyle name="Normal 2 7 2 2 9" xfId="26884"/>
    <cellStyle name="Normal 2 7 2 2 9 2" xfId="26885"/>
    <cellStyle name="Normal 2 7 2 3" xfId="26886"/>
    <cellStyle name="Normal 2 7 2 3 2" xfId="26887"/>
    <cellStyle name="Normal 2 7 2 4" xfId="26888"/>
    <cellStyle name="Normal 2 7 2 4 2" xfId="26889"/>
    <cellStyle name="Normal 2 7 2 5" xfId="26890"/>
    <cellStyle name="Normal 2 7 2 5 2" xfId="26891"/>
    <cellStyle name="Normal 2 7 2 6" xfId="26892"/>
    <cellStyle name="Normal 2 7 2 6 2" xfId="26893"/>
    <cellStyle name="Normal 2 7 2 7" xfId="26894"/>
    <cellStyle name="Normal 2 7 2 7 2" xfId="26895"/>
    <cellStyle name="Normal 2 7 2 8" xfId="26896"/>
    <cellStyle name="Normal 2 7 2 8 2" xfId="26897"/>
    <cellStyle name="Normal 2 7 2 9" xfId="26898"/>
    <cellStyle name="Normal 2 7 2 9 2" xfId="26899"/>
    <cellStyle name="Normal 2 7 3" xfId="26900"/>
    <cellStyle name="Normal 2 7 3 10" xfId="26901"/>
    <cellStyle name="Normal 2 7 3 10 2" xfId="26902"/>
    <cellStyle name="Normal 2 7 3 11" xfId="26903"/>
    <cellStyle name="Normal 2 7 3 2" xfId="26904"/>
    <cellStyle name="Normal 2 7 3 2 2" xfId="26905"/>
    <cellStyle name="Normal 2 7 3 3" xfId="26906"/>
    <cellStyle name="Normal 2 7 3 3 2" xfId="26907"/>
    <cellStyle name="Normal 2 7 3 4" xfId="26908"/>
    <cellStyle name="Normal 2 7 3 4 2" xfId="26909"/>
    <cellStyle name="Normal 2 7 3 5" xfId="26910"/>
    <cellStyle name="Normal 2 7 3 5 2" xfId="26911"/>
    <cellStyle name="Normal 2 7 3 6" xfId="26912"/>
    <cellStyle name="Normal 2 7 3 6 2" xfId="26913"/>
    <cellStyle name="Normal 2 7 3 7" xfId="26914"/>
    <cellStyle name="Normal 2 7 3 7 2" xfId="26915"/>
    <cellStyle name="Normal 2 7 3 8" xfId="26916"/>
    <cellStyle name="Normal 2 7 3 8 2" xfId="26917"/>
    <cellStyle name="Normal 2 7 3 9" xfId="26918"/>
    <cellStyle name="Normal 2 7 3 9 2" xfId="26919"/>
    <cellStyle name="Normal 2 7 4" xfId="26920"/>
    <cellStyle name="Normal 2 7 4 2" xfId="26921"/>
    <cellStyle name="Normal 2 7 5" xfId="26922"/>
    <cellStyle name="Normal 2 7 5 2" xfId="26923"/>
    <cellStyle name="Normal 2 7 6" xfId="26924"/>
    <cellStyle name="Normal 2 7 6 2" xfId="26925"/>
    <cellStyle name="Normal 2 7 7" xfId="26926"/>
    <cellStyle name="Normal 2 7 7 2" xfId="26927"/>
    <cellStyle name="Normal 2 7 8" xfId="26928"/>
    <cellStyle name="Normal 2 7 8 2" xfId="26929"/>
    <cellStyle name="Normal 2 7 9" xfId="26930"/>
    <cellStyle name="Normal 2 7 9 2" xfId="26931"/>
    <cellStyle name="Normal 2 8" xfId="842"/>
    <cellStyle name="Normal 2 8 10" xfId="26932"/>
    <cellStyle name="Normal 2 8 10 2" xfId="26933"/>
    <cellStyle name="Normal 2 8 11" xfId="26934"/>
    <cellStyle name="Normal 2 8 11 2" xfId="26935"/>
    <cellStyle name="Normal 2 8 12" xfId="26936"/>
    <cellStyle name="Normal 2 8 12 2" xfId="26937"/>
    <cellStyle name="Normal 2 8 13" xfId="26938"/>
    <cellStyle name="Normal 2 8 2" xfId="26939"/>
    <cellStyle name="Normal 2 8 2 10" xfId="26940"/>
    <cellStyle name="Normal 2 8 2 10 2" xfId="26941"/>
    <cellStyle name="Normal 2 8 2 11" xfId="26942"/>
    <cellStyle name="Normal 2 8 2 11 2" xfId="26943"/>
    <cellStyle name="Normal 2 8 2 12" xfId="26944"/>
    <cellStyle name="Normal 2 8 2 2" xfId="26945"/>
    <cellStyle name="Normal 2 8 2 2 10" xfId="26946"/>
    <cellStyle name="Normal 2 8 2 2 10 2" xfId="26947"/>
    <cellStyle name="Normal 2 8 2 2 11" xfId="26948"/>
    <cellStyle name="Normal 2 8 2 2 2" xfId="26949"/>
    <cellStyle name="Normal 2 8 2 2 2 2" xfId="26950"/>
    <cellStyle name="Normal 2 8 2 2 3" xfId="26951"/>
    <cellStyle name="Normal 2 8 2 2 3 2" xfId="26952"/>
    <cellStyle name="Normal 2 8 2 2 4" xfId="26953"/>
    <cellStyle name="Normal 2 8 2 2 4 2" xfId="26954"/>
    <cellStyle name="Normal 2 8 2 2 5" xfId="26955"/>
    <cellStyle name="Normal 2 8 2 2 5 2" xfId="26956"/>
    <cellStyle name="Normal 2 8 2 2 6" xfId="26957"/>
    <cellStyle name="Normal 2 8 2 2 6 2" xfId="26958"/>
    <cellStyle name="Normal 2 8 2 2 7" xfId="26959"/>
    <cellStyle name="Normal 2 8 2 2 7 2" xfId="26960"/>
    <cellStyle name="Normal 2 8 2 2 8" xfId="26961"/>
    <cellStyle name="Normal 2 8 2 2 8 2" xfId="26962"/>
    <cellStyle name="Normal 2 8 2 2 9" xfId="26963"/>
    <cellStyle name="Normal 2 8 2 2 9 2" xfId="26964"/>
    <cellStyle name="Normal 2 8 2 3" xfId="26965"/>
    <cellStyle name="Normal 2 8 2 3 2" xfId="26966"/>
    <cellStyle name="Normal 2 8 2 4" xfId="26967"/>
    <cellStyle name="Normal 2 8 2 4 2" xfId="26968"/>
    <cellStyle name="Normal 2 8 2 5" xfId="26969"/>
    <cellStyle name="Normal 2 8 2 5 2" xfId="26970"/>
    <cellStyle name="Normal 2 8 2 6" xfId="26971"/>
    <cellStyle name="Normal 2 8 2 6 2" xfId="26972"/>
    <cellStyle name="Normal 2 8 2 7" xfId="26973"/>
    <cellStyle name="Normal 2 8 2 7 2" xfId="26974"/>
    <cellStyle name="Normal 2 8 2 8" xfId="26975"/>
    <cellStyle name="Normal 2 8 2 8 2" xfId="26976"/>
    <cellStyle name="Normal 2 8 2 9" xfId="26977"/>
    <cellStyle name="Normal 2 8 2 9 2" xfId="26978"/>
    <cellStyle name="Normal 2 8 3" xfId="26979"/>
    <cellStyle name="Normal 2 8 3 10" xfId="26980"/>
    <cellStyle name="Normal 2 8 3 10 2" xfId="26981"/>
    <cellStyle name="Normal 2 8 3 11" xfId="26982"/>
    <cellStyle name="Normal 2 8 3 2" xfId="26983"/>
    <cellStyle name="Normal 2 8 3 2 2" xfId="26984"/>
    <cellStyle name="Normal 2 8 3 3" xfId="26985"/>
    <cellStyle name="Normal 2 8 3 3 2" xfId="26986"/>
    <cellStyle name="Normal 2 8 3 4" xfId="26987"/>
    <cellStyle name="Normal 2 8 3 4 2" xfId="26988"/>
    <cellStyle name="Normal 2 8 3 5" xfId="26989"/>
    <cellStyle name="Normal 2 8 3 5 2" xfId="26990"/>
    <cellStyle name="Normal 2 8 3 6" xfId="26991"/>
    <cellStyle name="Normal 2 8 3 6 2" xfId="26992"/>
    <cellStyle name="Normal 2 8 3 7" xfId="26993"/>
    <cellStyle name="Normal 2 8 3 7 2" xfId="26994"/>
    <cellStyle name="Normal 2 8 3 8" xfId="26995"/>
    <cellStyle name="Normal 2 8 3 8 2" xfId="26996"/>
    <cellStyle name="Normal 2 8 3 9" xfId="26997"/>
    <cellStyle name="Normal 2 8 3 9 2" xfId="26998"/>
    <cellStyle name="Normal 2 8 4" xfId="26999"/>
    <cellStyle name="Normal 2 8 4 2" xfId="27000"/>
    <cellStyle name="Normal 2 8 5" xfId="27001"/>
    <cellStyle name="Normal 2 8 5 2" xfId="27002"/>
    <cellStyle name="Normal 2 8 6" xfId="27003"/>
    <cellStyle name="Normal 2 8 6 2" xfId="27004"/>
    <cellStyle name="Normal 2 8 7" xfId="27005"/>
    <cellStyle name="Normal 2 8 7 2" xfId="27006"/>
    <cellStyle name="Normal 2 8 8" xfId="27007"/>
    <cellStyle name="Normal 2 8 8 2" xfId="27008"/>
    <cellStyle name="Normal 2 8 9" xfId="27009"/>
    <cellStyle name="Normal 2 8 9 2" xfId="27010"/>
    <cellStyle name="Normal 2 9" xfId="843"/>
    <cellStyle name="Normal 2 9 10" xfId="27011"/>
    <cellStyle name="Normal 2 9 10 2" xfId="27012"/>
    <cellStyle name="Normal 2 9 11" xfId="27013"/>
    <cellStyle name="Normal 2 9 11 2" xfId="27014"/>
    <cellStyle name="Normal 2 9 12" xfId="27015"/>
    <cellStyle name="Normal 2 9 12 2" xfId="27016"/>
    <cellStyle name="Normal 2 9 13" xfId="27017"/>
    <cellStyle name="Normal 2 9 2" xfId="27018"/>
    <cellStyle name="Normal 2 9 2 10" xfId="27019"/>
    <cellStyle name="Normal 2 9 2 10 2" xfId="27020"/>
    <cellStyle name="Normal 2 9 2 11" xfId="27021"/>
    <cellStyle name="Normal 2 9 2 11 2" xfId="27022"/>
    <cellStyle name="Normal 2 9 2 12" xfId="27023"/>
    <cellStyle name="Normal 2 9 2 2" xfId="27024"/>
    <cellStyle name="Normal 2 9 2 2 10" xfId="27025"/>
    <cellStyle name="Normal 2 9 2 2 10 2" xfId="27026"/>
    <cellStyle name="Normal 2 9 2 2 11" xfId="27027"/>
    <cellStyle name="Normal 2 9 2 2 2" xfId="27028"/>
    <cellStyle name="Normal 2 9 2 2 2 2" xfId="27029"/>
    <cellStyle name="Normal 2 9 2 2 3" xfId="27030"/>
    <cellStyle name="Normal 2 9 2 2 3 2" xfId="27031"/>
    <cellStyle name="Normal 2 9 2 2 4" xfId="27032"/>
    <cellStyle name="Normal 2 9 2 2 4 2" xfId="27033"/>
    <cellStyle name="Normal 2 9 2 2 5" xfId="27034"/>
    <cellStyle name="Normal 2 9 2 2 5 2" xfId="27035"/>
    <cellStyle name="Normal 2 9 2 2 6" xfId="27036"/>
    <cellStyle name="Normal 2 9 2 2 6 2" xfId="27037"/>
    <cellStyle name="Normal 2 9 2 2 7" xfId="27038"/>
    <cellStyle name="Normal 2 9 2 2 7 2" xfId="27039"/>
    <cellStyle name="Normal 2 9 2 2 8" xfId="27040"/>
    <cellStyle name="Normal 2 9 2 2 8 2" xfId="27041"/>
    <cellStyle name="Normal 2 9 2 2 9" xfId="27042"/>
    <cellStyle name="Normal 2 9 2 2 9 2" xfId="27043"/>
    <cellStyle name="Normal 2 9 2 3" xfId="27044"/>
    <cellStyle name="Normal 2 9 2 3 2" xfId="27045"/>
    <cellStyle name="Normal 2 9 2 4" xfId="27046"/>
    <cellStyle name="Normal 2 9 2 4 2" xfId="27047"/>
    <cellStyle name="Normal 2 9 2 5" xfId="27048"/>
    <cellStyle name="Normal 2 9 2 5 2" xfId="27049"/>
    <cellStyle name="Normal 2 9 2 6" xfId="27050"/>
    <cellStyle name="Normal 2 9 2 6 2" xfId="27051"/>
    <cellStyle name="Normal 2 9 2 7" xfId="27052"/>
    <cellStyle name="Normal 2 9 2 7 2" xfId="27053"/>
    <cellStyle name="Normal 2 9 2 8" xfId="27054"/>
    <cellStyle name="Normal 2 9 2 8 2" xfId="27055"/>
    <cellStyle name="Normal 2 9 2 9" xfId="27056"/>
    <cellStyle name="Normal 2 9 2 9 2" xfId="27057"/>
    <cellStyle name="Normal 2 9 3" xfId="27058"/>
    <cellStyle name="Normal 2 9 3 10" xfId="27059"/>
    <cellStyle name="Normal 2 9 3 10 2" xfId="27060"/>
    <cellStyle name="Normal 2 9 3 11" xfId="27061"/>
    <cellStyle name="Normal 2 9 3 2" xfId="27062"/>
    <cellStyle name="Normal 2 9 3 2 2" xfId="27063"/>
    <cellStyle name="Normal 2 9 3 3" xfId="27064"/>
    <cellStyle name="Normal 2 9 3 3 2" xfId="27065"/>
    <cellStyle name="Normal 2 9 3 4" xfId="27066"/>
    <cellStyle name="Normal 2 9 3 4 2" xfId="27067"/>
    <cellStyle name="Normal 2 9 3 5" xfId="27068"/>
    <cellStyle name="Normal 2 9 3 5 2" xfId="27069"/>
    <cellStyle name="Normal 2 9 3 6" xfId="27070"/>
    <cellStyle name="Normal 2 9 3 6 2" xfId="27071"/>
    <cellStyle name="Normal 2 9 3 7" xfId="27072"/>
    <cellStyle name="Normal 2 9 3 7 2" xfId="27073"/>
    <cellStyle name="Normal 2 9 3 8" xfId="27074"/>
    <cellStyle name="Normal 2 9 3 8 2" xfId="27075"/>
    <cellStyle name="Normal 2 9 3 9" xfId="27076"/>
    <cellStyle name="Normal 2 9 3 9 2" xfId="27077"/>
    <cellStyle name="Normal 2 9 4" xfId="27078"/>
    <cellStyle name="Normal 2 9 4 2" xfId="27079"/>
    <cellStyle name="Normal 2 9 5" xfId="27080"/>
    <cellStyle name="Normal 2 9 5 2" xfId="27081"/>
    <cellStyle name="Normal 2 9 6" xfId="27082"/>
    <cellStyle name="Normal 2 9 6 2" xfId="27083"/>
    <cellStyle name="Normal 2 9 7" xfId="27084"/>
    <cellStyle name="Normal 2 9 7 2" xfId="27085"/>
    <cellStyle name="Normal 2 9 8" xfId="27086"/>
    <cellStyle name="Normal 2 9 8 2" xfId="27087"/>
    <cellStyle name="Normal 2 9 9" xfId="27088"/>
    <cellStyle name="Normal 2 9 9 2" xfId="27089"/>
    <cellStyle name="Normal 20" xfId="844"/>
    <cellStyle name="Normal 20 10" xfId="27090"/>
    <cellStyle name="Normal 20 11" xfId="27091"/>
    <cellStyle name="Normal 20 12" xfId="27092"/>
    <cellStyle name="Normal 20 13" xfId="27093"/>
    <cellStyle name="Normal 20 14" xfId="27094"/>
    <cellStyle name="Normal 20 15" xfId="27095"/>
    <cellStyle name="Normal 20 16" xfId="27096"/>
    <cellStyle name="Normal 20 17" xfId="27097"/>
    <cellStyle name="Normal 20 18" xfId="1113"/>
    <cellStyle name="Normal 20 2" xfId="1114"/>
    <cellStyle name="Normal 20 2 10" xfId="27098"/>
    <cellStyle name="Normal 20 2 11" xfId="27099"/>
    <cellStyle name="Normal 20 2 12" xfId="27100"/>
    <cellStyle name="Normal 20 2 13" xfId="27101"/>
    <cellStyle name="Normal 20 2 14" xfId="27102"/>
    <cellStyle name="Normal 20 2 2" xfId="27103"/>
    <cellStyle name="Normal 20 2 3" xfId="27104"/>
    <cellStyle name="Normal 20 2 4" xfId="27105"/>
    <cellStyle name="Normal 20 2 5" xfId="27106"/>
    <cellStyle name="Normal 20 2 6" xfId="27107"/>
    <cellStyle name="Normal 20 2 7" xfId="27108"/>
    <cellStyle name="Normal 20 2 8" xfId="27109"/>
    <cellStyle name="Normal 20 2 9" xfId="27110"/>
    <cellStyle name="Normal 20 3" xfId="27111"/>
    <cellStyle name="Normal 20 4" xfId="27112"/>
    <cellStyle name="Normal 20 4 10" xfId="27113"/>
    <cellStyle name="Normal 20 4 10 2" xfId="27114"/>
    <cellStyle name="Normal 20 4 11" xfId="27115"/>
    <cellStyle name="Normal 20 4 11 2" xfId="27116"/>
    <cellStyle name="Normal 20 4 12" xfId="27117"/>
    <cellStyle name="Normal 20 4 12 2" xfId="27118"/>
    <cellStyle name="Normal 20 4 13" xfId="27119"/>
    <cellStyle name="Normal 20 4 2" xfId="27120"/>
    <cellStyle name="Normal 20 4 2 10" xfId="27121"/>
    <cellStyle name="Normal 20 4 2 10 2" xfId="27122"/>
    <cellStyle name="Normal 20 4 2 11" xfId="27123"/>
    <cellStyle name="Normal 20 4 2 11 2" xfId="27124"/>
    <cellStyle name="Normal 20 4 2 12" xfId="27125"/>
    <cellStyle name="Normal 20 4 2 2" xfId="27126"/>
    <cellStyle name="Normal 20 4 2 2 10" xfId="27127"/>
    <cellStyle name="Normal 20 4 2 2 10 2" xfId="27128"/>
    <cellStyle name="Normal 20 4 2 2 11" xfId="27129"/>
    <cellStyle name="Normal 20 4 2 2 2" xfId="27130"/>
    <cellStyle name="Normal 20 4 2 2 2 2" xfId="27131"/>
    <cellStyle name="Normal 20 4 2 2 3" xfId="27132"/>
    <cellStyle name="Normal 20 4 2 2 3 2" xfId="27133"/>
    <cellStyle name="Normal 20 4 2 2 4" xfId="27134"/>
    <cellStyle name="Normal 20 4 2 2 4 2" xfId="27135"/>
    <cellStyle name="Normal 20 4 2 2 5" xfId="27136"/>
    <cellStyle name="Normal 20 4 2 2 5 2" xfId="27137"/>
    <cellStyle name="Normal 20 4 2 2 6" xfId="27138"/>
    <cellStyle name="Normal 20 4 2 2 6 2" xfId="27139"/>
    <cellStyle name="Normal 20 4 2 2 7" xfId="27140"/>
    <cellStyle name="Normal 20 4 2 2 7 2" xfId="27141"/>
    <cellStyle name="Normal 20 4 2 2 8" xfId="27142"/>
    <cellStyle name="Normal 20 4 2 2 8 2" xfId="27143"/>
    <cellStyle name="Normal 20 4 2 2 9" xfId="27144"/>
    <cellStyle name="Normal 20 4 2 2 9 2" xfId="27145"/>
    <cellStyle name="Normal 20 4 2 3" xfId="27146"/>
    <cellStyle name="Normal 20 4 2 3 2" xfId="27147"/>
    <cellStyle name="Normal 20 4 2 4" xfId="27148"/>
    <cellStyle name="Normal 20 4 2 4 2" xfId="27149"/>
    <cellStyle name="Normal 20 4 2 5" xfId="27150"/>
    <cellStyle name="Normal 20 4 2 5 2" xfId="27151"/>
    <cellStyle name="Normal 20 4 2 6" xfId="27152"/>
    <cellStyle name="Normal 20 4 2 6 2" xfId="27153"/>
    <cellStyle name="Normal 20 4 2 7" xfId="27154"/>
    <cellStyle name="Normal 20 4 2 7 2" xfId="27155"/>
    <cellStyle name="Normal 20 4 2 8" xfId="27156"/>
    <cellStyle name="Normal 20 4 2 8 2" xfId="27157"/>
    <cellStyle name="Normal 20 4 2 9" xfId="27158"/>
    <cellStyle name="Normal 20 4 2 9 2" xfId="27159"/>
    <cellStyle name="Normal 20 4 3" xfId="27160"/>
    <cellStyle name="Normal 20 4 3 10" xfId="27161"/>
    <cellStyle name="Normal 20 4 3 10 2" xfId="27162"/>
    <cellStyle name="Normal 20 4 3 11" xfId="27163"/>
    <cellStyle name="Normal 20 4 3 2" xfId="27164"/>
    <cellStyle name="Normal 20 4 3 2 2" xfId="27165"/>
    <cellStyle name="Normal 20 4 3 3" xfId="27166"/>
    <cellStyle name="Normal 20 4 3 3 2" xfId="27167"/>
    <cellStyle name="Normal 20 4 3 4" xfId="27168"/>
    <cellStyle name="Normal 20 4 3 4 2" xfId="27169"/>
    <cellStyle name="Normal 20 4 3 5" xfId="27170"/>
    <cellStyle name="Normal 20 4 3 5 2" xfId="27171"/>
    <cellStyle name="Normal 20 4 3 6" xfId="27172"/>
    <cellStyle name="Normal 20 4 3 6 2" xfId="27173"/>
    <cellStyle name="Normal 20 4 3 7" xfId="27174"/>
    <cellStyle name="Normal 20 4 3 7 2" xfId="27175"/>
    <cellStyle name="Normal 20 4 3 8" xfId="27176"/>
    <cellStyle name="Normal 20 4 3 8 2" xfId="27177"/>
    <cellStyle name="Normal 20 4 3 9" xfId="27178"/>
    <cellStyle name="Normal 20 4 3 9 2" xfId="27179"/>
    <cellStyle name="Normal 20 4 4" xfId="27180"/>
    <cellStyle name="Normal 20 4 4 2" xfId="27181"/>
    <cellStyle name="Normal 20 4 5" xfId="27182"/>
    <cellStyle name="Normal 20 4 5 2" xfId="27183"/>
    <cellStyle name="Normal 20 4 6" xfId="27184"/>
    <cellStyle name="Normal 20 4 6 2" xfId="27185"/>
    <cellStyle name="Normal 20 4 7" xfId="27186"/>
    <cellStyle name="Normal 20 4 7 2" xfId="27187"/>
    <cellStyle name="Normal 20 4 8" xfId="27188"/>
    <cellStyle name="Normal 20 4 8 2" xfId="27189"/>
    <cellStyle name="Normal 20 4 9" xfId="27190"/>
    <cellStyle name="Normal 20 4 9 2" xfId="27191"/>
    <cellStyle name="Normal 20 5" xfId="27192"/>
    <cellStyle name="Normal 20 6" xfId="27193"/>
    <cellStyle name="Normal 20 7" xfId="27194"/>
    <cellStyle name="Normal 20 8" xfId="27195"/>
    <cellStyle name="Normal 20 9" xfId="27196"/>
    <cellStyle name="Normal 21" xfId="845"/>
    <cellStyle name="Normal 21 10" xfId="27197"/>
    <cellStyle name="Normal 21 11" xfId="27198"/>
    <cellStyle name="Normal 21 12" xfId="27199"/>
    <cellStyle name="Normal 21 13" xfId="27200"/>
    <cellStyle name="Normal 21 14" xfId="27201"/>
    <cellStyle name="Normal 21 15" xfId="27202"/>
    <cellStyle name="Normal 21 2" xfId="846"/>
    <cellStyle name="Normal 21 3" xfId="27203"/>
    <cellStyle name="Normal 21 4" xfId="27204"/>
    <cellStyle name="Normal 21 5" xfId="27205"/>
    <cellStyle name="Normal 21 6" xfId="27206"/>
    <cellStyle name="Normal 21 7" xfId="27207"/>
    <cellStyle name="Normal 21 8" xfId="27208"/>
    <cellStyle name="Normal 21 9" xfId="27209"/>
    <cellStyle name="Normal 22" xfId="847"/>
    <cellStyle name="Normal 22 10" xfId="27211"/>
    <cellStyle name="Normal 22 10 2" xfId="27212"/>
    <cellStyle name="Normal 22 11" xfId="27213"/>
    <cellStyle name="Normal 22 11 2" xfId="27214"/>
    <cellStyle name="Normal 22 12" xfId="27215"/>
    <cellStyle name="Normal 22 12 2" xfId="27216"/>
    <cellStyle name="Normal 22 13" xfId="27217"/>
    <cellStyle name="Normal 22 14" xfId="27210"/>
    <cellStyle name="Normal 22 2" xfId="848"/>
    <cellStyle name="Normal 22 2 10" xfId="27219"/>
    <cellStyle name="Normal 22 2 10 2" xfId="27220"/>
    <cellStyle name="Normal 22 2 11" xfId="27221"/>
    <cellStyle name="Normal 22 2 11 2" xfId="27222"/>
    <cellStyle name="Normal 22 2 12" xfId="27223"/>
    <cellStyle name="Normal 22 2 13" xfId="27218"/>
    <cellStyle name="Normal 22 2 2" xfId="27224"/>
    <cellStyle name="Normal 22 2 2 10" xfId="27225"/>
    <cellStyle name="Normal 22 2 2 10 2" xfId="27226"/>
    <cellStyle name="Normal 22 2 2 11" xfId="27227"/>
    <cellStyle name="Normal 22 2 2 2" xfId="27228"/>
    <cellStyle name="Normal 22 2 2 2 2" xfId="27229"/>
    <cellStyle name="Normal 22 2 2 3" xfId="27230"/>
    <cellStyle name="Normal 22 2 2 3 2" xfId="27231"/>
    <cellStyle name="Normal 22 2 2 4" xfId="27232"/>
    <cellStyle name="Normal 22 2 2 4 2" xfId="27233"/>
    <cellStyle name="Normal 22 2 2 5" xfId="27234"/>
    <cellStyle name="Normal 22 2 2 5 2" xfId="27235"/>
    <cellStyle name="Normal 22 2 2 6" xfId="27236"/>
    <cellStyle name="Normal 22 2 2 6 2" xfId="27237"/>
    <cellStyle name="Normal 22 2 2 7" xfId="27238"/>
    <cellStyle name="Normal 22 2 2 7 2" xfId="27239"/>
    <cellStyle name="Normal 22 2 2 8" xfId="27240"/>
    <cellStyle name="Normal 22 2 2 8 2" xfId="27241"/>
    <cellStyle name="Normal 22 2 2 9" xfId="27242"/>
    <cellStyle name="Normal 22 2 2 9 2" xfId="27243"/>
    <cellStyle name="Normal 22 2 3" xfId="27244"/>
    <cellStyle name="Normal 22 2 3 2" xfId="27245"/>
    <cellStyle name="Normal 22 2 4" xfId="27246"/>
    <cellStyle name="Normal 22 2 4 2" xfId="27247"/>
    <cellStyle name="Normal 22 2 5" xfId="27248"/>
    <cellStyle name="Normal 22 2 5 2" xfId="27249"/>
    <cellStyle name="Normal 22 2 6" xfId="27250"/>
    <cellStyle name="Normal 22 2 6 2" xfId="27251"/>
    <cellStyle name="Normal 22 2 7" xfId="27252"/>
    <cellStyle name="Normal 22 2 7 2" xfId="27253"/>
    <cellStyle name="Normal 22 2 8" xfId="27254"/>
    <cellStyle name="Normal 22 2 8 2" xfId="27255"/>
    <cellStyle name="Normal 22 2 9" xfId="27256"/>
    <cellStyle name="Normal 22 2 9 2" xfId="27257"/>
    <cellStyle name="Normal 22 3" xfId="27258"/>
    <cellStyle name="Normal 22 3 10" xfId="27259"/>
    <cellStyle name="Normal 22 3 10 2" xfId="27260"/>
    <cellStyle name="Normal 22 3 11" xfId="27261"/>
    <cellStyle name="Normal 22 3 2" xfId="27262"/>
    <cellStyle name="Normal 22 3 2 2" xfId="27263"/>
    <cellStyle name="Normal 22 3 3" xfId="27264"/>
    <cellStyle name="Normal 22 3 3 2" xfId="27265"/>
    <cellStyle name="Normal 22 3 4" xfId="27266"/>
    <cellStyle name="Normal 22 3 4 2" xfId="27267"/>
    <cellStyle name="Normal 22 3 5" xfId="27268"/>
    <cellStyle name="Normal 22 3 5 2" xfId="27269"/>
    <cellStyle name="Normal 22 3 6" xfId="27270"/>
    <cellStyle name="Normal 22 3 6 2" xfId="27271"/>
    <cellStyle name="Normal 22 3 7" xfId="27272"/>
    <cellStyle name="Normal 22 3 7 2" xfId="27273"/>
    <cellStyle name="Normal 22 3 8" xfId="27274"/>
    <cellStyle name="Normal 22 3 8 2" xfId="27275"/>
    <cellStyle name="Normal 22 3 9" xfId="27276"/>
    <cellStyle name="Normal 22 3 9 2" xfId="27277"/>
    <cellStyle name="Normal 22 4" xfId="27278"/>
    <cellStyle name="Normal 22 4 2" xfId="27279"/>
    <cellStyle name="Normal 22 5" xfId="27280"/>
    <cellStyle name="Normal 22 5 2" xfId="27281"/>
    <cellStyle name="Normal 22 6" xfId="27282"/>
    <cellStyle name="Normal 22 6 2" xfId="27283"/>
    <cellStyle name="Normal 22 7" xfId="27284"/>
    <cellStyle name="Normal 22 7 2" xfId="27285"/>
    <cellStyle name="Normal 22 8" xfId="27286"/>
    <cellStyle name="Normal 22 8 2" xfId="27287"/>
    <cellStyle name="Normal 22 9" xfId="27288"/>
    <cellStyle name="Normal 22 9 2" xfId="27289"/>
    <cellStyle name="Normal 23" xfId="849"/>
    <cellStyle name="Normal 23 10" xfId="27291"/>
    <cellStyle name="Normal 23 10 2" xfId="27292"/>
    <cellStyle name="Normal 23 11" xfId="27293"/>
    <cellStyle name="Normal 23 11 2" xfId="27294"/>
    <cellStyle name="Normal 23 12" xfId="27295"/>
    <cellStyle name="Normal 23 12 2" xfId="27296"/>
    <cellStyle name="Normal 23 13" xfId="27297"/>
    <cellStyle name="Normal 23 14" xfId="27290"/>
    <cellStyle name="Normal 23 2" xfId="850"/>
    <cellStyle name="Normal 23 2 10" xfId="27299"/>
    <cellStyle name="Normal 23 2 10 2" xfId="27300"/>
    <cellStyle name="Normal 23 2 11" xfId="27301"/>
    <cellStyle name="Normal 23 2 11 2" xfId="27302"/>
    <cellStyle name="Normal 23 2 12" xfId="27303"/>
    <cellStyle name="Normal 23 2 13" xfId="27298"/>
    <cellStyle name="Normal 23 2 2" xfId="27304"/>
    <cellStyle name="Normal 23 2 2 10" xfId="27305"/>
    <cellStyle name="Normal 23 2 2 10 2" xfId="27306"/>
    <cellStyle name="Normal 23 2 2 11" xfId="27307"/>
    <cellStyle name="Normal 23 2 2 2" xfId="27308"/>
    <cellStyle name="Normal 23 2 2 2 2" xfId="27309"/>
    <cellStyle name="Normal 23 2 2 3" xfId="27310"/>
    <cellStyle name="Normal 23 2 2 3 2" xfId="27311"/>
    <cellStyle name="Normal 23 2 2 4" xfId="27312"/>
    <cellStyle name="Normal 23 2 2 4 2" xfId="27313"/>
    <cellStyle name="Normal 23 2 2 5" xfId="27314"/>
    <cellStyle name="Normal 23 2 2 5 2" xfId="27315"/>
    <cellStyle name="Normal 23 2 2 6" xfId="27316"/>
    <cellStyle name="Normal 23 2 2 6 2" xfId="27317"/>
    <cellStyle name="Normal 23 2 2 7" xfId="27318"/>
    <cellStyle name="Normal 23 2 2 7 2" xfId="27319"/>
    <cellStyle name="Normal 23 2 2 8" xfId="27320"/>
    <cellStyle name="Normal 23 2 2 8 2" xfId="27321"/>
    <cellStyle name="Normal 23 2 2 9" xfId="27322"/>
    <cellStyle name="Normal 23 2 2 9 2" xfId="27323"/>
    <cellStyle name="Normal 23 2 3" xfId="27324"/>
    <cellStyle name="Normal 23 2 3 2" xfId="27325"/>
    <cellStyle name="Normal 23 2 4" xfId="27326"/>
    <cellStyle name="Normal 23 2 4 2" xfId="27327"/>
    <cellStyle name="Normal 23 2 5" xfId="27328"/>
    <cellStyle name="Normal 23 2 5 2" xfId="27329"/>
    <cellStyle name="Normal 23 2 6" xfId="27330"/>
    <cellStyle name="Normal 23 2 6 2" xfId="27331"/>
    <cellStyle name="Normal 23 2 7" xfId="27332"/>
    <cellStyle name="Normal 23 2 7 2" xfId="27333"/>
    <cellStyle name="Normal 23 2 8" xfId="27334"/>
    <cellStyle name="Normal 23 2 8 2" xfId="27335"/>
    <cellStyle name="Normal 23 2 9" xfId="27336"/>
    <cellStyle name="Normal 23 2 9 2" xfId="27337"/>
    <cellStyle name="Normal 23 3" xfId="27338"/>
    <cellStyle name="Normal 23 3 10" xfId="27339"/>
    <cellStyle name="Normal 23 3 10 2" xfId="27340"/>
    <cellStyle name="Normal 23 3 11" xfId="27341"/>
    <cellStyle name="Normal 23 3 2" xfId="27342"/>
    <cellStyle name="Normal 23 3 2 2" xfId="27343"/>
    <cellStyle name="Normal 23 3 3" xfId="27344"/>
    <cellStyle name="Normal 23 3 3 2" xfId="27345"/>
    <cellStyle name="Normal 23 3 4" xfId="27346"/>
    <cellStyle name="Normal 23 3 4 2" xfId="27347"/>
    <cellStyle name="Normal 23 3 5" xfId="27348"/>
    <cellStyle name="Normal 23 3 5 2" xfId="27349"/>
    <cellStyle name="Normal 23 3 6" xfId="27350"/>
    <cellStyle name="Normal 23 3 6 2" xfId="27351"/>
    <cellStyle name="Normal 23 3 7" xfId="27352"/>
    <cellStyle name="Normal 23 3 7 2" xfId="27353"/>
    <cellStyle name="Normal 23 3 8" xfId="27354"/>
    <cellStyle name="Normal 23 3 8 2" xfId="27355"/>
    <cellStyle name="Normal 23 3 9" xfId="27356"/>
    <cellStyle name="Normal 23 3 9 2" xfId="27357"/>
    <cellStyle name="Normal 23 4" xfId="27358"/>
    <cellStyle name="Normal 23 4 2" xfId="27359"/>
    <cellStyle name="Normal 23 5" xfId="27360"/>
    <cellStyle name="Normal 23 5 2" xfId="27361"/>
    <cellStyle name="Normal 23 6" xfId="27362"/>
    <cellStyle name="Normal 23 6 2" xfId="27363"/>
    <cellStyle name="Normal 23 7" xfId="27364"/>
    <cellStyle name="Normal 23 7 2" xfId="27365"/>
    <cellStyle name="Normal 23 8" xfId="27366"/>
    <cellStyle name="Normal 23 8 2" xfId="27367"/>
    <cellStyle name="Normal 23 9" xfId="27368"/>
    <cellStyle name="Normal 23 9 2" xfId="27369"/>
    <cellStyle name="Normal 24" xfId="851"/>
    <cellStyle name="Normal 24 10" xfId="27370"/>
    <cellStyle name="Normal 24 11" xfId="27371"/>
    <cellStyle name="Normal 24 12" xfId="27372"/>
    <cellStyle name="Normal 24 13" xfId="27373"/>
    <cellStyle name="Normal 24 14" xfId="27374"/>
    <cellStyle name="Normal 24 2" xfId="852"/>
    <cellStyle name="Normal 24 3" xfId="27375"/>
    <cellStyle name="Normal 24 4" xfId="27376"/>
    <cellStyle name="Normal 24 5" xfId="27377"/>
    <cellStyle name="Normal 24 6" xfId="27378"/>
    <cellStyle name="Normal 24 7" xfId="27379"/>
    <cellStyle name="Normal 24 8" xfId="27380"/>
    <cellStyle name="Normal 24 9" xfId="27381"/>
    <cellStyle name="Normal 25" xfId="853"/>
    <cellStyle name="Normal 25 10" xfId="27383"/>
    <cellStyle name="Normal 25 10 2" xfId="27384"/>
    <cellStyle name="Normal 25 11" xfId="27385"/>
    <cellStyle name="Normal 25 11 2" xfId="27386"/>
    <cellStyle name="Normal 25 12" xfId="27387"/>
    <cellStyle name="Normal 25 12 2" xfId="27388"/>
    <cellStyle name="Normal 25 13" xfId="27389"/>
    <cellStyle name="Normal 25 14" xfId="27382"/>
    <cellStyle name="Normal 25 2" xfId="854"/>
    <cellStyle name="Normal 25 2 10" xfId="27391"/>
    <cellStyle name="Normal 25 2 10 2" xfId="27392"/>
    <cellStyle name="Normal 25 2 11" xfId="27393"/>
    <cellStyle name="Normal 25 2 11 2" xfId="27394"/>
    <cellStyle name="Normal 25 2 12" xfId="27395"/>
    <cellStyle name="Normal 25 2 13" xfId="27390"/>
    <cellStyle name="Normal 25 2 2" xfId="27396"/>
    <cellStyle name="Normal 25 2 2 10" xfId="27397"/>
    <cellStyle name="Normal 25 2 2 10 2" xfId="27398"/>
    <cellStyle name="Normal 25 2 2 11" xfId="27399"/>
    <cellStyle name="Normal 25 2 2 2" xfId="27400"/>
    <cellStyle name="Normal 25 2 2 2 2" xfId="27401"/>
    <cellStyle name="Normal 25 2 2 3" xfId="27402"/>
    <cellStyle name="Normal 25 2 2 3 2" xfId="27403"/>
    <cellStyle name="Normal 25 2 2 4" xfId="27404"/>
    <cellStyle name="Normal 25 2 2 4 2" xfId="27405"/>
    <cellStyle name="Normal 25 2 2 5" xfId="27406"/>
    <cellStyle name="Normal 25 2 2 5 2" xfId="27407"/>
    <cellStyle name="Normal 25 2 2 6" xfId="27408"/>
    <cellStyle name="Normal 25 2 2 6 2" xfId="27409"/>
    <cellStyle name="Normal 25 2 2 7" xfId="27410"/>
    <cellStyle name="Normal 25 2 2 7 2" xfId="27411"/>
    <cellStyle name="Normal 25 2 2 8" xfId="27412"/>
    <cellStyle name="Normal 25 2 2 8 2" xfId="27413"/>
    <cellStyle name="Normal 25 2 2 9" xfId="27414"/>
    <cellStyle name="Normal 25 2 2 9 2" xfId="27415"/>
    <cellStyle name="Normal 25 2 3" xfId="27416"/>
    <cellStyle name="Normal 25 2 3 2" xfId="27417"/>
    <cellStyle name="Normal 25 2 4" xfId="27418"/>
    <cellStyle name="Normal 25 2 4 2" xfId="27419"/>
    <cellStyle name="Normal 25 2 5" xfId="27420"/>
    <cellStyle name="Normal 25 2 5 2" xfId="27421"/>
    <cellStyle name="Normal 25 2 6" xfId="27422"/>
    <cellStyle name="Normal 25 2 6 2" xfId="27423"/>
    <cellStyle name="Normal 25 2 7" xfId="27424"/>
    <cellStyle name="Normal 25 2 7 2" xfId="27425"/>
    <cellStyle name="Normal 25 2 8" xfId="27426"/>
    <cellStyle name="Normal 25 2 8 2" xfId="27427"/>
    <cellStyle name="Normal 25 2 9" xfId="27428"/>
    <cellStyle name="Normal 25 2 9 2" xfId="27429"/>
    <cellStyle name="Normal 25 3" xfId="27430"/>
    <cellStyle name="Normal 25 3 10" xfId="27431"/>
    <cellStyle name="Normal 25 3 10 2" xfId="27432"/>
    <cellStyle name="Normal 25 3 11" xfId="27433"/>
    <cellStyle name="Normal 25 3 2" xfId="27434"/>
    <cellStyle name="Normal 25 3 2 2" xfId="27435"/>
    <cellStyle name="Normal 25 3 3" xfId="27436"/>
    <cellStyle name="Normal 25 3 3 2" xfId="27437"/>
    <cellStyle name="Normal 25 3 4" xfId="27438"/>
    <cellStyle name="Normal 25 3 4 2" xfId="27439"/>
    <cellStyle name="Normal 25 3 5" xfId="27440"/>
    <cellStyle name="Normal 25 3 5 2" xfId="27441"/>
    <cellStyle name="Normal 25 3 6" xfId="27442"/>
    <cellStyle name="Normal 25 3 6 2" xfId="27443"/>
    <cellStyle name="Normal 25 3 7" xfId="27444"/>
    <cellStyle name="Normal 25 3 7 2" xfId="27445"/>
    <cellStyle name="Normal 25 3 8" xfId="27446"/>
    <cellStyle name="Normal 25 3 8 2" xfId="27447"/>
    <cellStyle name="Normal 25 3 9" xfId="27448"/>
    <cellStyle name="Normal 25 3 9 2" xfId="27449"/>
    <cellStyle name="Normal 25 4" xfId="27450"/>
    <cellStyle name="Normal 25 4 2" xfId="27451"/>
    <cellStyle name="Normal 25 5" xfId="27452"/>
    <cellStyle name="Normal 25 5 2" xfId="27453"/>
    <cellStyle name="Normal 25 6" xfId="27454"/>
    <cellStyle name="Normal 25 6 2" xfId="27455"/>
    <cellStyle name="Normal 25 7" xfId="27456"/>
    <cellStyle name="Normal 25 7 2" xfId="27457"/>
    <cellStyle name="Normal 25 8" xfId="27458"/>
    <cellStyle name="Normal 25 8 2" xfId="27459"/>
    <cellStyle name="Normal 25 9" xfId="27460"/>
    <cellStyle name="Normal 25 9 2" xfId="27461"/>
    <cellStyle name="Normal 26" xfId="855"/>
    <cellStyle name="Normal 26 10" xfId="27463"/>
    <cellStyle name="Normal 26 10 2" xfId="27464"/>
    <cellStyle name="Normal 26 11" xfId="27465"/>
    <cellStyle name="Normal 26 11 2" xfId="27466"/>
    <cellStyle name="Normal 26 12" xfId="27467"/>
    <cellStyle name="Normal 26 12 2" xfId="27468"/>
    <cellStyle name="Normal 26 13" xfId="27469"/>
    <cellStyle name="Normal 26 14" xfId="27462"/>
    <cellStyle name="Normal 26 2" xfId="856"/>
    <cellStyle name="Normal 26 2 10" xfId="27471"/>
    <cellStyle name="Normal 26 2 10 2" xfId="27472"/>
    <cellStyle name="Normal 26 2 11" xfId="27473"/>
    <cellStyle name="Normal 26 2 11 2" xfId="27474"/>
    <cellStyle name="Normal 26 2 12" xfId="27475"/>
    <cellStyle name="Normal 26 2 13" xfId="27470"/>
    <cellStyle name="Normal 26 2 2" xfId="27476"/>
    <cellStyle name="Normal 26 2 2 10" xfId="27477"/>
    <cellStyle name="Normal 26 2 2 10 2" xfId="27478"/>
    <cellStyle name="Normal 26 2 2 11" xfId="27479"/>
    <cellStyle name="Normal 26 2 2 2" xfId="27480"/>
    <cellStyle name="Normal 26 2 2 2 2" xfId="27481"/>
    <cellStyle name="Normal 26 2 2 3" xfId="27482"/>
    <cellStyle name="Normal 26 2 2 3 2" xfId="27483"/>
    <cellStyle name="Normal 26 2 2 4" xfId="27484"/>
    <cellStyle name="Normal 26 2 2 4 2" xfId="27485"/>
    <cellStyle name="Normal 26 2 2 5" xfId="27486"/>
    <cellStyle name="Normal 26 2 2 5 2" xfId="27487"/>
    <cellStyle name="Normal 26 2 2 6" xfId="27488"/>
    <cellStyle name="Normal 26 2 2 6 2" xfId="27489"/>
    <cellStyle name="Normal 26 2 2 7" xfId="27490"/>
    <cellStyle name="Normal 26 2 2 7 2" xfId="27491"/>
    <cellStyle name="Normal 26 2 2 8" xfId="27492"/>
    <cellStyle name="Normal 26 2 2 8 2" xfId="27493"/>
    <cellStyle name="Normal 26 2 2 9" xfId="27494"/>
    <cellStyle name="Normal 26 2 2 9 2" xfId="27495"/>
    <cellStyle name="Normal 26 2 3" xfId="27496"/>
    <cellStyle name="Normal 26 2 3 2" xfId="27497"/>
    <cellStyle name="Normal 26 2 4" xfId="27498"/>
    <cellStyle name="Normal 26 2 4 2" xfId="27499"/>
    <cellStyle name="Normal 26 2 5" xfId="27500"/>
    <cellStyle name="Normal 26 2 5 2" xfId="27501"/>
    <cellStyle name="Normal 26 2 6" xfId="27502"/>
    <cellStyle name="Normal 26 2 6 2" xfId="27503"/>
    <cellStyle name="Normal 26 2 7" xfId="27504"/>
    <cellStyle name="Normal 26 2 7 2" xfId="27505"/>
    <cellStyle name="Normal 26 2 8" xfId="27506"/>
    <cellStyle name="Normal 26 2 8 2" xfId="27507"/>
    <cellStyle name="Normal 26 2 9" xfId="27508"/>
    <cellStyle name="Normal 26 2 9 2" xfId="27509"/>
    <cellStyle name="Normal 26 3" xfId="27510"/>
    <cellStyle name="Normal 26 3 10" xfId="27511"/>
    <cellStyle name="Normal 26 3 10 2" xfId="27512"/>
    <cellStyle name="Normal 26 3 11" xfId="27513"/>
    <cellStyle name="Normal 26 3 2" xfId="27514"/>
    <cellStyle name="Normal 26 3 2 2" xfId="27515"/>
    <cellStyle name="Normal 26 3 3" xfId="27516"/>
    <cellStyle name="Normal 26 3 3 2" xfId="27517"/>
    <cellStyle name="Normal 26 3 4" xfId="27518"/>
    <cellStyle name="Normal 26 3 4 2" xfId="27519"/>
    <cellStyle name="Normal 26 3 5" xfId="27520"/>
    <cellStyle name="Normal 26 3 5 2" xfId="27521"/>
    <cellStyle name="Normal 26 3 6" xfId="27522"/>
    <cellStyle name="Normal 26 3 6 2" xfId="27523"/>
    <cellStyle name="Normal 26 3 7" xfId="27524"/>
    <cellStyle name="Normal 26 3 7 2" xfId="27525"/>
    <cellStyle name="Normal 26 3 8" xfId="27526"/>
    <cellStyle name="Normal 26 3 8 2" xfId="27527"/>
    <cellStyle name="Normal 26 3 9" xfId="27528"/>
    <cellStyle name="Normal 26 3 9 2" xfId="27529"/>
    <cellStyle name="Normal 26 4" xfId="27530"/>
    <cellStyle name="Normal 26 4 2" xfId="27531"/>
    <cellStyle name="Normal 26 5" xfId="27532"/>
    <cellStyle name="Normal 26 5 2" xfId="27533"/>
    <cellStyle name="Normal 26 6" xfId="27534"/>
    <cellStyle name="Normal 26 6 2" xfId="27535"/>
    <cellStyle name="Normal 26 7" xfId="27536"/>
    <cellStyle name="Normal 26 7 2" xfId="27537"/>
    <cellStyle name="Normal 26 8" xfId="27538"/>
    <cellStyle name="Normal 26 8 2" xfId="27539"/>
    <cellStyle name="Normal 26 9" xfId="27540"/>
    <cellStyle name="Normal 26 9 2" xfId="27541"/>
    <cellStyle name="Normal 27" xfId="857"/>
    <cellStyle name="Normal 27 10" xfId="27543"/>
    <cellStyle name="Normal 27 10 2" xfId="27544"/>
    <cellStyle name="Normal 27 11" xfId="27545"/>
    <cellStyle name="Normal 27 11 2" xfId="27546"/>
    <cellStyle name="Normal 27 12" xfId="27547"/>
    <cellStyle name="Normal 27 12 2" xfId="27548"/>
    <cellStyle name="Normal 27 13" xfId="27549"/>
    <cellStyle name="Normal 27 14" xfId="27542"/>
    <cellStyle name="Normal 27 2" xfId="858"/>
    <cellStyle name="Normal 27 2 10" xfId="27551"/>
    <cellStyle name="Normal 27 2 10 2" xfId="27552"/>
    <cellStyle name="Normal 27 2 11" xfId="27553"/>
    <cellStyle name="Normal 27 2 11 2" xfId="27554"/>
    <cellStyle name="Normal 27 2 12" xfId="27555"/>
    <cellStyle name="Normal 27 2 13" xfId="27550"/>
    <cellStyle name="Normal 27 2 2" xfId="27556"/>
    <cellStyle name="Normal 27 2 2 10" xfId="27557"/>
    <cellStyle name="Normal 27 2 2 10 2" xfId="27558"/>
    <cellStyle name="Normal 27 2 2 11" xfId="27559"/>
    <cellStyle name="Normal 27 2 2 2" xfId="27560"/>
    <cellStyle name="Normal 27 2 2 2 2" xfId="27561"/>
    <cellStyle name="Normal 27 2 2 3" xfId="27562"/>
    <cellStyle name="Normal 27 2 2 3 2" xfId="27563"/>
    <cellStyle name="Normal 27 2 2 4" xfId="27564"/>
    <cellStyle name="Normal 27 2 2 4 2" xfId="27565"/>
    <cellStyle name="Normal 27 2 2 5" xfId="27566"/>
    <cellStyle name="Normal 27 2 2 5 2" xfId="27567"/>
    <cellStyle name="Normal 27 2 2 6" xfId="27568"/>
    <cellStyle name="Normal 27 2 2 6 2" xfId="27569"/>
    <cellStyle name="Normal 27 2 2 7" xfId="27570"/>
    <cellStyle name="Normal 27 2 2 7 2" xfId="27571"/>
    <cellStyle name="Normal 27 2 2 8" xfId="27572"/>
    <cellStyle name="Normal 27 2 2 8 2" xfId="27573"/>
    <cellStyle name="Normal 27 2 2 9" xfId="27574"/>
    <cellStyle name="Normal 27 2 2 9 2" xfId="27575"/>
    <cellStyle name="Normal 27 2 3" xfId="27576"/>
    <cellStyle name="Normal 27 2 3 2" xfId="27577"/>
    <cellStyle name="Normal 27 2 4" xfId="27578"/>
    <cellStyle name="Normal 27 2 4 2" xfId="27579"/>
    <cellStyle name="Normal 27 2 5" xfId="27580"/>
    <cellStyle name="Normal 27 2 5 2" xfId="27581"/>
    <cellStyle name="Normal 27 2 6" xfId="27582"/>
    <cellStyle name="Normal 27 2 6 2" xfId="27583"/>
    <cellStyle name="Normal 27 2 7" xfId="27584"/>
    <cellStyle name="Normal 27 2 7 2" xfId="27585"/>
    <cellStyle name="Normal 27 2 8" xfId="27586"/>
    <cellStyle name="Normal 27 2 8 2" xfId="27587"/>
    <cellStyle name="Normal 27 2 9" xfId="27588"/>
    <cellStyle name="Normal 27 2 9 2" xfId="27589"/>
    <cellStyle name="Normal 27 3" xfId="27590"/>
    <cellStyle name="Normal 27 3 10" xfId="27591"/>
    <cellStyle name="Normal 27 3 10 2" xfId="27592"/>
    <cellStyle name="Normal 27 3 11" xfId="27593"/>
    <cellStyle name="Normal 27 3 2" xfId="27594"/>
    <cellStyle name="Normal 27 3 2 2" xfId="27595"/>
    <cellStyle name="Normal 27 3 3" xfId="27596"/>
    <cellStyle name="Normal 27 3 3 2" xfId="27597"/>
    <cellStyle name="Normal 27 3 4" xfId="27598"/>
    <cellStyle name="Normal 27 3 4 2" xfId="27599"/>
    <cellStyle name="Normal 27 3 5" xfId="27600"/>
    <cellStyle name="Normal 27 3 5 2" xfId="27601"/>
    <cellStyle name="Normal 27 3 6" xfId="27602"/>
    <cellStyle name="Normal 27 3 6 2" xfId="27603"/>
    <cellStyle name="Normal 27 3 7" xfId="27604"/>
    <cellStyle name="Normal 27 3 7 2" xfId="27605"/>
    <cellStyle name="Normal 27 3 8" xfId="27606"/>
    <cellStyle name="Normal 27 3 8 2" xfId="27607"/>
    <cellStyle name="Normal 27 3 9" xfId="27608"/>
    <cellStyle name="Normal 27 3 9 2" xfId="27609"/>
    <cellStyle name="Normal 27 4" xfId="27610"/>
    <cellStyle name="Normal 27 4 2" xfId="27611"/>
    <cellStyle name="Normal 27 5" xfId="27612"/>
    <cellStyle name="Normal 27 5 2" xfId="27613"/>
    <cellStyle name="Normal 27 6" xfId="27614"/>
    <cellStyle name="Normal 27 6 2" xfId="27615"/>
    <cellStyle name="Normal 27 7" xfId="27616"/>
    <cellStyle name="Normal 27 7 2" xfId="27617"/>
    <cellStyle name="Normal 27 8" xfId="27618"/>
    <cellStyle name="Normal 27 8 2" xfId="27619"/>
    <cellStyle name="Normal 27 9" xfId="27620"/>
    <cellStyle name="Normal 27 9 2" xfId="27621"/>
    <cellStyle name="Normal 28" xfId="859"/>
    <cellStyle name="Normal 28 10" xfId="27623"/>
    <cellStyle name="Normal 28 10 2" xfId="27624"/>
    <cellStyle name="Normal 28 11" xfId="27625"/>
    <cellStyle name="Normal 28 11 2" xfId="27626"/>
    <cellStyle name="Normal 28 12" xfId="27627"/>
    <cellStyle name="Normal 28 12 2" xfId="27628"/>
    <cellStyle name="Normal 28 13" xfId="27629"/>
    <cellStyle name="Normal 28 14" xfId="27622"/>
    <cellStyle name="Normal 28 2" xfId="860"/>
    <cellStyle name="Normal 28 2 10" xfId="27631"/>
    <cellStyle name="Normal 28 2 10 2" xfId="27632"/>
    <cellStyle name="Normal 28 2 11" xfId="27633"/>
    <cellStyle name="Normal 28 2 11 2" xfId="27634"/>
    <cellStyle name="Normal 28 2 12" xfId="27635"/>
    <cellStyle name="Normal 28 2 13" xfId="27630"/>
    <cellStyle name="Normal 28 2 2" xfId="27636"/>
    <cellStyle name="Normal 28 2 2 10" xfId="27637"/>
    <cellStyle name="Normal 28 2 2 10 2" xfId="27638"/>
    <cellStyle name="Normal 28 2 2 11" xfId="27639"/>
    <cellStyle name="Normal 28 2 2 2" xfId="27640"/>
    <cellStyle name="Normal 28 2 2 2 2" xfId="27641"/>
    <cellStyle name="Normal 28 2 2 3" xfId="27642"/>
    <cellStyle name="Normal 28 2 2 3 2" xfId="27643"/>
    <cellStyle name="Normal 28 2 2 4" xfId="27644"/>
    <cellStyle name="Normal 28 2 2 4 2" xfId="27645"/>
    <cellStyle name="Normal 28 2 2 5" xfId="27646"/>
    <cellStyle name="Normal 28 2 2 5 2" xfId="27647"/>
    <cellStyle name="Normal 28 2 2 6" xfId="27648"/>
    <cellStyle name="Normal 28 2 2 6 2" xfId="27649"/>
    <cellStyle name="Normal 28 2 2 7" xfId="27650"/>
    <cellStyle name="Normal 28 2 2 7 2" xfId="27651"/>
    <cellStyle name="Normal 28 2 2 8" xfId="27652"/>
    <cellStyle name="Normal 28 2 2 8 2" xfId="27653"/>
    <cellStyle name="Normal 28 2 2 9" xfId="27654"/>
    <cellStyle name="Normal 28 2 2 9 2" xfId="27655"/>
    <cellStyle name="Normal 28 2 3" xfId="27656"/>
    <cellStyle name="Normal 28 2 3 2" xfId="27657"/>
    <cellStyle name="Normal 28 2 4" xfId="27658"/>
    <cellStyle name="Normal 28 2 4 2" xfId="27659"/>
    <cellStyle name="Normal 28 2 5" xfId="27660"/>
    <cellStyle name="Normal 28 2 5 2" xfId="27661"/>
    <cellStyle name="Normal 28 2 6" xfId="27662"/>
    <cellStyle name="Normal 28 2 6 2" xfId="27663"/>
    <cellStyle name="Normal 28 2 7" xfId="27664"/>
    <cellStyle name="Normal 28 2 7 2" xfId="27665"/>
    <cellStyle name="Normal 28 2 8" xfId="27666"/>
    <cellStyle name="Normal 28 2 8 2" xfId="27667"/>
    <cellStyle name="Normal 28 2 9" xfId="27668"/>
    <cellStyle name="Normal 28 2 9 2" xfId="27669"/>
    <cellStyle name="Normal 28 3" xfId="27670"/>
    <cellStyle name="Normal 28 3 10" xfId="27671"/>
    <cellStyle name="Normal 28 3 10 2" xfId="27672"/>
    <cellStyle name="Normal 28 3 11" xfId="27673"/>
    <cellStyle name="Normal 28 3 2" xfId="27674"/>
    <cellStyle name="Normal 28 3 2 2" xfId="27675"/>
    <cellStyle name="Normal 28 3 3" xfId="27676"/>
    <cellStyle name="Normal 28 3 3 2" xfId="27677"/>
    <cellStyle name="Normal 28 3 4" xfId="27678"/>
    <cellStyle name="Normal 28 3 4 2" xfId="27679"/>
    <cellStyle name="Normal 28 3 5" xfId="27680"/>
    <cellStyle name="Normal 28 3 5 2" xfId="27681"/>
    <cellStyle name="Normal 28 3 6" xfId="27682"/>
    <cellStyle name="Normal 28 3 6 2" xfId="27683"/>
    <cellStyle name="Normal 28 3 7" xfId="27684"/>
    <cellStyle name="Normal 28 3 7 2" xfId="27685"/>
    <cellStyle name="Normal 28 3 8" xfId="27686"/>
    <cellStyle name="Normal 28 3 8 2" xfId="27687"/>
    <cellStyle name="Normal 28 3 9" xfId="27688"/>
    <cellStyle name="Normal 28 3 9 2" xfId="27689"/>
    <cellStyle name="Normal 28 4" xfId="27690"/>
    <cellStyle name="Normal 28 4 2" xfId="27691"/>
    <cellStyle name="Normal 28 5" xfId="27692"/>
    <cellStyle name="Normal 28 5 2" xfId="27693"/>
    <cellStyle name="Normal 28 6" xfId="27694"/>
    <cellStyle name="Normal 28 6 2" xfId="27695"/>
    <cellStyle name="Normal 28 7" xfId="27696"/>
    <cellStyle name="Normal 28 7 2" xfId="27697"/>
    <cellStyle name="Normal 28 8" xfId="27698"/>
    <cellStyle name="Normal 28 8 2" xfId="27699"/>
    <cellStyle name="Normal 28 9" xfId="27700"/>
    <cellStyle name="Normal 28 9 2" xfId="27701"/>
    <cellStyle name="Normal 29" xfId="861"/>
    <cellStyle name="Normal 29 10" xfId="27703"/>
    <cellStyle name="Normal 29 10 2" xfId="27704"/>
    <cellStyle name="Normal 29 11" xfId="27705"/>
    <cellStyle name="Normal 29 11 2" xfId="27706"/>
    <cellStyle name="Normal 29 12" xfId="27707"/>
    <cellStyle name="Normal 29 12 2" xfId="27708"/>
    <cellStyle name="Normal 29 13" xfId="27709"/>
    <cellStyle name="Normal 29 14" xfId="27702"/>
    <cellStyle name="Normal 29 2" xfId="862"/>
    <cellStyle name="Normal 29 2 10" xfId="27711"/>
    <cellStyle name="Normal 29 2 10 2" xfId="27712"/>
    <cellStyle name="Normal 29 2 11" xfId="27713"/>
    <cellStyle name="Normal 29 2 11 2" xfId="27714"/>
    <cellStyle name="Normal 29 2 12" xfId="27715"/>
    <cellStyle name="Normal 29 2 13" xfId="27710"/>
    <cellStyle name="Normal 29 2 2" xfId="27716"/>
    <cellStyle name="Normal 29 2 2 10" xfId="27717"/>
    <cellStyle name="Normal 29 2 2 10 2" xfId="27718"/>
    <cellStyle name="Normal 29 2 2 11" xfId="27719"/>
    <cellStyle name="Normal 29 2 2 2" xfId="27720"/>
    <cellStyle name="Normal 29 2 2 2 2" xfId="27721"/>
    <cellStyle name="Normal 29 2 2 3" xfId="27722"/>
    <cellStyle name="Normal 29 2 2 3 2" xfId="27723"/>
    <cellStyle name="Normal 29 2 2 4" xfId="27724"/>
    <cellStyle name="Normal 29 2 2 4 2" xfId="27725"/>
    <cellStyle name="Normal 29 2 2 5" xfId="27726"/>
    <cellStyle name="Normal 29 2 2 5 2" xfId="27727"/>
    <cellStyle name="Normal 29 2 2 6" xfId="27728"/>
    <cellStyle name="Normal 29 2 2 6 2" xfId="27729"/>
    <cellStyle name="Normal 29 2 2 7" xfId="27730"/>
    <cellStyle name="Normal 29 2 2 7 2" xfId="27731"/>
    <cellStyle name="Normal 29 2 2 8" xfId="27732"/>
    <cellStyle name="Normal 29 2 2 8 2" xfId="27733"/>
    <cellStyle name="Normal 29 2 2 9" xfId="27734"/>
    <cellStyle name="Normal 29 2 2 9 2" xfId="27735"/>
    <cellStyle name="Normal 29 2 3" xfId="27736"/>
    <cellStyle name="Normal 29 2 3 2" xfId="27737"/>
    <cellStyle name="Normal 29 2 4" xfId="27738"/>
    <cellStyle name="Normal 29 2 4 2" xfId="27739"/>
    <cellStyle name="Normal 29 2 5" xfId="27740"/>
    <cellStyle name="Normal 29 2 5 2" xfId="27741"/>
    <cellStyle name="Normal 29 2 6" xfId="27742"/>
    <cellStyle name="Normal 29 2 6 2" xfId="27743"/>
    <cellStyle name="Normal 29 2 7" xfId="27744"/>
    <cellStyle name="Normal 29 2 7 2" xfId="27745"/>
    <cellStyle name="Normal 29 2 8" xfId="27746"/>
    <cellStyle name="Normal 29 2 8 2" xfId="27747"/>
    <cellStyle name="Normal 29 2 9" xfId="27748"/>
    <cellStyle name="Normal 29 2 9 2" xfId="27749"/>
    <cellStyle name="Normal 29 3" xfId="27750"/>
    <cellStyle name="Normal 29 3 10" xfId="27751"/>
    <cellStyle name="Normal 29 3 10 2" xfId="27752"/>
    <cellStyle name="Normal 29 3 11" xfId="27753"/>
    <cellStyle name="Normal 29 3 2" xfId="27754"/>
    <cellStyle name="Normal 29 3 2 2" xfId="27755"/>
    <cellStyle name="Normal 29 3 3" xfId="27756"/>
    <cellStyle name="Normal 29 3 3 2" xfId="27757"/>
    <cellStyle name="Normal 29 3 4" xfId="27758"/>
    <cellStyle name="Normal 29 3 4 2" xfId="27759"/>
    <cellStyle name="Normal 29 3 5" xfId="27760"/>
    <cellStyle name="Normal 29 3 5 2" xfId="27761"/>
    <cellStyle name="Normal 29 3 6" xfId="27762"/>
    <cellStyle name="Normal 29 3 6 2" xfId="27763"/>
    <cellStyle name="Normal 29 3 7" xfId="27764"/>
    <cellStyle name="Normal 29 3 7 2" xfId="27765"/>
    <cellStyle name="Normal 29 3 8" xfId="27766"/>
    <cellStyle name="Normal 29 3 8 2" xfId="27767"/>
    <cellStyle name="Normal 29 3 9" xfId="27768"/>
    <cellStyle name="Normal 29 3 9 2" xfId="27769"/>
    <cellStyle name="Normal 29 4" xfId="27770"/>
    <cellStyle name="Normal 29 4 2" xfId="27771"/>
    <cellStyle name="Normal 29 5" xfId="27772"/>
    <cellStyle name="Normal 29 5 2" xfId="27773"/>
    <cellStyle name="Normal 29 6" xfId="27774"/>
    <cellStyle name="Normal 29 6 2" xfId="27775"/>
    <cellStyle name="Normal 29 7" xfId="27776"/>
    <cellStyle name="Normal 29 7 2" xfId="27777"/>
    <cellStyle name="Normal 29 8" xfId="27778"/>
    <cellStyle name="Normal 29 8 2" xfId="27779"/>
    <cellStyle name="Normal 29 9" xfId="27780"/>
    <cellStyle name="Normal 29 9 2" xfId="27781"/>
    <cellStyle name="Normal 3" xfId="3"/>
    <cellStyle name="Normal 3 2" xfId="863"/>
    <cellStyle name="Normal 3 2 10" xfId="27782"/>
    <cellStyle name="Normal 3 2 11" xfId="27783"/>
    <cellStyle name="Normal 3 2 12" xfId="27784"/>
    <cellStyle name="Normal 3 2 13" xfId="27785"/>
    <cellStyle name="Normal 3 2 14" xfId="27786"/>
    <cellStyle name="Normal 3 2 2" xfId="864"/>
    <cellStyle name="Normal 3 2 3" xfId="27787"/>
    <cellStyle name="Normal 3 2 4" xfId="27788"/>
    <cellStyle name="Normal 3 2 5" xfId="27789"/>
    <cellStyle name="Normal 3 2 6" xfId="27790"/>
    <cellStyle name="Normal 3 2 7" xfId="27791"/>
    <cellStyle name="Normal 3 2 8" xfId="27792"/>
    <cellStyle name="Normal 3 2 9" xfId="27793"/>
    <cellStyle name="Normal 3 3" xfId="865"/>
    <cellStyle name="Normal 3 3 2" xfId="866"/>
    <cellStyle name="Normal 3 4" xfId="867"/>
    <cellStyle name="Normal 3 4 2" xfId="868"/>
    <cellStyle name="Normal 3 5" xfId="869"/>
    <cellStyle name="Normal 3 5 2" xfId="870"/>
    <cellStyle name="Normal 3 6" xfId="871"/>
    <cellStyle name="Normal 3 6 2" xfId="872"/>
    <cellStyle name="Normal 3 7" xfId="873"/>
    <cellStyle name="Normal 3 7 2" xfId="874"/>
    <cellStyle name="Normal 3 8" xfId="875"/>
    <cellStyle name="Normal 3 8 2" xfId="876"/>
    <cellStyle name="Normal 3 9" xfId="877"/>
    <cellStyle name="Normal 30" xfId="878"/>
    <cellStyle name="Normal 30 10" xfId="27795"/>
    <cellStyle name="Normal 30 10 2" xfId="27796"/>
    <cellStyle name="Normal 30 11" xfId="27797"/>
    <cellStyle name="Normal 30 11 2" xfId="27798"/>
    <cellStyle name="Normal 30 12" xfId="27799"/>
    <cellStyle name="Normal 30 12 2" xfId="27800"/>
    <cellStyle name="Normal 30 13" xfId="27801"/>
    <cellStyle name="Normal 30 14" xfId="27794"/>
    <cellStyle name="Normal 30 2" xfId="879"/>
    <cellStyle name="Normal 30 2 10" xfId="27803"/>
    <cellStyle name="Normal 30 2 10 2" xfId="27804"/>
    <cellStyle name="Normal 30 2 11" xfId="27805"/>
    <cellStyle name="Normal 30 2 11 2" xfId="27806"/>
    <cellStyle name="Normal 30 2 12" xfId="27807"/>
    <cellStyle name="Normal 30 2 13" xfId="27802"/>
    <cellStyle name="Normal 30 2 2" xfId="27808"/>
    <cellStyle name="Normal 30 2 2 10" xfId="27809"/>
    <cellStyle name="Normal 30 2 2 10 2" xfId="27810"/>
    <cellStyle name="Normal 30 2 2 11" xfId="27811"/>
    <cellStyle name="Normal 30 2 2 2" xfId="27812"/>
    <cellStyle name="Normal 30 2 2 2 2" xfId="27813"/>
    <cellStyle name="Normal 30 2 2 3" xfId="27814"/>
    <cellStyle name="Normal 30 2 2 3 2" xfId="27815"/>
    <cellStyle name="Normal 30 2 2 4" xfId="27816"/>
    <cellStyle name="Normal 30 2 2 4 2" xfId="27817"/>
    <cellStyle name="Normal 30 2 2 5" xfId="27818"/>
    <cellStyle name="Normal 30 2 2 5 2" xfId="27819"/>
    <cellStyle name="Normal 30 2 2 6" xfId="27820"/>
    <cellStyle name="Normal 30 2 2 6 2" xfId="27821"/>
    <cellStyle name="Normal 30 2 2 7" xfId="27822"/>
    <cellStyle name="Normal 30 2 2 7 2" xfId="27823"/>
    <cellStyle name="Normal 30 2 2 8" xfId="27824"/>
    <cellStyle name="Normal 30 2 2 8 2" xfId="27825"/>
    <cellStyle name="Normal 30 2 2 9" xfId="27826"/>
    <cellStyle name="Normal 30 2 2 9 2" xfId="27827"/>
    <cellStyle name="Normal 30 2 3" xfId="27828"/>
    <cellStyle name="Normal 30 2 3 2" xfId="27829"/>
    <cellStyle name="Normal 30 2 4" xfId="27830"/>
    <cellStyle name="Normal 30 2 4 2" xfId="27831"/>
    <cellStyle name="Normal 30 2 5" xfId="27832"/>
    <cellStyle name="Normal 30 2 5 2" xfId="27833"/>
    <cellStyle name="Normal 30 2 6" xfId="27834"/>
    <cellStyle name="Normal 30 2 6 2" xfId="27835"/>
    <cellStyle name="Normal 30 2 7" xfId="27836"/>
    <cellStyle name="Normal 30 2 7 2" xfId="27837"/>
    <cellStyle name="Normal 30 2 8" xfId="27838"/>
    <cellStyle name="Normal 30 2 8 2" xfId="27839"/>
    <cellStyle name="Normal 30 2 9" xfId="27840"/>
    <cellStyle name="Normal 30 2 9 2" xfId="27841"/>
    <cellStyle name="Normal 30 3" xfId="27842"/>
    <cellStyle name="Normal 30 3 10" xfId="27843"/>
    <cellStyle name="Normal 30 3 10 2" xfId="27844"/>
    <cellStyle name="Normal 30 3 11" xfId="27845"/>
    <cellStyle name="Normal 30 3 2" xfId="27846"/>
    <cellStyle name="Normal 30 3 2 2" xfId="27847"/>
    <cellStyle name="Normal 30 3 3" xfId="27848"/>
    <cellStyle name="Normal 30 3 3 2" xfId="27849"/>
    <cellStyle name="Normal 30 3 4" xfId="27850"/>
    <cellStyle name="Normal 30 3 4 2" xfId="27851"/>
    <cellStyle name="Normal 30 3 5" xfId="27852"/>
    <cellStyle name="Normal 30 3 5 2" xfId="27853"/>
    <cellStyle name="Normal 30 3 6" xfId="27854"/>
    <cellStyle name="Normal 30 3 6 2" xfId="27855"/>
    <cellStyle name="Normal 30 3 7" xfId="27856"/>
    <cellStyle name="Normal 30 3 7 2" xfId="27857"/>
    <cellStyle name="Normal 30 3 8" xfId="27858"/>
    <cellStyle name="Normal 30 3 8 2" xfId="27859"/>
    <cellStyle name="Normal 30 3 9" xfId="27860"/>
    <cellStyle name="Normal 30 3 9 2" xfId="27861"/>
    <cellStyle name="Normal 30 4" xfId="27862"/>
    <cellStyle name="Normal 30 4 2" xfId="27863"/>
    <cellStyle name="Normal 30 5" xfId="27864"/>
    <cellStyle name="Normal 30 5 2" xfId="27865"/>
    <cellStyle name="Normal 30 6" xfId="27866"/>
    <cellStyle name="Normal 30 6 2" xfId="27867"/>
    <cellStyle name="Normal 30 7" xfId="27868"/>
    <cellStyle name="Normal 30 7 2" xfId="27869"/>
    <cellStyle name="Normal 30 8" xfId="27870"/>
    <cellStyle name="Normal 30 8 2" xfId="27871"/>
    <cellStyle name="Normal 30 9" xfId="27872"/>
    <cellStyle name="Normal 30 9 2" xfId="27873"/>
    <cellStyle name="Normal 31" xfId="880"/>
    <cellStyle name="Normal 31 10" xfId="27875"/>
    <cellStyle name="Normal 31 10 2" xfId="27876"/>
    <cellStyle name="Normal 31 11" xfId="27877"/>
    <cellStyle name="Normal 31 11 2" xfId="27878"/>
    <cellStyle name="Normal 31 12" xfId="27879"/>
    <cellStyle name="Normal 31 12 2" xfId="27880"/>
    <cellStyle name="Normal 31 13" xfId="27881"/>
    <cellStyle name="Normal 31 14" xfId="27874"/>
    <cellStyle name="Normal 31 2" xfId="881"/>
    <cellStyle name="Normal 31 2 10" xfId="27883"/>
    <cellStyle name="Normal 31 2 10 2" xfId="27884"/>
    <cellStyle name="Normal 31 2 11" xfId="27885"/>
    <cellStyle name="Normal 31 2 11 2" xfId="27886"/>
    <cellStyle name="Normal 31 2 12" xfId="27887"/>
    <cellStyle name="Normal 31 2 13" xfId="27882"/>
    <cellStyle name="Normal 31 2 2" xfId="27888"/>
    <cellStyle name="Normal 31 2 2 10" xfId="27889"/>
    <cellStyle name="Normal 31 2 2 10 2" xfId="27890"/>
    <cellStyle name="Normal 31 2 2 11" xfId="27891"/>
    <cellStyle name="Normal 31 2 2 2" xfId="27892"/>
    <cellStyle name="Normal 31 2 2 2 2" xfId="27893"/>
    <cellStyle name="Normal 31 2 2 3" xfId="27894"/>
    <cellStyle name="Normal 31 2 2 3 2" xfId="27895"/>
    <cellStyle name="Normal 31 2 2 4" xfId="27896"/>
    <cellStyle name="Normal 31 2 2 4 2" xfId="27897"/>
    <cellStyle name="Normal 31 2 2 5" xfId="27898"/>
    <cellStyle name="Normal 31 2 2 5 2" xfId="27899"/>
    <cellStyle name="Normal 31 2 2 6" xfId="27900"/>
    <cellStyle name="Normal 31 2 2 6 2" xfId="27901"/>
    <cellStyle name="Normal 31 2 2 7" xfId="27902"/>
    <cellStyle name="Normal 31 2 2 7 2" xfId="27903"/>
    <cellStyle name="Normal 31 2 2 8" xfId="27904"/>
    <cellStyle name="Normal 31 2 2 8 2" xfId="27905"/>
    <cellStyle name="Normal 31 2 2 9" xfId="27906"/>
    <cellStyle name="Normal 31 2 2 9 2" xfId="27907"/>
    <cellStyle name="Normal 31 2 3" xfId="27908"/>
    <cellStyle name="Normal 31 2 3 2" xfId="27909"/>
    <cellStyle name="Normal 31 2 4" xfId="27910"/>
    <cellStyle name="Normal 31 2 4 2" xfId="27911"/>
    <cellStyle name="Normal 31 2 5" xfId="27912"/>
    <cellStyle name="Normal 31 2 5 2" xfId="27913"/>
    <cellStyle name="Normal 31 2 6" xfId="27914"/>
    <cellStyle name="Normal 31 2 6 2" xfId="27915"/>
    <cellStyle name="Normal 31 2 7" xfId="27916"/>
    <cellStyle name="Normal 31 2 7 2" xfId="27917"/>
    <cellStyle name="Normal 31 2 8" xfId="27918"/>
    <cellStyle name="Normal 31 2 8 2" xfId="27919"/>
    <cellStyle name="Normal 31 2 9" xfId="27920"/>
    <cellStyle name="Normal 31 2 9 2" xfId="27921"/>
    <cellStyle name="Normal 31 3" xfId="27922"/>
    <cellStyle name="Normal 31 3 10" xfId="27923"/>
    <cellStyle name="Normal 31 3 10 2" xfId="27924"/>
    <cellStyle name="Normal 31 3 11" xfId="27925"/>
    <cellStyle name="Normal 31 3 2" xfId="27926"/>
    <cellStyle name="Normal 31 3 2 2" xfId="27927"/>
    <cellStyle name="Normal 31 3 3" xfId="27928"/>
    <cellStyle name="Normal 31 3 3 2" xfId="27929"/>
    <cellStyle name="Normal 31 3 4" xfId="27930"/>
    <cellStyle name="Normal 31 3 4 2" xfId="27931"/>
    <cellStyle name="Normal 31 3 5" xfId="27932"/>
    <cellStyle name="Normal 31 3 5 2" xfId="27933"/>
    <cellStyle name="Normal 31 3 6" xfId="27934"/>
    <cellStyle name="Normal 31 3 6 2" xfId="27935"/>
    <cellStyle name="Normal 31 3 7" xfId="27936"/>
    <cellStyle name="Normal 31 3 7 2" xfId="27937"/>
    <cellStyle name="Normal 31 3 8" xfId="27938"/>
    <cellStyle name="Normal 31 3 8 2" xfId="27939"/>
    <cellStyle name="Normal 31 3 9" xfId="27940"/>
    <cellStyle name="Normal 31 3 9 2" xfId="27941"/>
    <cellStyle name="Normal 31 4" xfId="27942"/>
    <cellStyle name="Normal 31 4 2" xfId="27943"/>
    <cellStyle name="Normal 31 5" xfId="27944"/>
    <cellStyle name="Normal 31 5 2" xfId="27945"/>
    <cellStyle name="Normal 31 6" xfId="27946"/>
    <cellStyle name="Normal 31 6 2" xfId="27947"/>
    <cellStyle name="Normal 31 7" xfId="27948"/>
    <cellStyle name="Normal 31 7 2" xfId="27949"/>
    <cellStyle name="Normal 31 8" xfId="27950"/>
    <cellStyle name="Normal 31 8 2" xfId="27951"/>
    <cellStyle name="Normal 31 9" xfId="27952"/>
    <cellStyle name="Normal 31 9 2" xfId="27953"/>
    <cellStyle name="Normal 32" xfId="882"/>
    <cellStyle name="Normal 32 10" xfId="27955"/>
    <cellStyle name="Normal 32 10 2" xfId="27956"/>
    <cellStyle name="Normal 32 11" xfId="27957"/>
    <cellStyle name="Normal 32 11 2" xfId="27958"/>
    <cellStyle name="Normal 32 12" xfId="27959"/>
    <cellStyle name="Normal 32 12 2" xfId="27960"/>
    <cellStyle name="Normal 32 13" xfId="27961"/>
    <cellStyle name="Normal 32 14" xfId="27954"/>
    <cellStyle name="Normal 32 2" xfId="883"/>
    <cellStyle name="Normal 32 2 10" xfId="27963"/>
    <cellStyle name="Normal 32 2 10 2" xfId="27964"/>
    <cellStyle name="Normal 32 2 11" xfId="27965"/>
    <cellStyle name="Normal 32 2 11 2" xfId="27966"/>
    <cellStyle name="Normal 32 2 12" xfId="27967"/>
    <cellStyle name="Normal 32 2 13" xfId="27962"/>
    <cellStyle name="Normal 32 2 2" xfId="27968"/>
    <cellStyle name="Normal 32 2 2 10" xfId="27969"/>
    <cellStyle name="Normal 32 2 2 10 2" xfId="27970"/>
    <cellStyle name="Normal 32 2 2 11" xfId="27971"/>
    <cellStyle name="Normal 32 2 2 2" xfId="27972"/>
    <cellStyle name="Normal 32 2 2 2 2" xfId="27973"/>
    <cellStyle name="Normal 32 2 2 3" xfId="27974"/>
    <cellStyle name="Normal 32 2 2 3 2" xfId="27975"/>
    <cellStyle name="Normal 32 2 2 4" xfId="27976"/>
    <cellStyle name="Normal 32 2 2 4 2" xfId="27977"/>
    <cellStyle name="Normal 32 2 2 5" xfId="27978"/>
    <cellStyle name="Normal 32 2 2 5 2" xfId="27979"/>
    <cellStyle name="Normal 32 2 2 6" xfId="27980"/>
    <cellStyle name="Normal 32 2 2 6 2" xfId="27981"/>
    <cellStyle name="Normal 32 2 2 7" xfId="27982"/>
    <cellStyle name="Normal 32 2 2 7 2" xfId="27983"/>
    <cellStyle name="Normal 32 2 2 8" xfId="27984"/>
    <cellStyle name="Normal 32 2 2 8 2" xfId="27985"/>
    <cellStyle name="Normal 32 2 2 9" xfId="27986"/>
    <cellStyle name="Normal 32 2 2 9 2" xfId="27987"/>
    <cellStyle name="Normal 32 2 3" xfId="27988"/>
    <cellStyle name="Normal 32 2 3 2" xfId="27989"/>
    <cellStyle name="Normal 32 2 4" xfId="27990"/>
    <cellStyle name="Normal 32 2 4 2" xfId="27991"/>
    <cellStyle name="Normal 32 2 5" xfId="27992"/>
    <cellStyle name="Normal 32 2 5 2" xfId="27993"/>
    <cellStyle name="Normal 32 2 6" xfId="27994"/>
    <cellStyle name="Normal 32 2 6 2" xfId="27995"/>
    <cellStyle name="Normal 32 2 7" xfId="27996"/>
    <cellStyle name="Normal 32 2 7 2" xfId="27997"/>
    <cellStyle name="Normal 32 2 8" xfId="27998"/>
    <cellStyle name="Normal 32 2 8 2" xfId="27999"/>
    <cellStyle name="Normal 32 2 9" xfId="28000"/>
    <cellStyle name="Normal 32 2 9 2" xfId="28001"/>
    <cellStyle name="Normal 32 3" xfId="28002"/>
    <cellStyle name="Normal 32 3 10" xfId="28003"/>
    <cellStyle name="Normal 32 3 10 2" xfId="28004"/>
    <cellStyle name="Normal 32 3 11" xfId="28005"/>
    <cellStyle name="Normal 32 3 2" xfId="28006"/>
    <cellStyle name="Normal 32 3 2 2" xfId="28007"/>
    <cellStyle name="Normal 32 3 3" xfId="28008"/>
    <cellStyle name="Normal 32 3 3 2" xfId="28009"/>
    <cellStyle name="Normal 32 3 4" xfId="28010"/>
    <cellStyle name="Normal 32 3 4 2" xfId="28011"/>
    <cellStyle name="Normal 32 3 5" xfId="28012"/>
    <cellStyle name="Normal 32 3 5 2" xfId="28013"/>
    <cellStyle name="Normal 32 3 6" xfId="28014"/>
    <cellStyle name="Normal 32 3 6 2" xfId="28015"/>
    <cellStyle name="Normal 32 3 7" xfId="28016"/>
    <cellStyle name="Normal 32 3 7 2" xfId="28017"/>
    <cellStyle name="Normal 32 3 8" xfId="28018"/>
    <cellStyle name="Normal 32 3 8 2" xfId="28019"/>
    <cellStyle name="Normal 32 3 9" xfId="28020"/>
    <cellStyle name="Normal 32 3 9 2" xfId="28021"/>
    <cellStyle name="Normal 32 4" xfId="28022"/>
    <cellStyle name="Normal 32 4 2" xfId="28023"/>
    <cellStyle name="Normal 32 5" xfId="28024"/>
    <cellStyle name="Normal 32 5 2" xfId="28025"/>
    <cellStyle name="Normal 32 6" xfId="28026"/>
    <cellStyle name="Normal 32 6 2" xfId="28027"/>
    <cellStyle name="Normal 32 7" xfId="28028"/>
    <cellStyle name="Normal 32 7 2" xfId="28029"/>
    <cellStyle name="Normal 32 8" xfId="28030"/>
    <cellStyle name="Normal 32 8 2" xfId="28031"/>
    <cellStyle name="Normal 32 9" xfId="28032"/>
    <cellStyle name="Normal 32 9 2" xfId="28033"/>
    <cellStyle name="Normal 33" xfId="884"/>
    <cellStyle name="Normal 33 10" xfId="28035"/>
    <cellStyle name="Normal 33 10 2" xfId="28036"/>
    <cellStyle name="Normal 33 11" xfId="28037"/>
    <cellStyle name="Normal 33 11 2" xfId="28038"/>
    <cellStyle name="Normal 33 12" xfId="28039"/>
    <cellStyle name="Normal 33 13" xfId="28034"/>
    <cellStyle name="Normal 33 2" xfId="885"/>
    <cellStyle name="Normal 33 2 10" xfId="28041"/>
    <cellStyle name="Normal 33 2 10 2" xfId="28042"/>
    <cellStyle name="Normal 33 2 11" xfId="28043"/>
    <cellStyle name="Normal 33 2 12" xfId="28040"/>
    <cellStyle name="Normal 33 2 2" xfId="28044"/>
    <cellStyle name="Normal 33 2 2 2" xfId="28045"/>
    <cellStyle name="Normal 33 2 3" xfId="28046"/>
    <cellStyle name="Normal 33 2 3 2" xfId="28047"/>
    <cellStyle name="Normal 33 2 4" xfId="28048"/>
    <cellStyle name="Normal 33 2 4 2" xfId="28049"/>
    <cellStyle name="Normal 33 2 5" xfId="28050"/>
    <cellStyle name="Normal 33 2 5 2" xfId="28051"/>
    <cellStyle name="Normal 33 2 6" xfId="28052"/>
    <cellStyle name="Normal 33 2 6 2" xfId="28053"/>
    <cellStyle name="Normal 33 2 7" xfId="28054"/>
    <cellStyle name="Normal 33 2 7 2" xfId="28055"/>
    <cellStyle name="Normal 33 2 8" xfId="28056"/>
    <cellStyle name="Normal 33 2 8 2" xfId="28057"/>
    <cellStyle name="Normal 33 2 9" xfId="28058"/>
    <cellStyle name="Normal 33 2 9 2" xfId="28059"/>
    <cellStyle name="Normal 33 3" xfId="28060"/>
    <cellStyle name="Normal 33 3 2" xfId="28061"/>
    <cellStyle name="Normal 33 4" xfId="28062"/>
    <cellStyle name="Normal 33 4 2" xfId="28063"/>
    <cellStyle name="Normal 33 5" xfId="28064"/>
    <cellStyle name="Normal 33 5 2" xfId="28065"/>
    <cellStyle name="Normal 33 6" xfId="28066"/>
    <cellStyle name="Normal 33 6 2" xfId="28067"/>
    <cellStyle name="Normal 33 7" xfId="28068"/>
    <cellStyle name="Normal 33 7 2" xfId="28069"/>
    <cellStyle name="Normal 33 8" xfId="28070"/>
    <cellStyle name="Normal 33 8 2" xfId="28071"/>
    <cellStyle name="Normal 33 9" xfId="28072"/>
    <cellStyle name="Normal 33 9 2" xfId="28073"/>
    <cellStyle name="Normal 34" xfId="886"/>
    <cellStyle name="Normal 34 2" xfId="887"/>
    <cellStyle name="Normal 35" xfId="888"/>
    <cellStyle name="Normal 35 10" xfId="28074"/>
    <cellStyle name="Normal 35 10 2" xfId="28075"/>
    <cellStyle name="Normal 35 11" xfId="28076"/>
    <cellStyle name="Normal 35 2" xfId="889"/>
    <cellStyle name="Normal 35 2 2" xfId="28078"/>
    <cellStyle name="Normal 35 2 3" xfId="28077"/>
    <cellStyle name="Normal 35 3" xfId="28079"/>
    <cellStyle name="Normal 35 3 2" xfId="28080"/>
    <cellStyle name="Normal 35 4" xfId="28081"/>
    <cellStyle name="Normal 35 4 2" xfId="28082"/>
    <cellStyle name="Normal 35 5" xfId="28083"/>
    <cellStyle name="Normal 35 5 2" xfId="28084"/>
    <cellStyle name="Normal 35 6" xfId="28085"/>
    <cellStyle name="Normal 35 6 2" xfId="28086"/>
    <cellStyle name="Normal 35 7" xfId="28087"/>
    <cellStyle name="Normal 35 7 2" xfId="28088"/>
    <cellStyle name="Normal 35 8" xfId="28089"/>
    <cellStyle name="Normal 35 8 2" xfId="28090"/>
    <cellStyle name="Normal 35 9" xfId="28091"/>
    <cellStyle name="Normal 35 9 2" xfId="28092"/>
    <cellStyle name="Normal 36" xfId="890"/>
    <cellStyle name="Normal 36 10" xfId="28093"/>
    <cellStyle name="Normal 36 11" xfId="28094"/>
    <cellStyle name="Normal 36 12" xfId="28095"/>
    <cellStyle name="Normal 36 2" xfId="891"/>
    <cellStyle name="Normal 36 3" xfId="28096"/>
    <cellStyle name="Normal 36 4" xfId="28097"/>
    <cellStyle name="Normal 36 5" xfId="28098"/>
    <cellStyle name="Normal 36 6" xfId="28099"/>
    <cellStyle name="Normal 36 7" xfId="28100"/>
    <cellStyle name="Normal 36 8" xfId="28101"/>
    <cellStyle name="Normal 36 9" xfId="28102"/>
    <cellStyle name="Normal 37" xfId="892"/>
    <cellStyle name="Normal 37 10" xfId="28104"/>
    <cellStyle name="Normal 37 10 2" xfId="28105"/>
    <cellStyle name="Normal 37 11" xfId="28106"/>
    <cellStyle name="Normal 37 12" xfId="28103"/>
    <cellStyle name="Normal 37 2" xfId="28107"/>
    <cellStyle name="Normal 37 2 2" xfId="28108"/>
    <cellStyle name="Normal 37 3" xfId="28109"/>
    <cellStyle name="Normal 37 3 2" xfId="28110"/>
    <cellStyle name="Normal 37 4" xfId="28111"/>
    <cellStyle name="Normal 37 4 2" xfId="28112"/>
    <cellStyle name="Normal 37 5" xfId="28113"/>
    <cellStyle name="Normal 37 5 2" xfId="28114"/>
    <cellStyle name="Normal 37 6" xfId="28115"/>
    <cellStyle name="Normal 37 6 2" xfId="28116"/>
    <cellStyle name="Normal 37 7" xfId="28117"/>
    <cellStyle name="Normal 37 7 2" xfId="28118"/>
    <cellStyle name="Normal 37 8" xfId="28119"/>
    <cellStyle name="Normal 37 8 2" xfId="28120"/>
    <cellStyle name="Normal 37 9" xfId="28121"/>
    <cellStyle name="Normal 37 9 2" xfId="28122"/>
    <cellStyle name="Normal 38" xfId="942"/>
    <cellStyle name="Normal 38 10" xfId="28124"/>
    <cellStyle name="Normal 38 10 2" xfId="28125"/>
    <cellStyle name="Normal 38 11" xfId="28126"/>
    <cellStyle name="Normal 38 12" xfId="28123"/>
    <cellStyle name="Normal 38 2" xfId="28127"/>
    <cellStyle name="Normal 38 2 2" xfId="28128"/>
    <cellStyle name="Normal 38 3" xfId="28129"/>
    <cellStyle name="Normal 38 3 2" xfId="28130"/>
    <cellStyle name="Normal 38 4" xfId="28131"/>
    <cellStyle name="Normal 38 4 2" xfId="28132"/>
    <cellStyle name="Normal 38 5" xfId="28133"/>
    <cellStyle name="Normal 38 5 2" xfId="28134"/>
    <cellStyle name="Normal 38 6" xfId="28135"/>
    <cellStyle name="Normal 38 6 2" xfId="28136"/>
    <cellStyle name="Normal 38 7" xfId="28137"/>
    <cellStyle name="Normal 38 7 2" xfId="28138"/>
    <cellStyle name="Normal 38 8" xfId="28139"/>
    <cellStyle name="Normal 38 8 2" xfId="28140"/>
    <cellStyle name="Normal 38 9" xfId="28141"/>
    <cellStyle name="Normal 38 9 2" xfId="28142"/>
    <cellStyle name="Normal 39" xfId="1178"/>
    <cellStyle name="Normal 39 2" xfId="28143"/>
    <cellStyle name="Normal 4" xfId="4"/>
    <cellStyle name="Normal 4 10" xfId="28144"/>
    <cellStyle name="Normal 4 10 2" xfId="28145"/>
    <cellStyle name="Normal 4 11" xfId="28146"/>
    <cellStyle name="Normal 4 11 2" xfId="28147"/>
    <cellStyle name="Normal 4 12" xfId="28148"/>
    <cellStyle name="Normal 4 12 2" xfId="28149"/>
    <cellStyle name="Normal 4 13" xfId="28150"/>
    <cellStyle name="Normal 4 13 2" xfId="28151"/>
    <cellStyle name="Normal 4 14" xfId="28152"/>
    <cellStyle name="Normal 4 14 2" xfId="28153"/>
    <cellStyle name="Normal 4 15" xfId="28154"/>
    <cellStyle name="Normal 4 15 2" xfId="28155"/>
    <cellStyle name="Normal 4 16" xfId="28156"/>
    <cellStyle name="Normal 4 16 2" xfId="28157"/>
    <cellStyle name="Normal 4 17" xfId="28158"/>
    <cellStyle name="Normal 4 17 2" xfId="28159"/>
    <cellStyle name="Normal 4 18" xfId="28160"/>
    <cellStyle name="Normal 4 18 2" xfId="28161"/>
    <cellStyle name="Normal 4 19" xfId="28162"/>
    <cellStyle name="Normal 4 2" xfId="893"/>
    <cellStyle name="Normal 4 2 10" xfId="28163"/>
    <cellStyle name="Normal 4 2 10 2" xfId="28164"/>
    <cellStyle name="Normal 4 2 11" xfId="28165"/>
    <cellStyle name="Normal 4 2 11 2" xfId="28166"/>
    <cellStyle name="Normal 4 2 12" xfId="28167"/>
    <cellStyle name="Normal 4 2 12 2" xfId="28168"/>
    <cellStyle name="Normal 4 2 13" xfId="28169"/>
    <cellStyle name="Normal 4 2 13 2" xfId="28170"/>
    <cellStyle name="Normal 4 2 14" xfId="28171"/>
    <cellStyle name="Normal 4 2 14 2" xfId="28172"/>
    <cellStyle name="Normal 4 2 15" xfId="28173"/>
    <cellStyle name="Normal 4 2 15 2" xfId="28174"/>
    <cellStyle name="Normal 4 2 16" xfId="28175"/>
    <cellStyle name="Normal 4 2 16 2" xfId="28176"/>
    <cellStyle name="Normal 4 2 17" xfId="28177"/>
    <cellStyle name="Normal 4 2 18" xfId="28178"/>
    <cellStyle name="Normal 4 2 19" xfId="28179"/>
    <cellStyle name="Normal 4 2 2" xfId="28180"/>
    <cellStyle name="Normal 4 2 2 10" xfId="28181"/>
    <cellStyle name="Normal 4 2 2 10 2" xfId="28182"/>
    <cellStyle name="Normal 4 2 2 11" xfId="28183"/>
    <cellStyle name="Normal 4 2 2 11 2" xfId="28184"/>
    <cellStyle name="Normal 4 2 2 12" xfId="28185"/>
    <cellStyle name="Normal 4 2 2 12 2" xfId="28186"/>
    <cellStyle name="Normal 4 2 2 13" xfId="28187"/>
    <cellStyle name="Normal 4 2 2 2" xfId="28188"/>
    <cellStyle name="Normal 4 2 2 2 10" xfId="28189"/>
    <cellStyle name="Normal 4 2 2 2 10 2" xfId="28190"/>
    <cellStyle name="Normal 4 2 2 2 11" xfId="28191"/>
    <cellStyle name="Normal 4 2 2 2 11 2" xfId="28192"/>
    <cellStyle name="Normal 4 2 2 2 12" xfId="28193"/>
    <cellStyle name="Normal 4 2 2 2 2" xfId="28194"/>
    <cellStyle name="Normal 4 2 2 2 2 10" xfId="28195"/>
    <cellStyle name="Normal 4 2 2 2 2 10 2" xfId="28196"/>
    <cellStyle name="Normal 4 2 2 2 2 11" xfId="28197"/>
    <cellStyle name="Normal 4 2 2 2 2 2" xfId="28198"/>
    <cellStyle name="Normal 4 2 2 2 2 2 2" xfId="28199"/>
    <cellStyle name="Normal 4 2 2 2 2 3" xfId="28200"/>
    <cellStyle name="Normal 4 2 2 2 2 3 2" xfId="28201"/>
    <cellStyle name="Normal 4 2 2 2 2 4" xfId="28202"/>
    <cellStyle name="Normal 4 2 2 2 2 4 2" xfId="28203"/>
    <cellStyle name="Normal 4 2 2 2 2 5" xfId="28204"/>
    <cellStyle name="Normal 4 2 2 2 2 5 2" xfId="28205"/>
    <cellStyle name="Normal 4 2 2 2 2 6" xfId="28206"/>
    <cellStyle name="Normal 4 2 2 2 2 6 2" xfId="28207"/>
    <cellStyle name="Normal 4 2 2 2 2 7" xfId="28208"/>
    <cellStyle name="Normal 4 2 2 2 2 7 2" xfId="28209"/>
    <cellStyle name="Normal 4 2 2 2 2 8" xfId="28210"/>
    <cellStyle name="Normal 4 2 2 2 2 8 2" xfId="28211"/>
    <cellStyle name="Normal 4 2 2 2 2 9" xfId="28212"/>
    <cellStyle name="Normal 4 2 2 2 2 9 2" xfId="28213"/>
    <cellStyle name="Normal 4 2 2 2 3" xfId="28214"/>
    <cellStyle name="Normal 4 2 2 2 3 2" xfId="28215"/>
    <cellStyle name="Normal 4 2 2 2 4" xfId="28216"/>
    <cellStyle name="Normal 4 2 2 2 4 2" xfId="28217"/>
    <cellStyle name="Normal 4 2 2 2 5" xfId="28218"/>
    <cellStyle name="Normal 4 2 2 2 5 2" xfId="28219"/>
    <cellStyle name="Normal 4 2 2 2 6" xfId="28220"/>
    <cellStyle name="Normal 4 2 2 2 6 2" xfId="28221"/>
    <cellStyle name="Normal 4 2 2 2 7" xfId="28222"/>
    <cellStyle name="Normal 4 2 2 2 7 2" xfId="28223"/>
    <cellStyle name="Normal 4 2 2 2 8" xfId="28224"/>
    <cellStyle name="Normal 4 2 2 2 8 2" xfId="28225"/>
    <cellStyle name="Normal 4 2 2 2 9" xfId="28226"/>
    <cellStyle name="Normal 4 2 2 2 9 2" xfId="28227"/>
    <cellStyle name="Normal 4 2 2 3" xfId="28228"/>
    <cellStyle name="Normal 4 2 2 3 10" xfId="28229"/>
    <cellStyle name="Normal 4 2 2 3 10 2" xfId="28230"/>
    <cellStyle name="Normal 4 2 2 3 11" xfId="28231"/>
    <cellStyle name="Normal 4 2 2 3 2" xfId="28232"/>
    <cellStyle name="Normal 4 2 2 3 2 2" xfId="28233"/>
    <cellStyle name="Normal 4 2 2 3 3" xfId="28234"/>
    <cellStyle name="Normal 4 2 2 3 3 2" xfId="28235"/>
    <cellStyle name="Normal 4 2 2 3 4" xfId="28236"/>
    <cellStyle name="Normal 4 2 2 3 4 2" xfId="28237"/>
    <cellStyle name="Normal 4 2 2 3 5" xfId="28238"/>
    <cellStyle name="Normal 4 2 2 3 5 2" xfId="28239"/>
    <cellStyle name="Normal 4 2 2 3 6" xfId="28240"/>
    <cellStyle name="Normal 4 2 2 3 6 2" xfId="28241"/>
    <cellStyle name="Normal 4 2 2 3 7" xfId="28242"/>
    <cellStyle name="Normal 4 2 2 3 7 2" xfId="28243"/>
    <cellStyle name="Normal 4 2 2 3 8" xfId="28244"/>
    <cellStyle name="Normal 4 2 2 3 8 2" xfId="28245"/>
    <cellStyle name="Normal 4 2 2 3 9" xfId="28246"/>
    <cellStyle name="Normal 4 2 2 3 9 2" xfId="28247"/>
    <cellStyle name="Normal 4 2 2 4" xfId="28248"/>
    <cellStyle name="Normal 4 2 2 4 2" xfId="28249"/>
    <cellStyle name="Normal 4 2 2 5" xfId="28250"/>
    <cellStyle name="Normal 4 2 2 5 2" xfId="28251"/>
    <cellStyle name="Normal 4 2 2 6" xfId="28252"/>
    <cellStyle name="Normal 4 2 2 6 2" xfId="28253"/>
    <cellStyle name="Normal 4 2 2 7" xfId="28254"/>
    <cellStyle name="Normal 4 2 2 7 2" xfId="28255"/>
    <cellStyle name="Normal 4 2 2 8" xfId="28256"/>
    <cellStyle name="Normal 4 2 2 8 2" xfId="28257"/>
    <cellStyle name="Normal 4 2 2 9" xfId="28258"/>
    <cellStyle name="Normal 4 2 2 9 2" xfId="28259"/>
    <cellStyle name="Normal 4 2 20" xfId="1116"/>
    <cellStyle name="Normal 4 2 3" xfId="28260"/>
    <cellStyle name="Normal 4 2 3 10" xfId="28261"/>
    <cellStyle name="Normal 4 2 3 10 2" xfId="28262"/>
    <cellStyle name="Normal 4 2 3 11" xfId="28263"/>
    <cellStyle name="Normal 4 2 3 11 2" xfId="28264"/>
    <cellStyle name="Normal 4 2 3 12" xfId="28265"/>
    <cellStyle name="Normal 4 2 3 12 2" xfId="28266"/>
    <cellStyle name="Normal 4 2 3 13" xfId="28267"/>
    <cellStyle name="Normal 4 2 3 2" xfId="28268"/>
    <cellStyle name="Normal 4 2 3 2 10" xfId="28269"/>
    <cellStyle name="Normal 4 2 3 2 10 2" xfId="28270"/>
    <cellStyle name="Normal 4 2 3 2 11" xfId="28271"/>
    <cellStyle name="Normal 4 2 3 2 11 2" xfId="28272"/>
    <cellStyle name="Normal 4 2 3 2 12" xfId="28273"/>
    <cellStyle name="Normal 4 2 3 2 2" xfId="28274"/>
    <cellStyle name="Normal 4 2 3 2 2 10" xfId="28275"/>
    <cellStyle name="Normal 4 2 3 2 2 10 2" xfId="28276"/>
    <cellStyle name="Normal 4 2 3 2 2 11" xfId="28277"/>
    <cellStyle name="Normal 4 2 3 2 2 2" xfId="28278"/>
    <cellStyle name="Normal 4 2 3 2 2 2 2" xfId="28279"/>
    <cellStyle name="Normal 4 2 3 2 2 3" xfId="28280"/>
    <cellStyle name="Normal 4 2 3 2 2 3 2" xfId="28281"/>
    <cellStyle name="Normal 4 2 3 2 2 4" xfId="28282"/>
    <cellStyle name="Normal 4 2 3 2 2 4 2" xfId="28283"/>
    <cellStyle name="Normal 4 2 3 2 2 5" xfId="28284"/>
    <cellStyle name="Normal 4 2 3 2 2 5 2" xfId="28285"/>
    <cellStyle name="Normal 4 2 3 2 2 6" xfId="28286"/>
    <cellStyle name="Normal 4 2 3 2 2 6 2" xfId="28287"/>
    <cellStyle name="Normal 4 2 3 2 2 7" xfId="28288"/>
    <cellStyle name="Normal 4 2 3 2 2 7 2" xfId="28289"/>
    <cellStyle name="Normal 4 2 3 2 2 8" xfId="28290"/>
    <cellStyle name="Normal 4 2 3 2 2 8 2" xfId="28291"/>
    <cellStyle name="Normal 4 2 3 2 2 9" xfId="28292"/>
    <cellStyle name="Normal 4 2 3 2 2 9 2" xfId="28293"/>
    <cellStyle name="Normal 4 2 3 2 3" xfId="28294"/>
    <cellStyle name="Normal 4 2 3 2 3 2" xfId="28295"/>
    <cellStyle name="Normal 4 2 3 2 4" xfId="28296"/>
    <cellStyle name="Normal 4 2 3 2 4 2" xfId="28297"/>
    <cellStyle name="Normal 4 2 3 2 5" xfId="28298"/>
    <cellStyle name="Normal 4 2 3 2 5 2" xfId="28299"/>
    <cellStyle name="Normal 4 2 3 2 6" xfId="28300"/>
    <cellStyle name="Normal 4 2 3 2 6 2" xfId="28301"/>
    <cellStyle name="Normal 4 2 3 2 7" xfId="28302"/>
    <cellStyle name="Normal 4 2 3 2 7 2" xfId="28303"/>
    <cellStyle name="Normal 4 2 3 2 8" xfId="28304"/>
    <cellStyle name="Normal 4 2 3 2 8 2" xfId="28305"/>
    <cellStyle name="Normal 4 2 3 2 9" xfId="28306"/>
    <cellStyle name="Normal 4 2 3 2 9 2" xfId="28307"/>
    <cellStyle name="Normal 4 2 3 3" xfId="28308"/>
    <cellStyle name="Normal 4 2 3 3 10" xfId="28309"/>
    <cellStyle name="Normal 4 2 3 3 10 2" xfId="28310"/>
    <cellStyle name="Normal 4 2 3 3 11" xfId="28311"/>
    <cellStyle name="Normal 4 2 3 3 2" xfId="28312"/>
    <cellStyle name="Normal 4 2 3 3 2 2" xfId="28313"/>
    <cellStyle name="Normal 4 2 3 3 3" xfId="28314"/>
    <cellStyle name="Normal 4 2 3 3 3 2" xfId="28315"/>
    <cellStyle name="Normal 4 2 3 3 4" xfId="28316"/>
    <cellStyle name="Normal 4 2 3 3 4 2" xfId="28317"/>
    <cellStyle name="Normal 4 2 3 3 5" xfId="28318"/>
    <cellStyle name="Normal 4 2 3 3 5 2" xfId="28319"/>
    <cellStyle name="Normal 4 2 3 3 6" xfId="28320"/>
    <cellStyle name="Normal 4 2 3 3 6 2" xfId="28321"/>
    <cellStyle name="Normal 4 2 3 3 7" xfId="28322"/>
    <cellStyle name="Normal 4 2 3 3 7 2" xfId="28323"/>
    <cellStyle name="Normal 4 2 3 3 8" xfId="28324"/>
    <cellStyle name="Normal 4 2 3 3 8 2" xfId="28325"/>
    <cellStyle name="Normal 4 2 3 3 9" xfId="28326"/>
    <cellStyle name="Normal 4 2 3 3 9 2" xfId="28327"/>
    <cellStyle name="Normal 4 2 3 4" xfId="28328"/>
    <cellStyle name="Normal 4 2 3 4 2" xfId="28329"/>
    <cellStyle name="Normal 4 2 3 5" xfId="28330"/>
    <cellStyle name="Normal 4 2 3 5 2" xfId="28331"/>
    <cellStyle name="Normal 4 2 3 6" xfId="28332"/>
    <cellStyle name="Normal 4 2 3 6 2" xfId="28333"/>
    <cellStyle name="Normal 4 2 3 7" xfId="28334"/>
    <cellStyle name="Normal 4 2 3 7 2" xfId="28335"/>
    <cellStyle name="Normal 4 2 3 8" xfId="28336"/>
    <cellStyle name="Normal 4 2 3 8 2" xfId="28337"/>
    <cellStyle name="Normal 4 2 3 9" xfId="28338"/>
    <cellStyle name="Normal 4 2 3 9 2" xfId="28339"/>
    <cellStyle name="Normal 4 2 4" xfId="28340"/>
    <cellStyle name="Normal 4 2 4 10" xfId="28341"/>
    <cellStyle name="Normal 4 2 4 10 2" xfId="28342"/>
    <cellStyle name="Normal 4 2 4 11" xfId="28343"/>
    <cellStyle name="Normal 4 2 4 11 2" xfId="28344"/>
    <cellStyle name="Normal 4 2 4 12" xfId="28345"/>
    <cellStyle name="Normal 4 2 4 12 2" xfId="28346"/>
    <cellStyle name="Normal 4 2 4 13" xfId="28347"/>
    <cellStyle name="Normal 4 2 4 2" xfId="28348"/>
    <cellStyle name="Normal 4 2 4 2 10" xfId="28349"/>
    <cellStyle name="Normal 4 2 4 2 10 2" xfId="28350"/>
    <cellStyle name="Normal 4 2 4 2 11" xfId="28351"/>
    <cellStyle name="Normal 4 2 4 2 11 2" xfId="28352"/>
    <cellStyle name="Normal 4 2 4 2 12" xfId="28353"/>
    <cellStyle name="Normal 4 2 4 2 2" xfId="28354"/>
    <cellStyle name="Normal 4 2 4 2 2 10" xfId="28355"/>
    <cellStyle name="Normal 4 2 4 2 2 10 2" xfId="28356"/>
    <cellStyle name="Normal 4 2 4 2 2 11" xfId="28357"/>
    <cellStyle name="Normal 4 2 4 2 2 2" xfId="28358"/>
    <cellStyle name="Normal 4 2 4 2 2 2 2" xfId="28359"/>
    <cellStyle name="Normal 4 2 4 2 2 3" xfId="28360"/>
    <cellStyle name="Normal 4 2 4 2 2 3 2" xfId="28361"/>
    <cellStyle name="Normal 4 2 4 2 2 4" xfId="28362"/>
    <cellStyle name="Normal 4 2 4 2 2 4 2" xfId="28363"/>
    <cellStyle name="Normal 4 2 4 2 2 5" xfId="28364"/>
    <cellStyle name="Normal 4 2 4 2 2 5 2" xfId="28365"/>
    <cellStyle name="Normal 4 2 4 2 2 6" xfId="28366"/>
    <cellStyle name="Normal 4 2 4 2 2 6 2" xfId="28367"/>
    <cellStyle name="Normal 4 2 4 2 2 7" xfId="28368"/>
    <cellStyle name="Normal 4 2 4 2 2 7 2" xfId="28369"/>
    <cellStyle name="Normal 4 2 4 2 2 8" xfId="28370"/>
    <cellStyle name="Normal 4 2 4 2 2 8 2" xfId="28371"/>
    <cellStyle name="Normal 4 2 4 2 2 9" xfId="28372"/>
    <cellStyle name="Normal 4 2 4 2 2 9 2" xfId="28373"/>
    <cellStyle name="Normal 4 2 4 2 3" xfId="28374"/>
    <cellStyle name="Normal 4 2 4 2 3 2" xfId="28375"/>
    <cellStyle name="Normal 4 2 4 2 4" xfId="28376"/>
    <cellStyle name="Normal 4 2 4 2 4 2" xfId="28377"/>
    <cellStyle name="Normal 4 2 4 2 5" xfId="28378"/>
    <cellStyle name="Normal 4 2 4 2 5 2" xfId="28379"/>
    <cellStyle name="Normal 4 2 4 2 6" xfId="28380"/>
    <cellStyle name="Normal 4 2 4 2 6 2" xfId="28381"/>
    <cellStyle name="Normal 4 2 4 2 7" xfId="28382"/>
    <cellStyle name="Normal 4 2 4 2 7 2" xfId="28383"/>
    <cellStyle name="Normal 4 2 4 2 8" xfId="28384"/>
    <cellStyle name="Normal 4 2 4 2 8 2" xfId="28385"/>
    <cellStyle name="Normal 4 2 4 2 9" xfId="28386"/>
    <cellStyle name="Normal 4 2 4 2 9 2" xfId="28387"/>
    <cellStyle name="Normal 4 2 4 3" xfId="28388"/>
    <cellStyle name="Normal 4 2 4 3 10" xfId="28389"/>
    <cellStyle name="Normal 4 2 4 3 10 2" xfId="28390"/>
    <cellStyle name="Normal 4 2 4 3 11" xfId="28391"/>
    <cellStyle name="Normal 4 2 4 3 2" xfId="28392"/>
    <cellStyle name="Normal 4 2 4 3 2 2" xfId="28393"/>
    <cellStyle name="Normal 4 2 4 3 3" xfId="28394"/>
    <cellStyle name="Normal 4 2 4 3 3 2" xfId="28395"/>
    <cellStyle name="Normal 4 2 4 3 4" xfId="28396"/>
    <cellStyle name="Normal 4 2 4 3 4 2" xfId="28397"/>
    <cellStyle name="Normal 4 2 4 3 5" xfId="28398"/>
    <cellStyle name="Normal 4 2 4 3 5 2" xfId="28399"/>
    <cellStyle name="Normal 4 2 4 3 6" xfId="28400"/>
    <cellStyle name="Normal 4 2 4 3 6 2" xfId="28401"/>
    <cellStyle name="Normal 4 2 4 3 7" xfId="28402"/>
    <cellStyle name="Normal 4 2 4 3 7 2" xfId="28403"/>
    <cellStyle name="Normal 4 2 4 3 8" xfId="28404"/>
    <cellStyle name="Normal 4 2 4 3 8 2" xfId="28405"/>
    <cellStyle name="Normal 4 2 4 3 9" xfId="28406"/>
    <cellStyle name="Normal 4 2 4 3 9 2" xfId="28407"/>
    <cellStyle name="Normal 4 2 4 4" xfId="28408"/>
    <cellStyle name="Normal 4 2 4 4 2" xfId="28409"/>
    <cellStyle name="Normal 4 2 4 5" xfId="28410"/>
    <cellStyle name="Normal 4 2 4 5 2" xfId="28411"/>
    <cellStyle name="Normal 4 2 4 6" xfId="28412"/>
    <cellStyle name="Normal 4 2 4 6 2" xfId="28413"/>
    <cellStyle name="Normal 4 2 4 7" xfId="28414"/>
    <cellStyle name="Normal 4 2 4 7 2" xfId="28415"/>
    <cellStyle name="Normal 4 2 4 8" xfId="28416"/>
    <cellStyle name="Normal 4 2 4 8 2" xfId="28417"/>
    <cellStyle name="Normal 4 2 4 9" xfId="28418"/>
    <cellStyle name="Normal 4 2 4 9 2" xfId="28419"/>
    <cellStyle name="Normal 4 2 5" xfId="28420"/>
    <cellStyle name="Normal 4 2 5 10" xfId="28421"/>
    <cellStyle name="Normal 4 2 5 10 2" xfId="28422"/>
    <cellStyle name="Normal 4 2 5 11" xfId="28423"/>
    <cellStyle name="Normal 4 2 5 11 2" xfId="28424"/>
    <cellStyle name="Normal 4 2 5 12" xfId="28425"/>
    <cellStyle name="Normal 4 2 5 12 2" xfId="28426"/>
    <cellStyle name="Normal 4 2 5 13" xfId="28427"/>
    <cellStyle name="Normal 4 2 5 2" xfId="28428"/>
    <cellStyle name="Normal 4 2 5 2 10" xfId="28429"/>
    <cellStyle name="Normal 4 2 5 2 10 2" xfId="28430"/>
    <cellStyle name="Normal 4 2 5 2 11" xfId="28431"/>
    <cellStyle name="Normal 4 2 5 2 11 2" xfId="28432"/>
    <cellStyle name="Normal 4 2 5 2 12" xfId="28433"/>
    <cellStyle name="Normal 4 2 5 2 2" xfId="28434"/>
    <cellStyle name="Normal 4 2 5 2 2 10" xfId="28435"/>
    <cellStyle name="Normal 4 2 5 2 2 10 2" xfId="28436"/>
    <cellStyle name="Normal 4 2 5 2 2 11" xfId="28437"/>
    <cellStyle name="Normal 4 2 5 2 2 2" xfId="28438"/>
    <cellStyle name="Normal 4 2 5 2 2 2 2" xfId="28439"/>
    <cellStyle name="Normal 4 2 5 2 2 3" xfId="28440"/>
    <cellStyle name="Normal 4 2 5 2 2 3 2" xfId="28441"/>
    <cellStyle name="Normal 4 2 5 2 2 4" xfId="28442"/>
    <cellStyle name="Normal 4 2 5 2 2 4 2" xfId="28443"/>
    <cellStyle name="Normal 4 2 5 2 2 5" xfId="28444"/>
    <cellStyle name="Normal 4 2 5 2 2 5 2" xfId="28445"/>
    <cellStyle name="Normal 4 2 5 2 2 6" xfId="28446"/>
    <cellStyle name="Normal 4 2 5 2 2 6 2" xfId="28447"/>
    <cellStyle name="Normal 4 2 5 2 2 7" xfId="28448"/>
    <cellStyle name="Normal 4 2 5 2 2 7 2" xfId="28449"/>
    <cellStyle name="Normal 4 2 5 2 2 8" xfId="28450"/>
    <cellStyle name="Normal 4 2 5 2 2 8 2" xfId="28451"/>
    <cellStyle name="Normal 4 2 5 2 2 9" xfId="28452"/>
    <cellStyle name="Normal 4 2 5 2 2 9 2" xfId="28453"/>
    <cellStyle name="Normal 4 2 5 2 3" xfId="28454"/>
    <cellStyle name="Normal 4 2 5 2 3 2" xfId="28455"/>
    <cellStyle name="Normal 4 2 5 2 4" xfId="28456"/>
    <cellStyle name="Normal 4 2 5 2 4 2" xfId="28457"/>
    <cellStyle name="Normal 4 2 5 2 5" xfId="28458"/>
    <cellStyle name="Normal 4 2 5 2 5 2" xfId="28459"/>
    <cellStyle name="Normal 4 2 5 2 6" xfId="28460"/>
    <cellStyle name="Normal 4 2 5 2 6 2" xfId="28461"/>
    <cellStyle name="Normal 4 2 5 2 7" xfId="28462"/>
    <cellStyle name="Normal 4 2 5 2 7 2" xfId="28463"/>
    <cellStyle name="Normal 4 2 5 2 8" xfId="28464"/>
    <cellStyle name="Normal 4 2 5 2 8 2" xfId="28465"/>
    <cellStyle name="Normal 4 2 5 2 9" xfId="28466"/>
    <cellStyle name="Normal 4 2 5 2 9 2" xfId="28467"/>
    <cellStyle name="Normal 4 2 5 3" xfId="28468"/>
    <cellStyle name="Normal 4 2 5 3 10" xfId="28469"/>
    <cellStyle name="Normal 4 2 5 3 10 2" xfId="28470"/>
    <cellStyle name="Normal 4 2 5 3 11" xfId="28471"/>
    <cellStyle name="Normal 4 2 5 3 2" xfId="28472"/>
    <cellStyle name="Normal 4 2 5 3 2 2" xfId="28473"/>
    <cellStyle name="Normal 4 2 5 3 3" xfId="28474"/>
    <cellStyle name="Normal 4 2 5 3 3 2" xfId="28475"/>
    <cellStyle name="Normal 4 2 5 3 4" xfId="28476"/>
    <cellStyle name="Normal 4 2 5 3 4 2" xfId="28477"/>
    <cellStyle name="Normal 4 2 5 3 5" xfId="28478"/>
    <cellStyle name="Normal 4 2 5 3 5 2" xfId="28479"/>
    <cellStyle name="Normal 4 2 5 3 6" xfId="28480"/>
    <cellStyle name="Normal 4 2 5 3 6 2" xfId="28481"/>
    <cellStyle name="Normal 4 2 5 3 7" xfId="28482"/>
    <cellStyle name="Normal 4 2 5 3 7 2" xfId="28483"/>
    <cellStyle name="Normal 4 2 5 3 8" xfId="28484"/>
    <cellStyle name="Normal 4 2 5 3 8 2" xfId="28485"/>
    <cellStyle name="Normal 4 2 5 3 9" xfId="28486"/>
    <cellStyle name="Normal 4 2 5 3 9 2" xfId="28487"/>
    <cellStyle name="Normal 4 2 5 4" xfId="28488"/>
    <cellStyle name="Normal 4 2 5 4 2" xfId="28489"/>
    <cellStyle name="Normal 4 2 5 5" xfId="28490"/>
    <cellStyle name="Normal 4 2 5 5 2" xfId="28491"/>
    <cellStyle name="Normal 4 2 5 6" xfId="28492"/>
    <cellStyle name="Normal 4 2 5 6 2" xfId="28493"/>
    <cellStyle name="Normal 4 2 5 7" xfId="28494"/>
    <cellStyle name="Normal 4 2 5 7 2" xfId="28495"/>
    <cellStyle name="Normal 4 2 5 8" xfId="28496"/>
    <cellStyle name="Normal 4 2 5 8 2" xfId="28497"/>
    <cellStyle name="Normal 4 2 5 9" xfId="28498"/>
    <cellStyle name="Normal 4 2 5 9 2" xfId="28499"/>
    <cellStyle name="Normal 4 2 6" xfId="28500"/>
    <cellStyle name="Normal 4 2 6 10" xfId="28501"/>
    <cellStyle name="Normal 4 2 6 10 2" xfId="28502"/>
    <cellStyle name="Normal 4 2 6 11" xfId="28503"/>
    <cellStyle name="Normal 4 2 6 11 2" xfId="28504"/>
    <cellStyle name="Normal 4 2 6 12" xfId="28505"/>
    <cellStyle name="Normal 4 2 6 2" xfId="28506"/>
    <cellStyle name="Normal 4 2 6 2 10" xfId="28507"/>
    <cellStyle name="Normal 4 2 6 2 10 2" xfId="28508"/>
    <cellStyle name="Normal 4 2 6 2 11" xfId="28509"/>
    <cellStyle name="Normal 4 2 6 2 2" xfId="28510"/>
    <cellStyle name="Normal 4 2 6 2 2 2" xfId="28511"/>
    <cellStyle name="Normal 4 2 6 2 3" xfId="28512"/>
    <cellStyle name="Normal 4 2 6 2 3 2" xfId="28513"/>
    <cellStyle name="Normal 4 2 6 2 4" xfId="28514"/>
    <cellStyle name="Normal 4 2 6 2 4 2" xfId="28515"/>
    <cellStyle name="Normal 4 2 6 2 5" xfId="28516"/>
    <cellStyle name="Normal 4 2 6 2 5 2" xfId="28517"/>
    <cellStyle name="Normal 4 2 6 2 6" xfId="28518"/>
    <cellStyle name="Normal 4 2 6 2 6 2" xfId="28519"/>
    <cellStyle name="Normal 4 2 6 2 7" xfId="28520"/>
    <cellStyle name="Normal 4 2 6 2 7 2" xfId="28521"/>
    <cellStyle name="Normal 4 2 6 2 8" xfId="28522"/>
    <cellStyle name="Normal 4 2 6 2 8 2" xfId="28523"/>
    <cellStyle name="Normal 4 2 6 2 9" xfId="28524"/>
    <cellStyle name="Normal 4 2 6 2 9 2" xfId="28525"/>
    <cellStyle name="Normal 4 2 6 3" xfId="28526"/>
    <cellStyle name="Normal 4 2 6 3 2" xfId="28527"/>
    <cellStyle name="Normal 4 2 6 4" xfId="28528"/>
    <cellStyle name="Normal 4 2 6 4 2" xfId="28529"/>
    <cellStyle name="Normal 4 2 6 5" xfId="28530"/>
    <cellStyle name="Normal 4 2 6 5 2" xfId="28531"/>
    <cellStyle name="Normal 4 2 6 6" xfId="28532"/>
    <cellStyle name="Normal 4 2 6 6 2" xfId="28533"/>
    <cellStyle name="Normal 4 2 6 7" xfId="28534"/>
    <cellStyle name="Normal 4 2 6 7 2" xfId="28535"/>
    <cellStyle name="Normal 4 2 6 8" xfId="28536"/>
    <cellStyle name="Normal 4 2 6 8 2" xfId="28537"/>
    <cellStyle name="Normal 4 2 6 9" xfId="28538"/>
    <cellStyle name="Normal 4 2 6 9 2" xfId="28539"/>
    <cellStyle name="Normal 4 2 7" xfId="28540"/>
    <cellStyle name="Normal 4 2 7 10" xfId="28541"/>
    <cellStyle name="Normal 4 2 7 10 2" xfId="28542"/>
    <cellStyle name="Normal 4 2 7 11" xfId="28543"/>
    <cellStyle name="Normal 4 2 7 2" xfId="28544"/>
    <cellStyle name="Normal 4 2 7 2 2" xfId="28545"/>
    <cellStyle name="Normal 4 2 7 3" xfId="28546"/>
    <cellStyle name="Normal 4 2 7 3 2" xfId="28547"/>
    <cellStyle name="Normal 4 2 7 4" xfId="28548"/>
    <cellStyle name="Normal 4 2 7 4 2" xfId="28549"/>
    <cellStyle name="Normal 4 2 7 5" xfId="28550"/>
    <cellStyle name="Normal 4 2 7 5 2" xfId="28551"/>
    <cellStyle name="Normal 4 2 7 6" xfId="28552"/>
    <cellStyle name="Normal 4 2 7 6 2" xfId="28553"/>
    <cellStyle name="Normal 4 2 7 7" xfId="28554"/>
    <cellStyle name="Normal 4 2 7 7 2" xfId="28555"/>
    <cellStyle name="Normal 4 2 7 8" xfId="28556"/>
    <cellStyle name="Normal 4 2 7 8 2" xfId="28557"/>
    <cellStyle name="Normal 4 2 7 9" xfId="28558"/>
    <cellStyle name="Normal 4 2 7 9 2" xfId="28559"/>
    <cellStyle name="Normal 4 2 8" xfId="28560"/>
    <cellStyle name="Normal 4 2 8 2" xfId="28561"/>
    <cellStyle name="Normal 4 2 9" xfId="28562"/>
    <cellStyle name="Normal 4 2 9 2" xfId="28563"/>
    <cellStyle name="Normal 4 20" xfId="28564"/>
    <cellStyle name="Normal 4 21" xfId="28565"/>
    <cellStyle name="Normal 4 22" xfId="1115"/>
    <cellStyle name="Normal 4 3" xfId="28566"/>
    <cellStyle name="Normal 4 3 10" xfId="28567"/>
    <cellStyle name="Normal 4 3 10 2" xfId="28568"/>
    <cellStyle name="Normal 4 3 11" xfId="28569"/>
    <cellStyle name="Normal 4 3 11 2" xfId="28570"/>
    <cellStyle name="Normal 4 3 12" xfId="28571"/>
    <cellStyle name="Normal 4 3 12 2" xfId="28572"/>
    <cellStyle name="Normal 4 3 13" xfId="28573"/>
    <cellStyle name="Normal 4 3 2" xfId="28574"/>
    <cellStyle name="Normal 4 3 2 10" xfId="28575"/>
    <cellStyle name="Normal 4 3 2 10 2" xfId="28576"/>
    <cellStyle name="Normal 4 3 2 11" xfId="28577"/>
    <cellStyle name="Normal 4 3 2 11 2" xfId="28578"/>
    <cellStyle name="Normal 4 3 2 12" xfId="28579"/>
    <cellStyle name="Normal 4 3 2 2" xfId="28580"/>
    <cellStyle name="Normal 4 3 2 2 10" xfId="28581"/>
    <cellStyle name="Normal 4 3 2 2 10 2" xfId="28582"/>
    <cellStyle name="Normal 4 3 2 2 11" xfId="28583"/>
    <cellStyle name="Normal 4 3 2 2 2" xfId="28584"/>
    <cellStyle name="Normal 4 3 2 2 2 2" xfId="28585"/>
    <cellStyle name="Normal 4 3 2 2 3" xfId="28586"/>
    <cellStyle name="Normal 4 3 2 2 3 2" xfId="28587"/>
    <cellStyle name="Normal 4 3 2 2 4" xfId="28588"/>
    <cellStyle name="Normal 4 3 2 2 4 2" xfId="28589"/>
    <cellStyle name="Normal 4 3 2 2 5" xfId="28590"/>
    <cellStyle name="Normal 4 3 2 2 5 2" xfId="28591"/>
    <cellStyle name="Normal 4 3 2 2 6" xfId="28592"/>
    <cellStyle name="Normal 4 3 2 2 6 2" xfId="28593"/>
    <cellStyle name="Normal 4 3 2 2 7" xfId="28594"/>
    <cellStyle name="Normal 4 3 2 2 7 2" xfId="28595"/>
    <cellStyle name="Normal 4 3 2 2 8" xfId="28596"/>
    <cellStyle name="Normal 4 3 2 2 8 2" xfId="28597"/>
    <cellStyle name="Normal 4 3 2 2 9" xfId="28598"/>
    <cellStyle name="Normal 4 3 2 2 9 2" xfId="28599"/>
    <cellStyle name="Normal 4 3 2 3" xfId="28600"/>
    <cellStyle name="Normal 4 3 2 3 2" xfId="28601"/>
    <cellStyle name="Normal 4 3 2 4" xfId="28602"/>
    <cellStyle name="Normal 4 3 2 4 2" xfId="28603"/>
    <cellStyle name="Normal 4 3 2 5" xfId="28604"/>
    <cellStyle name="Normal 4 3 2 5 2" xfId="28605"/>
    <cellStyle name="Normal 4 3 2 6" xfId="28606"/>
    <cellStyle name="Normal 4 3 2 6 2" xfId="28607"/>
    <cellStyle name="Normal 4 3 2 7" xfId="28608"/>
    <cellStyle name="Normal 4 3 2 7 2" xfId="28609"/>
    <cellStyle name="Normal 4 3 2 8" xfId="28610"/>
    <cellStyle name="Normal 4 3 2 8 2" xfId="28611"/>
    <cellStyle name="Normal 4 3 2 9" xfId="28612"/>
    <cellStyle name="Normal 4 3 2 9 2" xfId="28613"/>
    <cellStyle name="Normal 4 3 3" xfId="28614"/>
    <cellStyle name="Normal 4 3 3 10" xfId="28615"/>
    <cellStyle name="Normal 4 3 3 10 2" xfId="28616"/>
    <cellStyle name="Normal 4 3 3 11" xfId="28617"/>
    <cellStyle name="Normal 4 3 3 2" xfId="28618"/>
    <cellStyle name="Normal 4 3 3 2 2" xfId="28619"/>
    <cellStyle name="Normal 4 3 3 3" xfId="28620"/>
    <cellStyle name="Normal 4 3 3 3 2" xfId="28621"/>
    <cellStyle name="Normal 4 3 3 4" xfId="28622"/>
    <cellStyle name="Normal 4 3 3 4 2" xfId="28623"/>
    <cellStyle name="Normal 4 3 3 5" xfId="28624"/>
    <cellStyle name="Normal 4 3 3 5 2" xfId="28625"/>
    <cellStyle name="Normal 4 3 3 6" xfId="28626"/>
    <cellStyle name="Normal 4 3 3 6 2" xfId="28627"/>
    <cellStyle name="Normal 4 3 3 7" xfId="28628"/>
    <cellStyle name="Normal 4 3 3 7 2" xfId="28629"/>
    <cellStyle name="Normal 4 3 3 8" xfId="28630"/>
    <cellStyle name="Normal 4 3 3 8 2" xfId="28631"/>
    <cellStyle name="Normal 4 3 3 9" xfId="28632"/>
    <cellStyle name="Normal 4 3 3 9 2" xfId="28633"/>
    <cellStyle name="Normal 4 3 4" xfId="28634"/>
    <cellStyle name="Normal 4 3 4 2" xfId="28635"/>
    <cellStyle name="Normal 4 3 5" xfId="28636"/>
    <cellStyle name="Normal 4 3 5 2" xfId="28637"/>
    <cellStyle name="Normal 4 3 6" xfId="28638"/>
    <cellStyle name="Normal 4 3 6 2" xfId="28639"/>
    <cellStyle name="Normal 4 3 7" xfId="28640"/>
    <cellStyle name="Normal 4 3 7 2" xfId="28641"/>
    <cellStyle name="Normal 4 3 8" xfId="28642"/>
    <cellStyle name="Normal 4 3 8 2" xfId="28643"/>
    <cellStyle name="Normal 4 3 9" xfId="28644"/>
    <cellStyle name="Normal 4 3 9 2" xfId="28645"/>
    <cellStyle name="Normal 4 4" xfId="28646"/>
    <cellStyle name="Normal 4 4 10" xfId="28647"/>
    <cellStyle name="Normal 4 4 10 2" xfId="28648"/>
    <cellStyle name="Normal 4 4 11" xfId="28649"/>
    <cellStyle name="Normal 4 4 11 2" xfId="28650"/>
    <cellStyle name="Normal 4 4 12" xfId="28651"/>
    <cellStyle name="Normal 4 4 12 2" xfId="28652"/>
    <cellStyle name="Normal 4 4 13" xfId="28653"/>
    <cellStyle name="Normal 4 4 2" xfId="28654"/>
    <cellStyle name="Normal 4 4 2 10" xfId="28655"/>
    <cellStyle name="Normal 4 4 2 10 2" xfId="28656"/>
    <cellStyle name="Normal 4 4 2 11" xfId="28657"/>
    <cellStyle name="Normal 4 4 2 11 2" xfId="28658"/>
    <cellStyle name="Normal 4 4 2 12" xfId="28659"/>
    <cellStyle name="Normal 4 4 2 2" xfId="28660"/>
    <cellStyle name="Normal 4 4 2 2 10" xfId="28661"/>
    <cellStyle name="Normal 4 4 2 2 10 2" xfId="28662"/>
    <cellStyle name="Normal 4 4 2 2 11" xfId="28663"/>
    <cellStyle name="Normal 4 4 2 2 2" xfId="28664"/>
    <cellStyle name="Normal 4 4 2 2 2 2" xfId="28665"/>
    <cellStyle name="Normal 4 4 2 2 3" xfId="28666"/>
    <cellStyle name="Normal 4 4 2 2 3 2" xfId="28667"/>
    <cellStyle name="Normal 4 4 2 2 4" xfId="28668"/>
    <cellStyle name="Normal 4 4 2 2 4 2" xfId="28669"/>
    <cellStyle name="Normal 4 4 2 2 5" xfId="28670"/>
    <cellStyle name="Normal 4 4 2 2 5 2" xfId="28671"/>
    <cellStyle name="Normal 4 4 2 2 6" xfId="28672"/>
    <cellStyle name="Normal 4 4 2 2 6 2" xfId="28673"/>
    <cellStyle name="Normal 4 4 2 2 7" xfId="28674"/>
    <cellStyle name="Normal 4 4 2 2 7 2" xfId="28675"/>
    <cellStyle name="Normal 4 4 2 2 8" xfId="28676"/>
    <cellStyle name="Normal 4 4 2 2 8 2" xfId="28677"/>
    <cellStyle name="Normal 4 4 2 2 9" xfId="28678"/>
    <cellStyle name="Normal 4 4 2 2 9 2" xfId="28679"/>
    <cellStyle name="Normal 4 4 2 3" xfId="28680"/>
    <cellStyle name="Normal 4 4 2 3 2" xfId="28681"/>
    <cellStyle name="Normal 4 4 2 4" xfId="28682"/>
    <cellStyle name="Normal 4 4 2 4 2" xfId="28683"/>
    <cellStyle name="Normal 4 4 2 5" xfId="28684"/>
    <cellStyle name="Normal 4 4 2 5 2" xfId="28685"/>
    <cellStyle name="Normal 4 4 2 6" xfId="28686"/>
    <cellStyle name="Normal 4 4 2 6 2" xfId="28687"/>
    <cellStyle name="Normal 4 4 2 7" xfId="28688"/>
    <cellStyle name="Normal 4 4 2 7 2" xfId="28689"/>
    <cellStyle name="Normal 4 4 2 8" xfId="28690"/>
    <cellStyle name="Normal 4 4 2 8 2" xfId="28691"/>
    <cellStyle name="Normal 4 4 2 9" xfId="28692"/>
    <cellStyle name="Normal 4 4 2 9 2" xfId="28693"/>
    <cellStyle name="Normal 4 4 3" xfId="28694"/>
    <cellStyle name="Normal 4 4 3 10" xfId="28695"/>
    <cellStyle name="Normal 4 4 3 10 2" xfId="28696"/>
    <cellStyle name="Normal 4 4 3 11" xfId="28697"/>
    <cellStyle name="Normal 4 4 3 2" xfId="28698"/>
    <cellStyle name="Normal 4 4 3 2 2" xfId="28699"/>
    <cellStyle name="Normal 4 4 3 3" xfId="28700"/>
    <cellStyle name="Normal 4 4 3 3 2" xfId="28701"/>
    <cellStyle name="Normal 4 4 3 4" xfId="28702"/>
    <cellStyle name="Normal 4 4 3 4 2" xfId="28703"/>
    <cellStyle name="Normal 4 4 3 5" xfId="28704"/>
    <cellStyle name="Normal 4 4 3 5 2" xfId="28705"/>
    <cellStyle name="Normal 4 4 3 6" xfId="28706"/>
    <cellStyle name="Normal 4 4 3 6 2" xfId="28707"/>
    <cellStyle name="Normal 4 4 3 7" xfId="28708"/>
    <cellStyle name="Normal 4 4 3 7 2" xfId="28709"/>
    <cellStyle name="Normal 4 4 3 8" xfId="28710"/>
    <cellStyle name="Normal 4 4 3 8 2" xfId="28711"/>
    <cellStyle name="Normal 4 4 3 9" xfId="28712"/>
    <cellStyle name="Normal 4 4 3 9 2" xfId="28713"/>
    <cellStyle name="Normal 4 4 4" xfId="28714"/>
    <cellStyle name="Normal 4 4 4 2" xfId="28715"/>
    <cellStyle name="Normal 4 4 5" xfId="28716"/>
    <cellStyle name="Normal 4 4 5 2" xfId="28717"/>
    <cellStyle name="Normal 4 4 6" xfId="28718"/>
    <cellStyle name="Normal 4 4 6 2" xfId="28719"/>
    <cellStyle name="Normal 4 4 7" xfId="28720"/>
    <cellStyle name="Normal 4 4 7 2" xfId="28721"/>
    <cellStyle name="Normal 4 4 8" xfId="28722"/>
    <cellStyle name="Normal 4 4 8 2" xfId="28723"/>
    <cellStyle name="Normal 4 4 9" xfId="28724"/>
    <cellStyle name="Normal 4 4 9 2" xfId="28725"/>
    <cellStyle name="Normal 4 5" xfId="28726"/>
    <cellStyle name="Normal 4 5 10" xfId="28727"/>
    <cellStyle name="Normal 4 5 10 2" xfId="28728"/>
    <cellStyle name="Normal 4 5 11" xfId="28729"/>
    <cellStyle name="Normal 4 5 11 2" xfId="28730"/>
    <cellStyle name="Normal 4 5 12" xfId="28731"/>
    <cellStyle name="Normal 4 5 12 2" xfId="28732"/>
    <cellStyle name="Normal 4 5 13" xfId="28733"/>
    <cellStyle name="Normal 4 5 2" xfId="28734"/>
    <cellStyle name="Normal 4 5 2 10" xfId="28735"/>
    <cellStyle name="Normal 4 5 2 10 2" xfId="28736"/>
    <cellStyle name="Normal 4 5 2 11" xfId="28737"/>
    <cellStyle name="Normal 4 5 2 11 2" xfId="28738"/>
    <cellStyle name="Normal 4 5 2 12" xfId="28739"/>
    <cellStyle name="Normal 4 5 2 2" xfId="28740"/>
    <cellStyle name="Normal 4 5 2 2 10" xfId="28741"/>
    <cellStyle name="Normal 4 5 2 2 10 2" xfId="28742"/>
    <cellStyle name="Normal 4 5 2 2 11" xfId="28743"/>
    <cellStyle name="Normal 4 5 2 2 2" xfId="28744"/>
    <cellStyle name="Normal 4 5 2 2 2 2" xfId="28745"/>
    <cellStyle name="Normal 4 5 2 2 3" xfId="28746"/>
    <cellStyle name="Normal 4 5 2 2 3 2" xfId="28747"/>
    <cellStyle name="Normal 4 5 2 2 4" xfId="28748"/>
    <cellStyle name="Normal 4 5 2 2 4 2" xfId="28749"/>
    <cellStyle name="Normal 4 5 2 2 5" xfId="28750"/>
    <cellStyle name="Normal 4 5 2 2 5 2" xfId="28751"/>
    <cellStyle name="Normal 4 5 2 2 6" xfId="28752"/>
    <cellStyle name="Normal 4 5 2 2 6 2" xfId="28753"/>
    <cellStyle name="Normal 4 5 2 2 7" xfId="28754"/>
    <cellStyle name="Normal 4 5 2 2 7 2" xfId="28755"/>
    <cellStyle name="Normal 4 5 2 2 8" xfId="28756"/>
    <cellStyle name="Normal 4 5 2 2 8 2" xfId="28757"/>
    <cellStyle name="Normal 4 5 2 2 9" xfId="28758"/>
    <cellStyle name="Normal 4 5 2 2 9 2" xfId="28759"/>
    <cellStyle name="Normal 4 5 2 3" xfId="28760"/>
    <cellStyle name="Normal 4 5 2 3 2" xfId="28761"/>
    <cellStyle name="Normal 4 5 2 4" xfId="28762"/>
    <cellStyle name="Normal 4 5 2 4 2" xfId="28763"/>
    <cellStyle name="Normal 4 5 2 5" xfId="28764"/>
    <cellStyle name="Normal 4 5 2 5 2" xfId="28765"/>
    <cellStyle name="Normal 4 5 2 6" xfId="28766"/>
    <cellStyle name="Normal 4 5 2 6 2" xfId="28767"/>
    <cellStyle name="Normal 4 5 2 7" xfId="28768"/>
    <cellStyle name="Normal 4 5 2 7 2" xfId="28769"/>
    <cellStyle name="Normal 4 5 2 8" xfId="28770"/>
    <cellStyle name="Normal 4 5 2 8 2" xfId="28771"/>
    <cellStyle name="Normal 4 5 2 9" xfId="28772"/>
    <cellStyle name="Normal 4 5 2 9 2" xfId="28773"/>
    <cellStyle name="Normal 4 5 3" xfId="28774"/>
    <cellStyle name="Normal 4 5 3 10" xfId="28775"/>
    <cellStyle name="Normal 4 5 3 10 2" xfId="28776"/>
    <cellStyle name="Normal 4 5 3 11" xfId="28777"/>
    <cellStyle name="Normal 4 5 3 2" xfId="28778"/>
    <cellStyle name="Normal 4 5 3 2 2" xfId="28779"/>
    <cellStyle name="Normal 4 5 3 3" xfId="28780"/>
    <cellStyle name="Normal 4 5 3 3 2" xfId="28781"/>
    <cellStyle name="Normal 4 5 3 4" xfId="28782"/>
    <cellStyle name="Normal 4 5 3 4 2" xfId="28783"/>
    <cellStyle name="Normal 4 5 3 5" xfId="28784"/>
    <cellStyle name="Normal 4 5 3 5 2" xfId="28785"/>
    <cellStyle name="Normal 4 5 3 6" xfId="28786"/>
    <cellStyle name="Normal 4 5 3 6 2" xfId="28787"/>
    <cellStyle name="Normal 4 5 3 7" xfId="28788"/>
    <cellStyle name="Normal 4 5 3 7 2" xfId="28789"/>
    <cellStyle name="Normal 4 5 3 8" xfId="28790"/>
    <cellStyle name="Normal 4 5 3 8 2" xfId="28791"/>
    <cellStyle name="Normal 4 5 3 9" xfId="28792"/>
    <cellStyle name="Normal 4 5 3 9 2" xfId="28793"/>
    <cellStyle name="Normal 4 5 4" xfId="28794"/>
    <cellStyle name="Normal 4 5 4 2" xfId="28795"/>
    <cellStyle name="Normal 4 5 5" xfId="28796"/>
    <cellStyle name="Normal 4 5 5 2" xfId="28797"/>
    <cellStyle name="Normal 4 5 6" xfId="28798"/>
    <cellStyle name="Normal 4 5 6 2" xfId="28799"/>
    <cellStyle name="Normal 4 5 7" xfId="28800"/>
    <cellStyle name="Normal 4 5 7 2" xfId="28801"/>
    <cellStyle name="Normal 4 5 8" xfId="28802"/>
    <cellStyle name="Normal 4 5 8 2" xfId="28803"/>
    <cellStyle name="Normal 4 5 9" xfId="28804"/>
    <cellStyle name="Normal 4 5 9 2" xfId="28805"/>
    <cellStyle name="Normal 4 6" xfId="28806"/>
    <cellStyle name="Normal 4 6 10" xfId="28807"/>
    <cellStyle name="Normal 4 6 10 2" xfId="28808"/>
    <cellStyle name="Normal 4 6 11" xfId="28809"/>
    <cellStyle name="Normal 4 6 11 2" xfId="28810"/>
    <cellStyle name="Normal 4 6 12" xfId="28811"/>
    <cellStyle name="Normal 4 6 12 2" xfId="28812"/>
    <cellStyle name="Normal 4 6 13" xfId="28813"/>
    <cellStyle name="Normal 4 6 2" xfId="28814"/>
    <cellStyle name="Normal 4 6 2 10" xfId="28815"/>
    <cellStyle name="Normal 4 6 2 10 2" xfId="28816"/>
    <cellStyle name="Normal 4 6 2 11" xfId="28817"/>
    <cellStyle name="Normal 4 6 2 11 2" xfId="28818"/>
    <cellStyle name="Normal 4 6 2 12" xfId="28819"/>
    <cellStyle name="Normal 4 6 2 2" xfId="28820"/>
    <cellStyle name="Normal 4 6 2 2 10" xfId="28821"/>
    <cellStyle name="Normal 4 6 2 2 10 2" xfId="28822"/>
    <cellStyle name="Normal 4 6 2 2 11" xfId="28823"/>
    <cellStyle name="Normal 4 6 2 2 2" xfId="28824"/>
    <cellStyle name="Normal 4 6 2 2 2 2" xfId="28825"/>
    <cellStyle name="Normal 4 6 2 2 3" xfId="28826"/>
    <cellStyle name="Normal 4 6 2 2 3 2" xfId="28827"/>
    <cellStyle name="Normal 4 6 2 2 4" xfId="28828"/>
    <cellStyle name="Normal 4 6 2 2 4 2" xfId="28829"/>
    <cellStyle name="Normal 4 6 2 2 5" xfId="28830"/>
    <cellStyle name="Normal 4 6 2 2 5 2" xfId="28831"/>
    <cellStyle name="Normal 4 6 2 2 6" xfId="28832"/>
    <cellStyle name="Normal 4 6 2 2 6 2" xfId="28833"/>
    <cellStyle name="Normal 4 6 2 2 7" xfId="28834"/>
    <cellStyle name="Normal 4 6 2 2 7 2" xfId="28835"/>
    <cellStyle name="Normal 4 6 2 2 8" xfId="28836"/>
    <cellStyle name="Normal 4 6 2 2 8 2" xfId="28837"/>
    <cellStyle name="Normal 4 6 2 2 9" xfId="28838"/>
    <cellStyle name="Normal 4 6 2 2 9 2" xfId="28839"/>
    <cellStyle name="Normal 4 6 2 3" xfId="28840"/>
    <cellStyle name="Normal 4 6 2 3 2" xfId="28841"/>
    <cellStyle name="Normal 4 6 2 4" xfId="28842"/>
    <cellStyle name="Normal 4 6 2 4 2" xfId="28843"/>
    <cellStyle name="Normal 4 6 2 5" xfId="28844"/>
    <cellStyle name="Normal 4 6 2 5 2" xfId="28845"/>
    <cellStyle name="Normal 4 6 2 6" xfId="28846"/>
    <cellStyle name="Normal 4 6 2 6 2" xfId="28847"/>
    <cellStyle name="Normal 4 6 2 7" xfId="28848"/>
    <cellStyle name="Normal 4 6 2 7 2" xfId="28849"/>
    <cellStyle name="Normal 4 6 2 8" xfId="28850"/>
    <cellStyle name="Normal 4 6 2 8 2" xfId="28851"/>
    <cellStyle name="Normal 4 6 2 9" xfId="28852"/>
    <cellStyle name="Normal 4 6 2 9 2" xfId="28853"/>
    <cellStyle name="Normal 4 6 3" xfId="28854"/>
    <cellStyle name="Normal 4 6 3 10" xfId="28855"/>
    <cellStyle name="Normal 4 6 3 10 2" xfId="28856"/>
    <cellStyle name="Normal 4 6 3 11" xfId="28857"/>
    <cellStyle name="Normal 4 6 3 2" xfId="28858"/>
    <cellStyle name="Normal 4 6 3 2 2" xfId="28859"/>
    <cellStyle name="Normal 4 6 3 3" xfId="28860"/>
    <cellStyle name="Normal 4 6 3 3 2" xfId="28861"/>
    <cellStyle name="Normal 4 6 3 4" xfId="28862"/>
    <cellStyle name="Normal 4 6 3 4 2" xfId="28863"/>
    <cellStyle name="Normal 4 6 3 5" xfId="28864"/>
    <cellStyle name="Normal 4 6 3 5 2" xfId="28865"/>
    <cellStyle name="Normal 4 6 3 6" xfId="28866"/>
    <cellStyle name="Normal 4 6 3 6 2" xfId="28867"/>
    <cellStyle name="Normal 4 6 3 7" xfId="28868"/>
    <cellStyle name="Normal 4 6 3 7 2" xfId="28869"/>
    <cellStyle name="Normal 4 6 3 8" xfId="28870"/>
    <cellStyle name="Normal 4 6 3 8 2" xfId="28871"/>
    <cellStyle name="Normal 4 6 3 9" xfId="28872"/>
    <cellStyle name="Normal 4 6 3 9 2" xfId="28873"/>
    <cellStyle name="Normal 4 6 4" xfId="28874"/>
    <cellStyle name="Normal 4 6 4 2" xfId="28875"/>
    <cellStyle name="Normal 4 6 5" xfId="28876"/>
    <cellStyle name="Normal 4 6 5 2" xfId="28877"/>
    <cellStyle name="Normal 4 6 6" xfId="28878"/>
    <cellStyle name="Normal 4 6 6 2" xfId="28879"/>
    <cellStyle name="Normal 4 6 7" xfId="28880"/>
    <cellStyle name="Normal 4 6 7 2" xfId="28881"/>
    <cellStyle name="Normal 4 6 8" xfId="28882"/>
    <cellStyle name="Normal 4 6 8 2" xfId="28883"/>
    <cellStyle name="Normal 4 6 9" xfId="28884"/>
    <cellStyle name="Normal 4 6 9 2" xfId="28885"/>
    <cellStyle name="Normal 4 7" xfId="28886"/>
    <cellStyle name="Normal 4 7 10" xfId="28887"/>
    <cellStyle name="Normal 4 7 10 2" xfId="28888"/>
    <cellStyle name="Normal 4 7 11" xfId="28889"/>
    <cellStyle name="Normal 4 7 11 2" xfId="28890"/>
    <cellStyle name="Normal 4 7 12" xfId="28891"/>
    <cellStyle name="Normal 4 7 2" xfId="28892"/>
    <cellStyle name="Normal 4 7 2 10" xfId="28893"/>
    <cellStyle name="Normal 4 7 2 10 2" xfId="28894"/>
    <cellStyle name="Normal 4 7 2 11" xfId="28895"/>
    <cellStyle name="Normal 4 7 2 2" xfId="28896"/>
    <cellStyle name="Normal 4 7 2 2 2" xfId="28897"/>
    <cellStyle name="Normal 4 7 2 3" xfId="28898"/>
    <cellStyle name="Normal 4 7 2 3 2" xfId="28899"/>
    <cellStyle name="Normal 4 7 2 4" xfId="28900"/>
    <cellStyle name="Normal 4 7 2 4 2" xfId="28901"/>
    <cellStyle name="Normal 4 7 2 5" xfId="28902"/>
    <cellStyle name="Normal 4 7 2 5 2" xfId="28903"/>
    <cellStyle name="Normal 4 7 2 6" xfId="28904"/>
    <cellStyle name="Normal 4 7 2 6 2" xfId="28905"/>
    <cellStyle name="Normal 4 7 2 7" xfId="28906"/>
    <cellStyle name="Normal 4 7 2 7 2" xfId="28907"/>
    <cellStyle name="Normal 4 7 2 8" xfId="28908"/>
    <cellStyle name="Normal 4 7 2 8 2" xfId="28909"/>
    <cellStyle name="Normal 4 7 2 9" xfId="28910"/>
    <cellStyle name="Normal 4 7 2 9 2" xfId="28911"/>
    <cellStyle name="Normal 4 7 3" xfId="28912"/>
    <cellStyle name="Normal 4 7 3 2" xfId="28913"/>
    <cellStyle name="Normal 4 7 4" xfId="28914"/>
    <cellStyle name="Normal 4 7 4 2" xfId="28915"/>
    <cellStyle name="Normal 4 7 5" xfId="28916"/>
    <cellStyle name="Normal 4 7 5 2" xfId="28917"/>
    <cellStyle name="Normal 4 7 6" xfId="28918"/>
    <cellStyle name="Normal 4 7 6 2" xfId="28919"/>
    <cellStyle name="Normal 4 7 7" xfId="28920"/>
    <cellStyle name="Normal 4 7 7 2" xfId="28921"/>
    <cellStyle name="Normal 4 7 8" xfId="28922"/>
    <cellStyle name="Normal 4 7 8 2" xfId="28923"/>
    <cellStyle name="Normal 4 7 9" xfId="28924"/>
    <cellStyle name="Normal 4 7 9 2" xfId="28925"/>
    <cellStyle name="Normal 4 8" xfId="28926"/>
    <cellStyle name="Normal 4 8 10" xfId="28927"/>
    <cellStyle name="Normal 4 8 10 2" xfId="28928"/>
    <cellStyle name="Normal 4 8 11" xfId="28929"/>
    <cellStyle name="Normal 4 8 2" xfId="28930"/>
    <cellStyle name="Normal 4 8 2 2" xfId="28931"/>
    <cellStyle name="Normal 4 8 3" xfId="28932"/>
    <cellStyle name="Normal 4 8 3 2" xfId="28933"/>
    <cellStyle name="Normal 4 8 4" xfId="28934"/>
    <cellStyle name="Normal 4 8 4 2" xfId="28935"/>
    <cellStyle name="Normal 4 8 5" xfId="28936"/>
    <cellStyle name="Normal 4 8 5 2" xfId="28937"/>
    <cellStyle name="Normal 4 8 6" xfId="28938"/>
    <cellStyle name="Normal 4 8 6 2" xfId="28939"/>
    <cellStyle name="Normal 4 8 7" xfId="28940"/>
    <cellStyle name="Normal 4 8 7 2" xfId="28941"/>
    <cellStyle name="Normal 4 8 8" xfId="28942"/>
    <cellStyle name="Normal 4 8 8 2" xfId="28943"/>
    <cellStyle name="Normal 4 8 9" xfId="28944"/>
    <cellStyle name="Normal 4 8 9 2" xfId="28945"/>
    <cellStyle name="Normal 4 9" xfId="28946"/>
    <cellStyle name="Normal 4 9 2" xfId="28947"/>
    <cellStyle name="Normal 40" xfId="1179"/>
    <cellStyle name="Normal 40 10" xfId="28948"/>
    <cellStyle name="Normal 40 10 2" xfId="28949"/>
    <cellStyle name="Normal 40 11" xfId="28950"/>
    <cellStyle name="Normal 40 2" xfId="28951"/>
    <cellStyle name="Normal 40 2 2" xfId="28952"/>
    <cellStyle name="Normal 40 3" xfId="28953"/>
    <cellStyle name="Normal 40 3 2" xfId="28954"/>
    <cellStyle name="Normal 40 4" xfId="28955"/>
    <cellStyle name="Normal 40 4 2" xfId="28956"/>
    <cellStyle name="Normal 40 5" xfId="28957"/>
    <cellStyle name="Normal 40 5 2" xfId="28958"/>
    <cellStyle name="Normal 40 6" xfId="28959"/>
    <cellStyle name="Normal 40 6 2" xfId="28960"/>
    <cellStyle name="Normal 40 7" xfId="28961"/>
    <cellStyle name="Normal 40 7 2" xfId="28962"/>
    <cellStyle name="Normal 40 8" xfId="28963"/>
    <cellStyle name="Normal 40 8 2" xfId="28964"/>
    <cellStyle name="Normal 40 9" xfId="28965"/>
    <cellStyle name="Normal 40 9 2" xfId="28966"/>
    <cellStyle name="Normal 41" xfId="1180"/>
    <cellStyle name="Normal 41 2" xfId="28967"/>
    <cellStyle name="Normal 42" xfId="1181"/>
    <cellStyle name="Normal 42 2" xfId="28968"/>
    <cellStyle name="Normal 43" xfId="28969"/>
    <cellStyle name="Normal 43 2" xfId="28970"/>
    <cellStyle name="Normal 44" xfId="28971"/>
    <cellStyle name="Normal 44 2" xfId="28972"/>
    <cellStyle name="Normal 45" xfId="28973"/>
    <cellStyle name="Normal 45 2" xfId="28974"/>
    <cellStyle name="Normal 46" xfId="28975"/>
    <cellStyle name="Normal 46 2" xfId="28976"/>
    <cellStyle name="Normal 47" xfId="1182"/>
    <cellStyle name="Normal 47 2" xfId="28977"/>
    <cellStyle name="Normal 48" xfId="28978"/>
    <cellStyle name="Normal 48 2" xfId="28979"/>
    <cellStyle name="Normal 49" xfId="28980"/>
    <cellStyle name="Normal 49 2" xfId="28981"/>
    <cellStyle name="Normal 5" xfId="894"/>
    <cellStyle name="Normal 5 10" xfId="28982"/>
    <cellStyle name="Normal 5 10 10" xfId="28983"/>
    <cellStyle name="Normal 5 10 10 2" xfId="28984"/>
    <cellStyle name="Normal 5 10 11" xfId="28985"/>
    <cellStyle name="Normal 5 10 2" xfId="28986"/>
    <cellStyle name="Normal 5 10 2 2" xfId="28987"/>
    <cellStyle name="Normal 5 10 3" xfId="28988"/>
    <cellStyle name="Normal 5 10 3 2" xfId="28989"/>
    <cellStyle name="Normal 5 10 4" xfId="28990"/>
    <cellStyle name="Normal 5 10 4 2" xfId="28991"/>
    <cellStyle name="Normal 5 10 5" xfId="28992"/>
    <cellStyle name="Normal 5 10 5 2" xfId="28993"/>
    <cellStyle name="Normal 5 10 6" xfId="28994"/>
    <cellStyle name="Normal 5 10 6 2" xfId="28995"/>
    <cellStyle name="Normal 5 10 7" xfId="28996"/>
    <cellStyle name="Normal 5 10 7 2" xfId="28997"/>
    <cellStyle name="Normal 5 10 8" xfId="28998"/>
    <cellStyle name="Normal 5 10 8 2" xfId="28999"/>
    <cellStyle name="Normal 5 10 9" xfId="29000"/>
    <cellStyle name="Normal 5 10 9 2" xfId="29001"/>
    <cellStyle name="Normal 5 11" xfId="29002"/>
    <cellStyle name="Normal 5 11 2" xfId="29003"/>
    <cellStyle name="Normal 5 12" xfId="29004"/>
    <cellStyle name="Normal 5 12 2" xfId="29005"/>
    <cellStyle name="Normal 5 13" xfId="29006"/>
    <cellStyle name="Normal 5 13 2" xfId="29007"/>
    <cellStyle name="Normal 5 14" xfId="29008"/>
    <cellStyle name="Normal 5 14 2" xfId="29009"/>
    <cellStyle name="Normal 5 15" xfId="29010"/>
    <cellStyle name="Normal 5 15 2" xfId="29011"/>
    <cellStyle name="Normal 5 16" xfId="29012"/>
    <cellStyle name="Normal 5 16 2" xfId="29013"/>
    <cellStyle name="Normal 5 17" xfId="29014"/>
    <cellStyle name="Normal 5 17 2" xfId="29015"/>
    <cellStyle name="Normal 5 18" xfId="29016"/>
    <cellStyle name="Normal 5 18 2" xfId="29017"/>
    <cellStyle name="Normal 5 19" xfId="29018"/>
    <cellStyle name="Normal 5 19 2" xfId="29019"/>
    <cellStyle name="Normal 5 2" xfId="895"/>
    <cellStyle name="Normal 5 2 10" xfId="29020"/>
    <cellStyle name="Normal 5 2 10 2" xfId="29021"/>
    <cellStyle name="Normal 5 2 11" xfId="29022"/>
    <cellStyle name="Normal 5 2 11 2" xfId="29023"/>
    <cellStyle name="Normal 5 2 12" xfId="29024"/>
    <cellStyle name="Normal 5 2 12 2" xfId="29025"/>
    <cellStyle name="Normal 5 2 13" xfId="29026"/>
    <cellStyle name="Normal 5 2 13 2" xfId="29027"/>
    <cellStyle name="Normal 5 2 14" xfId="29028"/>
    <cellStyle name="Normal 5 2 14 2" xfId="29029"/>
    <cellStyle name="Normal 5 2 15" xfId="29030"/>
    <cellStyle name="Normal 5 2 15 2" xfId="29031"/>
    <cellStyle name="Normal 5 2 16" xfId="29032"/>
    <cellStyle name="Normal 5 2 16 2" xfId="29033"/>
    <cellStyle name="Normal 5 2 17" xfId="29034"/>
    <cellStyle name="Normal 5 2 17 2" xfId="29035"/>
    <cellStyle name="Normal 5 2 18" xfId="29036"/>
    <cellStyle name="Normal 5 2 19" xfId="29037"/>
    <cellStyle name="Normal 5 2 2" xfId="896"/>
    <cellStyle name="Normal 5 2 2 10" xfId="29039"/>
    <cellStyle name="Normal 5 2 2 10 2" xfId="29040"/>
    <cellStyle name="Normal 5 2 2 11" xfId="29041"/>
    <cellStyle name="Normal 5 2 2 11 2" xfId="29042"/>
    <cellStyle name="Normal 5 2 2 12" xfId="29043"/>
    <cellStyle name="Normal 5 2 2 12 2" xfId="29044"/>
    <cellStyle name="Normal 5 2 2 13" xfId="29045"/>
    <cellStyle name="Normal 5 2 2 14" xfId="29038"/>
    <cellStyle name="Normal 5 2 2 2" xfId="29046"/>
    <cellStyle name="Normal 5 2 2 2 10" xfId="29047"/>
    <cellStyle name="Normal 5 2 2 2 10 2" xfId="29048"/>
    <cellStyle name="Normal 5 2 2 2 11" xfId="29049"/>
    <cellStyle name="Normal 5 2 2 2 11 2" xfId="29050"/>
    <cellStyle name="Normal 5 2 2 2 12" xfId="29051"/>
    <cellStyle name="Normal 5 2 2 2 2" xfId="29052"/>
    <cellStyle name="Normal 5 2 2 2 2 10" xfId="29053"/>
    <cellStyle name="Normal 5 2 2 2 2 10 2" xfId="29054"/>
    <cellStyle name="Normal 5 2 2 2 2 11" xfId="29055"/>
    <cellStyle name="Normal 5 2 2 2 2 2" xfId="29056"/>
    <cellStyle name="Normal 5 2 2 2 2 2 2" xfId="29057"/>
    <cellStyle name="Normal 5 2 2 2 2 3" xfId="29058"/>
    <cellStyle name="Normal 5 2 2 2 2 3 2" xfId="29059"/>
    <cellStyle name="Normal 5 2 2 2 2 4" xfId="29060"/>
    <cellStyle name="Normal 5 2 2 2 2 4 2" xfId="29061"/>
    <cellStyle name="Normal 5 2 2 2 2 5" xfId="29062"/>
    <cellStyle name="Normal 5 2 2 2 2 5 2" xfId="29063"/>
    <cellStyle name="Normal 5 2 2 2 2 6" xfId="29064"/>
    <cellStyle name="Normal 5 2 2 2 2 6 2" xfId="29065"/>
    <cellStyle name="Normal 5 2 2 2 2 7" xfId="29066"/>
    <cellStyle name="Normal 5 2 2 2 2 7 2" xfId="29067"/>
    <cellStyle name="Normal 5 2 2 2 2 8" xfId="29068"/>
    <cellStyle name="Normal 5 2 2 2 2 8 2" xfId="29069"/>
    <cellStyle name="Normal 5 2 2 2 2 9" xfId="29070"/>
    <cellStyle name="Normal 5 2 2 2 2 9 2" xfId="29071"/>
    <cellStyle name="Normal 5 2 2 2 3" xfId="29072"/>
    <cellStyle name="Normal 5 2 2 2 3 2" xfId="29073"/>
    <cellStyle name="Normal 5 2 2 2 4" xfId="29074"/>
    <cellStyle name="Normal 5 2 2 2 4 2" xfId="29075"/>
    <cellStyle name="Normal 5 2 2 2 5" xfId="29076"/>
    <cellStyle name="Normal 5 2 2 2 5 2" xfId="29077"/>
    <cellStyle name="Normal 5 2 2 2 6" xfId="29078"/>
    <cellStyle name="Normal 5 2 2 2 6 2" xfId="29079"/>
    <cellStyle name="Normal 5 2 2 2 7" xfId="29080"/>
    <cellStyle name="Normal 5 2 2 2 7 2" xfId="29081"/>
    <cellStyle name="Normal 5 2 2 2 8" xfId="29082"/>
    <cellStyle name="Normal 5 2 2 2 8 2" xfId="29083"/>
    <cellStyle name="Normal 5 2 2 2 9" xfId="29084"/>
    <cellStyle name="Normal 5 2 2 2 9 2" xfId="29085"/>
    <cellStyle name="Normal 5 2 2 3" xfId="29086"/>
    <cellStyle name="Normal 5 2 2 3 10" xfId="29087"/>
    <cellStyle name="Normal 5 2 2 3 10 2" xfId="29088"/>
    <cellStyle name="Normal 5 2 2 3 11" xfId="29089"/>
    <cellStyle name="Normal 5 2 2 3 2" xfId="29090"/>
    <cellStyle name="Normal 5 2 2 3 2 2" xfId="29091"/>
    <cellStyle name="Normal 5 2 2 3 3" xfId="29092"/>
    <cellStyle name="Normal 5 2 2 3 3 2" xfId="29093"/>
    <cellStyle name="Normal 5 2 2 3 4" xfId="29094"/>
    <cellStyle name="Normal 5 2 2 3 4 2" xfId="29095"/>
    <cellStyle name="Normal 5 2 2 3 5" xfId="29096"/>
    <cellStyle name="Normal 5 2 2 3 5 2" xfId="29097"/>
    <cellStyle name="Normal 5 2 2 3 6" xfId="29098"/>
    <cellStyle name="Normal 5 2 2 3 6 2" xfId="29099"/>
    <cellStyle name="Normal 5 2 2 3 7" xfId="29100"/>
    <cellStyle name="Normal 5 2 2 3 7 2" xfId="29101"/>
    <cellStyle name="Normal 5 2 2 3 8" xfId="29102"/>
    <cellStyle name="Normal 5 2 2 3 8 2" xfId="29103"/>
    <cellStyle name="Normal 5 2 2 3 9" xfId="29104"/>
    <cellStyle name="Normal 5 2 2 3 9 2" xfId="29105"/>
    <cellStyle name="Normal 5 2 2 4" xfId="29106"/>
    <cellStyle name="Normal 5 2 2 4 2" xfId="29107"/>
    <cellStyle name="Normal 5 2 2 5" xfId="29108"/>
    <cellStyle name="Normal 5 2 2 5 2" xfId="29109"/>
    <cellStyle name="Normal 5 2 2 6" xfId="29110"/>
    <cellStyle name="Normal 5 2 2 6 2" xfId="29111"/>
    <cellStyle name="Normal 5 2 2 7" xfId="29112"/>
    <cellStyle name="Normal 5 2 2 7 2" xfId="29113"/>
    <cellStyle name="Normal 5 2 2 8" xfId="29114"/>
    <cellStyle name="Normal 5 2 2 8 2" xfId="29115"/>
    <cellStyle name="Normal 5 2 2 9" xfId="29116"/>
    <cellStyle name="Normal 5 2 2 9 2" xfId="29117"/>
    <cellStyle name="Normal 5 2 20" xfId="29118"/>
    <cellStyle name="Normal 5 2 21" xfId="1118"/>
    <cellStyle name="Normal 5 2 3" xfId="29119"/>
    <cellStyle name="Normal 5 2 3 10" xfId="29120"/>
    <cellStyle name="Normal 5 2 3 10 2" xfId="29121"/>
    <cellStyle name="Normal 5 2 3 11" xfId="29122"/>
    <cellStyle name="Normal 5 2 3 11 2" xfId="29123"/>
    <cellStyle name="Normal 5 2 3 12" xfId="29124"/>
    <cellStyle name="Normal 5 2 3 12 2" xfId="29125"/>
    <cellStyle name="Normal 5 2 3 13" xfId="29126"/>
    <cellStyle name="Normal 5 2 3 2" xfId="29127"/>
    <cellStyle name="Normal 5 2 3 2 10" xfId="29128"/>
    <cellStyle name="Normal 5 2 3 2 10 2" xfId="29129"/>
    <cellStyle name="Normal 5 2 3 2 11" xfId="29130"/>
    <cellStyle name="Normal 5 2 3 2 11 2" xfId="29131"/>
    <cellStyle name="Normal 5 2 3 2 12" xfId="29132"/>
    <cellStyle name="Normal 5 2 3 2 2" xfId="29133"/>
    <cellStyle name="Normal 5 2 3 2 2 10" xfId="29134"/>
    <cellStyle name="Normal 5 2 3 2 2 10 2" xfId="29135"/>
    <cellStyle name="Normal 5 2 3 2 2 11" xfId="29136"/>
    <cellStyle name="Normal 5 2 3 2 2 2" xfId="29137"/>
    <cellStyle name="Normal 5 2 3 2 2 2 2" xfId="29138"/>
    <cellStyle name="Normal 5 2 3 2 2 3" xfId="29139"/>
    <cellStyle name="Normal 5 2 3 2 2 3 2" xfId="29140"/>
    <cellStyle name="Normal 5 2 3 2 2 4" xfId="29141"/>
    <cellStyle name="Normal 5 2 3 2 2 4 2" xfId="29142"/>
    <cellStyle name="Normal 5 2 3 2 2 5" xfId="29143"/>
    <cellStyle name="Normal 5 2 3 2 2 5 2" xfId="29144"/>
    <cellStyle name="Normal 5 2 3 2 2 6" xfId="29145"/>
    <cellStyle name="Normal 5 2 3 2 2 6 2" xfId="29146"/>
    <cellStyle name="Normal 5 2 3 2 2 7" xfId="29147"/>
    <cellStyle name="Normal 5 2 3 2 2 7 2" xfId="29148"/>
    <cellStyle name="Normal 5 2 3 2 2 8" xfId="29149"/>
    <cellStyle name="Normal 5 2 3 2 2 8 2" xfId="29150"/>
    <cellStyle name="Normal 5 2 3 2 2 9" xfId="29151"/>
    <cellStyle name="Normal 5 2 3 2 2 9 2" xfId="29152"/>
    <cellStyle name="Normal 5 2 3 2 3" xfId="29153"/>
    <cellStyle name="Normal 5 2 3 2 3 2" xfId="29154"/>
    <cellStyle name="Normal 5 2 3 2 4" xfId="29155"/>
    <cellStyle name="Normal 5 2 3 2 4 2" xfId="29156"/>
    <cellStyle name="Normal 5 2 3 2 5" xfId="29157"/>
    <cellStyle name="Normal 5 2 3 2 5 2" xfId="29158"/>
    <cellStyle name="Normal 5 2 3 2 6" xfId="29159"/>
    <cellStyle name="Normal 5 2 3 2 6 2" xfId="29160"/>
    <cellStyle name="Normal 5 2 3 2 7" xfId="29161"/>
    <cellStyle name="Normal 5 2 3 2 7 2" xfId="29162"/>
    <cellStyle name="Normal 5 2 3 2 8" xfId="29163"/>
    <cellStyle name="Normal 5 2 3 2 8 2" xfId="29164"/>
    <cellStyle name="Normal 5 2 3 2 9" xfId="29165"/>
    <cellStyle name="Normal 5 2 3 2 9 2" xfId="29166"/>
    <cellStyle name="Normal 5 2 3 3" xfId="29167"/>
    <cellStyle name="Normal 5 2 3 3 10" xfId="29168"/>
    <cellStyle name="Normal 5 2 3 3 10 2" xfId="29169"/>
    <cellStyle name="Normal 5 2 3 3 11" xfId="29170"/>
    <cellStyle name="Normal 5 2 3 3 2" xfId="29171"/>
    <cellStyle name="Normal 5 2 3 3 2 2" xfId="29172"/>
    <cellStyle name="Normal 5 2 3 3 3" xfId="29173"/>
    <cellStyle name="Normal 5 2 3 3 3 2" xfId="29174"/>
    <cellStyle name="Normal 5 2 3 3 4" xfId="29175"/>
    <cellStyle name="Normal 5 2 3 3 4 2" xfId="29176"/>
    <cellStyle name="Normal 5 2 3 3 5" xfId="29177"/>
    <cellStyle name="Normal 5 2 3 3 5 2" xfId="29178"/>
    <cellStyle name="Normal 5 2 3 3 6" xfId="29179"/>
    <cellStyle name="Normal 5 2 3 3 6 2" xfId="29180"/>
    <cellStyle name="Normal 5 2 3 3 7" xfId="29181"/>
    <cellStyle name="Normal 5 2 3 3 7 2" xfId="29182"/>
    <cellStyle name="Normal 5 2 3 3 8" xfId="29183"/>
    <cellStyle name="Normal 5 2 3 3 8 2" xfId="29184"/>
    <cellStyle name="Normal 5 2 3 3 9" xfId="29185"/>
    <cellStyle name="Normal 5 2 3 3 9 2" xfId="29186"/>
    <cellStyle name="Normal 5 2 3 4" xfId="29187"/>
    <cellStyle name="Normal 5 2 3 4 2" xfId="29188"/>
    <cellStyle name="Normal 5 2 3 5" xfId="29189"/>
    <cellStyle name="Normal 5 2 3 5 2" xfId="29190"/>
    <cellStyle name="Normal 5 2 3 6" xfId="29191"/>
    <cellStyle name="Normal 5 2 3 6 2" xfId="29192"/>
    <cellStyle name="Normal 5 2 3 7" xfId="29193"/>
    <cellStyle name="Normal 5 2 3 7 2" xfId="29194"/>
    <cellStyle name="Normal 5 2 3 8" xfId="29195"/>
    <cellStyle name="Normal 5 2 3 8 2" xfId="29196"/>
    <cellStyle name="Normal 5 2 3 9" xfId="29197"/>
    <cellStyle name="Normal 5 2 3 9 2" xfId="29198"/>
    <cellStyle name="Normal 5 2 4" xfId="29199"/>
    <cellStyle name="Normal 5 2 4 10" xfId="29200"/>
    <cellStyle name="Normal 5 2 4 10 2" xfId="29201"/>
    <cellStyle name="Normal 5 2 4 11" xfId="29202"/>
    <cellStyle name="Normal 5 2 4 11 2" xfId="29203"/>
    <cellStyle name="Normal 5 2 4 12" xfId="29204"/>
    <cellStyle name="Normal 5 2 4 12 2" xfId="29205"/>
    <cellStyle name="Normal 5 2 4 13" xfId="29206"/>
    <cellStyle name="Normal 5 2 4 2" xfId="29207"/>
    <cellStyle name="Normal 5 2 4 2 10" xfId="29208"/>
    <cellStyle name="Normal 5 2 4 2 10 2" xfId="29209"/>
    <cellStyle name="Normal 5 2 4 2 11" xfId="29210"/>
    <cellStyle name="Normal 5 2 4 2 11 2" xfId="29211"/>
    <cellStyle name="Normal 5 2 4 2 12" xfId="29212"/>
    <cellStyle name="Normal 5 2 4 2 2" xfId="29213"/>
    <cellStyle name="Normal 5 2 4 2 2 10" xfId="29214"/>
    <cellStyle name="Normal 5 2 4 2 2 10 2" xfId="29215"/>
    <cellStyle name="Normal 5 2 4 2 2 11" xfId="29216"/>
    <cellStyle name="Normal 5 2 4 2 2 2" xfId="29217"/>
    <cellStyle name="Normal 5 2 4 2 2 2 2" xfId="29218"/>
    <cellStyle name="Normal 5 2 4 2 2 3" xfId="29219"/>
    <cellStyle name="Normal 5 2 4 2 2 3 2" xfId="29220"/>
    <cellStyle name="Normal 5 2 4 2 2 4" xfId="29221"/>
    <cellStyle name="Normal 5 2 4 2 2 4 2" xfId="29222"/>
    <cellStyle name="Normal 5 2 4 2 2 5" xfId="29223"/>
    <cellStyle name="Normal 5 2 4 2 2 5 2" xfId="29224"/>
    <cellStyle name="Normal 5 2 4 2 2 6" xfId="29225"/>
    <cellStyle name="Normal 5 2 4 2 2 6 2" xfId="29226"/>
    <cellStyle name="Normal 5 2 4 2 2 7" xfId="29227"/>
    <cellStyle name="Normal 5 2 4 2 2 7 2" xfId="29228"/>
    <cellStyle name="Normal 5 2 4 2 2 8" xfId="29229"/>
    <cellStyle name="Normal 5 2 4 2 2 8 2" xfId="29230"/>
    <cellStyle name="Normal 5 2 4 2 2 9" xfId="29231"/>
    <cellStyle name="Normal 5 2 4 2 2 9 2" xfId="29232"/>
    <cellStyle name="Normal 5 2 4 2 3" xfId="29233"/>
    <cellStyle name="Normal 5 2 4 2 3 2" xfId="29234"/>
    <cellStyle name="Normal 5 2 4 2 4" xfId="29235"/>
    <cellStyle name="Normal 5 2 4 2 4 2" xfId="29236"/>
    <cellStyle name="Normal 5 2 4 2 5" xfId="29237"/>
    <cellStyle name="Normal 5 2 4 2 5 2" xfId="29238"/>
    <cellStyle name="Normal 5 2 4 2 6" xfId="29239"/>
    <cellStyle name="Normal 5 2 4 2 6 2" xfId="29240"/>
    <cellStyle name="Normal 5 2 4 2 7" xfId="29241"/>
    <cellStyle name="Normal 5 2 4 2 7 2" xfId="29242"/>
    <cellStyle name="Normal 5 2 4 2 8" xfId="29243"/>
    <cellStyle name="Normal 5 2 4 2 8 2" xfId="29244"/>
    <cellStyle name="Normal 5 2 4 2 9" xfId="29245"/>
    <cellStyle name="Normal 5 2 4 2 9 2" xfId="29246"/>
    <cellStyle name="Normal 5 2 4 3" xfId="29247"/>
    <cellStyle name="Normal 5 2 4 3 10" xfId="29248"/>
    <cellStyle name="Normal 5 2 4 3 10 2" xfId="29249"/>
    <cellStyle name="Normal 5 2 4 3 11" xfId="29250"/>
    <cellStyle name="Normal 5 2 4 3 2" xfId="29251"/>
    <cellStyle name="Normal 5 2 4 3 2 2" xfId="29252"/>
    <cellStyle name="Normal 5 2 4 3 3" xfId="29253"/>
    <cellStyle name="Normal 5 2 4 3 3 2" xfId="29254"/>
    <cellStyle name="Normal 5 2 4 3 4" xfId="29255"/>
    <cellStyle name="Normal 5 2 4 3 4 2" xfId="29256"/>
    <cellStyle name="Normal 5 2 4 3 5" xfId="29257"/>
    <cellStyle name="Normal 5 2 4 3 5 2" xfId="29258"/>
    <cellStyle name="Normal 5 2 4 3 6" xfId="29259"/>
    <cellStyle name="Normal 5 2 4 3 6 2" xfId="29260"/>
    <cellStyle name="Normal 5 2 4 3 7" xfId="29261"/>
    <cellStyle name="Normal 5 2 4 3 7 2" xfId="29262"/>
    <cellStyle name="Normal 5 2 4 3 8" xfId="29263"/>
    <cellStyle name="Normal 5 2 4 3 8 2" xfId="29264"/>
    <cellStyle name="Normal 5 2 4 3 9" xfId="29265"/>
    <cellStyle name="Normal 5 2 4 3 9 2" xfId="29266"/>
    <cellStyle name="Normal 5 2 4 4" xfId="29267"/>
    <cellStyle name="Normal 5 2 4 4 2" xfId="29268"/>
    <cellStyle name="Normal 5 2 4 5" xfId="29269"/>
    <cellStyle name="Normal 5 2 4 5 2" xfId="29270"/>
    <cellStyle name="Normal 5 2 4 6" xfId="29271"/>
    <cellStyle name="Normal 5 2 4 6 2" xfId="29272"/>
    <cellStyle name="Normal 5 2 4 7" xfId="29273"/>
    <cellStyle name="Normal 5 2 4 7 2" xfId="29274"/>
    <cellStyle name="Normal 5 2 4 8" xfId="29275"/>
    <cellStyle name="Normal 5 2 4 8 2" xfId="29276"/>
    <cellStyle name="Normal 5 2 4 9" xfId="29277"/>
    <cellStyle name="Normal 5 2 4 9 2" xfId="29278"/>
    <cellStyle name="Normal 5 2 5" xfId="29279"/>
    <cellStyle name="Normal 5 2 6" xfId="29280"/>
    <cellStyle name="Normal 5 2 6 10" xfId="29281"/>
    <cellStyle name="Normal 5 2 6 10 2" xfId="29282"/>
    <cellStyle name="Normal 5 2 6 11" xfId="29283"/>
    <cellStyle name="Normal 5 2 6 11 2" xfId="29284"/>
    <cellStyle name="Normal 5 2 6 12" xfId="29285"/>
    <cellStyle name="Normal 5 2 6 12 2" xfId="29286"/>
    <cellStyle name="Normal 5 2 6 13" xfId="29287"/>
    <cellStyle name="Normal 5 2 6 2" xfId="29288"/>
    <cellStyle name="Normal 5 2 6 2 10" xfId="29289"/>
    <cellStyle name="Normal 5 2 6 2 10 2" xfId="29290"/>
    <cellStyle name="Normal 5 2 6 2 11" xfId="29291"/>
    <cellStyle name="Normal 5 2 6 2 11 2" xfId="29292"/>
    <cellStyle name="Normal 5 2 6 2 12" xfId="29293"/>
    <cellStyle name="Normal 5 2 6 2 2" xfId="29294"/>
    <cellStyle name="Normal 5 2 6 2 2 10" xfId="29295"/>
    <cellStyle name="Normal 5 2 6 2 2 10 2" xfId="29296"/>
    <cellStyle name="Normal 5 2 6 2 2 11" xfId="29297"/>
    <cellStyle name="Normal 5 2 6 2 2 2" xfId="29298"/>
    <cellStyle name="Normal 5 2 6 2 2 2 2" xfId="29299"/>
    <cellStyle name="Normal 5 2 6 2 2 3" xfId="29300"/>
    <cellStyle name="Normal 5 2 6 2 2 3 2" xfId="29301"/>
    <cellStyle name="Normal 5 2 6 2 2 4" xfId="29302"/>
    <cellStyle name="Normal 5 2 6 2 2 4 2" xfId="29303"/>
    <cellStyle name="Normal 5 2 6 2 2 5" xfId="29304"/>
    <cellStyle name="Normal 5 2 6 2 2 5 2" xfId="29305"/>
    <cellStyle name="Normal 5 2 6 2 2 6" xfId="29306"/>
    <cellStyle name="Normal 5 2 6 2 2 6 2" xfId="29307"/>
    <cellStyle name="Normal 5 2 6 2 2 7" xfId="29308"/>
    <cellStyle name="Normal 5 2 6 2 2 7 2" xfId="29309"/>
    <cellStyle name="Normal 5 2 6 2 2 8" xfId="29310"/>
    <cellStyle name="Normal 5 2 6 2 2 8 2" xfId="29311"/>
    <cellStyle name="Normal 5 2 6 2 2 9" xfId="29312"/>
    <cellStyle name="Normal 5 2 6 2 2 9 2" xfId="29313"/>
    <cellStyle name="Normal 5 2 6 2 3" xfId="29314"/>
    <cellStyle name="Normal 5 2 6 2 3 2" xfId="29315"/>
    <cellStyle name="Normal 5 2 6 2 4" xfId="29316"/>
    <cellStyle name="Normal 5 2 6 2 4 2" xfId="29317"/>
    <cellStyle name="Normal 5 2 6 2 5" xfId="29318"/>
    <cellStyle name="Normal 5 2 6 2 5 2" xfId="29319"/>
    <cellStyle name="Normal 5 2 6 2 6" xfId="29320"/>
    <cellStyle name="Normal 5 2 6 2 6 2" xfId="29321"/>
    <cellStyle name="Normal 5 2 6 2 7" xfId="29322"/>
    <cellStyle name="Normal 5 2 6 2 7 2" xfId="29323"/>
    <cellStyle name="Normal 5 2 6 2 8" xfId="29324"/>
    <cellStyle name="Normal 5 2 6 2 8 2" xfId="29325"/>
    <cellStyle name="Normal 5 2 6 2 9" xfId="29326"/>
    <cellStyle name="Normal 5 2 6 2 9 2" xfId="29327"/>
    <cellStyle name="Normal 5 2 6 3" xfId="29328"/>
    <cellStyle name="Normal 5 2 6 3 10" xfId="29329"/>
    <cellStyle name="Normal 5 2 6 3 10 2" xfId="29330"/>
    <cellStyle name="Normal 5 2 6 3 11" xfId="29331"/>
    <cellStyle name="Normal 5 2 6 3 2" xfId="29332"/>
    <cellStyle name="Normal 5 2 6 3 2 2" xfId="29333"/>
    <cellStyle name="Normal 5 2 6 3 3" xfId="29334"/>
    <cellStyle name="Normal 5 2 6 3 3 2" xfId="29335"/>
    <cellStyle name="Normal 5 2 6 3 4" xfId="29336"/>
    <cellStyle name="Normal 5 2 6 3 4 2" xfId="29337"/>
    <cellStyle name="Normal 5 2 6 3 5" xfId="29338"/>
    <cellStyle name="Normal 5 2 6 3 5 2" xfId="29339"/>
    <cellStyle name="Normal 5 2 6 3 6" xfId="29340"/>
    <cellStyle name="Normal 5 2 6 3 6 2" xfId="29341"/>
    <cellStyle name="Normal 5 2 6 3 7" xfId="29342"/>
    <cellStyle name="Normal 5 2 6 3 7 2" xfId="29343"/>
    <cellStyle name="Normal 5 2 6 3 8" xfId="29344"/>
    <cellStyle name="Normal 5 2 6 3 8 2" xfId="29345"/>
    <cellStyle name="Normal 5 2 6 3 9" xfId="29346"/>
    <cellStyle name="Normal 5 2 6 3 9 2" xfId="29347"/>
    <cellStyle name="Normal 5 2 6 4" xfId="29348"/>
    <cellStyle name="Normal 5 2 6 4 2" xfId="29349"/>
    <cellStyle name="Normal 5 2 6 5" xfId="29350"/>
    <cellStyle name="Normal 5 2 6 5 2" xfId="29351"/>
    <cellStyle name="Normal 5 2 6 6" xfId="29352"/>
    <cellStyle name="Normal 5 2 6 6 2" xfId="29353"/>
    <cellStyle name="Normal 5 2 6 7" xfId="29354"/>
    <cellStyle name="Normal 5 2 6 7 2" xfId="29355"/>
    <cellStyle name="Normal 5 2 6 8" xfId="29356"/>
    <cellStyle name="Normal 5 2 6 8 2" xfId="29357"/>
    <cellStyle name="Normal 5 2 6 9" xfId="29358"/>
    <cellStyle name="Normal 5 2 6 9 2" xfId="29359"/>
    <cellStyle name="Normal 5 2 7" xfId="29360"/>
    <cellStyle name="Normal 5 2 7 10" xfId="29361"/>
    <cellStyle name="Normal 5 2 7 10 2" xfId="29362"/>
    <cellStyle name="Normal 5 2 7 11" xfId="29363"/>
    <cellStyle name="Normal 5 2 7 11 2" xfId="29364"/>
    <cellStyle name="Normal 5 2 7 12" xfId="29365"/>
    <cellStyle name="Normal 5 2 7 2" xfId="29366"/>
    <cellStyle name="Normal 5 2 7 2 10" xfId="29367"/>
    <cellStyle name="Normal 5 2 7 2 10 2" xfId="29368"/>
    <cellStyle name="Normal 5 2 7 2 11" xfId="29369"/>
    <cellStyle name="Normal 5 2 7 2 2" xfId="29370"/>
    <cellStyle name="Normal 5 2 7 2 2 2" xfId="29371"/>
    <cellStyle name="Normal 5 2 7 2 3" xfId="29372"/>
    <cellStyle name="Normal 5 2 7 2 3 2" xfId="29373"/>
    <cellStyle name="Normal 5 2 7 2 4" xfId="29374"/>
    <cellStyle name="Normal 5 2 7 2 4 2" xfId="29375"/>
    <cellStyle name="Normal 5 2 7 2 5" xfId="29376"/>
    <cellStyle name="Normal 5 2 7 2 5 2" xfId="29377"/>
    <cellStyle name="Normal 5 2 7 2 6" xfId="29378"/>
    <cellStyle name="Normal 5 2 7 2 6 2" xfId="29379"/>
    <cellStyle name="Normal 5 2 7 2 7" xfId="29380"/>
    <cellStyle name="Normal 5 2 7 2 7 2" xfId="29381"/>
    <cellStyle name="Normal 5 2 7 2 8" xfId="29382"/>
    <cellStyle name="Normal 5 2 7 2 8 2" xfId="29383"/>
    <cellStyle name="Normal 5 2 7 2 9" xfId="29384"/>
    <cellStyle name="Normal 5 2 7 2 9 2" xfId="29385"/>
    <cellStyle name="Normal 5 2 7 3" xfId="29386"/>
    <cellStyle name="Normal 5 2 7 3 2" xfId="29387"/>
    <cellStyle name="Normal 5 2 7 4" xfId="29388"/>
    <cellStyle name="Normal 5 2 7 4 2" xfId="29389"/>
    <cellStyle name="Normal 5 2 7 5" xfId="29390"/>
    <cellStyle name="Normal 5 2 7 5 2" xfId="29391"/>
    <cellStyle name="Normal 5 2 7 6" xfId="29392"/>
    <cellStyle name="Normal 5 2 7 6 2" xfId="29393"/>
    <cellStyle name="Normal 5 2 7 7" xfId="29394"/>
    <cellStyle name="Normal 5 2 7 7 2" xfId="29395"/>
    <cellStyle name="Normal 5 2 7 8" xfId="29396"/>
    <cellStyle name="Normal 5 2 7 8 2" xfId="29397"/>
    <cellStyle name="Normal 5 2 7 9" xfId="29398"/>
    <cellStyle name="Normal 5 2 7 9 2" xfId="29399"/>
    <cellStyle name="Normal 5 2 8" xfId="29400"/>
    <cellStyle name="Normal 5 2 8 10" xfId="29401"/>
    <cellStyle name="Normal 5 2 8 10 2" xfId="29402"/>
    <cellStyle name="Normal 5 2 8 11" xfId="29403"/>
    <cellStyle name="Normal 5 2 8 2" xfId="29404"/>
    <cellStyle name="Normal 5 2 8 2 2" xfId="29405"/>
    <cellStyle name="Normal 5 2 8 3" xfId="29406"/>
    <cellStyle name="Normal 5 2 8 3 2" xfId="29407"/>
    <cellStyle name="Normal 5 2 8 4" xfId="29408"/>
    <cellStyle name="Normal 5 2 8 4 2" xfId="29409"/>
    <cellStyle name="Normal 5 2 8 5" xfId="29410"/>
    <cellStyle name="Normal 5 2 8 5 2" xfId="29411"/>
    <cellStyle name="Normal 5 2 8 6" xfId="29412"/>
    <cellStyle name="Normal 5 2 8 6 2" xfId="29413"/>
    <cellStyle name="Normal 5 2 8 7" xfId="29414"/>
    <cellStyle name="Normal 5 2 8 7 2" xfId="29415"/>
    <cellStyle name="Normal 5 2 8 8" xfId="29416"/>
    <cellStyle name="Normal 5 2 8 8 2" xfId="29417"/>
    <cellStyle name="Normal 5 2 8 9" xfId="29418"/>
    <cellStyle name="Normal 5 2 8 9 2" xfId="29419"/>
    <cellStyle name="Normal 5 2 9" xfId="29420"/>
    <cellStyle name="Normal 5 2 9 2" xfId="29421"/>
    <cellStyle name="Normal 5 20" xfId="29422"/>
    <cellStyle name="Normal 5 20 2" xfId="29423"/>
    <cellStyle name="Normal 5 21" xfId="29424"/>
    <cellStyle name="Normal 5 22" xfId="29425"/>
    <cellStyle name="Normal 5 23" xfId="29426"/>
    <cellStyle name="Normal 5 24" xfId="1117"/>
    <cellStyle name="Normal 5 3" xfId="897"/>
    <cellStyle name="Normal 5 3 10" xfId="29428"/>
    <cellStyle name="Normal 5 3 10 2" xfId="29429"/>
    <cellStyle name="Normal 5 3 11" xfId="29430"/>
    <cellStyle name="Normal 5 3 11 2" xfId="29431"/>
    <cellStyle name="Normal 5 3 12" xfId="29432"/>
    <cellStyle name="Normal 5 3 12 2" xfId="29433"/>
    <cellStyle name="Normal 5 3 13" xfId="29434"/>
    <cellStyle name="Normal 5 3 13 2" xfId="29435"/>
    <cellStyle name="Normal 5 3 14" xfId="29436"/>
    <cellStyle name="Normal 5 3 15" xfId="29427"/>
    <cellStyle name="Normal 5 3 2" xfId="898"/>
    <cellStyle name="Normal 5 3 3" xfId="29437"/>
    <cellStyle name="Normal 5 3 3 10" xfId="29438"/>
    <cellStyle name="Normal 5 3 3 10 2" xfId="29439"/>
    <cellStyle name="Normal 5 3 3 11" xfId="29440"/>
    <cellStyle name="Normal 5 3 3 11 2" xfId="29441"/>
    <cellStyle name="Normal 5 3 3 12" xfId="29442"/>
    <cellStyle name="Normal 5 3 3 2" xfId="29443"/>
    <cellStyle name="Normal 5 3 3 2 10" xfId="29444"/>
    <cellStyle name="Normal 5 3 3 2 10 2" xfId="29445"/>
    <cellStyle name="Normal 5 3 3 2 11" xfId="29446"/>
    <cellStyle name="Normal 5 3 3 2 2" xfId="29447"/>
    <cellStyle name="Normal 5 3 3 2 2 2" xfId="29448"/>
    <cellStyle name="Normal 5 3 3 2 3" xfId="29449"/>
    <cellStyle name="Normal 5 3 3 2 3 2" xfId="29450"/>
    <cellStyle name="Normal 5 3 3 2 4" xfId="29451"/>
    <cellStyle name="Normal 5 3 3 2 4 2" xfId="29452"/>
    <cellStyle name="Normal 5 3 3 2 5" xfId="29453"/>
    <cellStyle name="Normal 5 3 3 2 5 2" xfId="29454"/>
    <cellStyle name="Normal 5 3 3 2 6" xfId="29455"/>
    <cellStyle name="Normal 5 3 3 2 6 2" xfId="29456"/>
    <cellStyle name="Normal 5 3 3 2 7" xfId="29457"/>
    <cellStyle name="Normal 5 3 3 2 7 2" xfId="29458"/>
    <cellStyle name="Normal 5 3 3 2 8" xfId="29459"/>
    <cellStyle name="Normal 5 3 3 2 8 2" xfId="29460"/>
    <cellStyle name="Normal 5 3 3 2 9" xfId="29461"/>
    <cellStyle name="Normal 5 3 3 2 9 2" xfId="29462"/>
    <cellStyle name="Normal 5 3 3 3" xfId="29463"/>
    <cellStyle name="Normal 5 3 3 3 2" xfId="29464"/>
    <cellStyle name="Normal 5 3 3 4" xfId="29465"/>
    <cellStyle name="Normal 5 3 3 4 2" xfId="29466"/>
    <cellStyle name="Normal 5 3 3 5" xfId="29467"/>
    <cellStyle name="Normal 5 3 3 5 2" xfId="29468"/>
    <cellStyle name="Normal 5 3 3 6" xfId="29469"/>
    <cellStyle name="Normal 5 3 3 6 2" xfId="29470"/>
    <cellStyle name="Normal 5 3 3 7" xfId="29471"/>
    <cellStyle name="Normal 5 3 3 7 2" xfId="29472"/>
    <cellStyle name="Normal 5 3 3 8" xfId="29473"/>
    <cellStyle name="Normal 5 3 3 8 2" xfId="29474"/>
    <cellStyle name="Normal 5 3 3 9" xfId="29475"/>
    <cellStyle name="Normal 5 3 3 9 2" xfId="29476"/>
    <cellStyle name="Normal 5 3 4" xfId="29477"/>
    <cellStyle name="Normal 5 3 4 10" xfId="29478"/>
    <cellStyle name="Normal 5 3 4 10 2" xfId="29479"/>
    <cellStyle name="Normal 5 3 4 11" xfId="29480"/>
    <cellStyle name="Normal 5 3 4 2" xfId="29481"/>
    <cellStyle name="Normal 5 3 4 2 2" xfId="29482"/>
    <cellStyle name="Normal 5 3 4 3" xfId="29483"/>
    <cellStyle name="Normal 5 3 4 3 2" xfId="29484"/>
    <cellStyle name="Normal 5 3 4 4" xfId="29485"/>
    <cellStyle name="Normal 5 3 4 4 2" xfId="29486"/>
    <cellStyle name="Normal 5 3 4 5" xfId="29487"/>
    <cellStyle name="Normal 5 3 4 5 2" xfId="29488"/>
    <cellStyle name="Normal 5 3 4 6" xfId="29489"/>
    <cellStyle name="Normal 5 3 4 6 2" xfId="29490"/>
    <cellStyle name="Normal 5 3 4 7" xfId="29491"/>
    <cellStyle name="Normal 5 3 4 7 2" xfId="29492"/>
    <cellStyle name="Normal 5 3 4 8" xfId="29493"/>
    <cellStyle name="Normal 5 3 4 8 2" xfId="29494"/>
    <cellStyle name="Normal 5 3 4 9" xfId="29495"/>
    <cellStyle name="Normal 5 3 4 9 2" xfId="29496"/>
    <cellStyle name="Normal 5 3 5" xfId="29497"/>
    <cellStyle name="Normal 5 3 5 2" xfId="29498"/>
    <cellStyle name="Normal 5 3 6" xfId="29499"/>
    <cellStyle name="Normal 5 3 6 2" xfId="29500"/>
    <cellStyle name="Normal 5 3 7" xfId="29501"/>
    <cellStyle name="Normal 5 3 7 2" xfId="29502"/>
    <cellStyle name="Normal 5 3 8" xfId="29503"/>
    <cellStyle name="Normal 5 3 8 2" xfId="29504"/>
    <cellStyle name="Normal 5 3 9" xfId="29505"/>
    <cellStyle name="Normal 5 3 9 2" xfId="29506"/>
    <cellStyle name="Normal 5 4" xfId="899"/>
    <cellStyle name="Normal 5 4 10" xfId="29508"/>
    <cellStyle name="Normal 5 4 10 2" xfId="29509"/>
    <cellStyle name="Normal 5 4 11" xfId="29510"/>
    <cellStyle name="Normal 5 4 11 2" xfId="29511"/>
    <cellStyle name="Normal 5 4 12" xfId="29512"/>
    <cellStyle name="Normal 5 4 12 2" xfId="29513"/>
    <cellStyle name="Normal 5 4 13" xfId="29514"/>
    <cellStyle name="Normal 5 4 13 2" xfId="29515"/>
    <cellStyle name="Normal 5 4 14" xfId="29516"/>
    <cellStyle name="Normal 5 4 15" xfId="29507"/>
    <cellStyle name="Normal 5 4 2" xfId="900"/>
    <cellStyle name="Normal 5 4 3" xfId="29517"/>
    <cellStyle name="Normal 5 4 3 10" xfId="29518"/>
    <cellStyle name="Normal 5 4 3 10 2" xfId="29519"/>
    <cellStyle name="Normal 5 4 3 11" xfId="29520"/>
    <cellStyle name="Normal 5 4 3 11 2" xfId="29521"/>
    <cellStyle name="Normal 5 4 3 12" xfId="29522"/>
    <cellStyle name="Normal 5 4 3 2" xfId="29523"/>
    <cellStyle name="Normal 5 4 3 2 10" xfId="29524"/>
    <cellStyle name="Normal 5 4 3 2 10 2" xfId="29525"/>
    <cellStyle name="Normal 5 4 3 2 11" xfId="29526"/>
    <cellStyle name="Normal 5 4 3 2 2" xfId="29527"/>
    <cellStyle name="Normal 5 4 3 2 2 2" xfId="29528"/>
    <cellStyle name="Normal 5 4 3 2 3" xfId="29529"/>
    <cellStyle name="Normal 5 4 3 2 3 2" xfId="29530"/>
    <cellStyle name="Normal 5 4 3 2 4" xfId="29531"/>
    <cellStyle name="Normal 5 4 3 2 4 2" xfId="29532"/>
    <cellStyle name="Normal 5 4 3 2 5" xfId="29533"/>
    <cellStyle name="Normal 5 4 3 2 5 2" xfId="29534"/>
    <cellStyle name="Normal 5 4 3 2 6" xfId="29535"/>
    <cellStyle name="Normal 5 4 3 2 6 2" xfId="29536"/>
    <cellStyle name="Normal 5 4 3 2 7" xfId="29537"/>
    <cellStyle name="Normal 5 4 3 2 7 2" xfId="29538"/>
    <cellStyle name="Normal 5 4 3 2 8" xfId="29539"/>
    <cellStyle name="Normal 5 4 3 2 8 2" xfId="29540"/>
    <cellStyle name="Normal 5 4 3 2 9" xfId="29541"/>
    <cellStyle name="Normal 5 4 3 2 9 2" xfId="29542"/>
    <cellStyle name="Normal 5 4 3 3" xfId="29543"/>
    <cellStyle name="Normal 5 4 3 3 2" xfId="29544"/>
    <cellStyle name="Normal 5 4 3 4" xfId="29545"/>
    <cellStyle name="Normal 5 4 3 4 2" xfId="29546"/>
    <cellStyle name="Normal 5 4 3 5" xfId="29547"/>
    <cellStyle name="Normal 5 4 3 5 2" xfId="29548"/>
    <cellStyle name="Normal 5 4 3 6" xfId="29549"/>
    <cellStyle name="Normal 5 4 3 6 2" xfId="29550"/>
    <cellStyle name="Normal 5 4 3 7" xfId="29551"/>
    <cellStyle name="Normal 5 4 3 7 2" xfId="29552"/>
    <cellStyle name="Normal 5 4 3 8" xfId="29553"/>
    <cellStyle name="Normal 5 4 3 8 2" xfId="29554"/>
    <cellStyle name="Normal 5 4 3 9" xfId="29555"/>
    <cellStyle name="Normal 5 4 3 9 2" xfId="29556"/>
    <cellStyle name="Normal 5 4 4" xfId="29557"/>
    <cellStyle name="Normal 5 4 4 10" xfId="29558"/>
    <cellStyle name="Normal 5 4 4 10 2" xfId="29559"/>
    <cellStyle name="Normal 5 4 4 11" xfId="29560"/>
    <cellStyle name="Normal 5 4 4 2" xfId="29561"/>
    <cellStyle name="Normal 5 4 4 2 2" xfId="29562"/>
    <cellStyle name="Normal 5 4 4 3" xfId="29563"/>
    <cellStyle name="Normal 5 4 4 3 2" xfId="29564"/>
    <cellStyle name="Normal 5 4 4 4" xfId="29565"/>
    <cellStyle name="Normal 5 4 4 4 2" xfId="29566"/>
    <cellStyle name="Normal 5 4 4 5" xfId="29567"/>
    <cellStyle name="Normal 5 4 4 5 2" xfId="29568"/>
    <cellStyle name="Normal 5 4 4 6" xfId="29569"/>
    <cellStyle name="Normal 5 4 4 6 2" xfId="29570"/>
    <cellStyle name="Normal 5 4 4 7" xfId="29571"/>
    <cellStyle name="Normal 5 4 4 7 2" xfId="29572"/>
    <cellStyle name="Normal 5 4 4 8" xfId="29573"/>
    <cellStyle name="Normal 5 4 4 8 2" xfId="29574"/>
    <cellStyle name="Normal 5 4 4 9" xfId="29575"/>
    <cellStyle name="Normal 5 4 4 9 2" xfId="29576"/>
    <cellStyle name="Normal 5 4 5" xfId="29577"/>
    <cellStyle name="Normal 5 4 5 2" xfId="29578"/>
    <cellStyle name="Normal 5 4 6" xfId="29579"/>
    <cellStyle name="Normal 5 4 6 2" xfId="29580"/>
    <cellStyle name="Normal 5 4 7" xfId="29581"/>
    <cellStyle name="Normal 5 4 7 2" xfId="29582"/>
    <cellStyle name="Normal 5 4 8" xfId="29583"/>
    <cellStyle name="Normal 5 4 8 2" xfId="29584"/>
    <cellStyle name="Normal 5 4 9" xfId="29585"/>
    <cellStyle name="Normal 5 4 9 2" xfId="29586"/>
    <cellStyle name="Normal 5 5" xfId="901"/>
    <cellStyle name="Normal 5 5 10" xfId="29588"/>
    <cellStyle name="Normal 5 5 10 2" xfId="29589"/>
    <cellStyle name="Normal 5 5 11" xfId="29590"/>
    <cellStyle name="Normal 5 5 11 2" xfId="29591"/>
    <cellStyle name="Normal 5 5 12" xfId="29592"/>
    <cellStyle name="Normal 5 5 12 2" xfId="29593"/>
    <cellStyle name="Normal 5 5 13" xfId="29594"/>
    <cellStyle name="Normal 5 5 13 2" xfId="29595"/>
    <cellStyle name="Normal 5 5 14" xfId="29596"/>
    <cellStyle name="Normal 5 5 15" xfId="29587"/>
    <cellStyle name="Normal 5 5 2" xfId="902"/>
    <cellStyle name="Normal 5 5 3" xfId="29597"/>
    <cellStyle name="Normal 5 5 3 10" xfId="29598"/>
    <cellStyle name="Normal 5 5 3 10 2" xfId="29599"/>
    <cellStyle name="Normal 5 5 3 11" xfId="29600"/>
    <cellStyle name="Normal 5 5 3 11 2" xfId="29601"/>
    <cellStyle name="Normal 5 5 3 12" xfId="29602"/>
    <cellStyle name="Normal 5 5 3 2" xfId="29603"/>
    <cellStyle name="Normal 5 5 3 2 10" xfId="29604"/>
    <cellStyle name="Normal 5 5 3 2 10 2" xfId="29605"/>
    <cellStyle name="Normal 5 5 3 2 11" xfId="29606"/>
    <cellStyle name="Normal 5 5 3 2 2" xfId="29607"/>
    <cellStyle name="Normal 5 5 3 2 2 2" xfId="29608"/>
    <cellStyle name="Normal 5 5 3 2 3" xfId="29609"/>
    <cellStyle name="Normal 5 5 3 2 3 2" xfId="29610"/>
    <cellStyle name="Normal 5 5 3 2 4" xfId="29611"/>
    <cellStyle name="Normal 5 5 3 2 4 2" xfId="29612"/>
    <cellStyle name="Normal 5 5 3 2 5" xfId="29613"/>
    <cellStyle name="Normal 5 5 3 2 5 2" xfId="29614"/>
    <cellStyle name="Normal 5 5 3 2 6" xfId="29615"/>
    <cellStyle name="Normal 5 5 3 2 6 2" xfId="29616"/>
    <cellStyle name="Normal 5 5 3 2 7" xfId="29617"/>
    <cellStyle name="Normal 5 5 3 2 7 2" xfId="29618"/>
    <cellStyle name="Normal 5 5 3 2 8" xfId="29619"/>
    <cellStyle name="Normal 5 5 3 2 8 2" xfId="29620"/>
    <cellStyle name="Normal 5 5 3 2 9" xfId="29621"/>
    <cellStyle name="Normal 5 5 3 2 9 2" xfId="29622"/>
    <cellStyle name="Normal 5 5 3 3" xfId="29623"/>
    <cellStyle name="Normal 5 5 3 3 2" xfId="29624"/>
    <cellStyle name="Normal 5 5 3 4" xfId="29625"/>
    <cellStyle name="Normal 5 5 3 4 2" xfId="29626"/>
    <cellStyle name="Normal 5 5 3 5" xfId="29627"/>
    <cellStyle name="Normal 5 5 3 5 2" xfId="29628"/>
    <cellStyle name="Normal 5 5 3 6" xfId="29629"/>
    <cellStyle name="Normal 5 5 3 6 2" xfId="29630"/>
    <cellStyle name="Normal 5 5 3 7" xfId="29631"/>
    <cellStyle name="Normal 5 5 3 7 2" xfId="29632"/>
    <cellStyle name="Normal 5 5 3 8" xfId="29633"/>
    <cellStyle name="Normal 5 5 3 8 2" xfId="29634"/>
    <cellStyle name="Normal 5 5 3 9" xfId="29635"/>
    <cellStyle name="Normal 5 5 3 9 2" xfId="29636"/>
    <cellStyle name="Normal 5 5 4" xfId="29637"/>
    <cellStyle name="Normal 5 5 4 10" xfId="29638"/>
    <cellStyle name="Normal 5 5 4 10 2" xfId="29639"/>
    <cellStyle name="Normal 5 5 4 11" xfId="29640"/>
    <cellStyle name="Normal 5 5 4 2" xfId="29641"/>
    <cellStyle name="Normal 5 5 4 2 2" xfId="29642"/>
    <cellStyle name="Normal 5 5 4 3" xfId="29643"/>
    <cellStyle name="Normal 5 5 4 3 2" xfId="29644"/>
    <cellStyle name="Normal 5 5 4 4" xfId="29645"/>
    <cellStyle name="Normal 5 5 4 4 2" xfId="29646"/>
    <cellStyle name="Normal 5 5 4 5" xfId="29647"/>
    <cellStyle name="Normal 5 5 4 5 2" xfId="29648"/>
    <cellStyle name="Normal 5 5 4 6" xfId="29649"/>
    <cellStyle name="Normal 5 5 4 6 2" xfId="29650"/>
    <cellStyle name="Normal 5 5 4 7" xfId="29651"/>
    <cellStyle name="Normal 5 5 4 7 2" xfId="29652"/>
    <cellStyle name="Normal 5 5 4 8" xfId="29653"/>
    <cellStyle name="Normal 5 5 4 8 2" xfId="29654"/>
    <cellStyle name="Normal 5 5 4 9" xfId="29655"/>
    <cellStyle name="Normal 5 5 4 9 2" xfId="29656"/>
    <cellStyle name="Normal 5 5 5" xfId="29657"/>
    <cellStyle name="Normal 5 5 5 2" xfId="29658"/>
    <cellStyle name="Normal 5 5 6" xfId="29659"/>
    <cellStyle name="Normal 5 5 6 2" xfId="29660"/>
    <cellStyle name="Normal 5 5 7" xfId="29661"/>
    <cellStyle name="Normal 5 5 7 2" xfId="29662"/>
    <cellStyle name="Normal 5 5 8" xfId="29663"/>
    <cellStyle name="Normal 5 5 8 2" xfId="29664"/>
    <cellStyle name="Normal 5 5 9" xfId="29665"/>
    <cellStyle name="Normal 5 5 9 2" xfId="29666"/>
    <cellStyle name="Normal 5 6" xfId="903"/>
    <cellStyle name="Normal 5 6 2" xfId="904"/>
    <cellStyle name="Normal 5 7" xfId="905"/>
    <cellStyle name="Normal 5 8" xfId="29667"/>
    <cellStyle name="Normal 5 8 10" xfId="29668"/>
    <cellStyle name="Normal 5 8 10 2" xfId="29669"/>
    <cellStyle name="Normal 5 8 11" xfId="29670"/>
    <cellStyle name="Normal 5 8 11 2" xfId="29671"/>
    <cellStyle name="Normal 5 8 12" xfId="29672"/>
    <cellStyle name="Normal 5 8 12 2" xfId="29673"/>
    <cellStyle name="Normal 5 8 13" xfId="29674"/>
    <cellStyle name="Normal 5 8 2" xfId="29675"/>
    <cellStyle name="Normal 5 8 2 10" xfId="29676"/>
    <cellStyle name="Normal 5 8 2 10 2" xfId="29677"/>
    <cellStyle name="Normal 5 8 2 11" xfId="29678"/>
    <cellStyle name="Normal 5 8 2 11 2" xfId="29679"/>
    <cellStyle name="Normal 5 8 2 12" xfId="29680"/>
    <cellStyle name="Normal 5 8 2 2" xfId="29681"/>
    <cellStyle name="Normal 5 8 2 2 10" xfId="29682"/>
    <cellStyle name="Normal 5 8 2 2 10 2" xfId="29683"/>
    <cellStyle name="Normal 5 8 2 2 11" xfId="29684"/>
    <cellStyle name="Normal 5 8 2 2 2" xfId="29685"/>
    <cellStyle name="Normal 5 8 2 2 2 2" xfId="29686"/>
    <cellStyle name="Normal 5 8 2 2 3" xfId="29687"/>
    <cellStyle name="Normal 5 8 2 2 3 2" xfId="29688"/>
    <cellStyle name="Normal 5 8 2 2 4" xfId="29689"/>
    <cellStyle name="Normal 5 8 2 2 4 2" xfId="29690"/>
    <cellStyle name="Normal 5 8 2 2 5" xfId="29691"/>
    <cellStyle name="Normal 5 8 2 2 5 2" xfId="29692"/>
    <cellStyle name="Normal 5 8 2 2 6" xfId="29693"/>
    <cellStyle name="Normal 5 8 2 2 6 2" xfId="29694"/>
    <cellStyle name="Normal 5 8 2 2 7" xfId="29695"/>
    <cellStyle name="Normal 5 8 2 2 7 2" xfId="29696"/>
    <cellStyle name="Normal 5 8 2 2 8" xfId="29697"/>
    <cellStyle name="Normal 5 8 2 2 8 2" xfId="29698"/>
    <cellStyle name="Normal 5 8 2 2 9" xfId="29699"/>
    <cellStyle name="Normal 5 8 2 2 9 2" xfId="29700"/>
    <cellStyle name="Normal 5 8 2 3" xfId="29701"/>
    <cellStyle name="Normal 5 8 2 3 2" xfId="29702"/>
    <cellStyle name="Normal 5 8 2 4" xfId="29703"/>
    <cellStyle name="Normal 5 8 2 4 2" xfId="29704"/>
    <cellStyle name="Normal 5 8 2 5" xfId="29705"/>
    <cellStyle name="Normal 5 8 2 5 2" xfId="29706"/>
    <cellStyle name="Normal 5 8 2 6" xfId="29707"/>
    <cellStyle name="Normal 5 8 2 6 2" xfId="29708"/>
    <cellStyle name="Normal 5 8 2 7" xfId="29709"/>
    <cellStyle name="Normal 5 8 2 7 2" xfId="29710"/>
    <cellStyle name="Normal 5 8 2 8" xfId="29711"/>
    <cellStyle name="Normal 5 8 2 8 2" xfId="29712"/>
    <cellStyle name="Normal 5 8 2 9" xfId="29713"/>
    <cellStyle name="Normal 5 8 2 9 2" xfId="29714"/>
    <cellStyle name="Normal 5 8 3" xfId="29715"/>
    <cellStyle name="Normal 5 8 3 10" xfId="29716"/>
    <cellStyle name="Normal 5 8 3 10 2" xfId="29717"/>
    <cellStyle name="Normal 5 8 3 11" xfId="29718"/>
    <cellStyle name="Normal 5 8 3 2" xfId="29719"/>
    <cellStyle name="Normal 5 8 3 2 2" xfId="29720"/>
    <cellStyle name="Normal 5 8 3 3" xfId="29721"/>
    <cellStyle name="Normal 5 8 3 3 2" xfId="29722"/>
    <cellStyle name="Normal 5 8 3 4" xfId="29723"/>
    <cellStyle name="Normal 5 8 3 4 2" xfId="29724"/>
    <cellStyle name="Normal 5 8 3 5" xfId="29725"/>
    <cellStyle name="Normal 5 8 3 5 2" xfId="29726"/>
    <cellStyle name="Normal 5 8 3 6" xfId="29727"/>
    <cellStyle name="Normal 5 8 3 6 2" xfId="29728"/>
    <cellStyle name="Normal 5 8 3 7" xfId="29729"/>
    <cellStyle name="Normal 5 8 3 7 2" xfId="29730"/>
    <cellStyle name="Normal 5 8 3 8" xfId="29731"/>
    <cellStyle name="Normal 5 8 3 8 2" xfId="29732"/>
    <cellStyle name="Normal 5 8 3 9" xfId="29733"/>
    <cellStyle name="Normal 5 8 3 9 2" xfId="29734"/>
    <cellStyle name="Normal 5 8 4" xfId="29735"/>
    <cellStyle name="Normal 5 8 4 2" xfId="29736"/>
    <cellStyle name="Normal 5 8 5" xfId="29737"/>
    <cellStyle name="Normal 5 8 5 2" xfId="29738"/>
    <cellStyle name="Normal 5 8 6" xfId="29739"/>
    <cellStyle name="Normal 5 8 6 2" xfId="29740"/>
    <cellStyle name="Normal 5 8 7" xfId="29741"/>
    <cellStyle name="Normal 5 8 7 2" xfId="29742"/>
    <cellStyle name="Normal 5 8 8" xfId="29743"/>
    <cellStyle name="Normal 5 8 8 2" xfId="29744"/>
    <cellStyle name="Normal 5 8 9" xfId="29745"/>
    <cellStyle name="Normal 5 8 9 2" xfId="29746"/>
    <cellStyle name="Normal 5 9" xfId="29747"/>
    <cellStyle name="Normal 5 9 10" xfId="29748"/>
    <cellStyle name="Normal 5 9 10 2" xfId="29749"/>
    <cellStyle name="Normal 5 9 11" xfId="29750"/>
    <cellStyle name="Normal 5 9 11 2" xfId="29751"/>
    <cellStyle name="Normal 5 9 12" xfId="29752"/>
    <cellStyle name="Normal 5 9 2" xfId="29753"/>
    <cellStyle name="Normal 5 9 2 10" xfId="29754"/>
    <cellStyle name="Normal 5 9 2 10 2" xfId="29755"/>
    <cellStyle name="Normal 5 9 2 11" xfId="29756"/>
    <cellStyle name="Normal 5 9 2 2" xfId="29757"/>
    <cellStyle name="Normal 5 9 2 2 2" xfId="29758"/>
    <cellStyle name="Normal 5 9 2 3" xfId="29759"/>
    <cellStyle name="Normal 5 9 2 3 2" xfId="29760"/>
    <cellStyle name="Normal 5 9 2 4" xfId="29761"/>
    <cellStyle name="Normal 5 9 2 4 2" xfId="29762"/>
    <cellStyle name="Normal 5 9 2 5" xfId="29763"/>
    <cellStyle name="Normal 5 9 2 5 2" xfId="29764"/>
    <cellStyle name="Normal 5 9 2 6" xfId="29765"/>
    <cellStyle name="Normal 5 9 2 6 2" xfId="29766"/>
    <cellStyle name="Normal 5 9 2 7" xfId="29767"/>
    <cellStyle name="Normal 5 9 2 7 2" xfId="29768"/>
    <cellStyle name="Normal 5 9 2 8" xfId="29769"/>
    <cellStyle name="Normal 5 9 2 8 2" xfId="29770"/>
    <cellStyle name="Normal 5 9 2 9" xfId="29771"/>
    <cellStyle name="Normal 5 9 2 9 2" xfId="29772"/>
    <cellStyle name="Normal 5 9 3" xfId="29773"/>
    <cellStyle name="Normal 5 9 3 2" xfId="29774"/>
    <cellStyle name="Normal 5 9 4" xfId="29775"/>
    <cellStyle name="Normal 5 9 4 2" xfId="29776"/>
    <cellStyle name="Normal 5 9 5" xfId="29777"/>
    <cellStyle name="Normal 5 9 5 2" xfId="29778"/>
    <cellStyle name="Normal 5 9 6" xfId="29779"/>
    <cellStyle name="Normal 5 9 6 2" xfId="29780"/>
    <cellStyle name="Normal 5 9 7" xfId="29781"/>
    <cellStyle name="Normal 5 9 7 2" xfId="29782"/>
    <cellStyle name="Normal 5 9 8" xfId="29783"/>
    <cellStyle name="Normal 5 9 8 2" xfId="29784"/>
    <cellStyle name="Normal 5 9 9" xfId="29785"/>
    <cellStyle name="Normal 5 9 9 2" xfId="29786"/>
    <cellStyle name="Normal 50" xfId="1183"/>
    <cellStyle name="Normal 51" xfId="1184"/>
    <cellStyle name="Normal 52" xfId="29787"/>
    <cellStyle name="Normal 53" xfId="29788"/>
    <cellStyle name="Normal 54" xfId="42106"/>
    <cellStyle name="Normal 55" xfId="42108"/>
    <cellStyle name="Normal 56" xfId="42112"/>
    <cellStyle name="Normal 57" xfId="946"/>
    <cellStyle name="Normal 6" xfId="906"/>
    <cellStyle name="Normal 6 10" xfId="29789"/>
    <cellStyle name="Normal 6 10 10" xfId="29790"/>
    <cellStyle name="Normal 6 10 10 2" xfId="29791"/>
    <cellStyle name="Normal 6 10 11" xfId="29792"/>
    <cellStyle name="Normal 6 10 2" xfId="29793"/>
    <cellStyle name="Normal 6 10 2 2" xfId="29794"/>
    <cellStyle name="Normal 6 10 3" xfId="29795"/>
    <cellStyle name="Normal 6 10 3 2" xfId="29796"/>
    <cellStyle name="Normal 6 10 4" xfId="29797"/>
    <cellStyle name="Normal 6 10 4 2" xfId="29798"/>
    <cellStyle name="Normal 6 10 5" xfId="29799"/>
    <cellStyle name="Normal 6 10 5 2" xfId="29800"/>
    <cellStyle name="Normal 6 10 6" xfId="29801"/>
    <cellStyle name="Normal 6 10 6 2" xfId="29802"/>
    <cellStyle name="Normal 6 10 7" xfId="29803"/>
    <cellStyle name="Normal 6 10 7 2" xfId="29804"/>
    <cellStyle name="Normal 6 10 8" xfId="29805"/>
    <cellStyle name="Normal 6 10 8 2" xfId="29806"/>
    <cellStyle name="Normal 6 10 9" xfId="29807"/>
    <cellStyle name="Normal 6 10 9 2" xfId="29808"/>
    <cellStyle name="Normal 6 11" xfId="29809"/>
    <cellStyle name="Normal 6 11 2" xfId="29810"/>
    <cellStyle name="Normal 6 12" xfId="29811"/>
    <cellStyle name="Normal 6 12 2" xfId="29812"/>
    <cellStyle name="Normal 6 13" xfId="29813"/>
    <cellStyle name="Normal 6 13 2" xfId="29814"/>
    <cellStyle name="Normal 6 14" xfId="29815"/>
    <cellStyle name="Normal 6 14 2" xfId="29816"/>
    <cellStyle name="Normal 6 15" xfId="29817"/>
    <cellStyle name="Normal 6 15 2" xfId="29818"/>
    <cellStyle name="Normal 6 16" xfId="29819"/>
    <cellStyle name="Normal 6 16 2" xfId="29820"/>
    <cellStyle name="Normal 6 17" xfId="29821"/>
    <cellStyle name="Normal 6 17 2" xfId="29822"/>
    <cellStyle name="Normal 6 18" xfId="29823"/>
    <cellStyle name="Normal 6 18 2" xfId="29824"/>
    <cellStyle name="Normal 6 19" xfId="29825"/>
    <cellStyle name="Normal 6 19 2" xfId="29826"/>
    <cellStyle name="Normal 6 2" xfId="907"/>
    <cellStyle name="Normal 6 2 10" xfId="29827"/>
    <cellStyle name="Normal 6 2 10 2" xfId="29828"/>
    <cellStyle name="Normal 6 2 11" xfId="29829"/>
    <cellStyle name="Normal 6 2 11 2" xfId="29830"/>
    <cellStyle name="Normal 6 2 12" xfId="29831"/>
    <cellStyle name="Normal 6 2 12 2" xfId="29832"/>
    <cellStyle name="Normal 6 2 13" xfId="29833"/>
    <cellStyle name="Normal 6 2 13 2" xfId="29834"/>
    <cellStyle name="Normal 6 2 14" xfId="29835"/>
    <cellStyle name="Normal 6 2 14 2" xfId="29836"/>
    <cellStyle name="Normal 6 2 15" xfId="29837"/>
    <cellStyle name="Normal 6 2 15 2" xfId="29838"/>
    <cellStyle name="Normal 6 2 16" xfId="29839"/>
    <cellStyle name="Normal 6 2 16 2" xfId="29840"/>
    <cellStyle name="Normal 6 2 17" xfId="29841"/>
    <cellStyle name="Normal 6 2 17 2" xfId="29842"/>
    <cellStyle name="Normal 6 2 18" xfId="29843"/>
    <cellStyle name="Normal 6 2 19" xfId="29844"/>
    <cellStyle name="Normal 6 2 2" xfId="908"/>
    <cellStyle name="Normal 6 2 2 10" xfId="29846"/>
    <cellStyle name="Normal 6 2 2 10 2" xfId="29847"/>
    <cellStyle name="Normal 6 2 2 11" xfId="29848"/>
    <cellStyle name="Normal 6 2 2 11 2" xfId="29849"/>
    <cellStyle name="Normal 6 2 2 12" xfId="29850"/>
    <cellStyle name="Normal 6 2 2 12 2" xfId="29851"/>
    <cellStyle name="Normal 6 2 2 13" xfId="29852"/>
    <cellStyle name="Normal 6 2 2 14" xfId="29845"/>
    <cellStyle name="Normal 6 2 2 2" xfId="29853"/>
    <cellStyle name="Normal 6 2 2 2 10" xfId="29854"/>
    <cellStyle name="Normal 6 2 2 2 10 2" xfId="29855"/>
    <cellStyle name="Normal 6 2 2 2 11" xfId="29856"/>
    <cellStyle name="Normal 6 2 2 2 11 2" xfId="29857"/>
    <cellStyle name="Normal 6 2 2 2 12" xfId="29858"/>
    <cellStyle name="Normal 6 2 2 2 2" xfId="29859"/>
    <cellStyle name="Normal 6 2 2 2 2 10" xfId="29860"/>
    <cellStyle name="Normal 6 2 2 2 2 10 2" xfId="29861"/>
    <cellStyle name="Normal 6 2 2 2 2 11" xfId="29862"/>
    <cellStyle name="Normal 6 2 2 2 2 2" xfId="29863"/>
    <cellStyle name="Normal 6 2 2 2 2 2 2" xfId="29864"/>
    <cellStyle name="Normal 6 2 2 2 2 3" xfId="29865"/>
    <cellStyle name="Normal 6 2 2 2 2 3 2" xfId="29866"/>
    <cellStyle name="Normal 6 2 2 2 2 4" xfId="29867"/>
    <cellStyle name="Normal 6 2 2 2 2 4 2" xfId="29868"/>
    <cellStyle name="Normal 6 2 2 2 2 5" xfId="29869"/>
    <cellStyle name="Normal 6 2 2 2 2 5 2" xfId="29870"/>
    <cellStyle name="Normal 6 2 2 2 2 6" xfId="29871"/>
    <cellStyle name="Normal 6 2 2 2 2 6 2" xfId="29872"/>
    <cellStyle name="Normal 6 2 2 2 2 7" xfId="29873"/>
    <cellStyle name="Normal 6 2 2 2 2 7 2" xfId="29874"/>
    <cellStyle name="Normal 6 2 2 2 2 8" xfId="29875"/>
    <cellStyle name="Normal 6 2 2 2 2 8 2" xfId="29876"/>
    <cellStyle name="Normal 6 2 2 2 2 9" xfId="29877"/>
    <cellStyle name="Normal 6 2 2 2 2 9 2" xfId="29878"/>
    <cellStyle name="Normal 6 2 2 2 3" xfId="29879"/>
    <cellStyle name="Normal 6 2 2 2 3 2" xfId="29880"/>
    <cellStyle name="Normal 6 2 2 2 4" xfId="29881"/>
    <cellStyle name="Normal 6 2 2 2 4 2" xfId="29882"/>
    <cellStyle name="Normal 6 2 2 2 5" xfId="29883"/>
    <cellStyle name="Normal 6 2 2 2 5 2" xfId="29884"/>
    <cellStyle name="Normal 6 2 2 2 6" xfId="29885"/>
    <cellStyle name="Normal 6 2 2 2 6 2" xfId="29886"/>
    <cellStyle name="Normal 6 2 2 2 7" xfId="29887"/>
    <cellStyle name="Normal 6 2 2 2 7 2" xfId="29888"/>
    <cellStyle name="Normal 6 2 2 2 8" xfId="29889"/>
    <cellStyle name="Normal 6 2 2 2 8 2" xfId="29890"/>
    <cellStyle name="Normal 6 2 2 2 9" xfId="29891"/>
    <cellStyle name="Normal 6 2 2 2 9 2" xfId="29892"/>
    <cellStyle name="Normal 6 2 2 3" xfId="29893"/>
    <cellStyle name="Normal 6 2 2 3 10" xfId="29894"/>
    <cellStyle name="Normal 6 2 2 3 10 2" xfId="29895"/>
    <cellStyle name="Normal 6 2 2 3 11" xfId="29896"/>
    <cellStyle name="Normal 6 2 2 3 2" xfId="29897"/>
    <cellStyle name="Normal 6 2 2 3 2 2" xfId="29898"/>
    <cellStyle name="Normal 6 2 2 3 3" xfId="29899"/>
    <cellStyle name="Normal 6 2 2 3 3 2" xfId="29900"/>
    <cellStyle name="Normal 6 2 2 3 4" xfId="29901"/>
    <cellStyle name="Normal 6 2 2 3 4 2" xfId="29902"/>
    <cellStyle name="Normal 6 2 2 3 5" xfId="29903"/>
    <cellStyle name="Normal 6 2 2 3 5 2" xfId="29904"/>
    <cellStyle name="Normal 6 2 2 3 6" xfId="29905"/>
    <cellStyle name="Normal 6 2 2 3 6 2" xfId="29906"/>
    <cellStyle name="Normal 6 2 2 3 7" xfId="29907"/>
    <cellStyle name="Normal 6 2 2 3 7 2" xfId="29908"/>
    <cellStyle name="Normal 6 2 2 3 8" xfId="29909"/>
    <cellStyle name="Normal 6 2 2 3 8 2" xfId="29910"/>
    <cellStyle name="Normal 6 2 2 3 9" xfId="29911"/>
    <cellStyle name="Normal 6 2 2 3 9 2" xfId="29912"/>
    <cellStyle name="Normal 6 2 2 4" xfId="29913"/>
    <cellStyle name="Normal 6 2 2 4 2" xfId="29914"/>
    <cellStyle name="Normal 6 2 2 5" xfId="29915"/>
    <cellStyle name="Normal 6 2 2 5 2" xfId="29916"/>
    <cellStyle name="Normal 6 2 2 6" xfId="29917"/>
    <cellStyle name="Normal 6 2 2 6 2" xfId="29918"/>
    <cellStyle name="Normal 6 2 2 7" xfId="29919"/>
    <cellStyle name="Normal 6 2 2 7 2" xfId="29920"/>
    <cellStyle name="Normal 6 2 2 8" xfId="29921"/>
    <cellStyle name="Normal 6 2 2 8 2" xfId="29922"/>
    <cellStyle name="Normal 6 2 2 9" xfId="29923"/>
    <cellStyle name="Normal 6 2 2 9 2" xfId="29924"/>
    <cellStyle name="Normal 6 2 20" xfId="29925"/>
    <cellStyle name="Normal 6 2 21" xfId="1120"/>
    <cellStyle name="Normal 6 2 3" xfId="29926"/>
    <cellStyle name="Normal 6 2 3 10" xfId="29927"/>
    <cellStyle name="Normal 6 2 3 10 2" xfId="29928"/>
    <cellStyle name="Normal 6 2 3 11" xfId="29929"/>
    <cellStyle name="Normal 6 2 3 11 2" xfId="29930"/>
    <cellStyle name="Normal 6 2 3 12" xfId="29931"/>
    <cellStyle name="Normal 6 2 3 12 2" xfId="29932"/>
    <cellStyle name="Normal 6 2 3 13" xfId="29933"/>
    <cellStyle name="Normal 6 2 3 2" xfId="29934"/>
    <cellStyle name="Normal 6 2 3 2 10" xfId="29935"/>
    <cellStyle name="Normal 6 2 3 2 10 2" xfId="29936"/>
    <cellStyle name="Normal 6 2 3 2 11" xfId="29937"/>
    <cellStyle name="Normal 6 2 3 2 11 2" xfId="29938"/>
    <cellStyle name="Normal 6 2 3 2 12" xfId="29939"/>
    <cellStyle name="Normal 6 2 3 2 2" xfId="29940"/>
    <cellStyle name="Normal 6 2 3 2 2 10" xfId="29941"/>
    <cellStyle name="Normal 6 2 3 2 2 10 2" xfId="29942"/>
    <cellStyle name="Normal 6 2 3 2 2 11" xfId="29943"/>
    <cellStyle name="Normal 6 2 3 2 2 2" xfId="29944"/>
    <cellStyle name="Normal 6 2 3 2 2 2 2" xfId="29945"/>
    <cellStyle name="Normal 6 2 3 2 2 3" xfId="29946"/>
    <cellStyle name="Normal 6 2 3 2 2 3 2" xfId="29947"/>
    <cellStyle name="Normal 6 2 3 2 2 4" xfId="29948"/>
    <cellStyle name="Normal 6 2 3 2 2 4 2" xfId="29949"/>
    <cellStyle name="Normal 6 2 3 2 2 5" xfId="29950"/>
    <cellStyle name="Normal 6 2 3 2 2 5 2" xfId="29951"/>
    <cellStyle name="Normal 6 2 3 2 2 6" xfId="29952"/>
    <cellStyle name="Normal 6 2 3 2 2 6 2" xfId="29953"/>
    <cellStyle name="Normal 6 2 3 2 2 7" xfId="29954"/>
    <cellStyle name="Normal 6 2 3 2 2 7 2" xfId="29955"/>
    <cellStyle name="Normal 6 2 3 2 2 8" xfId="29956"/>
    <cellStyle name="Normal 6 2 3 2 2 8 2" xfId="29957"/>
    <cellStyle name="Normal 6 2 3 2 2 9" xfId="29958"/>
    <cellStyle name="Normal 6 2 3 2 2 9 2" xfId="29959"/>
    <cellStyle name="Normal 6 2 3 2 3" xfId="29960"/>
    <cellStyle name="Normal 6 2 3 2 3 2" xfId="29961"/>
    <cellStyle name="Normal 6 2 3 2 4" xfId="29962"/>
    <cellStyle name="Normal 6 2 3 2 4 2" xfId="29963"/>
    <cellStyle name="Normal 6 2 3 2 5" xfId="29964"/>
    <cellStyle name="Normal 6 2 3 2 5 2" xfId="29965"/>
    <cellStyle name="Normal 6 2 3 2 6" xfId="29966"/>
    <cellStyle name="Normal 6 2 3 2 6 2" xfId="29967"/>
    <cellStyle name="Normal 6 2 3 2 7" xfId="29968"/>
    <cellStyle name="Normal 6 2 3 2 7 2" xfId="29969"/>
    <cellStyle name="Normal 6 2 3 2 8" xfId="29970"/>
    <cellStyle name="Normal 6 2 3 2 8 2" xfId="29971"/>
    <cellStyle name="Normal 6 2 3 2 9" xfId="29972"/>
    <cellStyle name="Normal 6 2 3 2 9 2" xfId="29973"/>
    <cellStyle name="Normal 6 2 3 3" xfId="29974"/>
    <cellStyle name="Normal 6 2 3 3 10" xfId="29975"/>
    <cellStyle name="Normal 6 2 3 3 10 2" xfId="29976"/>
    <cellStyle name="Normal 6 2 3 3 11" xfId="29977"/>
    <cellStyle name="Normal 6 2 3 3 2" xfId="29978"/>
    <cellStyle name="Normal 6 2 3 3 2 2" xfId="29979"/>
    <cellStyle name="Normal 6 2 3 3 3" xfId="29980"/>
    <cellStyle name="Normal 6 2 3 3 3 2" xfId="29981"/>
    <cellStyle name="Normal 6 2 3 3 4" xfId="29982"/>
    <cellStyle name="Normal 6 2 3 3 4 2" xfId="29983"/>
    <cellStyle name="Normal 6 2 3 3 5" xfId="29984"/>
    <cellStyle name="Normal 6 2 3 3 5 2" xfId="29985"/>
    <cellStyle name="Normal 6 2 3 3 6" xfId="29986"/>
    <cellStyle name="Normal 6 2 3 3 6 2" xfId="29987"/>
    <cellStyle name="Normal 6 2 3 3 7" xfId="29988"/>
    <cellStyle name="Normal 6 2 3 3 7 2" xfId="29989"/>
    <cellStyle name="Normal 6 2 3 3 8" xfId="29990"/>
    <cellStyle name="Normal 6 2 3 3 8 2" xfId="29991"/>
    <cellStyle name="Normal 6 2 3 3 9" xfId="29992"/>
    <cellStyle name="Normal 6 2 3 3 9 2" xfId="29993"/>
    <cellStyle name="Normal 6 2 3 4" xfId="29994"/>
    <cellStyle name="Normal 6 2 3 4 2" xfId="29995"/>
    <cellStyle name="Normal 6 2 3 5" xfId="29996"/>
    <cellStyle name="Normal 6 2 3 5 2" xfId="29997"/>
    <cellStyle name="Normal 6 2 3 6" xfId="29998"/>
    <cellStyle name="Normal 6 2 3 6 2" xfId="29999"/>
    <cellStyle name="Normal 6 2 3 7" xfId="30000"/>
    <cellStyle name="Normal 6 2 3 7 2" xfId="30001"/>
    <cellStyle name="Normal 6 2 3 8" xfId="30002"/>
    <cellStyle name="Normal 6 2 3 8 2" xfId="30003"/>
    <cellStyle name="Normal 6 2 3 9" xfId="30004"/>
    <cellStyle name="Normal 6 2 3 9 2" xfId="30005"/>
    <cellStyle name="Normal 6 2 4" xfId="30006"/>
    <cellStyle name="Normal 6 2 4 10" xfId="30007"/>
    <cellStyle name="Normal 6 2 4 10 2" xfId="30008"/>
    <cellStyle name="Normal 6 2 4 11" xfId="30009"/>
    <cellStyle name="Normal 6 2 4 11 2" xfId="30010"/>
    <cellStyle name="Normal 6 2 4 12" xfId="30011"/>
    <cellStyle name="Normal 6 2 4 12 2" xfId="30012"/>
    <cellStyle name="Normal 6 2 4 13" xfId="30013"/>
    <cellStyle name="Normal 6 2 4 2" xfId="30014"/>
    <cellStyle name="Normal 6 2 4 2 10" xfId="30015"/>
    <cellStyle name="Normal 6 2 4 2 10 2" xfId="30016"/>
    <cellStyle name="Normal 6 2 4 2 11" xfId="30017"/>
    <cellStyle name="Normal 6 2 4 2 11 2" xfId="30018"/>
    <cellStyle name="Normal 6 2 4 2 12" xfId="30019"/>
    <cellStyle name="Normal 6 2 4 2 2" xfId="30020"/>
    <cellStyle name="Normal 6 2 4 2 2 10" xfId="30021"/>
    <cellStyle name="Normal 6 2 4 2 2 10 2" xfId="30022"/>
    <cellStyle name="Normal 6 2 4 2 2 11" xfId="30023"/>
    <cellStyle name="Normal 6 2 4 2 2 2" xfId="30024"/>
    <cellStyle name="Normal 6 2 4 2 2 2 2" xfId="30025"/>
    <cellStyle name="Normal 6 2 4 2 2 3" xfId="30026"/>
    <cellStyle name="Normal 6 2 4 2 2 3 2" xfId="30027"/>
    <cellStyle name="Normal 6 2 4 2 2 4" xfId="30028"/>
    <cellStyle name="Normal 6 2 4 2 2 4 2" xfId="30029"/>
    <cellStyle name="Normal 6 2 4 2 2 5" xfId="30030"/>
    <cellStyle name="Normal 6 2 4 2 2 5 2" xfId="30031"/>
    <cellStyle name="Normal 6 2 4 2 2 6" xfId="30032"/>
    <cellStyle name="Normal 6 2 4 2 2 6 2" xfId="30033"/>
    <cellStyle name="Normal 6 2 4 2 2 7" xfId="30034"/>
    <cellStyle name="Normal 6 2 4 2 2 7 2" xfId="30035"/>
    <cellStyle name="Normal 6 2 4 2 2 8" xfId="30036"/>
    <cellStyle name="Normal 6 2 4 2 2 8 2" xfId="30037"/>
    <cellStyle name="Normal 6 2 4 2 2 9" xfId="30038"/>
    <cellStyle name="Normal 6 2 4 2 2 9 2" xfId="30039"/>
    <cellStyle name="Normal 6 2 4 2 3" xfId="30040"/>
    <cellStyle name="Normal 6 2 4 2 3 2" xfId="30041"/>
    <cellStyle name="Normal 6 2 4 2 4" xfId="30042"/>
    <cellStyle name="Normal 6 2 4 2 4 2" xfId="30043"/>
    <cellStyle name="Normal 6 2 4 2 5" xfId="30044"/>
    <cellStyle name="Normal 6 2 4 2 5 2" xfId="30045"/>
    <cellStyle name="Normal 6 2 4 2 6" xfId="30046"/>
    <cellStyle name="Normal 6 2 4 2 6 2" xfId="30047"/>
    <cellStyle name="Normal 6 2 4 2 7" xfId="30048"/>
    <cellStyle name="Normal 6 2 4 2 7 2" xfId="30049"/>
    <cellStyle name="Normal 6 2 4 2 8" xfId="30050"/>
    <cellStyle name="Normal 6 2 4 2 8 2" xfId="30051"/>
    <cellStyle name="Normal 6 2 4 2 9" xfId="30052"/>
    <cellStyle name="Normal 6 2 4 2 9 2" xfId="30053"/>
    <cellStyle name="Normal 6 2 4 3" xfId="30054"/>
    <cellStyle name="Normal 6 2 4 3 10" xfId="30055"/>
    <cellStyle name="Normal 6 2 4 3 10 2" xfId="30056"/>
    <cellStyle name="Normal 6 2 4 3 11" xfId="30057"/>
    <cellStyle name="Normal 6 2 4 3 2" xfId="30058"/>
    <cellStyle name="Normal 6 2 4 3 2 2" xfId="30059"/>
    <cellStyle name="Normal 6 2 4 3 3" xfId="30060"/>
    <cellStyle name="Normal 6 2 4 3 3 2" xfId="30061"/>
    <cellStyle name="Normal 6 2 4 3 4" xfId="30062"/>
    <cellStyle name="Normal 6 2 4 3 4 2" xfId="30063"/>
    <cellStyle name="Normal 6 2 4 3 5" xfId="30064"/>
    <cellStyle name="Normal 6 2 4 3 5 2" xfId="30065"/>
    <cellStyle name="Normal 6 2 4 3 6" xfId="30066"/>
    <cellStyle name="Normal 6 2 4 3 6 2" xfId="30067"/>
    <cellStyle name="Normal 6 2 4 3 7" xfId="30068"/>
    <cellStyle name="Normal 6 2 4 3 7 2" xfId="30069"/>
    <cellStyle name="Normal 6 2 4 3 8" xfId="30070"/>
    <cellStyle name="Normal 6 2 4 3 8 2" xfId="30071"/>
    <cellStyle name="Normal 6 2 4 3 9" xfId="30072"/>
    <cellStyle name="Normal 6 2 4 3 9 2" xfId="30073"/>
    <cellStyle name="Normal 6 2 4 4" xfId="30074"/>
    <cellStyle name="Normal 6 2 4 4 2" xfId="30075"/>
    <cellStyle name="Normal 6 2 4 5" xfId="30076"/>
    <cellStyle name="Normal 6 2 4 5 2" xfId="30077"/>
    <cellStyle name="Normal 6 2 4 6" xfId="30078"/>
    <cellStyle name="Normal 6 2 4 6 2" xfId="30079"/>
    <cellStyle name="Normal 6 2 4 7" xfId="30080"/>
    <cellStyle name="Normal 6 2 4 7 2" xfId="30081"/>
    <cellStyle name="Normal 6 2 4 8" xfId="30082"/>
    <cellStyle name="Normal 6 2 4 8 2" xfId="30083"/>
    <cellStyle name="Normal 6 2 4 9" xfId="30084"/>
    <cellStyle name="Normal 6 2 4 9 2" xfId="30085"/>
    <cellStyle name="Normal 6 2 5" xfId="30086"/>
    <cellStyle name="Normal 6 2 6" xfId="30087"/>
    <cellStyle name="Normal 6 2 6 10" xfId="30088"/>
    <cellStyle name="Normal 6 2 6 10 2" xfId="30089"/>
    <cellStyle name="Normal 6 2 6 11" xfId="30090"/>
    <cellStyle name="Normal 6 2 6 11 2" xfId="30091"/>
    <cellStyle name="Normal 6 2 6 12" xfId="30092"/>
    <cellStyle name="Normal 6 2 6 12 2" xfId="30093"/>
    <cellStyle name="Normal 6 2 6 13" xfId="30094"/>
    <cellStyle name="Normal 6 2 6 2" xfId="30095"/>
    <cellStyle name="Normal 6 2 6 2 10" xfId="30096"/>
    <cellStyle name="Normal 6 2 6 2 10 2" xfId="30097"/>
    <cellStyle name="Normal 6 2 6 2 11" xfId="30098"/>
    <cellStyle name="Normal 6 2 6 2 11 2" xfId="30099"/>
    <cellStyle name="Normal 6 2 6 2 12" xfId="30100"/>
    <cellStyle name="Normal 6 2 6 2 2" xfId="30101"/>
    <cellStyle name="Normal 6 2 6 2 2 10" xfId="30102"/>
    <cellStyle name="Normal 6 2 6 2 2 10 2" xfId="30103"/>
    <cellStyle name="Normal 6 2 6 2 2 11" xfId="30104"/>
    <cellStyle name="Normal 6 2 6 2 2 2" xfId="30105"/>
    <cellStyle name="Normal 6 2 6 2 2 2 2" xfId="30106"/>
    <cellStyle name="Normal 6 2 6 2 2 3" xfId="30107"/>
    <cellStyle name="Normal 6 2 6 2 2 3 2" xfId="30108"/>
    <cellStyle name="Normal 6 2 6 2 2 4" xfId="30109"/>
    <cellStyle name="Normal 6 2 6 2 2 4 2" xfId="30110"/>
    <cellStyle name="Normal 6 2 6 2 2 5" xfId="30111"/>
    <cellStyle name="Normal 6 2 6 2 2 5 2" xfId="30112"/>
    <cellStyle name="Normal 6 2 6 2 2 6" xfId="30113"/>
    <cellStyle name="Normal 6 2 6 2 2 6 2" xfId="30114"/>
    <cellStyle name="Normal 6 2 6 2 2 7" xfId="30115"/>
    <cellStyle name="Normal 6 2 6 2 2 7 2" xfId="30116"/>
    <cellStyle name="Normal 6 2 6 2 2 8" xfId="30117"/>
    <cellStyle name="Normal 6 2 6 2 2 8 2" xfId="30118"/>
    <cellStyle name="Normal 6 2 6 2 2 9" xfId="30119"/>
    <cellStyle name="Normal 6 2 6 2 2 9 2" xfId="30120"/>
    <cellStyle name="Normal 6 2 6 2 3" xfId="30121"/>
    <cellStyle name="Normal 6 2 6 2 3 2" xfId="30122"/>
    <cellStyle name="Normal 6 2 6 2 4" xfId="30123"/>
    <cellStyle name="Normal 6 2 6 2 4 2" xfId="30124"/>
    <cellStyle name="Normal 6 2 6 2 5" xfId="30125"/>
    <cellStyle name="Normal 6 2 6 2 5 2" xfId="30126"/>
    <cellStyle name="Normal 6 2 6 2 6" xfId="30127"/>
    <cellStyle name="Normal 6 2 6 2 6 2" xfId="30128"/>
    <cellStyle name="Normal 6 2 6 2 7" xfId="30129"/>
    <cellStyle name="Normal 6 2 6 2 7 2" xfId="30130"/>
    <cellStyle name="Normal 6 2 6 2 8" xfId="30131"/>
    <cellStyle name="Normal 6 2 6 2 8 2" xfId="30132"/>
    <cellStyle name="Normal 6 2 6 2 9" xfId="30133"/>
    <cellStyle name="Normal 6 2 6 2 9 2" xfId="30134"/>
    <cellStyle name="Normal 6 2 6 3" xfId="30135"/>
    <cellStyle name="Normal 6 2 6 3 10" xfId="30136"/>
    <cellStyle name="Normal 6 2 6 3 10 2" xfId="30137"/>
    <cellStyle name="Normal 6 2 6 3 11" xfId="30138"/>
    <cellStyle name="Normal 6 2 6 3 2" xfId="30139"/>
    <cellStyle name="Normal 6 2 6 3 2 2" xfId="30140"/>
    <cellStyle name="Normal 6 2 6 3 3" xfId="30141"/>
    <cellStyle name="Normal 6 2 6 3 3 2" xfId="30142"/>
    <cellStyle name="Normal 6 2 6 3 4" xfId="30143"/>
    <cellStyle name="Normal 6 2 6 3 4 2" xfId="30144"/>
    <cellStyle name="Normal 6 2 6 3 5" xfId="30145"/>
    <cellStyle name="Normal 6 2 6 3 5 2" xfId="30146"/>
    <cellStyle name="Normal 6 2 6 3 6" xfId="30147"/>
    <cellStyle name="Normal 6 2 6 3 6 2" xfId="30148"/>
    <cellStyle name="Normal 6 2 6 3 7" xfId="30149"/>
    <cellStyle name="Normal 6 2 6 3 7 2" xfId="30150"/>
    <cellStyle name="Normal 6 2 6 3 8" xfId="30151"/>
    <cellStyle name="Normal 6 2 6 3 8 2" xfId="30152"/>
    <cellStyle name="Normal 6 2 6 3 9" xfId="30153"/>
    <cellStyle name="Normal 6 2 6 3 9 2" xfId="30154"/>
    <cellStyle name="Normal 6 2 6 4" xfId="30155"/>
    <cellStyle name="Normal 6 2 6 4 2" xfId="30156"/>
    <cellStyle name="Normal 6 2 6 5" xfId="30157"/>
    <cellStyle name="Normal 6 2 6 5 2" xfId="30158"/>
    <cellStyle name="Normal 6 2 6 6" xfId="30159"/>
    <cellStyle name="Normal 6 2 6 6 2" xfId="30160"/>
    <cellStyle name="Normal 6 2 6 7" xfId="30161"/>
    <cellStyle name="Normal 6 2 6 7 2" xfId="30162"/>
    <cellStyle name="Normal 6 2 6 8" xfId="30163"/>
    <cellStyle name="Normal 6 2 6 8 2" xfId="30164"/>
    <cellStyle name="Normal 6 2 6 9" xfId="30165"/>
    <cellStyle name="Normal 6 2 6 9 2" xfId="30166"/>
    <cellStyle name="Normal 6 2 7" xfId="30167"/>
    <cellStyle name="Normal 6 2 7 10" xfId="30168"/>
    <cellStyle name="Normal 6 2 7 10 2" xfId="30169"/>
    <cellStyle name="Normal 6 2 7 11" xfId="30170"/>
    <cellStyle name="Normal 6 2 7 11 2" xfId="30171"/>
    <cellStyle name="Normal 6 2 7 12" xfId="30172"/>
    <cellStyle name="Normal 6 2 7 2" xfId="30173"/>
    <cellStyle name="Normal 6 2 7 2 10" xfId="30174"/>
    <cellStyle name="Normal 6 2 7 2 10 2" xfId="30175"/>
    <cellStyle name="Normal 6 2 7 2 11" xfId="30176"/>
    <cellStyle name="Normal 6 2 7 2 2" xfId="30177"/>
    <cellStyle name="Normal 6 2 7 2 2 2" xfId="30178"/>
    <cellStyle name="Normal 6 2 7 2 3" xfId="30179"/>
    <cellStyle name="Normal 6 2 7 2 3 2" xfId="30180"/>
    <cellStyle name="Normal 6 2 7 2 4" xfId="30181"/>
    <cellStyle name="Normal 6 2 7 2 4 2" xfId="30182"/>
    <cellStyle name="Normal 6 2 7 2 5" xfId="30183"/>
    <cellStyle name="Normal 6 2 7 2 5 2" xfId="30184"/>
    <cellStyle name="Normal 6 2 7 2 6" xfId="30185"/>
    <cellStyle name="Normal 6 2 7 2 6 2" xfId="30186"/>
    <cellStyle name="Normal 6 2 7 2 7" xfId="30187"/>
    <cellStyle name="Normal 6 2 7 2 7 2" xfId="30188"/>
    <cellStyle name="Normal 6 2 7 2 8" xfId="30189"/>
    <cellStyle name="Normal 6 2 7 2 8 2" xfId="30190"/>
    <cellStyle name="Normal 6 2 7 2 9" xfId="30191"/>
    <cellStyle name="Normal 6 2 7 2 9 2" xfId="30192"/>
    <cellStyle name="Normal 6 2 7 3" xfId="30193"/>
    <cellStyle name="Normal 6 2 7 3 2" xfId="30194"/>
    <cellStyle name="Normal 6 2 7 4" xfId="30195"/>
    <cellStyle name="Normal 6 2 7 4 2" xfId="30196"/>
    <cellStyle name="Normal 6 2 7 5" xfId="30197"/>
    <cellStyle name="Normal 6 2 7 5 2" xfId="30198"/>
    <cellStyle name="Normal 6 2 7 6" xfId="30199"/>
    <cellStyle name="Normal 6 2 7 6 2" xfId="30200"/>
    <cellStyle name="Normal 6 2 7 7" xfId="30201"/>
    <cellStyle name="Normal 6 2 7 7 2" xfId="30202"/>
    <cellStyle name="Normal 6 2 7 8" xfId="30203"/>
    <cellStyle name="Normal 6 2 7 8 2" xfId="30204"/>
    <cellStyle name="Normal 6 2 7 9" xfId="30205"/>
    <cellStyle name="Normal 6 2 7 9 2" xfId="30206"/>
    <cellStyle name="Normal 6 2 8" xfId="30207"/>
    <cellStyle name="Normal 6 2 8 10" xfId="30208"/>
    <cellStyle name="Normal 6 2 8 10 2" xfId="30209"/>
    <cellStyle name="Normal 6 2 8 11" xfId="30210"/>
    <cellStyle name="Normal 6 2 8 2" xfId="30211"/>
    <cellStyle name="Normal 6 2 8 2 2" xfId="30212"/>
    <cellStyle name="Normal 6 2 8 3" xfId="30213"/>
    <cellStyle name="Normal 6 2 8 3 2" xfId="30214"/>
    <cellStyle name="Normal 6 2 8 4" xfId="30215"/>
    <cellStyle name="Normal 6 2 8 4 2" xfId="30216"/>
    <cellStyle name="Normal 6 2 8 5" xfId="30217"/>
    <cellStyle name="Normal 6 2 8 5 2" xfId="30218"/>
    <cellStyle name="Normal 6 2 8 6" xfId="30219"/>
    <cellStyle name="Normal 6 2 8 6 2" xfId="30220"/>
    <cellStyle name="Normal 6 2 8 7" xfId="30221"/>
    <cellStyle name="Normal 6 2 8 7 2" xfId="30222"/>
    <cellStyle name="Normal 6 2 8 8" xfId="30223"/>
    <cellStyle name="Normal 6 2 8 8 2" xfId="30224"/>
    <cellStyle name="Normal 6 2 8 9" xfId="30225"/>
    <cellStyle name="Normal 6 2 8 9 2" xfId="30226"/>
    <cellStyle name="Normal 6 2 9" xfId="30227"/>
    <cellStyle name="Normal 6 2 9 2" xfId="30228"/>
    <cellStyle name="Normal 6 20" xfId="30229"/>
    <cellStyle name="Normal 6 20 2" xfId="30230"/>
    <cellStyle name="Normal 6 21" xfId="30231"/>
    <cellStyle name="Normal 6 22" xfId="30232"/>
    <cellStyle name="Normal 6 23" xfId="30233"/>
    <cellStyle name="Normal 6 24" xfId="1119"/>
    <cellStyle name="Normal 6 3" xfId="909"/>
    <cellStyle name="Normal 6 3 10" xfId="30235"/>
    <cellStyle name="Normal 6 3 10 2" xfId="30236"/>
    <cellStyle name="Normal 6 3 11" xfId="30237"/>
    <cellStyle name="Normal 6 3 11 2" xfId="30238"/>
    <cellStyle name="Normal 6 3 12" xfId="30239"/>
    <cellStyle name="Normal 6 3 12 2" xfId="30240"/>
    <cellStyle name="Normal 6 3 13" xfId="30241"/>
    <cellStyle name="Normal 6 3 13 2" xfId="30242"/>
    <cellStyle name="Normal 6 3 14" xfId="30243"/>
    <cellStyle name="Normal 6 3 15" xfId="30234"/>
    <cellStyle name="Normal 6 3 2" xfId="910"/>
    <cellStyle name="Normal 6 3 3" xfId="30244"/>
    <cellStyle name="Normal 6 3 3 10" xfId="30245"/>
    <cellStyle name="Normal 6 3 3 10 2" xfId="30246"/>
    <cellStyle name="Normal 6 3 3 11" xfId="30247"/>
    <cellStyle name="Normal 6 3 3 11 2" xfId="30248"/>
    <cellStyle name="Normal 6 3 3 12" xfId="30249"/>
    <cellStyle name="Normal 6 3 3 2" xfId="30250"/>
    <cellStyle name="Normal 6 3 3 2 10" xfId="30251"/>
    <cellStyle name="Normal 6 3 3 2 10 2" xfId="30252"/>
    <cellStyle name="Normal 6 3 3 2 11" xfId="30253"/>
    <cellStyle name="Normal 6 3 3 2 2" xfId="30254"/>
    <cellStyle name="Normal 6 3 3 2 2 2" xfId="30255"/>
    <cellStyle name="Normal 6 3 3 2 3" xfId="30256"/>
    <cellStyle name="Normal 6 3 3 2 3 2" xfId="30257"/>
    <cellStyle name="Normal 6 3 3 2 4" xfId="30258"/>
    <cellStyle name="Normal 6 3 3 2 4 2" xfId="30259"/>
    <cellStyle name="Normal 6 3 3 2 5" xfId="30260"/>
    <cellStyle name="Normal 6 3 3 2 5 2" xfId="30261"/>
    <cellStyle name="Normal 6 3 3 2 6" xfId="30262"/>
    <cellStyle name="Normal 6 3 3 2 6 2" xfId="30263"/>
    <cellStyle name="Normal 6 3 3 2 7" xfId="30264"/>
    <cellStyle name="Normal 6 3 3 2 7 2" xfId="30265"/>
    <cellStyle name="Normal 6 3 3 2 8" xfId="30266"/>
    <cellStyle name="Normal 6 3 3 2 8 2" xfId="30267"/>
    <cellStyle name="Normal 6 3 3 2 9" xfId="30268"/>
    <cellStyle name="Normal 6 3 3 2 9 2" xfId="30269"/>
    <cellStyle name="Normal 6 3 3 3" xfId="30270"/>
    <cellStyle name="Normal 6 3 3 3 2" xfId="30271"/>
    <cellStyle name="Normal 6 3 3 4" xfId="30272"/>
    <cellStyle name="Normal 6 3 3 4 2" xfId="30273"/>
    <cellStyle name="Normal 6 3 3 5" xfId="30274"/>
    <cellStyle name="Normal 6 3 3 5 2" xfId="30275"/>
    <cellStyle name="Normal 6 3 3 6" xfId="30276"/>
    <cellStyle name="Normal 6 3 3 6 2" xfId="30277"/>
    <cellStyle name="Normal 6 3 3 7" xfId="30278"/>
    <cellStyle name="Normal 6 3 3 7 2" xfId="30279"/>
    <cellStyle name="Normal 6 3 3 8" xfId="30280"/>
    <cellStyle name="Normal 6 3 3 8 2" xfId="30281"/>
    <cellStyle name="Normal 6 3 3 9" xfId="30282"/>
    <cellStyle name="Normal 6 3 3 9 2" xfId="30283"/>
    <cellStyle name="Normal 6 3 4" xfId="30284"/>
    <cellStyle name="Normal 6 3 4 10" xfId="30285"/>
    <cellStyle name="Normal 6 3 4 10 2" xfId="30286"/>
    <cellStyle name="Normal 6 3 4 11" xfId="30287"/>
    <cellStyle name="Normal 6 3 4 2" xfId="30288"/>
    <cellStyle name="Normal 6 3 4 2 2" xfId="30289"/>
    <cellStyle name="Normal 6 3 4 3" xfId="30290"/>
    <cellStyle name="Normal 6 3 4 3 2" xfId="30291"/>
    <cellStyle name="Normal 6 3 4 4" xfId="30292"/>
    <cellStyle name="Normal 6 3 4 4 2" xfId="30293"/>
    <cellStyle name="Normal 6 3 4 5" xfId="30294"/>
    <cellStyle name="Normal 6 3 4 5 2" xfId="30295"/>
    <cellStyle name="Normal 6 3 4 6" xfId="30296"/>
    <cellStyle name="Normal 6 3 4 6 2" xfId="30297"/>
    <cellStyle name="Normal 6 3 4 7" xfId="30298"/>
    <cellStyle name="Normal 6 3 4 7 2" xfId="30299"/>
    <cellStyle name="Normal 6 3 4 8" xfId="30300"/>
    <cellStyle name="Normal 6 3 4 8 2" xfId="30301"/>
    <cellStyle name="Normal 6 3 4 9" xfId="30302"/>
    <cellStyle name="Normal 6 3 4 9 2" xfId="30303"/>
    <cellStyle name="Normal 6 3 5" xfId="30304"/>
    <cellStyle name="Normal 6 3 5 2" xfId="30305"/>
    <cellStyle name="Normal 6 3 6" xfId="30306"/>
    <cellStyle name="Normal 6 3 6 2" xfId="30307"/>
    <cellStyle name="Normal 6 3 7" xfId="30308"/>
    <cellStyle name="Normal 6 3 7 2" xfId="30309"/>
    <cellStyle name="Normal 6 3 8" xfId="30310"/>
    <cellStyle name="Normal 6 3 8 2" xfId="30311"/>
    <cellStyle name="Normal 6 3 9" xfId="30312"/>
    <cellStyle name="Normal 6 3 9 2" xfId="30313"/>
    <cellStyle name="Normal 6 4" xfId="911"/>
    <cellStyle name="Normal 6 4 10" xfId="30315"/>
    <cellStyle name="Normal 6 4 10 2" xfId="30316"/>
    <cellStyle name="Normal 6 4 11" xfId="30317"/>
    <cellStyle name="Normal 6 4 11 2" xfId="30318"/>
    <cellStyle name="Normal 6 4 12" xfId="30319"/>
    <cellStyle name="Normal 6 4 12 2" xfId="30320"/>
    <cellStyle name="Normal 6 4 13" xfId="30321"/>
    <cellStyle name="Normal 6 4 13 2" xfId="30322"/>
    <cellStyle name="Normal 6 4 14" xfId="30323"/>
    <cellStyle name="Normal 6 4 15" xfId="30314"/>
    <cellStyle name="Normal 6 4 2" xfId="912"/>
    <cellStyle name="Normal 6 4 3" xfId="30324"/>
    <cellStyle name="Normal 6 4 3 10" xfId="30325"/>
    <cellStyle name="Normal 6 4 3 10 2" xfId="30326"/>
    <cellStyle name="Normal 6 4 3 11" xfId="30327"/>
    <cellStyle name="Normal 6 4 3 11 2" xfId="30328"/>
    <cellStyle name="Normal 6 4 3 12" xfId="30329"/>
    <cellStyle name="Normal 6 4 3 2" xfId="30330"/>
    <cellStyle name="Normal 6 4 3 2 10" xfId="30331"/>
    <cellStyle name="Normal 6 4 3 2 10 2" xfId="30332"/>
    <cellStyle name="Normal 6 4 3 2 11" xfId="30333"/>
    <cellStyle name="Normal 6 4 3 2 2" xfId="30334"/>
    <cellStyle name="Normal 6 4 3 2 2 2" xfId="30335"/>
    <cellStyle name="Normal 6 4 3 2 3" xfId="30336"/>
    <cellStyle name="Normal 6 4 3 2 3 2" xfId="30337"/>
    <cellStyle name="Normal 6 4 3 2 4" xfId="30338"/>
    <cellStyle name="Normal 6 4 3 2 4 2" xfId="30339"/>
    <cellStyle name="Normal 6 4 3 2 5" xfId="30340"/>
    <cellStyle name="Normal 6 4 3 2 5 2" xfId="30341"/>
    <cellStyle name="Normal 6 4 3 2 6" xfId="30342"/>
    <cellStyle name="Normal 6 4 3 2 6 2" xfId="30343"/>
    <cellStyle name="Normal 6 4 3 2 7" xfId="30344"/>
    <cellStyle name="Normal 6 4 3 2 7 2" xfId="30345"/>
    <cellStyle name="Normal 6 4 3 2 8" xfId="30346"/>
    <cellStyle name="Normal 6 4 3 2 8 2" xfId="30347"/>
    <cellStyle name="Normal 6 4 3 2 9" xfId="30348"/>
    <cellStyle name="Normal 6 4 3 2 9 2" xfId="30349"/>
    <cellStyle name="Normal 6 4 3 3" xfId="30350"/>
    <cellStyle name="Normal 6 4 3 3 2" xfId="30351"/>
    <cellStyle name="Normal 6 4 3 4" xfId="30352"/>
    <cellStyle name="Normal 6 4 3 4 2" xfId="30353"/>
    <cellStyle name="Normal 6 4 3 5" xfId="30354"/>
    <cellStyle name="Normal 6 4 3 5 2" xfId="30355"/>
    <cellStyle name="Normal 6 4 3 6" xfId="30356"/>
    <cellStyle name="Normal 6 4 3 6 2" xfId="30357"/>
    <cellStyle name="Normal 6 4 3 7" xfId="30358"/>
    <cellStyle name="Normal 6 4 3 7 2" xfId="30359"/>
    <cellStyle name="Normal 6 4 3 8" xfId="30360"/>
    <cellStyle name="Normal 6 4 3 8 2" xfId="30361"/>
    <cellStyle name="Normal 6 4 3 9" xfId="30362"/>
    <cellStyle name="Normal 6 4 3 9 2" xfId="30363"/>
    <cellStyle name="Normal 6 4 4" xfId="30364"/>
    <cellStyle name="Normal 6 4 4 10" xfId="30365"/>
    <cellStyle name="Normal 6 4 4 10 2" xfId="30366"/>
    <cellStyle name="Normal 6 4 4 11" xfId="30367"/>
    <cellStyle name="Normal 6 4 4 2" xfId="30368"/>
    <cellStyle name="Normal 6 4 4 2 2" xfId="30369"/>
    <cellStyle name="Normal 6 4 4 3" xfId="30370"/>
    <cellStyle name="Normal 6 4 4 3 2" xfId="30371"/>
    <cellStyle name="Normal 6 4 4 4" xfId="30372"/>
    <cellStyle name="Normal 6 4 4 4 2" xfId="30373"/>
    <cellStyle name="Normal 6 4 4 5" xfId="30374"/>
    <cellStyle name="Normal 6 4 4 5 2" xfId="30375"/>
    <cellStyle name="Normal 6 4 4 6" xfId="30376"/>
    <cellStyle name="Normal 6 4 4 6 2" xfId="30377"/>
    <cellStyle name="Normal 6 4 4 7" xfId="30378"/>
    <cellStyle name="Normal 6 4 4 7 2" xfId="30379"/>
    <cellStyle name="Normal 6 4 4 8" xfId="30380"/>
    <cellStyle name="Normal 6 4 4 8 2" xfId="30381"/>
    <cellStyle name="Normal 6 4 4 9" xfId="30382"/>
    <cellStyle name="Normal 6 4 4 9 2" xfId="30383"/>
    <cellStyle name="Normal 6 4 5" xfId="30384"/>
    <cellStyle name="Normal 6 4 5 2" xfId="30385"/>
    <cellStyle name="Normal 6 4 6" xfId="30386"/>
    <cellStyle name="Normal 6 4 6 2" xfId="30387"/>
    <cellStyle name="Normal 6 4 7" xfId="30388"/>
    <cellStyle name="Normal 6 4 7 2" xfId="30389"/>
    <cellStyle name="Normal 6 4 8" xfId="30390"/>
    <cellStyle name="Normal 6 4 8 2" xfId="30391"/>
    <cellStyle name="Normal 6 4 9" xfId="30392"/>
    <cellStyle name="Normal 6 4 9 2" xfId="30393"/>
    <cellStyle name="Normal 6 5" xfId="913"/>
    <cellStyle name="Normal 6 5 10" xfId="30395"/>
    <cellStyle name="Normal 6 5 10 2" xfId="30396"/>
    <cellStyle name="Normal 6 5 11" xfId="30397"/>
    <cellStyle name="Normal 6 5 11 2" xfId="30398"/>
    <cellStyle name="Normal 6 5 12" xfId="30399"/>
    <cellStyle name="Normal 6 5 12 2" xfId="30400"/>
    <cellStyle name="Normal 6 5 13" xfId="30401"/>
    <cellStyle name="Normal 6 5 13 2" xfId="30402"/>
    <cellStyle name="Normal 6 5 14" xfId="30403"/>
    <cellStyle name="Normal 6 5 15" xfId="30394"/>
    <cellStyle name="Normal 6 5 2" xfId="914"/>
    <cellStyle name="Normal 6 5 3" xfId="30404"/>
    <cellStyle name="Normal 6 5 3 10" xfId="30405"/>
    <cellStyle name="Normal 6 5 3 10 2" xfId="30406"/>
    <cellStyle name="Normal 6 5 3 11" xfId="30407"/>
    <cellStyle name="Normal 6 5 3 11 2" xfId="30408"/>
    <cellStyle name="Normal 6 5 3 12" xfId="30409"/>
    <cellStyle name="Normal 6 5 3 2" xfId="30410"/>
    <cellStyle name="Normal 6 5 3 2 10" xfId="30411"/>
    <cellStyle name="Normal 6 5 3 2 10 2" xfId="30412"/>
    <cellStyle name="Normal 6 5 3 2 11" xfId="30413"/>
    <cellStyle name="Normal 6 5 3 2 2" xfId="30414"/>
    <cellStyle name="Normal 6 5 3 2 2 2" xfId="30415"/>
    <cellStyle name="Normal 6 5 3 2 3" xfId="30416"/>
    <cellStyle name="Normal 6 5 3 2 3 2" xfId="30417"/>
    <cellStyle name="Normal 6 5 3 2 4" xfId="30418"/>
    <cellStyle name="Normal 6 5 3 2 4 2" xfId="30419"/>
    <cellStyle name="Normal 6 5 3 2 5" xfId="30420"/>
    <cellStyle name="Normal 6 5 3 2 5 2" xfId="30421"/>
    <cellStyle name="Normal 6 5 3 2 6" xfId="30422"/>
    <cellStyle name="Normal 6 5 3 2 6 2" xfId="30423"/>
    <cellStyle name="Normal 6 5 3 2 7" xfId="30424"/>
    <cellStyle name="Normal 6 5 3 2 7 2" xfId="30425"/>
    <cellStyle name="Normal 6 5 3 2 8" xfId="30426"/>
    <cellStyle name="Normal 6 5 3 2 8 2" xfId="30427"/>
    <cellStyle name="Normal 6 5 3 2 9" xfId="30428"/>
    <cellStyle name="Normal 6 5 3 2 9 2" xfId="30429"/>
    <cellStyle name="Normal 6 5 3 3" xfId="30430"/>
    <cellStyle name="Normal 6 5 3 3 2" xfId="30431"/>
    <cellStyle name="Normal 6 5 3 4" xfId="30432"/>
    <cellStyle name="Normal 6 5 3 4 2" xfId="30433"/>
    <cellStyle name="Normal 6 5 3 5" xfId="30434"/>
    <cellStyle name="Normal 6 5 3 5 2" xfId="30435"/>
    <cellStyle name="Normal 6 5 3 6" xfId="30436"/>
    <cellStyle name="Normal 6 5 3 6 2" xfId="30437"/>
    <cellStyle name="Normal 6 5 3 7" xfId="30438"/>
    <cellStyle name="Normal 6 5 3 7 2" xfId="30439"/>
    <cellStyle name="Normal 6 5 3 8" xfId="30440"/>
    <cellStyle name="Normal 6 5 3 8 2" xfId="30441"/>
    <cellStyle name="Normal 6 5 3 9" xfId="30442"/>
    <cellStyle name="Normal 6 5 3 9 2" xfId="30443"/>
    <cellStyle name="Normal 6 5 4" xfId="30444"/>
    <cellStyle name="Normal 6 5 4 10" xfId="30445"/>
    <cellStyle name="Normal 6 5 4 10 2" xfId="30446"/>
    <cellStyle name="Normal 6 5 4 11" xfId="30447"/>
    <cellStyle name="Normal 6 5 4 2" xfId="30448"/>
    <cellStyle name="Normal 6 5 4 2 2" xfId="30449"/>
    <cellStyle name="Normal 6 5 4 3" xfId="30450"/>
    <cellStyle name="Normal 6 5 4 3 2" xfId="30451"/>
    <cellStyle name="Normal 6 5 4 4" xfId="30452"/>
    <cellStyle name="Normal 6 5 4 4 2" xfId="30453"/>
    <cellStyle name="Normal 6 5 4 5" xfId="30454"/>
    <cellStyle name="Normal 6 5 4 5 2" xfId="30455"/>
    <cellStyle name="Normal 6 5 4 6" xfId="30456"/>
    <cellStyle name="Normal 6 5 4 6 2" xfId="30457"/>
    <cellStyle name="Normal 6 5 4 7" xfId="30458"/>
    <cellStyle name="Normal 6 5 4 7 2" xfId="30459"/>
    <cellStyle name="Normal 6 5 4 8" xfId="30460"/>
    <cellStyle name="Normal 6 5 4 8 2" xfId="30461"/>
    <cellStyle name="Normal 6 5 4 9" xfId="30462"/>
    <cellStyle name="Normal 6 5 4 9 2" xfId="30463"/>
    <cellStyle name="Normal 6 5 5" xfId="30464"/>
    <cellStyle name="Normal 6 5 5 2" xfId="30465"/>
    <cellStyle name="Normal 6 5 6" xfId="30466"/>
    <cellStyle name="Normal 6 5 6 2" xfId="30467"/>
    <cellStyle name="Normal 6 5 7" xfId="30468"/>
    <cellStyle name="Normal 6 5 7 2" xfId="30469"/>
    <cellStyle name="Normal 6 5 8" xfId="30470"/>
    <cellStyle name="Normal 6 5 8 2" xfId="30471"/>
    <cellStyle name="Normal 6 5 9" xfId="30472"/>
    <cellStyle name="Normal 6 5 9 2" xfId="30473"/>
    <cellStyle name="Normal 6 6" xfId="915"/>
    <cellStyle name="Normal 6 6 2" xfId="916"/>
    <cellStyle name="Normal 6 7" xfId="917"/>
    <cellStyle name="Normal 6 8" xfId="30474"/>
    <cellStyle name="Normal 6 8 10" xfId="30475"/>
    <cellStyle name="Normal 6 8 10 2" xfId="30476"/>
    <cellStyle name="Normal 6 8 11" xfId="30477"/>
    <cellStyle name="Normal 6 8 11 2" xfId="30478"/>
    <cellStyle name="Normal 6 8 12" xfId="30479"/>
    <cellStyle name="Normal 6 8 12 2" xfId="30480"/>
    <cellStyle name="Normal 6 8 13" xfId="30481"/>
    <cellStyle name="Normal 6 8 2" xfId="30482"/>
    <cellStyle name="Normal 6 8 2 10" xfId="30483"/>
    <cellStyle name="Normal 6 8 2 10 2" xfId="30484"/>
    <cellStyle name="Normal 6 8 2 11" xfId="30485"/>
    <cellStyle name="Normal 6 8 2 11 2" xfId="30486"/>
    <cellStyle name="Normal 6 8 2 12" xfId="30487"/>
    <cellStyle name="Normal 6 8 2 2" xfId="30488"/>
    <cellStyle name="Normal 6 8 2 2 10" xfId="30489"/>
    <cellStyle name="Normal 6 8 2 2 10 2" xfId="30490"/>
    <cellStyle name="Normal 6 8 2 2 11" xfId="30491"/>
    <cellStyle name="Normal 6 8 2 2 2" xfId="30492"/>
    <cellStyle name="Normal 6 8 2 2 2 2" xfId="30493"/>
    <cellStyle name="Normal 6 8 2 2 3" xfId="30494"/>
    <cellStyle name="Normal 6 8 2 2 3 2" xfId="30495"/>
    <cellStyle name="Normal 6 8 2 2 4" xfId="30496"/>
    <cellStyle name="Normal 6 8 2 2 4 2" xfId="30497"/>
    <cellStyle name="Normal 6 8 2 2 5" xfId="30498"/>
    <cellStyle name="Normal 6 8 2 2 5 2" xfId="30499"/>
    <cellStyle name="Normal 6 8 2 2 6" xfId="30500"/>
    <cellStyle name="Normal 6 8 2 2 6 2" xfId="30501"/>
    <cellStyle name="Normal 6 8 2 2 7" xfId="30502"/>
    <cellStyle name="Normal 6 8 2 2 7 2" xfId="30503"/>
    <cellStyle name="Normal 6 8 2 2 8" xfId="30504"/>
    <cellStyle name="Normal 6 8 2 2 8 2" xfId="30505"/>
    <cellStyle name="Normal 6 8 2 2 9" xfId="30506"/>
    <cellStyle name="Normal 6 8 2 2 9 2" xfId="30507"/>
    <cellStyle name="Normal 6 8 2 3" xfId="30508"/>
    <cellStyle name="Normal 6 8 2 3 2" xfId="30509"/>
    <cellStyle name="Normal 6 8 2 4" xfId="30510"/>
    <cellStyle name="Normal 6 8 2 4 2" xfId="30511"/>
    <cellStyle name="Normal 6 8 2 5" xfId="30512"/>
    <cellStyle name="Normal 6 8 2 5 2" xfId="30513"/>
    <cellStyle name="Normal 6 8 2 6" xfId="30514"/>
    <cellStyle name="Normal 6 8 2 6 2" xfId="30515"/>
    <cellStyle name="Normal 6 8 2 7" xfId="30516"/>
    <cellStyle name="Normal 6 8 2 7 2" xfId="30517"/>
    <cellStyle name="Normal 6 8 2 8" xfId="30518"/>
    <cellStyle name="Normal 6 8 2 8 2" xfId="30519"/>
    <cellStyle name="Normal 6 8 2 9" xfId="30520"/>
    <cellStyle name="Normal 6 8 2 9 2" xfId="30521"/>
    <cellStyle name="Normal 6 8 3" xfId="30522"/>
    <cellStyle name="Normal 6 8 3 10" xfId="30523"/>
    <cellStyle name="Normal 6 8 3 10 2" xfId="30524"/>
    <cellStyle name="Normal 6 8 3 11" xfId="30525"/>
    <cellStyle name="Normal 6 8 3 2" xfId="30526"/>
    <cellStyle name="Normal 6 8 3 2 2" xfId="30527"/>
    <cellStyle name="Normal 6 8 3 3" xfId="30528"/>
    <cellStyle name="Normal 6 8 3 3 2" xfId="30529"/>
    <cellStyle name="Normal 6 8 3 4" xfId="30530"/>
    <cellStyle name="Normal 6 8 3 4 2" xfId="30531"/>
    <cellStyle name="Normal 6 8 3 5" xfId="30532"/>
    <cellStyle name="Normal 6 8 3 5 2" xfId="30533"/>
    <cellStyle name="Normal 6 8 3 6" xfId="30534"/>
    <cellStyle name="Normal 6 8 3 6 2" xfId="30535"/>
    <cellStyle name="Normal 6 8 3 7" xfId="30536"/>
    <cellStyle name="Normal 6 8 3 7 2" xfId="30537"/>
    <cellStyle name="Normal 6 8 3 8" xfId="30538"/>
    <cellStyle name="Normal 6 8 3 8 2" xfId="30539"/>
    <cellStyle name="Normal 6 8 3 9" xfId="30540"/>
    <cellStyle name="Normal 6 8 3 9 2" xfId="30541"/>
    <cellStyle name="Normal 6 8 4" xfId="30542"/>
    <cellStyle name="Normal 6 8 4 2" xfId="30543"/>
    <cellStyle name="Normal 6 8 5" xfId="30544"/>
    <cellStyle name="Normal 6 8 5 2" xfId="30545"/>
    <cellStyle name="Normal 6 8 6" xfId="30546"/>
    <cellStyle name="Normal 6 8 6 2" xfId="30547"/>
    <cellStyle name="Normal 6 8 7" xfId="30548"/>
    <cellStyle name="Normal 6 8 7 2" xfId="30549"/>
    <cellStyle name="Normal 6 8 8" xfId="30550"/>
    <cellStyle name="Normal 6 8 8 2" xfId="30551"/>
    <cellStyle name="Normal 6 8 9" xfId="30552"/>
    <cellStyle name="Normal 6 8 9 2" xfId="30553"/>
    <cellStyle name="Normal 6 9" xfId="30554"/>
    <cellStyle name="Normal 6 9 10" xfId="30555"/>
    <cellStyle name="Normal 6 9 10 2" xfId="30556"/>
    <cellStyle name="Normal 6 9 11" xfId="30557"/>
    <cellStyle name="Normal 6 9 11 2" xfId="30558"/>
    <cellStyle name="Normal 6 9 12" xfId="30559"/>
    <cellStyle name="Normal 6 9 2" xfId="30560"/>
    <cellStyle name="Normal 6 9 2 10" xfId="30561"/>
    <cellStyle name="Normal 6 9 2 10 2" xfId="30562"/>
    <cellStyle name="Normal 6 9 2 11" xfId="30563"/>
    <cellStyle name="Normal 6 9 2 2" xfId="30564"/>
    <cellStyle name="Normal 6 9 2 2 2" xfId="30565"/>
    <cellStyle name="Normal 6 9 2 3" xfId="30566"/>
    <cellStyle name="Normal 6 9 2 3 2" xfId="30567"/>
    <cellStyle name="Normal 6 9 2 4" xfId="30568"/>
    <cellStyle name="Normal 6 9 2 4 2" xfId="30569"/>
    <cellStyle name="Normal 6 9 2 5" xfId="30570"/>
    <cellStyle name="Normal 6 9 2 5 2" xfId="30571"/>
    <cellStyle name="Normal 6 9 2 6" xfId="30572"/>
    <cellStyle name="Normal 6 9 2 6 2" xfId="30573"/>
    <cellStyle name="Normal 6 9 2 7" xfId="30574"/>
    <cellStyle name="Normal 6 9 2 7 2" xfId="30575"/>
    <cellStyle name="Normal 6 9 2 8" xfId="30576"/>
    <cellStyle name="Normal 6 9 2 8 2" xfId="30577"/>
    <cellStyle name="Normal 6 9 2 9" xfId="30578"/>
    <cellStyle name="Normal 6 9 2 9 2" xfId="30579"/>
    <cellStyle name="Normal 6 9 3" xfId="30580"/>
    <cellStyle name="Normal 6 9 3 2" xfId="30581"/>
    <cellStyle name="Normal 6 9 4" xfId="30582"/>
    <cellStyle name="Normal 6 9 4 2" xfId="30583"/>
    <cellStyle name="Normal 6 9 5" xfId="30584"/>
    <cellStyle name="Normal 6 9 5 2" xfId="30585"/>
    <cellStyle name="Normal 6 9 6" xfId="30586"/>
    <cellStyle name="Normal 6 9 6 2" xfId="30587"/>
    <cellStyle name="Normal 6 9 7" xfId="30588"/>
    <cellStyle name="Normal 6 9 7 2" xfId="30589"/>
    <cellStyle name="Normal 6 9 8" xfId="30590"/>
    <cellStyle name="Normal 6 9 8 2" xfId="30591"/>
    <cellStyle name="Normal 6 9 9" xfId="30592"/>
    <cellStyle name="Normal 6 9 9 2" xfId="30593"/>
    <cellStyle name="Normal 7" xfId="5"/>
    <cellStyle name="Normal 7 10" xfId="30594"/>
    <cellStyle name="Normal 7 10 2" xfId="30595"/>
    <cellStyle name="Normal 7 11" xfId="30596"/>
    <cellStyle name="Normal 7 11 2" xfId="30597"/>
    <cellStyle name="Normal 7 12" xfId="30598"/>
    <cellStyle name="Normal 7 12 2" xfId="30599"/>
    <cellStyle name="Normal 7 13" xfId="30600"/>
    <cellStyle name="Normal 7 13 2" xfId="30601"/>
    <cellStyle name="Normal 7 14" xfId="30602"/>
    <cellStyle name="Normal 7 14 2" xfId="30603"/>
    <cellStyle name="Normal 7 15" xfId="30604"/>
    <cellStyle name="Normal 7 15 2" xfId="30605"/>
    <cellStyle name="Normal 7 16" xfId="30606"/>
    <cellStyle name="Normal 7 16 2" xfId="30607"/>
    <cellStyle name="Normal 7 17" xfId="30608"/>
    <cellStyle name="Normal 7 17 2" xfId="30609"/>
    <cellStyle name="Normal 7 18" xfId="30610"/>
    <cellStyle name="Normal 7 18 2" xfId="30611"/>
    <cellStyle name="Normal 7 19" xfId="30612"/>
    <cellStyle name="Normal 7 2" xfId="918"/>
    <cellStyle name="Normal 7 2 10" xfId="30613"/>
    <cellStyle name="Normal 7 2 10 2" xfId="30614"/>
    <cellStyle name="Normal 7 2 11" xfId="30615"/>
    <cellStyle name="Normal 7 2 11 2" xfId="30616"/>
    <cellStyle name="Normal 7 2 12" xfId="30617"/>
    <cellStyle name="Normal 7 2 12 2" xfId="30618"/>
    <cellStyle name="Normal 7 2 13" xfId="30619"/>
    <cellStyle name="Normal 7 2 13 2" xfId="30620"/>
    <cellStyle name="Normal 7 2 14" xfId="30621"/>
    <cellStyle name="Normal 7 2 14 2" xfId="30622"/>
    <cellStyle name="Normal 7 2 15" xfId="30623"/>
    <cellStyle name="Normal 7 2 15 2" xfId="30624"/>
    <cellStyle name="Normal 7 2 16" xfId="30625"/>
    <cellStyle name="Normal 7 2 16 2" xfId="30626"/>
    <cellStyle name="Normal 7 2 17" xfId="30627"/>
    <cellStyle name="Normal 7 2 18" xfId="30628"/>
    <cellStyle name="Normal 7 2 19" xfId="30629"/>
    <cellStyle name="Normal 7 2 2" xfId="30630"/>
    <cellStyle name="Normal 7 2 2 10" xfId="30631"/>
    <cellStyle name="Normal 7 2 2 10 2" xfId="30632"/>
    <cellStyle name="Normal 7 2 2 11" xfId="30633"/>
    <cellStyle name="Normal 7 2 2 11 2" xfId="30634"/>
    <cellStyle name="Normal 7 2 2 12" xfId="30635"/>
    <cellStyle name="Normal 7 2 2 12 2" xfId="30636"/>
    <cellStyle name="Normal 7 2 2 13" xfId="30637"/>
    <cellStyle name="Normal 7 2 2 2" xfId="30638"/>
    <cellStyle name="Normal 7 2 2 2 10" xfId="30639"/>
    <cellStyle name="Normal 7 2 2 2 10 2" xfId="30640"/>
    <cellStyle name="Normal 7 2 2 2 11" xfId="30641"/>
    <cellStyle name="Normal 7 2 2 2 11 2" xfId="30642"/>
    <cellStyle name="Normal 7 2 2 2 12" xfId="30643"/>
    <cellStyle name="Normal 7 2 2 2 2" xfId="30644"/>
    <cellStyle name="Normal 7 2 2 2 2 10" xfId="30645"/>
    <cellStyle name="Normal 7 2 2 2 2 10 2" xfId="30646"/>
    <cellStyle name="Normal 7 2 2 2 2 11" xfId="30647"/>
    <cellStyle name="Normal 7 2 2 2 2 2" xfId="30648"/>
    <cellStyle name="Normal 7 2 2 2 2 2 2" xfId="30649"/>
    <cellStyle name="Normal 7 2 2 2 2 3" xfId="30650"/>
    <cellStyle name="Normal 7 2 2 2 2 3 2" xfId="30651"/>
    <cellStyle name="Normal 7 2 2 2 2 4" xfId="30652"/>
    <cellStyle name="Normal 7 2 2 2 2 4 2" xfId="30653"/>
    <cellStyle name="Normal 7 2 2 2 2 5" xfId="30654"/>
    <cellStyle name="Normal 7 2 2 2 2 5 2" xfId="30655"/>
    <cellStyle name="Normal 7 2 2 2 2 6" xfId="30656"/>
    <cellStyle name="Normal 7 2 2 2 2 6 2" xfId="30657"/>
    <cellStyle name="Normal 7 2 2 2 2 7" xfId="30658"/>
    <cellStyle name="Normal 7 2 2 2 2 7 2" xfId="30659"/>
    <cellStyle name="Normal 7 2 2 2 2 8" xfId="30660"/>
    <cellStyle name="Normal 7 2 2 2 2 8 2" xfId="30661"/>
    <cellStyle name="Normal 7 2 2 2 2 9" xfId="30662"/>
    <cellStyle name="Normal 7 2 2 2 2 9 2" xfId="30663"/>
    <cellStyle name="Normal 7 2 2 2 3" xfId="30664"/>
    <cellStyle name="Normal 7 2 2 2 3 2" xfId="30665"/>
    <cellStyle name="Normal 7 2 2 2 4" xfId="30666"/>
    <cellStyle name="Normal 7 2 2 2 4 2" xfId="30667"/>
    <cellStyle name="Normal 7 2 2 2 5" xfId="30668"/>
    <cellStyle name="Normal 7 2 2 2 5 2" xfId="30669"/>
    <cellStyle name="Normal 7 2 2 2 6" xfId="30670"/>
    <cellStyle name="Normal 7 2 2 2 6 2" xfId="30671"/>
    <cellStyle name="Normal 7 2 2 2 7" xfId="30672"/>
    <cellStyle name="Normal 7 2 2 2 7 2" xfId="30673"/>
    <cellStyle name="Normal 7 2 2 2 8" xfId="30674"/>
    <cellStyle name="Normal 7 2 2 2 8 2" xfId="30675"/>
    <cellStyle name="Normal 7 2 2 2 9" xfId="30676"/>
    <cellStyle name="Normal 7 2 2 2 9 2" xfId="30677"/>
    <cellStyle name="Normal 7 2 2 3" xfId="30678"/>
    <cellStyle name="Normal 7 2 2 3 10" xfId="30679"/>
    <cellStyle name="Normal 7 2 2 3 10 2" xfId="30680"/>
    <cellStyle name="Normal 7 2 2 3 11" xfId="30681"/>
    <cellStyle name="Normal 7 2 2 3 2" xfId="30682"/>
    <cellStyle name="Normal 7 2 2 3 2 2" xfId="30683"/>
    <cellStyle name="Normal 7 2 2 3 3" xfId="30684"/>
    <cellStyle name="Normal 7 2 2 3 3 2" xfId="30685"/>
    <cellStyle name="Normal 7 2 2 3 4" xfId="30686"/>
    <cellStyle name="Normal 7 2 2 3 4 2" xfId="30687"/>
    <cellStyle name="Normal 7 2 2 3 5" xfId="30688"/>
    <cellStyle name="Normal 7 2 2 3 5 2" xfId="30689"/>
    <cellStyle name="Normal 7 2 2 3 6" xfId="30690"/>
    <cellStyle name="Normal 7 2 2 3 6 2" xfId="30691"/>
    <cellStyle name="Normal 7 2 2 3 7" xfId="30692"/>
    <cellStyle name="Normal 7 2 2 3 7 2" xfId="30693"/>
    <cellStyle name="Normal 7 2 2 3 8" xfId="30694"/>
    <cellStyle name="Normal 7 2 2 3 8 2" xfId="30695"/>
    <cellStyle name="Normal 7 2 2 3 9" xfId="30696"/>
    <cellStyle name="Normal 7 2 2 3 9 2" xfId="30697"/>
    <cellStyle name="Normal 7 2 2 4" xfId="30698"/>
    <cellStyle name="Normal 7 2 2 4 2" xfId="30699"/>
    <cellStyle name="Normal 7 2 2 5" xfId="30700"/>
    <cellStyle name="Normal 7 2 2 5 2" xfId="30701"/>
    <cellStyle name="Normal 7 2 2 6" xfId="30702"/>
    <cellStyle name="Normal 7 2 2 6 2" xfId="30703"/>
    <cellStyle name="Normal 7 2 2 7" xfId="30704"/>
    <cellStyle name="Normal 7 2 2 7 2" xfId="30705"/>
    <cellStyle name="Normal 7 2 2 8" xfId="30706"/>
    <cellStyle name="Normal 7 2 2 8 2" xfId="30707"/>
    <cellStyle name="Normal 7 2 2 9" xfId="30708"/>
    <cellStyle name="Normal 7 2 2 9 2" xfId="30709"/>
    <cellStyle name="Normal 7 2 20" xfId="1122"/>
    <cellStyle name="Normal 7 2 3" xfId="30710"/>
    <cellStyle name="Normal 7 2 3 10" xfId="30711"/>
    <cellStyle name="Normal 7 2 3 10 2" xfId="30712"/>
    <cellStyle name="Normal 7 2 3 11" xfId="30713"/>
    <cellStyle name="Normal 7 2 3 11 2" xfId="30714"/>
    <cellStyle name="Normal 7 2 3 12" xfId="30715"/>
    <cellStyle name="Normal 7 2 3 12 2" xfId="30716"/>
    <cellStyle name="Normal 7 2 3 13" xfId="30717"/>
    <cellStyle name="Normal 7 2 3 2" xfId="30718"/>
    <cellStyle name="Normal 7 2 3 2 10" xfId="30719"/>
    <cellStyle name="Normal 7 2 3 2 10 2" xfId="30720"/>
    <cellStyle name="Normal 7 2 3 2 11" xfId="30721"/>
    <cellStyle name="Normal 7 2 3 2 11 2" xfId="30722"/>
    <cellStyle name="Normal 7 2 3 2 12" xfId="30723"/>
    <cellStyle name="Normal 7 2 3 2 2" xfId="30724"/>
    <cellStyle name="Normal 7 2 3 2 2 10" xfId="30725"/>
    <cellStyle name="Normal 7 2 3 2 2 10 2" xfId="30726"/>
    <cellStyle name="Normal 7 2 3 2 2 11" xfId="30727"/>
    <cellStyle name="Normal 7 2 3 2 2 2" xfId="30728"/>
    <cellStyle name="Normal 7 2 3 2 2 2 2" xfId="30729"/>
    <cellStyle name="Normal 7 2 3 2 2 3" xfId="30730"/>
    <cellStyle name="Normal 7 2 3 2 2 3 2" xfId="30731"/>
    <cellStyle name="Normal 7 2 3 2 2 4" xfId="30732"/>
    <cellStyle name="Normal 7 2 3 2 2 4 2" xfId="30733"/>
    <cellStyle name="Normal 7 2 3 2 2 5" xfId="30734"/>
    <cellStyle name="Normal 7 2 3 2 2 5 2" xfId="30735"/>
    <cellStyle name="Normal 7 2 3 2 2 6" xfId="30736"/>
    <cellStyle name="Normal 7 2 3 2 2 6 2" xfId="30737"/>
    <cellStyle name="Normal 7 2 3 2 2 7" xfId="30738"/>
    <cellStyle name="Normal 7 2 3 2 2 7 2" xfId="30739"/>
    <cellStyle name="Normal 7 2 3 2 2 8" xfId="30740"/>
    <cellStyle name="Normal 7 2 3 2 2 8 2" xfId="30741"/>
    <cellStyle name="Normal 7 2 3 2 2 9" xfId="30742"/>
    <cellStyle name="Normal 7 2 3 2 2 9 2" xfId="30743"/>
    <cellStyle name="Normal 7 2 3 2 3" xfId="30744"/>
    <cellStyle name="Normal 7 2 3 2 3 2" xfId="30745"/>
    <cellStyle name="Normal 7 2 3 2 4" xfId="30746"/>
    <cellStyle name="Normal 7 2 3 2 4 2" xfId="30747"/>
    <cellStyle name="Normal 7 2 3 2 5" xfId="30748"/>
    <cellStyle name="Normal 7 2 3 2 5 2" xfId="30749"/>
    <cellStyle name="Normal 7 2 3 2 6" xfId="30750"/>
    <cellStyle name="Normal 7 2 3 2 6 2" xfId="30751"/>
    <cellStyle name="Normal 7 2 3 2 7" xfId="30752"/>
    <cellStyle name="Normal 7 2 3 2 7 2" xfId="30753"/>
    <cellStyle name="Normal 7 2 3 2 8" xfId="30754"/>
    <cellStyle name="Normal 7 2 3 2 8 2" xfId="30755"/>
    <cellStyle name="Normal 7 2 3 2 9" xfId="30756"/>
    <cellStyle name="Normal 7 2 3 2 9 2" xfId="30757"/>
    <cellStyle name="Normal 7 2 3 3" xfId="30758"/>
    <cellStyle name="Normal 7 2 3 3 10" xfId="30759"/>
    <cellStyle name="Normal 7 2 3 3 10 2" xfId="30760"/>
    <cellStyle name="Normal 7 2 3 3 11" xfId="30761"/>
    <cellStyle name="Normal 7 2 3 3 2" xfId="30762"/>
    <cellStyle name="Normal 7 2 3 3 2 2" xfId="30763"/>
    <cellStyle name="Normal 7 2 3 3 3" xfId="30764"/>
    <cellStyle name="Normal 7 2 3 3 3 2" xfId="30765"/>
    <cellStyle name="Normal 7 2 3 3 4" xfId="30766"/>
    <cellStyle name="Normal 7 2 3 3 4 2" xfId="30767"/>
    <cellStyle name="Normal 7 2 3 3 5" xfId="30768"/>
    <cellStyle name="Normal 7 2 3 3 5 2" xfId="30769"/>
    <cellStyle name="Normal 7 2 3 3 6" xfId="30770"/>
    <cellStyle name="Normal 7 2 3 3 6 2" xfId="30771"/>
    <cellStyle name="Normal 7 2 3 3 7" xfId="30772"/>
    <cellStyle name="Normal 7 2 3 3 7 2" xfId="30773"/>
    <cellStyle name="Normal 7 2 3 3 8" xfId="30774"/>
    <cellStyle name="Normal 7 2 3 3 8 2" xfId="30775"/>
    <cellStyle name="Normal 7 2 3 3 9" xfId="30776"/>
    <cellStyle name="Normal 7 2 3 3 9 2" xfId="30777"/>
    <cellStyle name="Normal 7 2 3 4" xfId="30778"/>
    <cellStyle name="Normal 7 2 3 4 2" xfId="30779"/>
    <cellStyle name="Normal 7 2 3 5" xfId="30780"/>
    <cellStyle name="Normal 7 2 3 5 2" xfId="30781"/>
    <cellStyle name="Normal 7 2 3 6" xfId="30782"/>
    <cellStyle name="Normal 7 2 3 6 2" xfId="30783"/>
    <cellStyle name="Normal 7 2 3 7" xfId="30784"/>
    <cellStyle name="Normal 7 2 3 7 2" xfId="30785"/>
    <cellStyle name="Normal 7 2 3 8" xfId="30786"/>
    <cellStyle name="Normal 7 2 3 8 2" xfId="30787"/>
    <cellStyle name="Normal 7 2 3 9" xfId="30788"/>
    <cellStyle name="Normal 7 2 3 9 2" xfId="30789"/>
    <cellStyle name="Normal 7 2 4" xfId="30790"/>
    <cellStyle name="Normal 7 2 4 10" xfId="30791"/>
    <cellStyle name="Normal 7 2 4 10 2" xfId="30792"/>
    <cellStyle name="Normal 7 2 4 11" xfId="30793"/>
    <cellStyle name="Normal 7 2 4 11 2" xfId="30794"/>
    <cellStyle name="Normal 7 2 4 12" xfId="30795"/>
    <cellStyle name="Normal 7 2 4 12 2" xfId="30796"/>
    <cellStyle name="Normal 7 2 4 13" xfId="30797"/>
    <cellStyle name="Normal 7 2 4 2" xfId="30798"/>
    <cellStyle name="Normal 7 2 4 2 10" xfId="30799"/>
    <cellStyle name="Normal 7 2 4 2 10 2" xfId="30800"/>
    <cellStyle name="Normal 7 2 4 2 11" xfId="30801"/>
    <cellStyle name="Normal 7 2 4 2 11 2" xfId="30802"/>
    <cellStyle name="Normal 7 2 4 2 12" xfId="30803"/>
    <cellStyle name="Normal 7 2 4 2 2" xfId="30804"/>
    <cellStyle name="Normal 7 2 4 2 2 10" xfId="30805"/>
    <cellStyle name="Normal 7 2 4 2 2 10 2" xfId="30806"/>
    <cellStyle name="Normal 7 2 4 2 2 11" xfId="30807"/>
    <cellStyle name="Normal 7 2 4 2 2 2" xfId="30808"/>
    <cellStyle name="Normal 7 2 4 2 2 2 2" xfId="30809"/>
    <cellStyle name="Normal 7 2 4 2 2 3" xfId="30810"/>
    <cellStyle name="Normal 7 2 4 2 2 3 2" xfId="30811"/>
    <cellStyle name="Normal 7 2 4 2 2 4" xfId="30812"/>
    <cellStyle name="Normal 7 2 4 2 2 4 2" xfId="30813"/>
    <cellStyle name="Normal 7 2 4 2 2 5" xfId="30814"/>
    <cellStyle name="Normal 7 2 4 2 2 5 2" xfId="30815"/>
    <cellStyle name="Normal 7 2 4 2 2 6" xfId="30816"/>
    <cellStyle name="Normal 7 2 4 2 2 6 2" xfId="30817"/>
    <cellStyle name="Normal 7 2 4 2 2 7" xfId="30818"/>
    <cellStyle name="Normal 7 2 4 2 2 7 2" xfId="30819"/>
    <cellStyle name="Normal 7 2 4 2 2 8" xfId="30820"/>
    <cellStyle name="Normal 7 2 4 2 2 8 2" xfId="30821"/>
    <cellStyle name="Normal 7 2 4 2 2 9" xfId="30822"/>
    <cellStyle name="Normal 7 2 4 2 2 9 2" xfId="30823"/>
    <cellStyle name="Normal 7 2 4 2 3" xfId="30824"/>
    <cellStyle name="Normal 7 2 4 2 3 2" xfId="30825"/>
    <cellStyle name="Normal 7 2 4 2 4" xfId="30826"/>
    <cellStyle name="Normal 7 2 4 2 4 2" xfId="30827"/>
    <cellStyle name="Normal 7 2 4 2 5" xfId="30828"/>
    <cellStyle name="Normal 7 2 4 2 5 2" xfId="30829"/>
    <cellStyle name="Normal 7 2 4 2 6" xfId="30830"/>
    <cellStyle name="Normal 7 2 4 2 6 2" xfId="30831"/>
    <cellStyle name="Normal 7 2 4 2 7" xfId="30832"/>
    <cellStyle name="Normal 7 2 4 2 7 2" xfId="30833"/>
    <cellStyle name="Normal 7 2 4 2 8" xfId="30834"/>
    <cellStyle name="Normal 7 2 4 2 8 2" xfId="30835"/>
    <cellStyle name="Normal 7 2 4 2 9" xfId="30836"/>
    <cellStyle name="Normal 7 2 4 2 9 2" xfId="30837"/>
    <cellStyle name="Normal 7 2 4 3" xfId="30838"/>
    <cellStyle name="Normal 7 2 4 3 10" xfId="30839"/>
    <cellStyle name="Normal 7 2 4 3 10 2" xfId="30840"/>
    <cellStyle name="Normal 7 2 4 3 11" xfId="30841"/>
    <cellStyle name="Normal 7 2 4 3 2" xfId="30842"/>
    <cellStyle name="Normal 7 2 4 3 2 2" xfId="30843"/>
    <cellStyle name="Normal 7 2 4 3 3" xfId="30844"/>
    <cellStyle name="Normal 7 2 4 3 3 2" xfId="30845"/>
    <cellStyle name="Normal 7 2 4 3 4" xfId="30846"/>
    <cellStyle name="Normal 7 2 4 3 4 2" xfId="30847"/>
    <cellStyle name="Normal 7 2 4 3 5" xfId="30848"/>
    <cellStyle name="Normal 7 2 4 3 5 2" xfId="30849"/>
    <cellStyle name="Normal 7 2 4 3 6" xfId="30850"/>
    <cellStyle name="Normal 7 2 4 3 6 2" xfId="30851"/>
    <cellStyle name="Normal 7 2 4 3 7" xfId="30852"/>
    <cellStyle name="Normal 7 2 4 3 7 2" xfId="30853"/>
    <cellStyle name="Normal 7 2 4 3 8" xfId="30854"/>
    <cellStyle name="Normal 7 2 4 3 8 2" xfId="30855"/>
    <cellStyle name="Normal 7 2 4 3 9" xfId="30856"/>
    <cellStyle name="Normal 7 2 4 3 9 2" xfId="30857"/>
    <cellStyle name="Normal 7 2 4 4" xfId="30858"/>
    <cellStyle name="Normal 7 2 4 4 2" xfId="30859"/>
    <cellStyle name="Normal 7 2 4 5" xfId="30860"/>
    <cellStyle name="Normal 7 2 4 5 2" xfId="30861"/>
    <cellStyle name="Normal 7 2 4 6" xfId="30862"/>
    <cellStyle name="Normal 7 2 4 6 2" xfId="30863"/>
    <cellStyle name="Normal 7 2 4 7" xfId="30864"/>
    <cellStyle name="Normal 7 2 4 7 2" xfId="30865"/>
    <cellStyle name="Normal 7 2 4 8" xfId="30866"/>
    <cellStyle name="Normal 7 2 4 8 2" xfId="30867"/>
    <cellStyle name="Normal 7 2 4 9" xfId="30868"/>
    <cellStyle name="Normal 7 2 4 9 2" xfId="30869"/>
    <cellStyle name="Normal 7 2 5" xfId="30870"/>
    <cellStyle name="Normal 7 2 5 10" xfId="30871"/>
    <cellStyle name="Normal 7 2 5 10 2" xfId="30872"/>
    <cellStyle name="Normal 7 2 5 11" xfId="30873"/>
    <cellStyle name="Normal 7 2 5 11 2" xfId="30874"/>
    <cellStyle name="Normal 7 2 5 12" xfId="30875"/>
    <cellStyle name="Normal 7 2 5 12 2" xfId="30876"/>
    <cellStyle name="Normal 7 2 5 13" xfId="30877"/>
    <cellStyle name="Normal 7 2 5 2" xfId="30878"/>
    <cellStyle name="Normal 7 2 5 2 10" xfId="30879"/>
    <cellStyle name="Normal 7 2 5 2 10 2" xfId="30880"/>
    <cellStyle name="Normal 7 2 5 2 11" xfId="30881"/>
    <cellStyle name="Normal 7 2 5 2 11 2" xfId="30882"/>
    <cellStyle name="Normal 7 2 5 2 12" xfId="30883"/>
    <cellStyle name="Normal 7 2 5 2 2" xfId="30884"/>
    <cellStyle name="Normal 7 2 5 2 2 10" xfId="30885"/>
    <cellStyle name="Normal 7 2 5 2 2 10 2" xfId="30886"/>
    <cellStyle name="Normal 7 2 5 2 2 11" xfId="30887"/>
    <cellStyle name="Normal 7 2 5 2 2 2" xfId="30888"/>
    <cellStyle name="Normal 7 2 5 2 2 2 2" xfId="30889"/>
    <cellStyle name="Normal 7 2 5 2 2 3" xfId="30890"/>
    <cellStyle name="Normal 7 2 5 2 2 3 2" xfId="30891"/>
    <cellStyle name="Normal 7 2 5 2 2 4" xfId="30892"/>
    <cellStyle name="Normal 7 2 5 2 2 4 2" xfId="30893"/>
    <cellStyle name="Normal 7 2 5 2 2 5" xfId="30894"/>
    <cellStyle name="Normal 7 2 5 2 2 5 2" xfId="30895"/>
    <cellStyle name="Normal 7 2 5 2 2 6" xfId="30896"/>
    <cellStyle name="Normal 7 2 5 2 2 6 2" xfId="30897"/>
    <cellStyle name="Normal 7 2 5 2 2 7" xfId="30898"/>
    <cellStyle name="Normal 7 2 5 2 2 7 2" xfId="30899"/>
    <cellStyle name="Normal 7 2 5 2 2 8" xfId="30900"/>
    <cellStyle name="Normal 7 2 5 2 2 8 2" xfId="30901"/>
    <cellStyle name="Normal 7 2 5 2 2 9" xfId="30902"/>
    <cellStyle name="Normal 7 2 5 2 2 9 2" xfId="30903"/>
    <cellStyle name="Normal 7 2 5 2 3" xfId="30904"/>
    <cellStyle name="Normal 7 2 5 2 3 2" xfId="30905"/>
    <cellStyle name="Normal 7 2 5 2 4" xfId="30906"/>
    <cellStyle name="Normal 7 2 5 2 4 2" xfId="30907"/>
    <cellStyle name="Normal 7 2 5 2 5" xfId="30908"/>
    <cellStyle name="Normal 7 2 5 2 5 2" xfId="30909"/>
    <cellStyle name="Normal 7 2 5 2 6" xfId="30910"/>
    <cellStyle name="Normal 7 2 5 2 6 2" xfId="30911"/>
    <cellStyle name="Normal 7 2 5 2 7" xfId="30912"/>
    <cellStyle name="Normal 7 2 5 2 7 2" xfId="30913"/>
    <cellStyle name="Normal 7 2 5 2 8" xfId="30914"/>
    <cellStyle name="Normal 7 2 5 2 8 2" xfId="30915"/>
    <cellStyle name="Normal 7 2 5 2 9" xfId="30916"/>
    <cellStyle name="Normal 7 2 5 2 9 2" xfId="30917"/>
    <cellStyle name="Normal 7 2 5 3" xfId="30918"/>
    <cellStyle name="Normal 7 2 5 3 10" xfId="30919"/>
    <cellStyle name="Normal 7 2 5 3 10 2" xfId="30920"/>
    <cellStyle name="Normal 7 2 5 3 11" xfId="30921"/>
    <cellStyle name="Normal 7 2 5 3 2" xfId="30922"/>
    <cellStyle name="Normal 7 2 5 3 2 2" xfId="30923"/>
    <cellStyle name="Normal 7 2 5 3 3" xfId="30924"/>
    <cellStyle name="Normal 7 2 5 3 3 2" xfId="30925"/>
    <cellStyle name="Normal 7 2 5 3 4" xfId="30926"/>
    <cellStyle name="Normal 7 2 5 3 4 2" xfId="30927"/>
    <cellStyle name="Normal 7 2 5 3 5" xfId="30928"/>
    <cellStyle name="Normal 7 2 5 3 5 2" xfId="30929"/>
    <cellStyle name="Normal 7 2 5 3 6" xfId="30930"/>
    <cellStyle name="Normal 7 2 5 3 6 2" xfId="30931"/>
    <cellStyle name="Normal 7 2 5 3 7" xfId="30932"/>
    <cellStyle name="Normal 7 2 5 3 7 2" xfId="30933"/>
    <cellStyle name="Normal 7 2 5 3 8" xfId="30934"/>
    <cellStyle name="Normal 7 2 5 3 8 2" xfId="30935"/>
    <cellStyle name="Normal 7 2 5 3 9" xfId="30936"/>
    <cellStyle name="Normal 7 2 5 3 9 2" xfId="30937"/>
    <cellStyle name="Normal 7 2 5 4" xfId="30938"/>
    <cellStyle name="Normal 7 2 5 4 2" xfId="30939"/>
    <cellStyle name="Normal 7 2 5 5" xfId="30940"/>
    <cellStyle name="Normal 7 2 5 5 2" xfId="30941"/>
    <cellStyle name="Normal 7 2 5 6" xfId="30942"/>
    <cellStyle name="Normal 7 2 5 6 2" xfId="30943"/>
    <cellStyle name="Normal 7 2 5 7" xfId="30944"/>
    <cellStyle name="Normal 7 2 5 7 2" xfId="30945"/>
    <cellStyle name="Normal 7 2 5 8" xfId="30946"/>
    <cellStyle name="Normal 7 2 5 8 2" xfId="30947"/>
    <cellStyle name="Normal 7 2 5 9" xfId="30948"/>
    <cellStyle name="Normal 7 2 5 9 2" xfId="30949"/>
    <cellStyle name="Normal 7 2 6" xfId="30950"/>
    <cellStyle name="Normal 7 2 6 10" xfId="30951"/>
    <cellStyle name="Normal 7 2 6 10 2" xfId="30952"/>
    <cellStyle name="Normal 7 2 6 11" xfId="30953"/>
    <cellStyle name="Normal 7 2 6 11 2" xfId="30954"/>
    <cellStyle name="Normal 7 2 6 12" xfId="30955"/>
    <cellStyle name="Normal 7 2 6 2" xfId="30956"/>
    <cellStyle name="Normal 7 2 6 2 10" xfId="30957"/>
    <cellStyle name="Normal 7 2 6 2 10 2" xfId="30958"/>
    <cellStyle name="Normal 7 2 6 2 11" xfId="30959"/>
    <cellStyle name="Normal 7 2 6 2 2" xfId="30960"/>
    <cellStyle name="Normal 7 2 6 2 2 2" xfId="30961"/>
    <cellStyle name="Normal 7 2 6 2 3" xfId="30962"/>
    <cellStyle name="Normal 7 2 6 2 3 2" xfId="30963"/>
    <cellStyle name="Normal 7 2 6 2 4" xfId="30964"/>
    <cellStyle name="Normal 7 2 6 2 4 2" xfId="30965"/>
    <cellStyle name="Normal 7 2 6 2 5" xfId="30966"/>
    <cellStyle name="Normal 7 2 6 2 5 2" xfId="30967"/>
    <cellStyle name="Normal 7 2 6 2 6" xfId="30968"/>
    <cellStyle name="Normal 7 2 6 2 6 2" xfId="30969"/>
    <cellStyle name="Normal 7 2 6 2 7" xfId="30970"/>
    <cellStyle name="Normal 7 2 6 2 7 2" xfId="30971"/>
    <cellStyle name="Normal 7 2 6 2 8" xfId="30972"/>
    <cellStyle name="Normal 7 2 6 2 8 2" xfId="30973"/>
    <cellStyle name="Normal 7 2 6 2 9" xfId="30974"/>
    <cellStyle name="Normal 7 2 6 2 9 2" xfId="30975"/>
    <cellStyle name="Normal 7 2 6 3" xfId="30976"/>
    <cellStyle name="Normal 7 2 6 3 2" xfId="30977"/>
    <cellStyle name="Normal 7 2 6 4" xfId="30978"/>
    <cellStyle name="Normal 7 2 6 4 2" xfId="30979"/>
    <cellStyle name="Normal 7 2 6 5" xfId="30980"/>
    <cellStyle name="Normal 7 2 6 5 2" xfId="30981"/>
    <cellStyle name="Normal 7 2 6 6" xfId="30982"/>
    <cellStyle name="Normal 7 2 6 6 2" xfId="30983"/>
    <cellStyle name="Normal 7 2 6 7" xfId="30984"/>
    <cellStyle name="Normal 7 2 6 7 2" xfId="30985"/>
    <cellStyle name="Normal 7 2 6 8" xfId="30986"/>
    <cellStyle name="Normal 7 2 6 8 2" xfId="30987"/>
    <cellStyle name="Normal 7 2 6 9" xfId="30988"/>
    <cellStyle name="Normal 7 2 6 9 2" xfId="30989"/>
    <cellStyle name="Normal 7 2 7" xfId="30990"/>
    <cellStyle name="Normal 7 2 7 10" xfId="30991"/>
    <cellStyle name="Normal 7 2 7 10 2" xfId="30992"/>
    <cellStyle name="Normal 7 2 7 11" xfId="30993"/>
    <cellStyle name="Normal 7 2 7 2" xfId="30994"/>
    <cellStyle name="Normal 7 2 7 2 2" xfId="30995"/>
    <cellStyle name="Normal 7 2 7 3" xfId="30996"/>
    <cellStyle name="Normal 7 2 7 3 2" xfId="30997"/>
    <cellStyle name="Normal 7 2 7 4" xfId="30998"/>
    <cellStyle name="Normal 7 2 7 4 2" xfId="30999"/>
    <cellStyle name="Normal 7 2 7 5" xfId="31000"/>
    <cellStyle name="Normal 7 2 7 5 2" xfId="31001"/>
    <cellStyle name="Normal 7 2 7 6" xfId="31002"/>
    <cellStyle name="Normal 7 2 7 6 2" xfId="31003"/>
    <cellStyle name="Normal 7 2 7 7" xfId="31004"/>
    <cellStyle name="Normal 7 2 7 7 2" xfId="31005"/>
    <cellStyle name="Normal 7 2 7 8" xfId="31006"/>
    <cellStyle name="Normal 7 2 7 8 2" xfId="31007"/>
    <cellStyle name="Normal 7 2 7 9" xfId="31008"/>
    <cellStyle name="Normal 7 2 7 9 2" xfId="31009"/>
    <cellStyle name="Normal 7 2 8" xfId="31010"/>
    <cellStyle name="Normal 7 2 8 2" xfId="31011"/>
    <cellStyle name="Normal 7 2 9" xfId="31012"/>
    <cellStyle name="Normal 7 2 9 2" xfId="31013"/>
    <cellStyle name="Normal 7 20" xfId="31014"/>
    <cellStyle name="Normal 7 21" xfId="31015"/>
    <cellStyle name="Normal 7 22" xfId="1121"/>
    <cellStyle name="Normal 7 3" xfId="31016"/>
    <cellStyle name="Normal 7 3 10" xfId="31017"/>
    <cellStyle name="Normal 7 3 10 2" xfId="31018"/>
    <cellStyle name="Normal 7 3 11" xfId="31019"/>
    <cellStyle name="Normal 7 3 11 2" xfId="31020"/>
    <cellStyle name="Normal 7 3 12" xfId="31021"/>
    <cellStyle name="Normal 7 3 12 2" xfId="31022"/>
    <cellStyle name="Normal 7 3 13" xfId="31023"/>
    <cellStyle name="Normal 7 3 2" xfId="31024"/>
    <cellStyle name="Normal 7 3 2 10" xfId="31025"/>
    <cellStyle name="Normal 7 3 2 10 2" xfId="31026"/>
    <cellStyle name="Normal 7 3 2 11" xfId="31027"/>
    <cellStyle name="Normal 7 3 2 11 2" xfId="31028"/>
    <cellStyle name="Normal 7 3 2 12" xfId="31029"/>
    <cellStyle name="Normal 7 3 2 2" xfId="31030"/>
    <cellStyle name="Normal 7 3 2 2 10" xfId="31031"/>
    <cellStyle name="Normal 7 3 2 2 10 2" xfId="31032"/>
    <cellStyle name="Normal 7 3 2 2 11" xfId="31033"/>
    <cellStyle name="Normal 7 3 2 2 2" xfId="31034"/>
    <cellStyle name="Normal 7 3 2 2 2 2" xfId="31035"/>
    <cellStyle name="Normal 7 3 2 2 3" xfId="31036"/>
    <cellStyle name="Normal 7 3 2 2 3 2" xfId="31037"/>
    <cellStyle name="Normal 7 3 2 2 4" xfId="31038"/>
    <cellStyle name="Normal 7 3 2 2 4 2" xfId="31039"/>
    <cellStyle name="Normal 7 3 2 2 5" xfId="31040"/>
    <cellStyle name="Normal 7 3 2 2 5 2" xfId="31041"/>
    <cellStyle name="Normal 7 3 2 2 6" xfId="31042"/>
    <cellStyle name="Normal 7 3 2 2 6 2" xfId="31043"/>
    <cellStyle name="Normal 7 3 2 2 7" xfId="31044"/>
    <cellStyle name="Normal 7 3 2 2 7 2" xfId="31045"/>
    <cellStyle name="Normal 7 3 2 2 8" xfId="31046"/>
    <cellStyle name="Normal 7 3 2 2 8 2" xfId="31047"/>
    <cellStyle name="Normal 7 3 2 2 9" xfId="31048"/>
    <cellStyle name="Normal 7 3 2 2 9 2" xfId="31049"/>
    <cellStyle name="Normal 7 3 2 3" xfId="31050"/>
    <cellStyle name="Normal 7 3 2 3 2" xfId="31051"/>
    <cellStyle name="Normal 7 3 2 4" xfId="31052"/>
    <cellStyle name="Normal 7 3 2 4 2" xfId="31053"/>
    <cellStyle name="Normal 7 3 2 5" xfId="31054"/>
    <cellStyle name="Normal 7 3 2 5 2" xfId="31055"/>
    <cellStyle name="Normal 7 3 2 6" xfId="31056"/>
    <cellStyle name="Normal 7 3 2 6 2" xfId="31057"/>
    <cellStyle name="Normal 7 3 2 7" xfId="31058"/>
    <cellStyle name="Normal 7 3 2 7 2" xfId="31059"/>
    <cellStyle name="Normal 7 3 2 8" xfId="31060"/>
    <cellStyle name="Normal 7 3 2 8 2" xfId="31061"/>
    <cellStyle name="Normal 7 3 2 9" xfId="31062"/>
    <cellStyle name="Normal 7 3 2 9 2" xfId="31063"/>
    <cellStyle name="Normal 7 3 3" xfId="31064"/>
    <cellStyle name="Normal 7 3 3 10" xfId="31065"/>
    <cellStyle name="Normal 7 3 3 10 2" xfId="31066"/>
    <cellStyle name="Normal 7 3 3 11" xfId="31067"/>
    <cellStyle name="Normal 7 3 3 2" xfId="31068"/>
    <cellStyle name="Normal 7 3 3 2 2" xfId="31069"/>
    <cellStyle name="Normal 7 3 3 3" xfId="31070"/>
    <cellStyle name="Normal 7 3 3 3 2" xfId="31071"/>
    <cellStyle name="Normal 7 3 3 4" xfId="31072"/>
    <cellStyle name="Normal 7 3 3 4 2" xfId="31073"/>
    <cellStyle name="Normal 7 3 3 5" xfId="31074"/>
    <cellStyle name="Normal 7 3 3 5 2" xfId="31075"/>
    <cellStyle name="Normal 7 3 3 6" xfId="31076"/>
    <cellStyle name="Normal 7 3 3 6 2" xfId="31077"/>
    <cellStyle name="Normal 7 3 3 7" xfId="31078"/>
    <cellStyle name="Normal 7 3 3 7 2" xfId="31079"/>
    <cellStyle name="Normal 7 3 3 8" xfId="31080"/>
    <cellStyle name="Normal 7 3 3 8 2" xfId="31081"/>
    <cellStyle name="Normal 7 3 3 9" xfId="31082"/>
    <cellStyle name="Normal 7 3 3 9 2" xfId="31083"/>
    <cellStyle name="Normal 7 3 4" xfId="31084"/>
    <cellStyle name="Normal 7 3 4 2" xfId="31085"/>
    <cellStyle name="Normal 7 3 5" xfId="31086"/>
    <cellStyle name="Normal 7 3 5 2" xfId="31087"/>
    <cellStyle name="Normal 7 3 6" xfId="31088"/>
    <cellStyle name="Normal 7 3 6 2" xfId="31089"/>
    <cellStyle name="Normal 7 3 7" xfId="31090"/>
    <cellStyle name="Normal 7 3 7 2" xfId="31091"/>
    <cellStyle name="Normal 7 3 8" xfId="31092"/>
    <cellStyle name="Normal 7 3 8 2" xfId="31093"/>
    <cellStyle name="Normal 7 3 9" xfId="31094"/>
    <cellStyle name="Normal 7 3 9 2" xfId="31095"/>
    <cellStyle name="Normal 7 4" xfId="31096"/>
    <cellStyle name="Normal 7 4 10" xfId="31097"/>
    <cellStyle name="Normal 7 4 10 2" xfId="31098"/>
    <cellStyle name="Normal 7 4 11" xfId="31099"/>
    <cellStyle name="Normal 7 4 11 2" xfId="31100"/>
    <cellStyle name="Normal 7 4 12" xfId="31101"/>
    <cellStyle name="Normal 7 4 12 2" xfId="31102"/>
    <cellStyle name="Normal 7 4 13" xfId="31103"/>
    <cellStyle name="Normal 7 4 2" xfId="31104"/>
    <cellStyle name="Normal 7 4 2 10" xfId="31105"/>
    <cellStyle name="Normal 7 4 2 10 2" xfId="31106"/>
    <cellStyle name="Normal 7 4 2 11" xfId="31107"/>
    <cellStyle name="Normal 7 4 2 11 2" xfId="31108"/>
    <cellStyle name="Normal 7 4 2 12" xfId="31109"/>
    <cellStyle name="Normal 7 4 2 2" xfId="31110"/>
    <cellStyle name="Normal 7 4 2 2 10" xfId="31111"/>
    <cellStyle name="Normal 7 4 2 2 10 2" xfId="31112"/>
    <cellStyle name="Normal 7 4 2 2 11" xfId="31113"/>
    <cellStyle name="Normal 7 4 2 2 2" xfId="31114"/>
    <cellStyle name="Normal 7 4 2 2 2 2" xfId="31115"/>
    <cellStyle name="Normal 7 4 2 2 3" xfId="31116"/>
    <cellStyle name="Normal 7 4 2 2 3 2" xfId="31117"/>
    <cellStyle name="Normal 7 4 2 2 4" xfId="31118"/>
    <cellStyle name="Normal 7 4 2 2 4 2" xfId="31119"/>
    <cellStyle name="Normal 7 4 2 2 5" xfId="31120"/>
    <cellStyle name="Normal 7 4 2 2 5 2" xfId="31121"/>
    <cellStyle name="Normal 7 4 2 2 6" xfId="31122"/>
    <cellStyle name="Normal 7 4 2 2 6 2" xfId="31123"/>
    <cellStyle name="Normal 7 4 2 2 7" xfId="31124"/>
    <cellStyle name="Normal 7 4 2 2 7 2" xfId="31125"/>
    <cellStyle name="Normal 7 4 2 2 8" xfId="31126"/>
    <cellStyle name="Normal 7 4 2 2 8 2" xfId="31127"/>
    <cellStyle name="Normal 7 4 2 2 9" xfId="31128"/>
    <cellStyle name="Normal 7 4 2 2 9 2" xfId="31129"/>
    <cellStyle name="Normal 7 4 2 3" xfId="31130"/>
    <cellStyle name="Normal 7 4 2 3 2" xfId="31131"/>
    <cellStyle name="Normal 7 4 2 4" xfId="31132"/>
    <cellStyle name="Normal 7 4 2 4 2" xfId="31133"/>
    <cellStyle name="Normal 7 4 2 5" xfId="31134"/>
    <cellStyle name="Normal 7 4 2 5 2" xfId="31135"/>
    <cellStyle name="Normal 7 4 2 6" xfId="31136"/>
    <cellStyle name="Normal 7 4 2 6 2" xfId="31137"/>
    <cellStyle name="Normal 7 4 2 7" xfId="31138"/>
    <cellStyle name="Normal 7 4 2 7 2" xfId="31139"/>
    <cellStyle name="Normal 7 4 2 8" xfId="31140"/>
    <cellStyle name="Normal 7 4 2 8 2" xfId="31141"/>
    <cellStyle name="Normal 7 4 2 9" xfId="31142"/>
    <cellStyle name="Normal 7 4 2 9 2" xfId="31143"/>
    <cellStyle name="Normal 7 4 3" xfId="31144"/>
    <cellStyle name="Normal 7 4 3 10" xfId="31145"/>
    <cellStyle name="Normal 7 4 3 10 2" xfId="31146"/>
    <cellStyle name="Normal 7 4 3 11" xfId="31147"/>
    <cellStyle name="Normal 7 4 3 2" xfId="31148"/>
    <cellStyle name="Normal 7 4 3 2 2" xfId="31149"/>
    <cellStyle name="Normal 7 4 3 3" xfId="31150"/>
    <cellStyle name="Normal 7 4 3 3 2" xfId="31151"/>
    <cellStyle name="Normal 7 4 3 4" xfId="31152"/>
    <cellStyle name="Normal 7 4 3 4 2" xfId="31153"/>
    <cellStyle name="Normal 7 4 3 5" xfId="31154"/>
    <cellStyle name="Normal 7 4 3 5 2" xfId="31155"/>
    <cellStyle name="Normal 7 4 3 6" xfId="31156"/>
    <cellStyle name="Normal 7 4 3 6 2" xfId="31157"/>
    <cellStyle name="Normal 7 4 3 7" xfId="31158"/>
    <cellStyle name="Normal 7 4 3 7 2" xfId="31159"/>
    <cellStyle name="Normal 7 4 3 8" xfId="31160"/>
    <cellStyle name="Normal 7 4 3 8 2" xfId="31161"/>
    <cellStyle name="Normal 7 4 3 9" xfId="31162"/>
    <cellStyle name="Normal 7 4 3 9 2" xfId="31163"/>
    <cellStyle name="Normal 7 4 4" xfId="31164"/>
    <cellStyle name="Normal 7 4 4 2" xfId="31165"/>
    <cellStyle name="Normal 7 4 5" xfId="31166"/>
    <cellStyle name="Normal 7 4 5 2" xfId="31167"/>
    <cellStyle name="Normal 7 4 6" xfId="31168"/>
    <cellStyle name="Normal 7 4 6 2" xfId="31169"/>
    <cellStyle name="Normal 7 4 7" xfId="31170"/>
    <cellStyle name="Normal 7 4 7 2" xfId="31171"/>
    <cellStyle name="Normal 7 4 8" xfId="31172"/>
    <cellStyle name="Normal 7 4 8 2" xfId="31173"/>
    <cellStyle name="Normal 7 4 9" xfId="31174"/>
    <cellStyle name="Normal 7 4 9 2" xfId="31175"/>
    <cellStyle name="Normal 7 5" xfId="31176"/>
    <cellStyle name="Normal 7 5 10" xfId="31177"/>
    <cellStyle name="Normal 7 5 10 2" xfId="31178"/>
    <cellStyle name="Normal 7 5 11" xfId="31179"/>
    <cellStyle name="Normal 7 5 11 2" xfId="31180"/>
    <cellStyle name="Normal 7 5 12" xfId="31181"/>
    <cellStyle name="Normal 7 5 12 2" xfId="31182"/>
    <cellStyle name="Normal 7 5 13" xfId="31183"/>
    <cellStyle name="Normal 7 5 2" xfId="31184"/>
    <cellStyle name="Normal 7 5 2 10" xfId="31185"/>
    <cellStyle name="Normal 7 5 2 10 2" xfId="31186"/>
    <cellStyle name="Normal 7 5 2 11" xfId="31187"/>
    <cellStyle name="Normal 7 5 2 11 2" xfId="31188"/>
    <cellStyle name="Normal 7 5 2 12" xfId="31189"/>
    <cellStyle name="Normal 7 5 2 2" xfId="31190"/>
    <cellStyle name="Normal 7 5 2 2 10" xfId="31191"/>
    <cellStyle name="Normal 7 5 2 2 10 2" xfId="31192"/>
    <cellStyle name="Normal 7 5 2 2 11" xfId="31193"/>
    <cellStyle name="Normal 7 5 2 2 2" xfId="31194"/>
    <cellStyle name="Normal 7 5 2 2 2 2" xfId="31195"/>
    <cellStyle name="Normal 7 5 2 2 3" xfId="31196"/>
    <cellStyle name="Normal 7 5 2 2 3 2" xfId="31197"/>
    <cellStyle name="Normal 7 5 2 2 4" xfId="31198"/>
    <cellStyle name="Normal 7 5 2 2 4 2" xfId="31199"/>
    <cellStyle name="Normal 7 5 2 2 5" xfId="31200"/>
    <cellStyle name="Normal 7 5 2 2 5 2" xfId="31201"/>
    <cellStyle name="Normal 7 5 2 2 6" xfId="31202"/>
    <cellStyle name="Normal 7 5 2 2 6 2" xfId="31203"/>
    <cellStyle name="Normal 7 5 2 2 7" xfId="31204"/>
    <cellStyle name="Normal 7 5 2 2 7 2" xfId="31205"/>
    <cellStyle name="Normal 7 5 2 2 8" xfId="31206"/>
    <cellStyle name="Normal 7 5 2 2 8 2" xfId="31207"/>
    <cellStyle name="Normal 7 5 2 2 9" xfId="31208"/>
    <cellStyle name="Normal 7 5 2 2 9 2" xfId="31209"/>
    <cellStyle name="Normal 7 5 2 3" xfId="31210"/>
    <cellStyle name="Normal 7 5 2 3 2" xfId="31211"/>
    <cellStyle name="Normal 7 5 2 4" xfId="31212"/>
    <cellStyle name="Normal 7 5 2 4 2" xfId="31213"/>
    <cellStyle name="Normal 7 5 2 5" xfId="31214"/>
    <cellStyle name="Normal 7 5 2 5 2" xfId="31215"/>
    <cellStyle name="Normal 7 5 2 6" xfId="31216"/>
    <cellStyle name="Normal 7 5 2 6 2" xfId="31217"/>
    <cellStyle name="Normal 7 5 2 7" xfId="31218"/>
    <cellStyle name="Normal 7 5 2 7 2" xfId="31219"/>
    <cellStyle name="Normal 7 5 2 8" xfId="31220"/>
    <cellStyle name="Normal 7 5 2 8 2" xfId="31221"/>
    <cellStyle name="Normal 7 5 2 9" xfId="31222"/>
    <cellStyle name="Normal 7 5 2 9 2" xfId="31223"/>
    <cellStyle name="Normal 7 5 3" xfId="31224"/>
    <cellStyle name="Normal 7 5 3 10" xfId="31225"/>
    <cellStyle name="Normal 7 5 3 10 2" xfId="31226"/>
    <cellStyle name="Normal 7 5 3 11" xfId="31227"/>
    <cellStyle name="Normal 7 5 3 2" xfId="31228"/>
    <cellStyle name="Normal 7 5 3 2 2" xfId="31229"/>
    <cellStyle name="Normal 7 5 3 3" xfId="31230"/>
    <cellStyle name="Normal 7 5 3 3 2" xfId="31231"/>
    <cellStyle name="Normal 7 5 3 4" xfId="31232"/>
    <cellStyle name="Normal 7 5 3 4 2" xfId="31233"/>
    <cellStyle name="Normal 7 5 3 5" xfId="31234"/>
    <cellStyle name="Normal 7 5 3 5 2" xfId="31235"/>
    <cellStyle name="Normal 7 5 3 6" xfId="31236"/>
    <cellStyle name="Normal 7 5 3 6 2" xfId="31237"/>
    <cellStyle name="Normal 7 5 3 7" xfId="31238"/>
    <cellStyle name="Normal 7 5 3 7 2" xfId="31239"/>
    <cellStyle name="Normal 7 5 3 8" xfId="31240"/>
    <cellStyle name="Normal 7 5 3 8 2" xfId="31241"/>
    <cellStyle name="Normal 7 5 3 9" xfId="31242"/>
    <cellStyle name="Normal 7 5 3 9 2" xfId="31243"/>
    <cellStyle name="Normal 7 5 4" xfId="31244"/>
    <cellStyle name="Normal 7 5 4 2" xfId="31245"/>
    <cellStyle name="Normal 7 5 5" xfId="31246"/>
    <cellStyle name="Normal 7 5 5 2" xfId="31247"/>
    <cellStyle name="Normal 7 5 6" xfId="31248"/>
    <cellStyle name="Normal 7 5 6 2" xfId="31249"/>
    <cellStyle name="Normal 7 5 7" xfId="31250"/>
    <cellStyle name="Normal 7 5 7 2" xfId="31251"/>
    <cellStyle name="Normal 7 5 8" xfId="31252"/>
    <cellStyle name="Normal 7 5 8 2" xfId="31253"/>
    <cellStyle name="Normal 7 5 9" xfId="31254"/>
    <cellStyle name="Normal 7 5 9 2" xfId="31255"/>
    <cellStyle name="Normal 7 6" xfId="31256"/>
    <cellStyle name="Normal 7 6 10" xfId="31257"/>
    <cellStyle name="Normal 7 6 10 2" xfId="31258"/>
    <cellStyle name="Normal 7 6 11" xfId="31259"/>
    <cellStyle name="Normal 7 6 11 2" xfId="31260"/>
    <cellStyle name="Normal 7 6 12" xfId="31261"/>
    <cellStyle name="Normal 7 6 12 2" xfId="31262"/>
    <cellStyle name="Normal 7 6 13" xfId="31263"/>
    <cellStyle name="Normal 7 6 2" xfId="31264"/>
    <cellStyle name="Normal 7 6 2 10" xfId="31265"/>
    <cellStyle name="Normal 7 6 2 10 2" xfId="31266"/>
    <cellStyle name="Normal 7 6 2 11" xfId="31267"/>
    <cellStyle name="Normal 7 6 2 11 2" xfId="31268"/>
    <cellStyle name="Normal 7 6 2 12" xfId="31269"/>
    <cellStyle name="Normal 7 6 2 2" xfId="31270"/>
    <cellStyle name="Normal 7 6 2 2 10" xfId="31271"/>
    <cellStyle name="Normal 7 6 2 2 10 2" xfId="31272"/>
    <cellStyle name="Normal 7 6 2 2 11" xfId="31273"/>
    <cellStyle name="Normal 7 6 2 2 2" xfId="31274"/>
    <cellStyle name="Normal 7 6 2 2 2 2" xfId="31275"/>
    <cellStyle name="Normal 7 6 2 2 3" xfId="31276"/>
    <cellStyle name="Normal 7 6 2 2 3 2" xfId="31277"/>
    <cellStyle name="Normal 7 6 2 2 4" xfId="31278"/>
    <cellStyle name="Normal 7 6 2 2 4 2" xfId="31279"/>
    <cellStyle name="Normal 7 6 2 2 5" xfId="31280"/>
    <cellStyle name="Normal 7 6 2 2 5 2" xfId="31281"/>
    <cellStyle name="Normal 7 6 2 2 6" xfId="31282"/>
    <cellStyle name="Normal 7 6 2 2 6 2" xfId="31283"/>
    <cellStyle name="Normal 7 6 2 2 7" xfId="31284"/>
    <cellStyle name="Normal 7 6 2 2 7 2" xfId="31285"/>
    <cellStyle name="Normal 7 6 2 2 8" xfId="31286"/>
    <cellStyle name="Normal 7 6 2 2 8 2" xfId="31287"/>
    <cellStyle name="Normal 7 6 2 2 9" xfId="31288"/>
    <cellStyle name="Normal 7 6 2 2 9 2" xfId="31289"/>
    <cellStyle name="Normal 7 6 2 3" xfId="31290"/>
    <cellStyle name="Normal 7 6 2 3 2" xfId="31291"/>
    <cellStyle name="Normal 7 6 2 4" xfId="31292"/>
    <cellStyle name="Normal 7 6 2 4 2" xfId="31293"/>
    <cellStyle name="Normal 7 6 2 5" xfId="31294"/>
    <cellStyle name="Normal 7 6 2 5 2" xfId="31295"/>
    <cellStyle name="Normal 7 6 2 6" xfId="31296"/>
    <cellStyle name="Normal 7 6 2 6 2" xfId="31297"/>
    <cellStyle name="Normal 7 6 2 7" xfId="31298"/>
    <cellStyle name="Normal 7 6 2 7 2" xfId="31299"/>
    <cellStyle name="Normal 7 6 2 8" xfId="31300"/>
    <cellStyle name="Normal 7 6 2 8 2" xfId="31301"/>
    <cellStyle name="Normal 7 6 2 9" xfId="31302"/>
    <cellStyle name="Normal 7 6 2 9 2" xfId="31303"/>
    <cellStyle name="Normal 7 6 3" xfId="31304"/>
    <cellStyle name="Normal 7 6 3 10" xfId="31305"/>
    <cellStyle name="Normal 7 6 3 10 2" xfId="31306"/>
    <cellStyle name="Normal 7 6 3 11" xfId="31307"/>
    <cellStyle name="Normal 7 6 3 2" xfId="31308"/>
    <cellStyle name="Normal 7 6 3 2 2" xfId="31309"/>
    <cellStyle name="Normal 7 6 3 3" xfId="31310"/>
    <cellStyle name="Normal 7 6 3 3 2" xfId="31311"/>
    <cellStyle name="Normal 7 6 3 4" xfId="31312"/>
    <cellStyle name="Normal 7 6 3 4 2" xfId="31313"/>
    <cellStyle name="Normal 7 6 3 5" xfId="31314"/>
    <cellStyle name="Normal 7 6 3 5 2" xfId="31315"/>
    <cellStyle name="Normal 7 6 3 6" xfId="31316"/>
    <cellStyle name="Normal 7 6 3 6 2" xfId="31317"/>
    <cellStyle name="Normal 7 6 3 7" xfId="31318"/>
    <cellStyle name="Normal 7 6 3 7 2" xfId="31319"/>
    <cellStyle name="Normal 7 6 3 8" xfId="31320"/>
    <cellStyle name="Normal 7 6 3 8 2" xfId="31321"/>
    <cellStyle name="Normal 7 6 3 9" xfId="31322"/>
    <cellStyle name="Normal 7 6 3 9 2" xfId="31323"/>
    <cellStyle name="Normal 7 6 4" xfId="31324"/>
    <cellStyle name="Normal 7 6 4 2" xfId="31325"/>
    <cellStyle name="Normal 7 6 5" xfId="31326"/>
    <cellStyle name="Normal 7 6 5 2" xfId="31327"/>
    <cellStyle name="Normal 7 6 6" xfId="31328"/>
    <cellStyle name="Normal 7 6 6 2" xfId="31329"/>
    <cellStyle name="Normal 7 6 7" xfId="31330"/>
    <cellStyle name="Normal 7 6 7 2" xfId="31331"/>
    <cellStyle name="Normal 7 6 8" xfId="31332"/>
    <cellStyle name="Normal 7 6 8 2" xfId="31333"/>
    <cellStyle name="Normal 7 6 9" xfId="31334"/>
    <cellStyle name="Normal 7 6 9 2" xfId="31335"/>
    <cellStyle name="Normal 7 7" xfId="31336"/>
    <cellStyle name="Normal 7 7 10" xfId="31337"/>
    <cellStyle name="Normal 7 7 10 2" xfId="31338"/>
    <cellStyle name="Normal 7 7 11" xfId="31339"/>
    <cellStyle name="Normal 7 7 11 2" xfId="31340"/>
    <cellStyle name="Normal 7 7 12" xfId="31341"/>
    <cellStyle name="Normal 7 7 2" xfId="31342"/>
    <cellStyle name="Normal 7 7 2 10" xfId="31343"/>
    <cellStyle name="Normal 7 7 2 10 2" xfId="31344"/>
    <cellStyle name="Normal 7 7 2 11" xfId="31345"/>
    <cellStyle name="Normal 7 7 2 2" xfId="31346"/>
    <cellStyle name="Normal 7 7 2 2 2" xfId="31347"/>
    <cellStyle name="Normal 7 7 2 3" xfId="31348"/>
    <cellStyle name="Normal 7 7 2 3 2" xfId="31349"/>
    <cellStyle name="Normal 7 7 2 4" xfId="31350"/>
    <cellStyle name="Normal 7 7 2 4 2" xfId="31351"/>
    <cellStyle name="Normal 7 7 2 5" xfId="31352"/>
    <cellStyle name="Normal 7 7 2 5 2" xfId="31353"/>
    <cellStyle name="Normal 7 7 2 6" xfId="31354"/>
    <cellStyle name="Normal 7 7 2 6 2" xfId="31355"/>
    <cellStyle name="Normal 7 7 2 7" xfId="31356"/>
    <cellStyle name="Normal 7 7 2 7 2" xfId="31357"/>
    <cellStyle name="Normal 7 7 2 8" xfId="31358"/>
    <cellStyle name="Normal 7 7 2 8 2" xfId="31359"/>
    <cellStyle name="Normal 7 7 2 9" xfId="31360"/>
    <cellStyle name="Normal 7 7 2 9 2" xfId="31361"/>
    <cellStyle name="Normal 7 7 3" xfId="31362"/>
    <cellStyle name="Normal 7 7 3 2" xfId="31363"/>
    <cellStyle name="Normal 7 7 4" xfId="31364"/>
    <cellStyle name="Normal 7 7 4 2" xfId="31365"/>
    <cellStyle name="Normal 7 7 5" xfId="31366"/>
    <cellStyle name="Normal 7 7 5 2" xfId="31367"/>
    <cellStyle name="Normal 7 7 6" xfId="31368"/>
    <cellStyle name="Normal 7 7 6 2" xfId="31369"/>
    <cellStyle name="Normal 7 7 7" xfId="31370"/>
    <cellStyle name="Normal 7 7 7 2" xfId="31371"/>
    <cellStyle name="Normal 7 7 8" xfId="31372"/>
    <cellStyle name="Normal 7 7 8 2" xfId="31373"/>
    <cellStyle name="Normal 7 7 9" xfId="31374"/>
    <cellStyle name="Normal 7 7 9 2" xfId="31375"/>
    <cellStyle name="Normal 7 8" xfId="31376"/>
    <cellStyle name="Normal 7 8 10" xfId="31377"/>
    <cellStyle name="Normal 7 8 10 2" xfId="31378"/>
    <cellStyle name="Normal 7 8 11" xfId="31379"/>
    <cellStyle name="Normal 7 8 2" xfId="31380"/>
    <cellStyle name="Normal 7 8 2 2" xfId="31381"/>
    <cellStyle name="Normal 7 8 3" xfId="31382"/>
    <cellStyle name="Normal 7 8 3 2" xfId="31383"/>
    <cellStyle name="Normal 7 8 4" xfId="31384"/>
    <cellStyle name="Normal 7 8 4 2" xfId="31385"/>
    <cellStyle name="Normal 7 8 5" xfId="31386"/>
    <cellStyle name="Normal 7 8 5 2" xfId="31387"/>
    <cellStyle name="Normal 7 8 6" xfId="31388"/>
    <cellStyle name="Normal 7 8 6 2" xfId="31389"/>
    <cellStyle name="Normal 7 8 7" xfId="31390"/>
    <cellStyle name="Normal 7 8 7 2" xfId="31391"/>
    <cellStyle name="Normal 7 8 8" xfId="31392"/>
    <cellStyle name="Normal 7 8 8 2" xfId="31393"/>
    <cellStyle name="Normal 7 8 9" xfId="31394"/>
    <cellStyle name="Normal 7 8 9 2" xfId="31395"/>
    <cellStyle name="Normal 7 9" xfId="31396"/>
    <cellStyle name="Normal 7 9 2" xfId="31397"/>
    <cellStyle name="Normal 73" xfId="42107"/>
    <cellStyle name="Normal 8" xfId="919"/>
    <cellStyle name="Normal 8 10" xfId="31398"/>
    <cellStyle name="Normal 8 10 2" xfId="31399"/>
    <cellStyle name="Normal 8 11" xfId="31400"/>
    <cellStyle name="Normal 8 11 2" xfId="31401"/>
    <cellStyle name="Normal 8 12" xfId="31402"/>
    <cellStyle name="Normal 8 12 2" xfId="31403"/>
    <cellStyle name="Normal 8 13" xfId="31404"/>
    <cellStyle name="Normal 8 13 2" xfId="31405"/>
    <cellStyle name="Normal 8 14" xfId="31406"/>
    <cellStyle name="Normal 8 14 2" xfId="31407"/>
    <cellStyle name="Normal 8 15" xfId="31408"/>
    <cellStyle name="Normal 8 15 2" xfId="31409"/>
    <cellStyle name="Normal 8 16" xfId="31410"/>
    <cellStyle name="Normal 8 16 2" xfId="31411"/>
    <cellStyle name="Normal 8 17" xfId="31412"/>
    <cellStyle name="Normal 8 17 2" xfId="31413"/>
    <cellStyle name="Normal 8 18" xfId="31414"/>
    <cellStyle name="Normal 8 19" xfId="31415"/>
    <cellStyle name="Normal 8 2" xfId="920"/>
    <cellStyle name="Normal 8 2 10" xfId="31417"/>
    <cellStyle name="Normal 8 2 10 2" xfId="31418"/>
    <cellStyle name="Normal 8 2 11" xfId="31419"/>
    <cellStyle name="Normal 8 2 11 2" xfId="31420"/>
    <cellStyle name="Normal 8 2 12" xfId="31421"/>
    <cellStyle name="Normal 8 2 12 2" xfId="31422"/>
    <cellStyle name="Normal 8 2 13" xfId="31423"/>
    <cellStyle name="Normal 8 2 13 2" xfId="31424"/>
    <cellStyle name="Normal 8 2 14" xfId="31425"/>
    <cellStyle name="Normal 8 2 15" xfId="31416"/>
    <cellStyle name="Normal 8 2 2" xfId="921"/>
    <cellStyle name="Normal 8 2 3" xfId="31426"/>
    <cellStyle name="Normal 8 2 3 10" xfId="31427"/>
    <cellStyle name="Normal 8 2 3 10 2" xfId="31428"/>
    <cellStyle name="Normal 8 2 3 11" xfId="31429"/>
    <cellStyle name="Normal 8 2 3 11 2" xfId="31430"/>
    <cellStyle name="Normal 8 2 3 12" xfId="31431"/>
    <cellStyle name="Normal 8 2 3 2" xfId="31432"/>
    <cellStyle name="Normal 8 2 3 2 10" xfId="31433"/>
    <cellStyle name="Normal 8 2 3 2 10 2" xfId="31434"/>
    <cellStyle name="Normal 8 2 3 2 11" xfId="31435"/>
    <cellStyle name="Normal 8 2 3 2 2" xfId="31436"/>
    <cellStyle name="Normal 8 2 3 2 2 2" xfId="31437"/>
    <cellStyle name="Normal 8 2 3 2 3" xfId="31438"/>
    <cellStyle name="Normal 8 2 3 2 3 2" xfId="31439"/>
    <cellStyle name="Normal 8 2 3 2 4" xfId="31440"/>
    <cellStyle name="Normal 8 2 3 2 4 2" xfId="31441"/>
    <cellStyle name="Normal 8 2 3 2 5" xfId="31442"/>
    <cellStyle name="Normal 8 2 3 2 5 2" xfId="31443"/>
    <cellStyle name="Normal 8 2 3 2 6" xfId="31444"/>
    <cellStyle name="Normal 8 2 3 2 6 2" xfId="31445"/>
    <cellStyle name="Normal 8 2 3 2 7" xfId="31446"/>
    <cellStyle name="Normal 8 2 3 2 7 2" xfId="31447"/>
    <cellStyle name="Normal 8 2 3 2 8" xfId="31448"/>
    <cellStyle name="Normal 8 2 3 2 8 2" xfId="31449"/>
    <cellStyle name="Normal 8 2 3 2 9" xfId="31450"/>
    <cellStyle name="Normal 8 2 3 2 9 2" xfId="31451"/>
    <cellStyle name="Normal 8 2 3 3" xfId="31452"/>
    <cellStyle name="Normal 8 2 3 3 2" xfId="31453"/>
    <cellStyle name="Normal 8 2 3 4" xfId="31454"/>
    <cellStyle name="Normal 8 2 3 4 2" xfId="31455"/>
    <cellStyle name="Normal 8 2 3 5" xfId="31456"/>
    <cellStyle name="Normal 8 2 3 5 2" xfId="31457"/>
    <cellStyle name="Normal 8 2 3 6" xfId="31458"/>
    <cellStyle name="Normal 8 2 3 6 2" xfId="31459"/>
    <cellStyle name="Normal 8 2 3 7" xfId="31460"/>
    <cellStyle name="Normal 8 2 3 7 2" xfId="31461"/>
    <cellStyle name="Normal 8 2 3 8" xfId="31462"/>
    <cellStyle name="Normal 8 2 3 8 2" xfId="31463"/>
    <cellStyle name="Normal 8 2 3 9" xfId="31464"/>
    <cellStyle name="Normal 8 2 3 9 2" xfId="31465"/>
    <cellStyle name="Normal 8 2 4" xfId="31466"/>
    <cellStyle name="Normal 8 2 4 10" xfId="31467"/>
    <cellStyle name="Normal 8 2 4 10 2" xfId="31468"/>
    <cellStyle name="Normal 8 2 4 11" xfId="31469"/>
    <cellStyle name="Normal 8 2 4 2" xfId="31470"/>
    <cellStyle name="Normal 8 2 4 2 2" xfId="31471"/>
    <cellStyle name="Normal 8 2 4 3" xfId="31472"/>
    <cellStyle name="Normal 8 2 4 3 2" xfId="31473"/>
    <cellStyle name="Normal 8 2 4 4" xfId="31474"/>
    <cellStyle name="Normal 8 2 4 4 2" xfId="31475"/>
    <cellStyle name="Normal 8 2 4 5" xfId="31476"/>
    <cellStyle name="Normal 8 2 4 5 2" xfId="31477"/>
    <cellStyle name="Normal 8 2 4 6" xfId="31478"/>
    <cellStyle name="Normal 8 2 4 6 2" xfId="31479"/>
    <cellStyle name="Normal 8 2 4 7" xfId="31480"/>
    <cellStyle name="Normal 8 2 4 7 2" xfId="31481"/>
    <cellStyle name="Normal 8 2 4 8" xfId="31482"/>
    <cellStyle name="Normal 8 2 4 8 2" xfId="31483"/>
    <cellStyle name="Normal 8 2 4 9" xfId="31484"/>
    <cellStyle name="Normal 8 2 4 9 2" xfId="31485"/>
    <cellStyle name="Normal 8 2 5" xfId="31486"/>
    <cellStyle name="Normal 8 2 5 2" xfId="31487"/>
    <cellStyle name="Normal 8 2 6" xfId="31488"/>
    <cellStyle name="Normal 8 2 6 2" xfId="31489"/>
    <cellStyle name="Normal 8 2 7" xfId="31490"/>
    <cellStyle name="Normal 8 2 7 2" xfId="31491"/>
    <cellStyle name="Normal 8 2 8" xfId="31492"/>
    <cellStyle name="Normal 8 2 8 2" xfId="31493"/>
    <cellStyle name="Normal 8 2 9" xfId="31494"/>
    <cellStyle name="Normal 8 2 9 2" xfId="31495"/>
    <cellStyle name="Normal 8 20" xfId="31496"/>
    <cellStyle name="Normal 8 21" xfId="1177"/>
    <cellStyle name="Normal 8 3" xfId="922"/>
    <cellStyle name="Normal 8 3 2" xfId="923"/>
    <cellStyle name="Normal 8 4" xfId="924"/>
    <cellStyle name="Normal 8 4 2" xfId="925"/>
    <cellStyle name="Normal 8 5" xfId="926"/>
    <cellStyle name="Normal 8 5 2" xfId="927"/>
    <cellStyle name="Normal 8 6" xfId="928"/>
    <cellStyle name="Normal 8 6 2" xfId="929"/>
    <cellStyle name="Normal 8 7" xfId="930"/>
    <cellStyle name="Normal 8 7 10" xfId="31498"/>
    <cellStyle name="Normal 8 7 10 2" xfId="31499"/>
    <cellStyle name="Normal 8 7 11" xfId="31500"/>
    <cellStyle name="Normal 8 7 11 2" xfId="31501"/>
    <cellStyle name="Normal 8 7 12" xfId="31502"/>
    <cellStyle name="Normal 8 7 13" xfId="31497"/>
    <cellStyle name="Normal 8 7 2" xfId="31503"/>
    <cellStyle name="Normal 8 7 2 10" xfId="31504"/>
    <cellStyle name="Normal 8 7 2 10 2" xfId="31505"/>
    <cellStyle name="Normal 8 7 2 11" xfId="31506"/>
    <cellStyle name="Normal 8 7 2 2" xfId="31507"/>
    <cellStyle name="Normal 8 7 2 2 2" xfId="31508"/>
    <cellStyle name="Normal 8 7 2 3" xfId="31509"/>
    <cellStyle name="Normal 8 7 2 3 2" xfId="31510"/>
    <cellStyle name="Normal 8 7 2 4" xfId="31511"/>
    <cellStyle name="Normal 8 7 2 4 2" xfId="31512"/>
    <cellStyle name="Normal 8 7 2 5" xfId="31513"/>
    <cellStyle name="Normal 8 7 2 5 2" xfId="31514"/>
    <cellStyle name="Normal 8 7 2 6" xfId="31515"/>
    <cellStyle name="Normal 8 7 2 6 2" xfId="31516"/>
    <cellStyle name="Normal 8 7 2 7" xfId="31517"/>
    <cellStyle name="Normal 8 7 2 7 2" xfId="31518"/>
    <cellStyle name="Normal 8 7 2 8" xfId="31519"/>
    <cellStyle name="Normal 8 7 2 8 2" xfId="31520"/>
    <cellStyle name="Normal 8 7 2 9" xfId="31521"/>
    <cellStyle name="Normal 8 7 2 9 2" xfId="31522"/>
    <cellStyle name="Normal 8 7 3" xfId="31523"/>
    <cellStyle name="Normal 8 7 3 2" xfId="31524"/>
    <cellStyle name="Normal 8 7 4" xfId="31525"/>
    <cellStyle name="Normal 8 7 4 2" xfId="31526"/>
    <cellStyle name="Normal 8 7 5" xfId="31527"/>
    <cellStyle name="Normal 8 7 5 2" xfId="31528"/>
    <cellStyle name="Normal 8 7 6" xfId="31529"/>
    <cellStyle name="Normal 8 7 6 2" xfId="31530"/>
    <cellStyle name="Normal 8 7 7" xfId="31531"/>
    <cellStyle name="Normal 8 7 7 2" xfId="31532"/>
    <cellStyle name="Normal 8 7 8" xfId="31533"/>
    <cellStyle name="Normal 8 7 8 2" xfId="31534"/>
    <cellStyle name="Normal 8 7 9" xfId="31535"/>
    <cellStyle name="Normal 8 7 9 2" xfId="31536"/>
    <cellStyle name="Normal 8 8" xfId="31537"/>
    <cellStyle name="Normal 8 8 10" xfId="31538"/>
    <cellStyle name="Normal 8 8 10 2" xfId="31539"/>
    <cellStyle name="Normal 8 8 11" xfId="31540"/>
    <cellStyle name="Normal 8 8 2" xfId="31541"/>
    <cellStyle name="Normal 8 8 2 2" xfId="31542"/>
    <cellStyle name="Normal 8 8 3" xfId="31543"/>
    <cellStyle name="Normal 8 8 3 2" xfId="31544"/>
    <cellStyle name="Normal 8 8 4" xfId="31545"/>
    <cellStyle name="Normal 8 8 4 2" xfId="31546"/>
    <cellStyle name="Normal 8 8 5" xfId="31547"/>
    <cellStyle name="Normal 8 8 5 2" xfId="31548"/>
    <cellStyle name="Normal 8 8 6" xfId="31549"/>
    <cellStyle name="Normal 8 8 6 2" xfId="31550"/>
    <cellStyle name="Normal 8 8 7" xfId="31551"/>
    <cellStyle name="Normal 8 8 7 2" xfId="31552"/>
    <cellStyle name="Normal 8 8 8" xfId="31553"/>
    <cellStyle name="Normal 8 8 8 2" xfId="31554"/>
    <cellStyle name="Normal 8 8 9" xfId="31555"/>
    <cellStyle name="Normal 8 8 9 2" xfId="31556"/>
    <cellStyle name="Normal 8 9" xfId="31557"/>
    <cellStyle name="Normal 8 9 2" xfId="31558"/>
    <cellStyle name="Normal 9" xfId="931"/>
    <cellStyle name="Normal 9 10" xfId="31560"/>
    <cellStyle name="Normal 9 10 2" xfId="31561"/>
    <cellStyle name="Normal 9 11" xfId="31562"/>
    <cellStyle name="Normal 9 11 2" xfId="31563"/>
    <cellStyle name="Normal 9 12" xfId="31564"/>
    <cellStyle name="Normal 9 12 2" xfId="31565"/>
    <cellStyle name="Normal 9 13" xfId="31566"/>
    <cellStyle name="Normal 9 13 2" xfId="31567"/>
    <cellStyle name="Normal 9 14" xfId="31568"/>
    <cellStyle name="Normal 9 15" xfId="31559"/>
    <cellStyle name="Normal 9 2" xfId="932"/>
    <cellStyle name="Normal 9 2 10" xfId="31570"/>
    <cellStyle name="Normal 9 2 10 2" xfId="31571"/>
    <cellStyle name="Normal 9 2 11" xfId="31572"/>
    <cellStyle name="Normal 9 2 11 2" xfId="31573"/>
    <cellStyle name="Normal 9 2 12" xfId="31574"/>
    <cellStyle name="Normal 9 2 12 2" xfId="31575"/>
    <cellStyle name="Normal 9 2 13" xfId="31576"/>
    <cellStyle name="Normal 9 2 14" xfId="31569"/>
    <cellStyle name="Normal 9 2 2" xfId="31577"/>
    <cellStyle name="Normal 9 2 2 10" xfId="31578"/>
    <cellStyle name="Normal 9 2 2 10 2" xfId="31579"/>
    <cellStyle name="Normal 9 2 2 11" xfId="31580"/>
    <cellStyle name="Normal 9 2 2 11 2" xfId="31581"/>
    <cellStyle name="Normal 9 2 2 12" xfId="31582"/>
    <cellStyle name="Normal 9 2 2 2" xfId="31583"/>
    <cellStyle name="Normal 9 2 2 2 10" xfId="31584"/>
    <cellStyle name="Normal 9 2 2 2 10 2" xfId="31585"/>
    <cellStyle name="Normal 9 2 2 2 11" xfId="31586"/>
    <cellStyle name="Normal 9 2 2 2 2" xfId="31587"/>
    <cellStyle name="Normal 9 2 2 2 2 2" xfId="31588"/>
    <cellStyle name="Normal 9 2 2 2 3" xfId="31589"/>
    <cellStyle name="Normal 9 2 2 2 3 2" xfId="31590"/>
    <cellStyle name="Normal 9 2 2 2 4" xfId="31591"/>
    <cellStyle name="Normal 9 2 2 2 4 2" xfId="31592"/>
    <cellStyle name="Normal 9 2 2 2 5" xfId="31593"/>
    <cellStyle name="Normal 9 2 2 2 5 2" xfId="31594"/>
    <cellStyle name="Normal 9 2 2 2 6" xfId="31595"/>
    <cellStyle name="Normal 9 2 2 2 6 2" xfId="31596"/>
    <cellStyle name="Normal 9 2 2 2 7" xfId="31597"/>
    <cellStyle name="Normal 9 2 2 2 7 2" xfId="31598"/>
    <cellStyle name="Normal 9 2 2 2 8" xfId="31599"/>
    <cellStyle name="Normal 9 2 2 2 8 2" xfId="31600"/>
    <cellStyle name="Normal 9 2 2 2 9" xfId="31601"/>
    <cellStyle name="Normal 9 2 2 2 9 2" xfId="31602"/>
    <cellStyle name="Normal 9 2 2 3" xfId="31603"/>
    <cellStyle name="Normal 9 2 2 3 2" xfId="31604"/>
    <cellStyle name="Normal 9 2 2 4" xfId="31605"/>
    <cellStyle name="Normal 9 2 2 4 2" xfId="31606"/>
    <cellStyle name="Normal 9 2 2 5" xfId="31607"/>
    <cellStyle name="Normal 9 2 2 5 2" xfId="31608"/>
    <cellStyle name="Normal 9 2 2 6" xfId="31609"/>
    <cellStyle name="Normal 9 2 2 6 2" xfId="31610"/>
    <cellStyle name="Normal 9 2 2 7" xfId="31611"/>
    <cellStyle name="Normal 9 2 2 7 2" xfId="31612"/>
    <cellStyle name="Normal 9 2 2 8" xfId="31613"/>
    <cellStyle name="Normal 9 2 2 8 2" xfId="31614"/>
    <cellStyle name="Normal 9 2 2 9" xfId="31615"/>
    <cellStyle name="Normal 9 2 2 9 2" xfId="31616"/>
    <cellStyle name="Normal 9 2 3" xfId="31617"/>
    <cellStyle name="Normal 9 2 3 10" xfId="31618"/>
    <cellStyle name="Normal 9 2 3 10 2" xfId="31619"/>
    <cellStyle name="Normal 9 2 3 11" xfId="31620"/>
    <cellStyle name="Normal 9 2 3 2" xfId="31621"/>
    <cellStyle name="Normal 9 2 3 2 2" xfId="31622"/>
    <cellStyle name="Normal 9 2 3 3" xfId="31623"/>
    <cellStyle name="Normal 9 2 3 3 2" xfId="31624"/>
    <cellStyle name="Normal 9 2 3 4" xfId="31625"/>
    <cellStyle name="Normal 9 2 3 4 2" xfId="31626"/>
    <cellStyle name="Normal 9 2 3 5" xfId="31627"/>
    <cellStyle name="Normal 9 2 3 5 2" xfId="31628"/>
    <cellStyle name="Normal 9 2 3 6" xfId="31629"/>
    <cellStyle name="Normal 9 2 3 6 2" xfId="31630"/>
    <cellStyle name="Normal 9 2 3 7" xfId="31631"/>
    <cellStyle name="Normal 9 2 3 7 2" xfId="31632"/>
    <cellStyle name="Normal 9 2 3 8" xfId="31633"/>
    <cellStyle name="Normal 9 2 3 8 2" xfId="31634"/>
    <cellStyle name="Normal 9 2 3 9" xfId="31635"/>
    <cellStyle name="Normal 9 2 3 9 2" xfId="31636"/>
    <cellStyle name="Normal 9 2 4" xfId="31637"/>
    <cellStyle name="Normal 9 2 4 2" xfId="31638"/>
    <cellStyle name="Normal 9 2 5" xfId="31639"/>
    <cellStyle name="Normal 9 2 5 2" xfId="31640"/>
    <cellStyle name="Normal 9 2 6" xfId="31641"/>
    <cellStyle name="Normal 9 2 6 2" xfId="31642"/>
    <cellStyle name="Normal 9 2 7" xfId="31643"/>
    <cellStyle name="Normal 9 2 7 2" xfId="31644"/>
    <cellStyle name="Normal 9 2 8" xfId="31645"/>
    <cellStyle name="Normal 9 2 8 2" xfId="31646"/>
    <cellStyle name="Normal 9 2 9" xfId="31647"/>
    <cellStyle name="Normal 9 2 9 2" xfId="31648"/>
    <cellStyle name="Normal 9 3" xfId="31649"/>
    <cellStyle name="Normal 9 3 10" xfId="31650"/>
    <cellStyle name="Normal 9 3 10 2" xfId="31651"/>
    <cellStyle name="Normal 9 3 11" xfId="31652"/>
    <cellStyle name="Normal 9 3 11 2" xfId="31653"/>
    <cellStyle name="Normal 9 3 12" xfId="31654"/>
    <cellStyle name="Normal 9 3 2" xfId="31655"/>
    <cellStyle name="Normal 9 3 2 10" xfId="31656"/>
    <cellStyle name="Normal 9 3 2 10 2" xfId="31657"/>
    <cellStyle name="Normal 9 3 2 11" xfId="31658"/>
    <cellStyle name="Normal 9 3 2 2" xfId="31659"/>
    <cellStyle name="Normal 9 3 2 2 2" xfId="31660"/>
    <cellStyle name="Normal 9 3 2 3" xfId="31661"/>
    <cellStyle name="Normal 9 3 2 3 2" xfId="31662"/>
    <cellStyle name="Normal 9 3 2 4" xfId="31663"/>
    <cellStyle name="Normal 9 3 2 4 2" xfId="31664"/>
    <cellStyle name="Normal 9 3 2 5" xfId="31665"/>
    <cellStyle name="Normal 9 3 2 5 2" xfId="31666"/>
    <cellStyle name="Normal 9 3 2 6" xfId="31667"/>
    <cellStyle name="Normal 9 3 2 6 2" xfId="31668"/>
    <cellStyle name="Normal 9 3 2 7" xfId="31669"/>
    <cellStyle name="Normal 9 3 2 7 2" xfId="31670"/>
    <cellStyle name="Normal 9 3 2 8" xfId="31671"/>
    <cellStyle name="Normal 9 3 2 8 2" xfId="31672"/>
    <cellStyle name="Normal 9 3 2 9" xfId="31673"/>
    <cellStyle name="Normal 9 3 2 9 2" xfId="31674"/>
    <cellStyle name="Normal 9 3 3" xfId="31675"/>
    <cellStyle name="Normal 9 3 3 2" xfId="31676"/>
    <cellStyle name="Normal 9 3 4" xfId="31677"/>
    <cellStyle name="Normal 9 3 4 2" xfId="31678"/>
    <cellStyle name="Normal 9 3 5" xfId="31679"/>
    <cellStyle name="Normal 9 3 5 2" xfId="31680"/>
    <cellStyle name="Normal 9 3 6" xfId="31681"/>
    <cellStyle name="Normal 9 3 6 2" xfId="31682"/>
    <cellStyle name="Normal 9 3 7" xfId="31683"/>
    <cellStyle name="Normal 9 3 7 2" xfId="31684"/>
    <cellStyle name="Normal 9 3 8" xfId="31685"/>
    <cellStyle name="Normal 9 3 8 2" xfId="31686"/>
    <cellStyle name="Normal 9 3 9" xfId="31687"/>
    <cellStyle name="Normal 9 3 9 2" xfId="31688"/>
    <cellStyle name="Normal 9 4" xfId="31689"/>
    <cellStyle name="Normal 9 4 10" xfId="31690"/>
    <cellStyle name="Normal 9 4 10 2" xfId="31691"/>
    <cellStyle name="Normal 9 4 11" xfId="31692"/>
    <cellStyle name="Normal 9 4 2" xfId="31693"/>
    <cellStyle name="Normal 9 4 2 2" xfId="31694"/>
    <cellStyle name="Normal 9 4 3" xfId="31695"/>
    <cellStyle name="Normal 9 4 3 2" xfId="31696"/>
    <cellStyle name="Normal 9 4 4" xfId="31697"/>
    <cellStyle name="Normal 9 4 4 2" xfId="31698"/>
    <cellStyle name="Normal 9 4 5" xfId="31699"/>
    <cellStyle name="Normal 9 4 5 2" xfId="31700"/>
    <cellStyle name="Normal 9 4 6" xfId="31701"/>
    <cellStyle name="Normal 9 4 6 2" xfId="31702"/>
    <cellStyle name="Normal 9 4 7" xfId="31703"/>
    <cellStyle name="Normal 9 4 7 2" xfId="31704"/>
    <cellStyle name="Normal 9 4 8" xfId="31705"/>
    <cellStyle name="Normal 9 4 8 2" xfId="31706"/>
    <cellStyle name="Normal 9 4 9" xfId="31707"/>
    <cellStyle name="Normal 9 4 9 2" xfId="31708"/>
    <cellStyle name="Normal 9 5" xfId="31709"/>
    <cellStyle name="Normal 9 5 2" xfId="31710"/>
    <cellStyle name="Normal 9 6" xfId="31711"/>
    <cellStyle name="Normal 9 6 2" xfId="31712"/>
    <cellStyle name="Normal 9 7" xfId="31713"/>
    <cellStyle name="Normal 9 7 2" xfId="31714"/>
    <cellStyle name="Normal 9 8" xfId="31715"/>
    <cellStyle name="Normal 9 8 2" xfId="31716"/>
    <cellStyle name="Normal 9 9" xfId="31717"/>
    <cellStyle name="Normal 9 9 2" xfId="31718"/>
    <cellStyle name="Normal_Hoja1" xfId="7"/>
    <cellStyle name="Notas" xfId="22" builtinId="10" customBuiltin="1"/>
    <cellStyle name="Notas 2" xfId="1124"/>
    <cellStyle name="Notas 2 10" xfId="31719"/>
    <cellStyle name="Notas 2 10 10" xfId="31720"/>
    <cellStyle name="Notas 2 10 10 2" xfId="31721"/>
    <cellStyle name="Notas 2 10 11" xfId="31722"/>
    <cellStyle name="Notas 2 10 11 2" xfId="31723"/>
    <cellStyle name="Notas 2 10 12" xfId="31724"/>
    <cellStyle name="Notas 2 10 12 2" xfId="31725"/>
    <cellStyle name="Notas 2 10 13" xfId="31726"/>
    <cellStyle name="Notas 2 10 2" xfId="31727"/>
    <cellStyle name="Notas 2 10 2 10" xfId="31728"/>
    <cellStyle name="Notas 2 10 2 10 2" xfId="31729"/>
    <cellStyle name="Notas 2 10 2 11" xfId="31730"/>
    <cellStyle name="Notas 2 10 2 2" xfId="31731"/>
    <cellStyle name="Notas 2 10 2 2 2" xfId="31732"/>
    <cellStyle name="Notas 2 10 2 3" xfId="31733"/>
    <cellStyle name="Notas 2 10 2 3 2" xfId="31734"/>
    <cellStyle name="Notas 2 10 2 4" xfId="31735"/>
    <cellStyle name="Notas 2 10 2 4 2" xfId="31736"/>
    <cellStyle name="Notas 2 10 2 5" xfId="31737"/>
    <cellStyle name="Notas 2 10 2 5 2" xfId="31738"/>
    <cellStyle name="Notas 2 10 2 6" xfId="31739"/>
    <cellStyle name="Notas 2 10 2 6 2" xfId="31740"/>
    <cellStyle name="Notas 2 10 2 7" xfId="31741"/>
    <cellStyle name="Notas 2 10 2 7 2" xfId="31742"/>
    <cellStyle name="Notas 2 10 2 8" xfId="31743"/>
    <cellStyle name="Notas 2 10 2 8 2" xfId="31744"/>
    <cellStyle name="Notas 2 10 2 9" xfId="31745"/>
    <cellStyle name="Notas 2 10 2 9 2" xfId="31746"/>
    <cellStyle name="Notas 2 10 3" xfId="31747"/>
    <cellStyle name="Notas 2 10 3 10" xfId="31748"/>
    <cellStyle name="Notas 2 10 3 10 2" xfId="31749"/>
    <cellStyle name="Notas 2 10 3 11" xfId="31750"/>
    <cellStyle name="Notas 2 10 3 2" xfId="31751"/>
    <cellStyle name="Notas 2 10 3 2 2" xfId="31752"/>
    <cellStyle name="Notas 2 10 3 3" xfId="31753"/>
    <cellStyle name="Notas 2 10 3 3 2" xfId="31754"/>
    <cellStyle name="Notas 2 10 3 4" xfId="31755"/>
    <cellStyle name="Notas 2 10 3 4 2" xfId="31756"/>
    <cellStyle name="Notas 2 10 3 5" xfId="31757"/>
    <cellStyle name="Notas 2 10 3 5 2" xfId="31758"/>
    <cellStyle name="Notas 2 10 3 6" xfId="31759"/>
    <cellStyle name="Notas 2 10 3 6 2" xfId="31760"/>
    <cellStyle name="Notas 2 10 3 7" xfId="31761"/>
    <cellStyle name="Notas 2 10 3 7 2" xfId="31762"/>
    <cellStyle name="Notas 2 10 3 8" xfId="31763"/>
    <cellStyle name="Notas 2 10 3 8 2" xfId="31764"/>
    <cellStyle name="Notas 2 10 3 9" xfId="31765"/>
    <cellStyle name="Notas 2 10 3 9 2" xfId="31766"/>
    <cellStyle name="Notas 2 10 4" xfId="31767"/>
    <cellStyle name="Notas 2 10 4 2" xfId="31768"/>
    <cellStyle name="Notas 2 10 5" xfId="31769"/>
    <cellStyle name="Notas 2 10 5 2" xfId="31770"/>
    <cellStyle name="Notas 2 10 6" xfId="31771"/>
    <cellStyle name="Notas 2 10 6 2" xfId="31772"/>
    <cellStyle name="Notas 2 10 7" xfId="31773"/>
    <cellStyle name="Notas 2 10 7 2" xfId="31774"/>
    <cellStyle name="Notas 2 10 8" xfId="31775"/>
    <cellStyle name="Notas 2 10 8 2" xfId="31776"/>
    <cellStyle name="Notas 2 10 9" xfId="31777"/>
    <cellStyle name="Notas 2 10 9 2" xfId="31778"/>
    <cellStyle name="Notas 2 11" xfId="31779"/>
    <cellStyle name="Notas 2 11 2" xfId="31780"/>
    <cellStyle name="Notas 2 12" xfId="31781"/>
    <cellStyle name="Notas 2 12 2" xfId="31782"/>
    <cellStyle name="Notas 2 13" xfId="31783"/>
    <cellStyle name="Notas 2 13 2" xfId="31784"/>
    <cellStyle name="Notas 2 14" xfId="31785"/>
    <cellStyle name="Notas 2 14 2" xfId="31786"/>
    <cellStyle name="Notas 2 15" xfId="31787"/>
    <cellStyle name="Notas 2 15 2" xfId="31788"/>
    <cellStyle name="Notas 2 16" xfId="31789"/>
    <cellStyle name="Notas 2 16 2" xfId="31790"/>
    <cellStyle name="Notas 2 17" xfId="31791"/>
    <cellStyle name="Notas 2 17 2" xfId="31792"/>
    <cellStyle name="Notas 2 18" xfId="31793"/>
    <cellStyle name="Notas 2 18 2" xfId="31794"/>
    <cellStyle name="Notas 2 19" xfId="31795"/>
    <cellStyle name="Notas 2 19 2" xfId="31796"/>
    <cellStyle name="Notas 2 2" xfId="1125"/>
    <cellStyle name="Notas 2 2 10" xfId="31797"/>
    <cellStyle name="Notas 2 2 10 2" xfId="31798"/>
    <cellStyle name="Notas 2 2 11" xfId="31799"/>
    <cellStyle name="Notas 2 2 11 2" xfId="31800"/>
    <cellStyle name="Notas 2 2 12" xfId="31801"/>
    <cellStyle name="Notas 2 2 12 2" xfId="31802"/>
    <cellStyle name="Notas 2 2 13" xfId="31803"/>
    <cellStyle name="Notas 2 2 13 2" xfId="31804"/>
    <cellStyle name="Notas 2 2 14" xfId="31805"/>
    <cellStyle name="Notas 2 2 14 2" xfId="31806"/>
    <cellStyle name="Notas 2 2 15" xfId="31807"/>
    <cellStyle name="Notas 2 2 15 2" xfId="31808"/>
    <cellStyle name="Notas 2 2 16" xfId="31809"/>
    <cellStyle name="Notas 2 2 16 2" xfId="31810"/>
    <cellStyle name="Notas 2 2 17" xfId="31811"/>
    <cellStyle name="Notas 2 2 17 2" xfId="31812"/>
    <cellStyle name="Notas 2 2 18" xfId="31813"/>
    <cellStyle name="Notas 2 2 19" xfId="31814"/>
    <cellStyle name="Notas 2 2 2" xfId="31815"/>
    <cellStyle name="Notas 2 2 2 10" xfId="31816"/>
    <cellStyle name="Notas 2 2 2 10 2" xfId="31817"/>
    <cellStyle name="Notas 2 2 2 11" xfId="31818"/>
    <cellStyle name="Notas 2 2 2 11 2" xfId="31819"/>
    <cellStyle name="Notas 2 2 2 12" xfId="31820"/>
    <cellStyle name="Notas 2 2 2 12 2" xfId="31821"/>
    <cellStyle name="Notas 2 2 2 13" xfId="31822"/>
    <cellStyle name="Notas 2 2 2 13 2" xfId="31823"/>
    <cellStyle name="Notas 2 2 2 14" xfId="31824"/>
    <cellStyle name="Notas 2 2 2 14 2" xfId="31825"/>
    <cellStyle name="Notas 2 2 2 15" xfId="31826"/>
    <cellStyle name="Notas 2 2 2 2" xfId="31827"/>
    <cellStyle name="Notas 2 2 2 2 10" xfId="31828"/>
    <cellStyle name="Notas 2 2 2 2 10 2" xfId="31829"/>
    <cellStyle name="Notas 2 2 2 2 11" xfId="31830"/>
    <cellStyle name="Notas 2 2 2 2 11 2" xfId="31831"/>
    <cellStyle name="Notas 2 2 2 2 12" xfId="31832"/>
    <cellStyle name="Notas 2 2 2 2 12 2" xfId="31833"/>
    <cellStyle name="Notas 2 2 2 2 13" xfId="31834"/>
    <cellStyle name="Notas 2 2 2 2 2" xfId="31835"/>
    <cellStyle name="Notas 2 2 2 2 2 10" xfId="31836"/>
    <cellStyle name="Notas 2 2 2 2 2 10 2" xfId="31837"/>
    <cellStyle name="Notas 2 2 2 2 2 11" xfId="31838"/>
    <cellStyle name="Notas 2 2 2 2 2 2" xfId="31839"/>
    <cellStyle name="Notas 2 2 2 2 2 2 2" xfId="31840"/>
    <cellStyle name="Notas 2 2 2 2 2 3" xfId="31841"/>
    <cellStyle name="Notas 2 2 2 2 2 3 2" xfId="31842"/>
    <cellStyle name="Notas 2 2 2 2 2 4" xfId="31843"/>
    <cellStyle name="Notas 2 2 2 2 2 4 2" xfId="31844"/>
    <cellStyle name="Notas 2 2 2 2 2 5" xfId="31845"/>
    <cellStyle name="Notas 2 2 2 2 2 5 2" xfId="31846"/>
    <cellStyle name="Notas 2 2 2 2 2 6" xfId="31847"/>
    <cellStyle name="Notas 2 2 2 2 2 6 2" xfId="31848"/>
    <cellStyle name="Notas 2 2 2 2 2 7" xfId="31849"/>
    <cellStyle name="Notas 2 2 2 2 2 7 2" xfId="31850"/>
    <cellStyle name="Notas 2 2 2 2 2 8" xfId="31851"/>
    <cellStyle name="Notas 2 2 2 2 2 8 2" xfId="31852"/>
    <cellStyle name="Notas 2 2 2 2 2 9" xfId="31853"/>
    <cellStyle name="Notas 2 2 2 2 2 9 2" xfId="31854"/>
    <cellStyle name="Notas 2 2 2 2 3" xfId="31855"/>
    <cellStyle name="Notas 2 2 2 2 3 10" xfId="31856"/>
    <cellStyle name="Notas 2 2 2 2 3 10 2" xfId="31857"/>
    <cellStyle name="Notas 2 2 2 2 3 11" xfId="31858"/>
    <cellStyle name="Notas 2 2 2 2 3 2" xfId="31859"/>
    <cellStyle name="Notas 2 2 2 2 3 2 2" xfId="31860"/>
    <cellStyle name="Notas 2 2 2 2 3 3" xfId="31861"/>
    <cellStyle name="Notas 2 2 2 2 3 3 2" xfId="31862"/>
    <cellStyle name="Notas 2 2 2 2 3 4" xfId="31863"/>
    <cellStyle name="Notas 2 2 2 2 3 4 2" xfId="31864"/>
    <cellStyle name="Notas 2 2 2 2 3 5" xfId="31865"/>
    <cellStyle name="Notas 2 2 2 2 3 5 2" xfId="31866"/>
    <cellStyle name="Notas 2 2 2 2 3 6" xfId="31867"/>
    <cellStyle name="Notas 2 2 2 2 3 6 2" xfId="31868"/>
    <cellStyle name="Notas 2 2 2 2 3 7" xfId="31869"/>
    <cellStyle name="Notas 2 2 2 2 3 7 2" xfId="31870"/>
    <cellStyle name="Notas 2 2 2 2 3 8" xfId="31871"/>
    <cellStyle name="Notas 2 2 2 2 3 8 2" xfId="31872"/>
    <cellStyle name="Notas 2 2 2 2 3 9" xfId="31873"/>
    <cellStyle name="Notas 2 2 2 2 3 9 2" xfId="31874"/>
    <cellStyle name="Notas 2 2 2 2 4" xfId="31875"/>
    <cellStyle name="Notas 2 2 2 2 4 2" xfId="31876"/>
    <cellStyle name="Notas 2 2 2 2 5" xfId="31877"/>
    <cellStyle name="Notas 2 2 2 2 5 2" xfId="31878"/>
    <cellStyle name="Notas 2 2 2 2 6" xfId="31879"/>
    <cellStyle name="Notas 2 2 2 2 6 2" xfId="31880"/>
    <cellStyle name="Notas 2 2 2 2 7" xfId="31881"/>
    <cellStyle name="Notas 2 2 2 2 7 2" xfId="31882"/>
    <cellStyle name="Notas 2 2 2 2 8" xfId="31883"/>
    <cellStyle name="Notas 2 2 2 2 8 2" xfId="31884"/>
    <cellStyle name="Notas 2 2 2 2 9" xfId="31885"/>
    <cellStyle name="Notas 2 2 2 2 9 2" xfId="31886"/>
    <cellStyle name="Notas 2 2 2 3" xfId="31887"/>
    <cellStyle name="Notas 2 2 2 3 10" xfId="31888"/>
    <cellStyle name="Notas 2 2 2 3 10 2" xfId="31889"/>
    <cellStyle name="Notas 2 2 2 3 11" xfId="31890"/>
    <cellStyle name="Notas 2 2 2 3 11 2" xfId="31891"/>
    <cellStyle name="Notas 2 2 2 3 12" xfId="31892"/>
    <cellStyle name="Notas 2 2 2 3 12 2" xfId="31893"/>
    <cellStyle name="Notas 2 2 2 3 13" xfId="31894"/>
    <cellStyle name="Notas 2 2 2 3 2" xfId="31895"/>
    <cellStyle name="Notas 2 2 2 3 2 10" xfId="31896"/>
    <cellStyle name="Notas 2 2 2 3 2 10 2" xfId="31897"/>
    <cellStyle name="Notas 2 2 2 3 2 11" xfId="31898"/>
    <cellStyle name="Notas 2 2 2 3 2 2" xfId="31899"/>
    <cellStyle name="Notas 2 2 2 3 2 2 2" xfId="31900"/>
    <cellStyle name="Notas 2 2 2 3 2 3" xfId="31901"/>
    <cellStyle name="Notas 2 2 2 3 2 3 2" xfId="31902"/>
    <cellStyle name="Notas 2 2 2 3 2 4" xfId="31903"/>
    <cellStyle name="Notas 2 2 2 3 2 4 2" xfId="31904"/>
    <cellStyle name="Notas 2 2 2 3 2 5" xfId="31905"/>
    <cellStyle name="Notas 2 2 2 3 2 5 2" xfId="31906"/>
    <cellStyle name="Notas 2 2 2 3 2 6" xfId="31907"/>
    <cellStyle name="Notas 2 2 2 3 2 6 2" xfId="31908"/>
    <cellStyle name="Notas 2 2 2 3 2 7" xfId="31909"/>
    <cellStyle name="Notas 2 2 2 3 2 7 2" xfId="31910"/>
    <cellStyle name="Notas 2 2 2 3 2 8" xfId="31911"/>
    <cellStyle name="Notas 2 2 2 3 2 8 2" xfId="31912"/>
    <cellStyle name="Notas 2 2 2 3 2 9" xfId="31913"/>
    <cellStyle name="Notas 2 2 2 3 2 9 2" xfId="31914"/>
    <cellStyle name="Notas 2 2 2 3 3" xfId="31915"/>
    <cellStyle name="Notas 2 2 2 3 3 10" xfId="31916"/>
    <cellStyle name="Notas 2 2 2 3 3 10 2" xfId="31917"/>
    <cellStyle name="Notas 2 2 2 3 3 11" xfId="31918"/>
    <cellStyle name="Notas 2 2 2 3 3 2" xfId="31919"/>
    <cellStyle name="Notas 2 2 2 3 3 2 2" xfId="31920"/>
    <cellStyle name="Notas 2 2 2 3 3 3" xfId="31921"/>
    <cellStyle name="Notas 2 2 2 3 3 3 2" xfId="31922"/>
    <cellStyle name="Notas 2 2 2 3 3 4" xfId="31923"/>
    <cellStyle name="Notas 2 2 2 3 3 4 2" xfId="31924"/>
    <cellStyle name="Notas 2 2 2 3 3 5" xfId="31925"/>
    <cellStyle name="Notas 2 2 2 3 3 5 2" xfId="31926"/>
    <cellStyle name="Notas 2 2 2 3 3 6" xfId="31927"/>
    <cellStyle name="Notas 2 2 2 3 3 6 2" xfId="31928"/>
    <cellStyle name="Notas 2 2 2 3 3 7" xfId="31929"/>
    <cellStyle name="Notas 2 2 2 3 3 7 2" xfId="31930"/>
    <cellStyle name="Notas 2 2 2 3 3 8" xfId="31931"/>
    <cellStyle name="Notas 2 2 2 3 3 8 2" xfId="31932"/>
    <cellStyle name="Notas 2 2 2 3 3 9" xfId="31933"/>
    <cellStyle name="Notas 2 2 2 3 3 9 2" xfId="31934"/>
    <cellStyle name="Notas 2 2 2 3 4" xfId="31935"/>
    <cellStyle name="Notas 2 2 2 3 4 2" xfId="31936"/>
    <cellStyle name="Notas 2 2 2 3 5" xfId="31937"/>
    <cellStyle name="Notas 2 2 2 3 5 2" xfId="31938"/>
    <cellStyle name="Notas 2 2 2 3 6" xfId="31939"/>
    <cellStyle name="Notas 2 2 2 3 6 2" xfId="31940"/>
    <cellStyle name="Notas 2 2 2 3 7" xfId="31941"/>
    <cellStyle name="Notas 2 2 2 3 7 2" xfId="31942"/>
    <cellStyle name="Notas 2 2 2 3 8" xfId="31943"/>
    <cellStyle name="Notas 2 2 2 3 8 2" xfId="31944"/>
    <cellStyle name="Notas 2 2 2 3 9" xfId="31945"/>
    <cellStyle name="Notas 2 2 2 3 9 2" xfId="31946"/>
    <cellStyle name="Notas 2 2 2 4" xfId="31947"/>
    <cellStyle name="Notas 2 2 2 4 10" xfId="31948"/>
    <cellStyle name="Notas 2 2 2 4 10 2" xfId="31949"/>
    <cellStyle name="Notas 2 2 2 4 11" xfId="31950"/>
    <cellStyle name="Notas 2 2 2 4 2" xfId="31951"/>
    <cellStyle name="Notas 2 2 2 4 2 2" xfId="31952"/>
    <cellStyle name="Notas 2 2 2 4 3" xfId="31953"/>
    <cellStyle name="Notas 2 2 2 4 3 2" xfId="31954"/>
    <cellStyle name="Notas 2 2 2 4 4" xfId="31955"/>
    <cellStyle name="Notas 2 2 2 4 4 2" xfId="31956"/>
    <cellStyle name="Notas 2 2 2 4 5" xfId="31957"/>
    <cellStyle name="Notas 2 2 2 4 5 2" xfId="31958"/>
    <cellStyle name="Notas 2 2 2 4 6" xfId="31959"/>
    <cellStyle name="Notas 2 2 2 4 6 2" xfId="31960"/>
    <cellStyle name="Notas 2 2 2 4 7" xfId="31961"/>
    <cellStyle name="Notas 2 2 2 4 7 2" xfId="31962"/>
    <cellStyle name="Notas 2 2 2 4 8" xfId="31963"/>
    <cellStyle name="Notas 2 2 2 4 8 2" xfId="31964"/>
    <cellStyle name="Notas 2 2 2 4 9" xfId="31965"/>
    <cellStyle name="Notas 2 2 2 4 9 2" xfId="31966"/>
    <cellStyle name="Notas 2 2 2 5" xfId="31967"/>
    <cellStyle name="Notas 2 2 2 5 10" xfId="31968"/>
    <cellStyle name="Notas 2 2 2 5 10 2" xfId="31969"/>
    <cellStyle name="Notas 2 2 2 5 11" xfId="31970"/>
    <cellStyle name="Notas 2 2 2 5 2" xfId="31971"/>
    <cellStyle name="Notas 2 2 2 5 2 2" xfId="31972"/>
    <cellStyle name="Notas 2 2 2 5 3" xfId="31973"/>
    <cellStyle name="Notas 2 2 2 5 3 2" xfId="31974"/>
    <cellStyle name="Notas 2 2 2 5 4" xfId="31975"/>
    <cellStyle name="Notas 2 2 2 5 4 2" xfId="31976"/>
    <cellStyle name="Notas 2 2 2 5 5" xfId="31977"/>
    <cellStyle name="Notas 2 2 2 5 5 2" xfId="31978"/>
    <cellStyle name="Notas 2 2 2 5 6" xfId="31979"/>
    <cellStyle name="Notas 2 2 2 5 6 2" xfId="31980"/>
    <cellStyle name="Notas 2 2 2 5 7" xfId="31981"/>
    <cellStyle name="Notas 2 2 2 5 7 2" xfId="31982"/>
    <cellStyle name="Notas 2 2 2 5 8" xfId="31983"/>
    <cellStyle name="Notas 2 2 2 5 8 2" xfId="31984"/>
    <cellStyle name="Notas 2 2 2 5 9" xfId="31985"/>
    <cellStyle name="Notas 2 2 2 5 9 2" xfId="31986"/>
    <cellStyle name="Notas 2 2 2 6" xfId="31987"/>
    <cellStyle name="Notas 2 2 2 6 2" xfId="31988"/>
    <cellStyle name="Notas 2 2 2 7" xfId="31989"/>
    <cellStyle name="Notas 2 2 2 7 2" xfId="31990"/>
    <cellStyle name="Notas 2 2 2 8" xfId="31991"/>
    <cellStyle name="Notas 2 2 2 8 2" xfId="31992"/>
    <cellStyle name="Notas 2 2 2 9" xfId="31993"/>
    <cellStyle name="Notas 2 2 2 9 2" xfId="31994"/>
    <cellStyle name="Notas 2 2 20" xfId="31995"/>
    <cellStyle name="Notas 2 2 3" xfId="31996"/>
    <cellStyle name="Notas 2 2 3 10" xfId="31997"/>
    <cellStyle name="Notas 2 2 3 10 2" xfId="31998"/>
    <cellStyle name="Notas 2 2 3 11" xfId="31999"/>
    <cellStyle name="Notas 2 2 3 11 2" xfId="32000"/>
    <cellStyle name="Notas 2 2 3 12" xfId="32001"/>
    <cellStyle name="Notas 2 2 3 12 2" xfId="32002"/>
    <cellStyle name="Notas 2 2 3 13" xfId="32003"/>
    <cellStyle name="Notas 2 2 3 13 2" xfId="32004"/>
    <cellStyle name="Notas 2 2 3 14" xfId="32005"/>
    <cellStyle name="Notas 2 2 3 14 2" xfId="32006"/>
    <cellStyle name="Notas 2 2 3 15" xfId="32007"/>
    <cellStyle name="Notas 2 2 3 2" xfId="32008"/>
    <cellStyle name="Notas 2 2 3 2 10" xfId="32009"/>
    <cellStyle name="Notas 2 2 3 2 10 2" xfId="32010"/>
    <cellStyle name="Notas 2 2 3 2 11" xfId="32011"/>
    <cellStyle name="Notas 2 2 3 2 11 2" xfId="32012"/>
    <cellStyle name="Notas 2 2 3 2 12" xfId="32013"/>
    <cellStyle name="Notas 2 2 3 2 12 2" xfId="32014"/>
    <cellStyle name="Notas 2 2 3 2 13" xfId="32015"/>
    <cellStyle name="Notas 2 2 3 2 2" xfId="32016"/>
    <cellStyle name="Notas 2 2 3 2 2 10" xfId="32017"/>
    <cellStyle name="Notas 2 2 3 2 2 10 2" xfId="32018"/>
    <cellStyle name="Notas 2 2 3 2 2 11" xfId="32019"/>
    <cellStyle name="Notas 2 2 3 2 2 2" xfId="32020"/>
    <cellStyle name="Notas 2 2 3 2 2 2 2" xfId="32021"/>
    <cellStyle name="Notas 2 2 3 2 2 3" xfId="32022"/>
    <cellStyle name="Notas 2 2 3 2 2 3 2" xfId="32023"/>
    <cellStyle name="Notas 2 2 3 2 2 4" xfId="32024"/>
    <cellStyle name="Notas 2 2 3 2 2 4 2" xfId="32025"/>
    <cellStyle name="Notas 2 2 3 2 2 5" xfId="32026"/>
    <cellStyle name="Notas 2 2 3 2 2 5 2" xfId="32027"/>
    <cellStyle name="Notas 2 2 3 2 2 6" xfId="32028"/>
    <cellStyle name="Notas 2 2 3 2 2 6 2" xfId="32029"/>
    <cellStyle name="Notas 2 2 3 2 2 7" xfId="32030"/>
    <cellStyle name="Notas 2 2 3 2 2 7 2" xfId="32031"/>
    <cellStyle name="Notas 2 2 3 2 2 8" xfId="32032"/>
    <cellStyle name="Notas 2 2 3 2 2 8 2" xfId="32033"/>
    <cellStyle name="Notas 2 2 3 2 2 9" xfId="32034"/>
    <cellStyle name="Notas 2 2 3 2 2 9 2" xfId="32035"/>
    <cellStyle name="Notas 2 2 3 2 3" xfId="32036"/>
    <cellStyle name="Notas 2 2 3 2 3 10" xfId="32037"/>
    <cellStyle name="Notas 2 2 3 2 3 10 2" xfId="32038"/>
    <cellStyle name="Notas 2 2 3 2 3 11" xfId="32039"/>
    <cellStyle name="Notas 2 2 3 2 3 2" xfId="32040"/>
    <cellStyle name="Notas 2 2 3 2 3 2 2" xfId="32041"/>
    <cellStyle name="Notas 2 2 3 2 3 3" xfId="32042"/>
    <cellStyle name="Notas 2 2 3 2 3 3 2" xfId="32043"/>
    <cellStyle name="Notas 2 2 3 2 3 4" xfId="32044"/>
    <cellStyle name="Notas 2 2 3 2 3 4 2" xfId="32045"/>
    <cellStyle name="Notas 2 2 3 2 3 5" xfId="32046"/>
    <cellStyle name="Notas 2 2 3 2 3 5 2" xfId="32047"/>
    <cellStyle name="Notas 2 2 3 2 3 6" xfId="32048"/>
    <cellStyle name="Notas 2 2 3 2 3 6 2" xfId="32049"/>
    <cellStyle name="Notas 2 2 3 2 3 7" xfId="32050"/>
    <cellStyle name="Notas 2 2 3 2 3 7 2" xfId="32051"/>
    <cellStyle name="Notas 2 2 3 2 3 8" xfId="32052"/>
    <cellStyle name="Notas 2 2 3 2 3 8 2" xfId="32053"/>
    <cellStyle name="Notas 2 2 3 2 3 9" xfId="32054"/>
    <cellStyle name="Notas 2 2 3 2 3 9 2" xfId="32055"/>
    <cellStyle name="Notas 2 2 3 2 4" xfId="32056"/>
    <cellStyle name="Notas 2 2 3 2 4 2" xfId="32057"/>
    <cellStyle name="Notas 2 2 3 2 5" xfId="32058"/>
    <cellStyle name="Notas 2 2 3 2 5 2" xfId="32059"/>
    <cellStyle name="Notas 2 2 3 2 6" xfId="32060"/>
    <cellStyle name="Notas 2 2 3 2 6 2" xfId="32061"/>
    <cellStyle name="Notas 2 2 3 2 7" xfId="32062"/>
    <cellStyle name="Notas 2 2 3 2 7 2" xfId="32063"/>
    <cellStyle name="Notas 2 2 3 2 8" xfId="32064"/>
    <cellStyle name="Notas 2 2 3 2 8 2" xfId="32065"/>
    <cellStyle name="Notas 2 2 3 2 9" xfId="32066"/>
    <cellStyle name="Notas 2 2 3 2 9 2" xfId="32067"/>
    <cellStyle name="Notas 2 2 3 3" xfId="32068"/>
    <cellStyle name="Notas 2 2 3 3 10" xfId="32069"/>
    <cellStyle name="Notas 2 2 3 3 10 2" xfId="32070"/>
    <cellStyle name="Notas 2 2 3 3 11" xfId="32071"/>
    <cellStyle name="Notas 2 2 3 3 11 2" xfId="32072"/>
    <cellStyle name="Notas 2 2 3 3 12" xfId="32073"/>
    <cellStyle name="Notas 2 2 3 3 12 2" xfId="32074"/>
    <cellStyle name="Notas 2 2 3 3 13" xfId="32075"/>
    <cellStyle name="Notas 2 2 3 3 2" xfId="32076"/>
    <cellStyle name="Notas 2 2 3 3 2 10" xfId="32077"/>
    <cellStyle name="Notas 2 2 3 3 2 10 2" xfId="32078"/>
    <cellStyle name="Notas 2 2 3 3 2 11" xfId="32079"/>
    <cellStyle name="Notas 2 2 3 3 2 2" xfId="32080"/>
    <cellStyle name="Notas 2 2 3 3 2 2 2" xfId="32081"/>
    <cellStyle name="Notas 2 2 3 3 2 3" xfId="32082"/>
    <cellStyle name="Notas 2 2 3 3 2 3 2" xfId="32083"/>
    <cellStyle name="Notas 2 2 3 3 2 4" xfId="32084"/>
    <cellStyle name="Notas 2 2 3 3 2 4 2" xfId="32085"/>
    <cellStyle name="Notas 2 2 3 3 2 5" xfId="32086"/>
    <cellStyle name="Notas 2 2 3 3 2 5 2" xfId="32087"/>
    <cellStyle name="Notas 2 2 3 3 2 6" xfId="32088"/>
    <cellStyle name="Notas 2 2 3 3 2 6 2" xfId="32089"/>
    <cellStyle name="Notas 2 2 3 3 2 7" xfId="32090"/>
    <cellStyle name="Notas 2 2 3 3 2 7 2" xfId="32091"/>
    <cellStyle name="Notas 2 2 3 3 2 8" xfId="32092"/>
    <cellStyle name="Notas 2 2 3 3 2 8 2" xfId="32093"/>
    <cellStyle name="Notas 2 2 3 3 2 9" xfId="32094"/>
    <cellStyle name="Notas 2 2 3 3 2 9 2" xfId="32095"/>
    <cellStyle name="Notas 2 2 3 3 3" xfId="32096"/>
    <cellStyle name="Notas 2 2 3 3 3 10" xfId="32097"/>
    <cellStyle name="Notas 2 2 3 3 3 10 2" xfId="32098"/>
    <cellStyle name="Notas 2 2 3 3 3 11" xfId="32099"/>
    <cellStyle name="Notas 2 2 3 3 3 2" xfId="32100"/>
    <cellStyle name="Notas 2 2 3 3 3 2 2" xfId="32101"/>
    <cellStyle name="Notas 2 2 3 3 3 3" xfId="32102"/>
    <cellStyle name="Notas 2 2 3 3 3 3 2" xfId="32103"/>
    <cellStyle name="Notas 2 2 3 3 3 4" xfId="32104"/>
    <cellStyle name="Notas 2 2 3 3 3 4 2" xfId="32105"/>
    <cellStyle name="Notas 2 2 3 3 3 5" xfId="32106"/>
    <cellStyle name="Notas 2 2 3 3 3 5 2" xfId="32107"/>
    <cellStyle name="Notas 2 2 3 3 3 6" xfId="32108"/>
    <cellStyle name="Notas 2 2 3 3 3 6 2" xfId="32109"/>
    <cellStyle name="Notas 2 2 3 3 3 7" xfId="32110"/>
    <cellStyle name="Notas 2 2 3 3 3 7 2" xfId="32111"/>
    <cellStyle name="Notas 2 2 3 3 3 8" xfId="32112"/>
    <cellStyle name="Notas 2 2 3 3 3 8 2" xfId="32113"/>
    <cellStyle name="Notas 2 2 3 3 3 9" xfId="32114"/>
    <cellStyle name="Notas 2 2 3 3 3 9 2" xfId="32115"/>
    <cellStyle name="Notas 2 2 3 3 4" xfId="32116"/>
    <cellStyle name="Notas 2 2 3 3 4 2" xfId="32117"/>
    <cellStyle name="Notas 2 2 3 3 5" xfId="32118"/>
    <cellStyle name="Notas 2 2 3 3 5 2" xfId="32119"/>
    <cellStyle name="Notas 2 2 3 3 6" xfId="32120"/>
    <cellStyle name="Notas 2 2 3 3 6 2" xfId="32121"/>
    <cellStyle name="Notas 2 2 3 3 7" xfId="32122"/>
    <cellStyle name="Notas 2 2 3 3 7 2" xfId="32123"/>
    <cellStyle name="Notas 2 2 3 3 8" xfId="32124"/>
    <cellStyle name="Notas 2 2 3 3 8 2" xfId="32125"/>
    <cellStyle name="Notas 2 2 3 3 9" xfId="32126"/>
    <cellStyle name="Notas 2 2 3 3 9 2" xfId="32127"/>
    <cellStyle name="Notas 2 2 3 4" xfId="32128"/>
    <cellStyle name="Notas 2 2 3 4 10" xfId="32129"/>
    <cellStyle name="Notas 2 2 3 4 10 2" xfId="32130"/>
    <cellStyle name="Notas 2 2 3 4 11" xfId="32131"/>
    <cellStyle name="Notas 2 2 3 4 2" xfId="32132"/>
    <cellStyle name="Notas 2 2 3 4 2 2" xfId="32133"/>
    <cellStyle name="Notas 2 2 3 4 3" xfId="32134"/>
    <cellStyle name="Notas 2 2 3 4 3 2" xfId="32135"/>
    <cellStyle name="Notas 2 2 3 4 4" xfId="32136"/>
    <cellStyle name="Notas 2 2 3 4 4 2" xfId="32137"/>
    <cellStyle name="Notas 2 2 3 4 5" xfId="32138"/>
    <cellStyle name="Notas 2 2 3 4 5 2" xfId="32139"/>
    <cellStyle name="Notas 2 2 3 4 6" xfId="32140"/>
    <cellStyle name="Notas 2 2 3 4 6 2" xfId="32141"/>
    <cellStyle name="Notas 2 2 3 4 7" xfId="32142"/>
    <cellStyle name="Notas 2 2 3 4 7 2" xfId="32143"/>
    <cellStyle name="Notas 2 2 3 4 8" xfId="32144"/>
    <cellStyle name="Notas 2 2 3 4 8 2" xfId="32145"/>
    <cellStyle name="Notas 2 2 3 4 9" xfId="32146"/>
    <cellStyle name="Notas 2 2 3 4 9 2" xfId="32147"/>
    <cellStyle name="Notas 2 2 3 5" xfId="32148"/>
    <cellStyle name="Notas 2 2 3 5 10" xfId="32149"/>
    <cellStyle name="Notas 2 2 3 5 10 2" xfId="32150"/>
    <cellStyle name="Notas 2 2 3 5 11" xfId="32151"/>
    <cellStyle name="Notas 2 2 3 5 2" xfId="32152"/>
    <cellStyle name="Notas 2 2 3 5 2 2" xfId="32153"/>
    <cellStyle name="Notas 2 2 3 5 3" xfId="32154"/>
    <cellStyle name="Notas 2 2 3 5 3 2" xfId="32155"/>
    <cellStyle name="Notas 2 2 3 5 4" xfId="32156"/>
    <cellStyle name="Notas 2 2 3 5 4 2" xfId="32157"/>
    <cellStyle name="Notas 2 2 3 5 5" xfId="32158"/>
    <cellStyle name="Notas 2 2 3 5 5 2" xfId="32159"/>
    <cellStyle name="Notas 2 2 3 5 6" xfId="32160"/>
    <cellStyle name="Notas 2 2 3 5 6 2" xfId="32161"/>
    <cellStyle name="Notas 2 2 3 5 7" xfId="32162"/>
    <cellStyle name="Notas 2 2 3 5 7 2" xfId="32163"/>
    <cellStyle name="Notas 2 2 3 5 8" xfId="32164"/>
    <cellStyle name="Notas 2 2 3 5 8 2" xfId="32165"/>
    <cellStyle name="Notas 2 2 3 5 9" xfId="32166"/>
    <cellStyle name="Notas 2 2 3 5 9 2" xfId="32167"/>
    <cellStyle name="Notas 2 2 3 6" xfId="32168"/>
    <cellStyle name="Notas 2 2 3 6 2" xfId="32169"/>
    <cellStyle name="Notas 2 2 3 7" xfId="32170"/>
    <cellStyle name="Notas 2 2 3 7 2" xfId="32171"/>
    <cellStyle name="Notas 2 2 3 8" xfId="32172"/>
    <cellStyle name="Notas 2 2 3 8 2" xfId="32173"/>
    <cellStyle name="Notas 2 2 3 9" xfId="32174"/>
    <cellStyle name="Notas 2 2 3 9 2" xfId="32175"/>
    <cellStyle name="Notas 2 2 4" xfId="32176"/>
    <cellStyle name="Notas 2 2 4 10" xfId="32177"/>
    <cellStyle name="Notas 2 2 4 10 2" xfId="32178"/>
    <cellStyle name="Notas 2 2 4 11" xfId="32179"/>
    <cellStyle name="Notas 2 2 4 11 2" xfId="32180"/>
    <cellStyle name="Notas 2 2 4 12" xfId="32181"/>
    <cellStyle name="Notas 2 2 4 12 2" xfId="32182"/>
    <cellStyle name="Notas 2 2 4 13" xfId="32183"/>
    <cellStyle name="Notas 2 2 4 13 2" xfId="32184"/>
    <cellStyle name="Notas 2 2 4 14" xfId="32185"/>
    <cellStyle name="Notas 2 2 4 14 2" xfId="32186"/>
    <cellStyle name="Notas 2 2 4 15" xfId="32187"/>
    <cellStyle name="Notas 2 2 4 2" xfId="32188"/>
    <cellStyle name="Notas 2 2 4 2 10" xfId="32189"/>
    <cellStyle name="Notas 2 2 4 2 10 2" xfId="32190"/>
    <cellStyle name="Notas 2 2 4 2 11" xfId="32191"/>
    <cellStyle name="Notas 2 2 4 2 11 2" xfId="32192"/>
    <cellStyle name="Notas 2 2 4 2 12" xfId="32193"/>
    <cellStyle name="Notas 2 2 4 2 12 2" xfId="32194"/>
    <cellStyle name="Notas 2 2 4 2 13" xfId="32195"/>
    <cellStyle name="Notas 2 2 4 2 2" xfId="32196"/>
    <cellStyle name="Notas 2 2 4 2 2 10" xfId="32197"/>
    <cellStyle name="Notas 2 2 4 2 2 10 2" xfId="32198"/>
    <cellStyle name="Notas 2 2 4 2 2 11" xfId="32199"/>
    <cellStyle name="Notas 2 2 4 2 2 2" xfId="32200"/>
    <cellStyle name="Notas 2 2 4 2 2 2 2" xfId="32201"/>
    <cellStyle name="Notas 2 2 4 2 2 3" xfId="32202"/>
    <cellStyle name="Notas 2 2 4 2 2 3 2" xfId="32203"/>
    <cellStyle name="Notas 2 2 4 2 2 4" xfId="32204"/>
    <cellStyle name="Notas 2 2 4 2 2 4 2" xfId="32205"/>
    <cellStyle name="Notas 2 2 4 2 2 5" xfId="32206"/>
    <cellStyle name="Notas 2 2 4 2 2 5 2" xfId="32207"/>
    <cellStyle name="Notas 2 2 4 2 2 6" xfId="32208"/>
    <cellStyle name="Notas 2 2 4 2 2 6 2" xfId="32209"/>
    <cellStyle name="Notas 2 2 4 2 2 7" xfId="32210"/>
    <cellStyle name="Notas 2 2 4 2 2 7 2" xfId="32211"/>
    <cellStyle name="Notas 2 2 4 2 2 8" xfId="32212"/>
    <cellStyle name="Notas 2 2 4 2 2 8 2" xfId="32213"/>
    <cellStyle name="Notas 2 2 4 2 2 9" xfId="32214"/>
    <cellStyle name="Notas 2 2 4 2 2 9 2" xfId="32215"/>
    <cellStyle name="Notas 2 2 4 2 3" xfId="32216"/>
    <cellStyle name="Notas 2 2 4 2 3 10" xfId="32217"/>
    <cellStyle name="Notas 2 2 4 2 3 10 2" xfId="32218"/>
    <cellStyle name="Notas 2 2 4 2 3 11" xfId="32219"/>
    <cellStyle name="Notas 2 2 4 2 3 2" xfId="32220"/>
    <cellStyle name="Notas 2 2 4 2 3 2 2" xfId="32221"/>
    <cellStyle name="Notas 2 2 4 2 3 3" xfId="32222"/>
    <cellStyle name="Notas 2 2 4 2 3 3 2" xfId="32223"/>
    <cellStyle name="Notas 2 2 4 2 3 4" xfId="32224"/>
    <cellStyle name="Notas 2 2 4 2 3 4 2" xfId="32225"/>
    <cellStyle name="Notas 2 2 4 2 3 5" xfId="32226"/>
    <cellStyle name="Notas 2 2 4 2 3 5 2" xfId="32227"/>
    <cellStyle name="Notas 2 2 4 2 3 6" xfId="32228"/>
    <cellStyle name="Notas 2 2 4 2 3 6 2" xfId="32229"/>
    <cellStyle name="Notas 2 2 4 2 3 7" xfId="32230"/>
    <cellStyle name="Notas 2 2 4 2 3 7 2" xfId="32231"/>
    <cellStyle name="Notas 2 2 4 2 3 8" xfId="32232"/>
    <cellStyle name="Notas 2 2 4 2 3 8 2" xfId="32233"/>
    <cellStyle name="Notas 2 2 4 2 3 9" xfId="32234"/>
    <cellStyle name="Notas 2 2 4 2 3 9 2" xfId="32235"/>
    <cellStyle name="Notas 2 2 4 2 4" xfId="32236"/>
    <cellStyle name="Notas 2 2 4 2 4 2" xfId="32237"/>
    <cellStyle name="Notas 2 2 4 2 5" xfId="32238"/>
    <cellStyle name="Notas 2 2 4 2 5 2" xfId="32239"/>
    <cellStyle name="Notas 2 2 4 2 6" xfId="32240"/>
    <cellStyle name="Notas 2 2 4 2 6 2" xfId="32241"/>
    <cellStyle name="Notas 2 2 4 2 7" xfId="32242"/>
    <cellStyle name="Notas 2 2 4 2 7 2" xfId="32243"/>
    <cellStyle name="Notas 2 2 4 2 8" xfId="32244"/>
    <cellStyle name="Notas 2 2 4 2 8 2" xfId="32245"/>
    <cellStyle name="Notas 2 2 4 2 9" xfId="32246"/>
    <cellStyle name="Notas 2 2 4 2 9 2" xfId="32247"/>
    <cellStyle name="Notas 2 2 4 3" xfId="32248"/>
    <cellStyle name="Notas 2 2 4 3 10" xfId="32249"/>
    <cellStyle name="Notas 2 2 4 3 10 2" xfId="32250"/>
    <cellStyle name="Notas 2 2 4 3 11" xfId="32251"/>
    <cellStyle name="Notas 2 2 4 3 11 2" xfId="32252"/>
    <cellStyle name="Notas 2 2 4 3 12" xfId="32253"/>
    <cellStyle name="Notas 2 2 4 3 12 2" xfId="32254"/>
    <cellStyle name="Notas 2 2 4 3 13" xfId="32255"/>
    <cellStyle name="Notas 2 2 4 3 2" xfId="32256"/>
    <cellStyle name="Notas 2 2 4 3 2 10" xfId="32257"/>
    <cellStyle name="Notas 2 2 4 3 2 10 2" xfId="32258"/>
    <cellStyle name="Notas 2 2 4 3 2 11" xfId="32259"/>
    <cellStyle name="Notas 2 2 4 3 2 2" xfId="32260"/>
    <cellStyle name="Notas 2 2 4 3 2 2 2" xfId="32261"/>
    <cellStyle name="Notas 2 2 4 3 2 3" xfId="32262"/>
    <cellStyle name="Notas 2 2 4 3 2 3 2" xfId="32263"/>
    <cellStyle name="Notas 2 2 4 3 2 4" xfId="32264"/>
    <cellStyle name="Notas 2 2 4 3 2 4 2" xfId="32265"/>
    <cellStyle name="Notas 2 2 4 3 2 5" xfId="32266"/>
    <cellStyle name="Notas 2 2 4 3 2 5 2" xfId="32267"/>
    <cellStyle name="Notas 2 2 4 3 2 6" xfId="32268"/>
    <cellStyle name="Notas 2 2 4 3 2 6 2" xfId="32269"/>
    <cellStyle name="Notas 2 2 4 3 2 7" xfId="32270"/>
    <cellStyle name="Notas 2 2 4 3 2 7 2" xfId="32271"/>
    <cellStyle name="Notas 2 2 4 3 2 8" xfId="32272"/>
    <cellStyle name="Notas 2 2 4 3 2 8 2" xfId="32273"/>
    <cellStyle name="Notas 2 2 4 3 2 9" xfId="32274"/>
    <cellStyle name="Notas 2 2 4 3 2 9 2" xfId="32275"/>
    <cellStyle name="Notas 2 2 4 3 3" xfId="32276"/>
    <cellStyle name="Notas 2 2 4 3 3 10" xfId="32277"/>
    <cellStyle name="Notas 2 2 4 3 3 10 2" xfId="32278"/>
    <cellStyle name="Notas 2 2 4 3 3 11" xfId="32279"/>
    <cellStyle name="Notas 2 2 4 3 3 2" xfId="32280"/>
    <cellStyle name="Notas 2 2 4 3 3 2 2" xfId="32281"/>
    <cellStyle name="Notas 2 2 4 3 3 3" xfId="32282"/>
    <cellStyle name="Notas 2 2 4 3 3 3 2" xfId="32283"/>
    <cellStyle name="Notas 2 2 4 3 3 4" xfId="32284"/>
    <cellStyle name="Notas 2 2 4 3 3 4 2" xfId="32285"/>
    <cellStyle name="Notas 2 2 4 3 3 5" xfId="32286"/>
    <cellStyle name="Notas 2 2 4 3 3 5 2" xfId="32287"/>
    <cellStyle name="Notas 2 2 4 3 3 6" xfId="32288"/>
    <cellStyle name="Notas 2 2 4 3 3 6 2" xfId="32289"/>
    <cellStyle name="Notas 2 2 4 3 3 7" xfId="32290"/>
    <cellStyle name="Notas 2 2 4 3 3 7 2" xfId="32291"/>
    <cellStyle name="Notas 2 2 4 3 3 8" xfId="32292"/>
    <cellStyle name="Notas 2 2 4 3 3 8 2" xfId="32293"/>
    <cellStyle name="Notas 2 2 4 3 3 9" xfId="32294"/>
    <cellStyle name="Notas 2 2 4 3 3 9 2" xfId="32295"/>
    <cellStyle name="Notas 2 2 4 3 4" xfId="32296"/>
    <cellStyle name="Notas 2 2 4 3 4 2" xfId="32297"/>
    <cellStyle name="Notas 2 2 4 3 5" xfId="32298"/>
    <cellStyle name="Notas 2 2 4 3 5 2" xfId="32299"/>
    <cellStyle name="Notas 2 2 4 3 6" xfId="32300"/>
    <cellStyle name="Notas 2 2 4 3 6 2" xfId="32301"/>
    <cellStyle name="Notas 2 2 4 3 7" xfId="32302"/>
    <cellStyle name="Notas 2 2 4 3 7 2" xfId="32303"/>
    <cellStyle name="Notas 2 2 4 3 8" xfId="32304"/>
    <cellStyle name="Notas 2 2 4 3 8 2" xfId="32305"/>
    <cellStyle name="Notas 2 2 4 3 9" xfId="32306"/>
    <cellStyle name="Notas 2 2 4 3 9 2" xfId="32307"/>
    <cellStyle name="Notas 2 2 4 4" xfId="32308"/>
    <cellStyle name="Notas 2 2 4 4 10" xfId="32309"/>
    <cellStyle name="Notas 2 2 4 4 10 2" xfId="32310"/>
    <cellStyle name="Notas 2 2 4 4 11" xfId="32311"/>
    <cellStyle name="Notas 2 2 4 4 2" xfId="32312"/>
    <cellStyle name="Notas 2 2 4 4 2 2" xfId="32313"/>
    <cellStyle name="Notas 2 2 4 4 3" xfId="32314"/>
    <cellStyle name="Notas 2 2 4 4 3 2" xfId="32315"/>
    <cellStyle name="Notas 2 2 4 4 4" xfId="32316"/>
    <cellStyle name="Notas 2 2 4 4 4 2" xfId="32317"/>
    <cellStyle name="Notas 2 2 4 4 5" xfId="32318"/>
    <cellStyle name="Notas 2 2 4 4 5 2" xfId="32319"/>
    <cellStyle name="Notas 2 2 4 4 6" xfId="32320"/>
    <cellStyle name="Notas 2 2 4 4 6 2" xfId="32321"/>
    <cellStyle name="Notas 2 2 4 4 7" xfId="32322"/>
    <cellStyle name="Notas 2 2 4 4 7 2" xfId="32323"/>
    <cellStyle name="Notas 2 2 4 4 8" xfId="32324"/>
    <cellStyle name="Notas 2 2 4 4 8 2" xfId="32325"/>
    <cellStyle name="Notas 2 2 4 4 9" xfId="32326"/>
    <cellStyle name="Notas 2 2 4 4 9 2" xfId="32327"/>
    <cellStyle name="Notas 2 2 4 5" xfId="32328"/>
    <cellStyle name="Notas 2 2 4 5 10" xfId="32329"/>
    <cellStyle name="Notas 2 2 4 5 10 2" xfId="32330"/>
    <cellStyle name="Notas 2 2 4 5 11" xfId="32331"/>
    <cellStyle name="Notas 2 2 4 5 2" xfId="32332"/>
    <cellStyle name="Notas 2 2 4 5 2 2" xfId="32333"/>
    <cellStyle name="Notas 2 2 4 5 3" xfId="32334"/>
    <cellStyle name="Notas 2 2 4 5 3 2" xfId="32335"/>
    <cellStyle name="Notas 2 2 4 5 4" xfId="32336"/>
    <cellStyle name="Notas 2 2 4 5 4 2" xfId="32337"/>
    <cellStyle name="Notas 2 2 4 5 5" xfId="32338"/>
    <cellStyle name="Notas 2 2 4 5 5 2" xfId="32339"/>
    <cellStyle name="Notas 2 2 4 5 6" xfId="32340"/>
    <cellStyle name="Notas 2 2 4 5 6 2" xfId="32341"/>
    <cellStyle name="Notas 2 2 4 5 7" xfId="32342"/>
    <cellStyle name="Notas 2 2 4 5 7 2" xfId="32343"/>
    <cellStyle name="Notas 2 2 4 5 8" xfId="32344"/>
    <cellStyle name="Notas 2 2 4 5 8 2" xfId="32345"/>
    <cellStyle name="Notas 2 2 4 5 9" xfId="32346"/>
    <cellStyle name="Notas 2 2 4 5 9 2" xfId="32347"/>
    <cellStyle name="Notas 2 2 4 6" xfId="32348"/>
    <cellStyle name="Notas 2 2 4 6 2" xfId="32349"/>
    <cellStyle name="Notas 2 2 4 7" xfId="32350"/>
    <cellStyle name="Notas 2 2 4 7 2" xfId="32351"/>
    <cellStyle name="Notas 2 2 4 8" xfId="32352"/>
    <cellStyle name="Notas 2 2 4 8 2" xfId="32353"/>
    <cellStyle name="Notas 2 2 4 9" xfId="32354"/>
    <cellStyle name="Notas 2 2 4 9 2" xfId="32355"/>
    <cellStyle name="Notas 2 2 5" xfId="32356"/>
    <cellStyle name="Notas 2 2 5 10" xfId="32357"/>
    <cellStyle name="Notas 2 2 5 10 2" xfId="32358"/>
    <cellStyle name="Notas 2 2 5 11" xfId="32359"/>
    <cellStyle name="Notas 2 2 5 11 2" xfId="32360"/>
    <cellStyle name="Notas 2 2 5 12" xfId="32361"/>
    <cellStyle name="Notas 2 2 5 12 2" xfId="32362"/>
    <cellStyle name="Notas 2 2 5 13" xfId="32363"/>
    <cellStyle name="Notas 2 2 5 13 2" xfId="32364"/>
    <cellStyle name="Notas 2 2 5 14" xfId="32365"/>
    <cellStyle name="Notas 2 2 5 14 2" xfId="32366"/>
    <cellStyle name="Notas 2 2 5 15" xfId="32367"/>
    <cellStyle name="Notas 2 2 5 2" xfId="32368"/>
    <cellStyle name="Notas 2 2 5 2 10" xfId="32369"/>
    <cellStyle name="Notas 2 2 5 2 10 2" xfId="32370"/>
    <cellStyle name="Notas 2 2 5 2 11" xfId="32371"/>
    <cellStyle name="Notas 2 2 5 2 11 2" xfId="32372"/>
    <cellStyle name="Notas 2 2 5 2 12" xfId="32373"/>
    <cellStyle name="Notas 2 2 5 2 12 2" xfId="32374"/>
    <cellStyle name="Notas 2 2 5 2 13" xfId="32375"/>
    <cellStyle name="Notas 2 2 5 2 2" xfId="32376"/>
    <cellStyle name="Notas 2 2 5 2 2 10" xfId="32377"/>
    <cellStyle name="Notas 2 2 5 2 2 10 2" xfId="32378"/>
    <cellStyle name="Notas 2 2 5 2 2 11" xfId="32379"/>
    <cellStyle name="Notas 2 2 5 2 2 2" xfId="32380"/>
    <cellStyle name="Notas 2 2 5 2 2 2 2" xfId="32381"/>
    <cellStyle name="Notas 2 2 5 2 2 3" xfId="32382"/>
    <cellStyle name="Notas 2 2 5 2 2 3 2" xfId="32383"/>
    <cellStyle name="Notas 2 2 5 2 2 4" xfId="32384"/>
    <cellStyle name="Notas 2 2 5 2 2 4 2" xfId="32385"/>
    <cellStyle name="Notas 2 2 5 2 2 5" xfId="32386"/>
    <cellStyle name="Notas 2 2 5 2 2 5 2" xfId="32387"/>
    <cellStyle name="Notas 2 2 5 2 2 6" xfId="32388"/>
    <cellStyle name="Notas 2 2 5 2 2 6 2" xfId="32389"/>
    <cellStyle name="Notas 2 2 5 2 2 7" xfId="32390"/>
    <cellStyle name="Notas 2 2 5 2 2 7 2" xfId="32391"/>
    <cellStyle name="Notas 2 2 5 2 2 8" xfId="32392"/>
    <cellStyle name="Notas 2 2 5 2 2 8 2" xfId="32393"/>
    <cellStyle name="Notas 2 2 5 2 2 9" xfId="32394"/>
    <cellStyle name="Notas 2 2 5 2 2 9 2" xfId="32395"/>
    <cellStyle name="Notas 2 2 5 2 3" xfId="32396"/>
    <cellStyle name="Notas 2 2 5 2 3 10" xfId="32397"/>
    <cellStyle name="Notas 2 2 5 2 3 10 2" xfId="32398"/>
    <cellStyle name="Notas 2 2 5 2 3 11" xfId="32399"/>
    <cellStyle name="Notas 2 2 5 2 3 2" xfId="32400"/>
    <cellStyle name="Notas 2 2 5 2 3 2 2" xfId="32401"/>
    <cellStyle name="Notas 2 2 5 2 3 3" xfId="32402"/>
    <cellStyle name="Notas 2 2 5 2 3 3 2" xfId="32403"/>
    <cellStyle name="Notas 2 2 5 2 3 4" xfId="32404"/>
    <cellStyle name="Notas 2 2 5 2 3 4 2" xfId="32405"/>
    <cellStyle name="Notas 2 2 5 2 3 5" xfId="32406"/>
    <cellStyle name="Notas 2 2 5 2 3 5 2" xfId="32407"/>
    <cellStyle name="Notas 2 2 5 2 3 6" xfId="32408"/>
    <cellStyle name="Notas 2 2 5 2 3 6 2" xfId="32409"/>
    <cellStyle name="Notas 2 2 5 2 3 7" xfId="32410"/>
    <cellStyle name="Notas 2 2 5 2 3 7 2" xfId="32411"/>
    <cellStyle name="Notas 2 2 5 2 3 8" xfId="32412"/>
    <cellStyle name="Notas 2 2 5 2 3 8 2" xfId="32413"/>
    <cellStyle name="Notas 2 2 5 2 3 9" xfId="32414"/>
    <cellStyle name="Notas 2 2 5 2 3 9 2" xfId="32415"/>
    <cellStyle name="Notas 2 2 5 2 4" xfId="32416"/>
    <cellStyle name="Notas 2 2 5 2 4 2" xfId="32417"/>
    <cellStyle name="Notas 2 2 5 2 5" xfId="32418"/>
    <cellStyle name="Notas 2 2 5 2 5 2" xfId="32419"/>
    <cellStyle name="Notas 2 2 5 2 6" xfId="32420"/>
    <cellStyle name="Notas 2 2 5 2 6 2" xfId="32421"/>
    <cellStyle name="Notas 2 2 5 2 7" xfId="32422"/>
    <cellStyle name="Notas 2 2 5 2 7 2" xfId="32423"/>
    <cellStyle name="Notas 2 2 5 2 8" xfId="32424"/>
    <cellStyle name="Notas 2 2 5 2 8 2" xfId="32425"/>
    <cellStyle name="Notas 2 2 5 2 9" xfId="32426"/>
    <cellStyle name="Notas 2 2 5 2 9 2" xfId="32427"/>
    <cellStyle name="Notas 2 2 5 3" xfId="32428"/>
    <cellStyle name="Notas 2 2 5 3 10" xfId="32429"/>
    <cellStyle name="Notas 2 2 5 3 10 2" xfId="32430"/>
    <cellStyle name="Notas 2 2 5 3 11" xfId="32431"/>
    <cellStyle name="Notas 2 2 5 3 11 2" xfId="32432"/>
    <cellStyle name="Notas 2 2 5 3 12" xfId="32433"/>
    <cellStyle name="Notas 2 2 5 3 12 2" xfId="32434"/>
    <cellStyle name="Notas 2 2 5 3 13" xfId="32435"/>
    <cellStyle name="Notas 2 2 5 3 2" xfId="32436"/>
    <cellStyle name="Notas 2 2 5 3 2 10" xfId="32437"/>
    <cellStyle name="Notas 2 2 5 3 2 10 2" xfId="32438"/>
    <cellStyle name="Notas 2 2 5 3 2 11" xfId="32439"/>
    <cellStyle name="Notas 2 2 5 3 2 2" xfId="32440"/>
    <cellStyle name="Notas 2 2 5 3 2 2 2" xfId="32441"/>
    <cellStyle name="Notas 2 2 5 3 2 3" xfId="32442"/>
    <cellStyle name="Notas 2 2 5 3 2 3 2" xfId="32443"/>
    <cellStyle name="Notas 2 2 5 3 2 4" xfId="32444"/>
    <cellStyle name="Notas 2 2 5 3 2 4 2" xfId="32445"/>
    <cellStyle name="Notas 2 2 5 3 2 5" xfId="32446"/>
    <cellStyle name="Notas 2 2 5 3 2 5 2" xfId="32447"/>
    <cellStyle name="Notas 2 2 5 3 2 6" xfId="32448"/>
    <cellStyle name="Notas 2 2 5 3 2 6 2" xfId="32449"/>
    <cellStyle name="Notas 2 2 5 3 2 7" xfId="32450"/>
    <cellStyle name="Notas 2 2 5 3 2 7 2" xfId="32451"/>
    <cellStyle name="Notas 2 2 5 3 2 8" xfId="32452"/>
    <cellStyle name="Notas 2 2 5 3 2 8 2" xfId="32453"/>
    <cellStyle name="Notas 2 2 5 3 2 9" xfId="32454"/>
    <cellStyle name="Notas 2 2 5 3 2 9 2" xfId="32455"/>
    <cellStyle name="Notas 2 2 5 3 3" xfId="32456"/>
    <cellStyle name="Notas 2 2 5 3 3 10" xfId="32457"/>
    <cellStyle name="Notas 2 2 5 3 3 10 2" xfId="32458"/>
    <cellStyle name="Notas 2 2 5 3 3 11" xfId="32459"/>
    <cellStyle name="Notas 2 2 5 3 3 2" xfId="32460"/>
    <cellStyle name="Notas 2 2 5 3 3 2 2" xfId="32461"/>
    <cellStyle name="Notas 2 2 5 3 3 3" xfId="32462"/>
    <cellStyle name="Notas 2 2 5 3 3 3 2" xfId="32463"/>
    <cellStyle name="Notas 2 2 5 3 3 4" xfId="32464"/>
    <cellStyle name="Notas 2 2 5 3 3 4 2" xfId="32465"/>
    <cellStyle name="Notas 2 2 5 3 3 5" xfId="32466"/>
    <cellStyle name="Notas 2 2 5 3 3 5 2" xfId="32467"/>
    <cellStyle name="Notas 2 2 5 3 3 6" xfId="32468"/>
    <cellStyle name="Notas 2 2 5 3 3 6 2" xfId="32469"/>
    <cellStyle name="Notas 2 2 5 3 3 7" xfId="32470"/>
    <cellStyle name="Notas 2 2 5 3 3 7 2" xfId="32471"/>
    <cellStyle name="Notas 2 2 5 3 3 8" xfId="32472"/>
    <cellStyle name="Notas 2 2 5 3 3 8 2" xfId="32473"/>
    <cellStyle name="Notas 2 2 5 3 3 9" xfId="32474"/>
    <cellStyle name="Notas 2 2 5 3 3 9 2" xfId="32475"/>
    <cellStyle name="Notas 2 2 5 3 4" xfId="32476"/>
    <cellStyle name="Notas 2 2 5 3 4 2" xfId="32477"/>
    <cellStyle name="Notas 2 2 5 3 5" xfId="32478"/>
    <cellStyle name="Notas 2 2 5 3 5 2" xfId="32479"/>
    <cellStyle name="Notas 2 2 5 3 6" xfId="32480"/>
    <cellStyle name="Notas 2 2 5 3 6 2" xfId="32481"/>
    <cellStyle name="Notas 2 2 5 3 7" xfId="32482"/>
    <cellStyle name="Notas 2 2 5 3 7 2" xfId="32483"/>
    <cellStyle name="Notas 2 2 5 3 8" xfId="32484"/>
    <cellStyle name="Notas 2 2 5 3 8 2" xfId="32485"/>
    <cellStyle name="Notas 2 2 5 3 9" xfId="32486"/>
    <cellStyle name="Notas 2 2 5 3 9 2" xfId="32487"/>
    <cellStyle name="Notas 2 2 5 4" xfId="32488"/>
    <cellStyle name="Notas 2 2 5 4 10" xfId="32489"/>
    <cellStyle name="Notas 2 2 5 4 10 2" xfId="32490"/>
    <cellStyle name="Notas 2 2 5 4 11" xfId="32491"/>
    <cellStyle name="Notas 2 2 5 4 2" xfId="32492"/>
    <cellStyle name="Notas 2 2 5 4 2 2" xfId="32493"/>
    <cellStyle name="Notas 2 2 5 4 3" xfId="32494"/>
    <cellStyle name="Notas 2 2 5 4 3 2" xfId="32495"/>
    <cellStyle name="Notas 2 2 5 4 4" xfId="32496"/>
    <cellStyle name="Notas 2 2 5 4 4 2" xfId="32497"/>
    <cellStyle name="Notas 2 2 5 4 5" xfId="32498"/>
    <cellStyle name="Notas 2 2 5 4 5 2" xfId="32499"/>
    <cellStyle name="Notas 2 2 5 4 6" xfId="32500"/>
    <cellStyle name="Notas 2 2 5 4 6 2" xfId="32501"/>
    <cellStyle name="Notas 2 2 5 4 7" xfId="32502"/>
    <cellStyle name="Notas 2 2 5 4 7 2" xfId="32503"/>
    <cellStyle name="Notas 2 2 5 4 8" xfId="32504"/>
    <cellStyle name="Notas 2 2 5 4 8 2" xfId="32505"/>
    <cellStyle name="Notas 2 2 5 4 9" xfId="32506"/>
    <cellStyle name="Notas 2 2 5 4 9 2" xfId="32507"/>
    <cellStyle name="Notas 2 2 5 5" xfId="32508"/>
    <cellStyle name="Notas 2 2 5 5 10" xfId="32509"/>
    <cellStyle name="Notas 2 2 5 5 10 2" xfId="32510"/>
    <cellStyle name="Notas 2 2 5 5 11" xfId="32511"/>
    <cellStyle name="Notas 2 2 5 5 2" xfId="32512"/>
    <cellStyle name="Notas 2 2 5 5 2 2" xfId="32513"/>
    <cellStyle name="Notas 2 2 5 5 3" xfId="32514"/>
    <cellStyle name="Notas 2 2 5 5 3 2" xfId="32515"/>
    <cellStyle name="Notas 2 2 5 5 4" xfId="32516"/>
    <cellStyle name="Notas 2 2 5 5 4 2" xfId="32517"/>
    <cellStyle name="Notas 2 2 5 5 5" xfId="32518"/>
    <cellStyle name="Notas 2 2 5 5 5 2" xfId="32519"/>
    <cellStyle name="Notas 2 2 5 5 6" xfId="32520"/>
    <cellStyle name="Notas 2 2 5 5 6 2" xfId="32521"/>
    <cellStyle name="Notas 2 2 5 5 7" xfId="32522"/>
    <cellStyle name="Notas 2 2 5 5 7 2" xfId="32523"/>
    <cellStyle name="Notas 2 2 5 5 8" xfId="32524"/>
    <cellStyle name="Notas 2 2 5 5 8 2" xfId="32525"/>
    <cellStyle name="Notas 2 2 5 5 9" xfId="32526"/>
    <cellStyle name="Notas 2 2 5 5 9 2" xfId="32527"/>
    <cellStyle name="Notas 2 2 5 6" xfId="32528"/>
    <cellStyle name="Notas 2 2 5 6 2" xfId="32529"/>
    <cellStyle name="Notas 2 2 5 7" xfId="32530"/>
    <cellStyle name="Notas 2 2 5 7 2" xfId="32531"/>
    <cellStyle name="Notas 2 2 5 8" xfId="32532"/>
    <cellStyle name="Notas 2 2 5 8 2" xfId="32533"/>
    <cellStyle name="Notas 2 2 5 9" xfId="32534"/>
    <cellStyle name="Notas 2 2 5 9 2" xfId="32535"/>
    <cellStyle name="Notas 2 2 6" xfId="32536"/>
    <cellStyle name="Notas 2 2 6 10" xfId="32537"/>
    <cellStyle name="Notas 2 2 6 10 2" xfId="32538"/>
    <cellStyle name="Notas 2 2 6 11" xfId="32539"/>
    <cellStyle name="Notas 2 2 6 11 2" xfId="32540"/>
    <cellStyle name="Notas 2 2 6 12" xfId="32541"/>
    <cellStyle name="Notas 2 2 6 12 2" xfId="32542"/>
    <cellStyle name="Notas 2 2 6 13" xfId="32543"/>
    <cellStyle name="Notas 2 2 6 2" xfId="32544"/>
    <cellStyle name="Notas 2 2 6 2 10" xfId="32545"/>
    <cellStyle name="Notas 2 2 6 2 10 2" xfId="32546"/>
    <cellStyle name="Notas 2 2 6 2 11" xfId="32547"/>
    <cellStyle name="Notas 2 2 6 2 2" xfId="32548"/>
    <cellStyle name="Notas 2 2 6 2 2 2" xfId="32549"/>
    <cellStyle name="Notas 2 2 6 2 3" xfId="32550"/>
    <cellStyle name="Notas 2 2 6 2 3 2" xfId="32551"/>
    <cellStyle name="Notas 2 2 6 2 4" xfId="32552"/>
    <cellStyle name="Notas 2 2 6 2 4 2" xfId="32553"/>
    <cellStyle name="Notas 2 2 6 2 5" xfId="32554"/>
    <cellStyle name="Notas 2 2 6 2 5 2" xfId="32555"/>
    <cellStyle name="Notas 2 2 6 2 6" xfId="32556"/>
    <cellStyle name="Notas 2 2 6 2 6 2" xfId="32557"/>
    <cellStyle name="Notas 2 2 6 2 7" xfId="32558"/>
    <cellStyle name="Notas 2 2 6 2 7 2" xfId="32559"/>
    <cellStyle name="Notas 2 2 6 2 8" xfId="32560"/>
    <cellStyle name="Notas 2 2 6 2 8 2" xfId="32561"/>
    <cellStyle name="Notas 2 2 6 2 9" xfId="32562"/>
    <cellStyle name="Notas 2 2 6 2 9 2" xfId="32563"/>
    <cellStyle name="Notas 2 2 6 3" xfId="32564"/>
    <cellStyle name="Notas 2 2 6 3 10" xfId="32565"/>
    <cellStyle name="Notas 2 2 6 3 10 2" xfId="32566"/>
    <cellStyle name="Notas 2 2 6 3 11" xfId="32567"/>
    <cellStyle name="Notas 2 2 6 3 2" xfId="32568"/>
    <cellStyle name="Notas 2 2 6 3 2 2" xfId="32569"/>
    <cellStyle name="Notas 2 2 6 3 3" xfId="32570"/>
    <cellStyle name="Notas 2 2 6 3 3 2" xfId="32571"/>
    <cellStyle name="Notas 2 2 6 3 4" xfId="32572"/>
    <cellStyle name="Notas 2 2 6 3 4 2" xfId="32573"/>
    <cellStyle name="Notas 2 2 6 3 5" xfId="32574"/>
    <cellStyle name="Notas 2 2 6 3 5 2" xfId="32575"/>
    <cellStyle name="Notas 2 2 6 3 6" xfId="32576"/>
    <cellStyle name="Notas 2 2 6 3 6 2" xfId="32577"/>
    <cellStyle name="Notas 2 2 6 3 7" xfId="32578"/>
    <cellStyle name="Notas 2 2 6 3 7 2" xfId="32579"/>
    <cellStyle name="Notas 2 2 6 3 8" xfId="32580"/>
    <cellStyle name="Notas 2 2 6 3 8 2" xfId="32581"/>
    <cellStyle name="Notas 2 2 6 3 9" xfId="32582"/>
    <cellStyle name="Notas 2 2 6 3 9 2" xfId="32583"/>
    <cellStyle name="Notas 2 2 6 4" xfId="32584"/>
    <cellStyle name="Notas 2 2 6 4 2" xfId="32585"/>
    <cellStyle name="Notas 2 2 6 5" xfId="32586"/>
    <cellStyle name="Notas 2 2 6 5 2" xfId="32587"/>
    <cellStyle name="Notas 2 2 6 6" xfId="32588"/>
    <cellStyle name="Notas 2 2 6 6 2" xfId="32589"/>
    <cellStyle name="Notas 2 2 6 7" xfId="32590"/>
    <cellStyle name="Notas 2 2 6 7 2" xfId="32591"/>
    <cellStyle name="Notas 2 2 6 8" xfId="32592"/>
    <cellStyle name="Notas 2 2 6 8 2" xfId="32593"/>
    <cellStyle name="Notas 2 2 6 9" xfId="32594"/>
    <cellStyle name="Notas 2 2 6 9 2" xfId="32595"/>
    <cellStyle name="Notas 2 2 7" xfId="32596"/>
    <cellStyle name="Notas 2 2 7 10" xfId="32597"/>
    <cellStyle name="Notas 2 2 7 10 2" xfId="32598"/>
    <cellStyle name="Notas 2 2 7 11" xfId="32599"/>
    <cellStyle name="Notas 2 2 7 11 2" xfId="32600"/>
    <cellStyle name="Notas 2 2 7 12" xfId="32601"/>
    <cellStyle name="Notas 2 2 7 12 2" xfId="32602"/>
    <cellStyle name="Notas 2 2 7 13" xfId="32603"/>
    <cellStyle name="Notas 2 2 7 2" xfId="32604"/>
    <cellStyle name="Notas 2 2 7 2 10" xfId="32605"/>
    <cellStyle name="Notas 2 2 7 2 10 2" xfId="32606"/>
    <cellStyle name="Notas 2 2 7 2 11" xfId="32607"/>
    <cellStyle name="Notas 2 2 7 2 2" xfId="32608"/>
    <cellStyle name="Notas 2 2 7 2 2 2" xfId="32609"/>
    <cellStyle name="Notas 2 2 7 2 3" xfId="32610"/>
    <cellStyle name="Notas 2 2 7 2 3 2" xfId="32611"/>
    <cellStyle name="Notas 2 2 7 2 4" xfId="32612"/>
    <cellStyle name="Notas 2 2 7 2 4 2" xfId="32613"/>
    <cellStyle name="Notas 2 2 7 2 5" xfId="32614"/>
    <cellStyle name="Notas 2 2 7 2 5 2" xfId="32615"/>
    <cellStyle name="Notas 2 2 7 2 6" xfId="32616"/>
    <cellStyle name="Notas 2 2 7 2 6 2" xfId="32617"/>
    <cellStyle name="Notas 2 2 7 2 7" xfId="32618"/>
    <cellStyle name="Notas 2 2 7 2 7 2" xfId="32619"/>
    <cellStyle name="Notas 2 2 7 2 8" xfId="32620"/>
    <cellStyle name="Notas 2 2 7 2 8 2" xfId="32621"/>
    <cellStyle name="Notas 2 2 7 2 9" xfId="32622"/>
    <cellStyle name="Notas 2 2 7 2 9 2" xfId="32623"/>
    <cellStyle name="Notas 2 2 7 3" xfId="32624"/>
    <cellStyle name="Notas 2 2 7 3 10" xfId="32625"/>
    <cellStyle name="Notas 2 2 7 3 10 2" xfId="32626"/>
    <cellStyle name="Notas 2 2 7 3 11" xfId="32627"/>
    <cellStyle name="Notas 2 2 7 3 2" xfId="32628"/>
    <cellStyle name="Notas 2 2 7 3 2 2" xfId="32629"/>
    <cellStyle name="Notas 2 2 7 3 3" xfId="32630"/>
    <cellStyle name="Notas 2 2 7 3 3 2" xfId="32631"/>
    <cellStyle name="Notas 2 2 7 3 4" xfId="32632"/>
    <cellStyle name="Notas 2 2 7 3 4 2" xfId="32633"/>
    <cellStyle name="Notas 2 2 7 3 5" xfId="32634"/>
    <cellStyle name="Notas 2 2 7 3 5 2" xfId="32635"/>
    <cellStyle name="Notas 2 2 7 3 6" xfId="32636"/>
    <cellStyle name="Notas 2 2 7 3 6 2" xfId="32637"/>
    <cellStyle name="Notas 2 2 7 3 7" xfId="32638"/>
    <cellStyle name="Notas 2 2 7 3 7 2" xfId="32639"/>
    <cellStyle name="Notas 2 2 7 3 8" xfId="32640"/>
    <cellStyle name="Notas 2 2 7 3 8 2" xfId="32641"/>
    <cellStyle name="Notas 2 2 7 3 9" xfId="32642"/>
    <cellStyle name="Notas 2 2 7 3 9 2" xfId="32643"/>
    <cellStyle name="Notas 2 2 7 4" xfId="32644"/>
    <cellStyle name="Notas 2 2 7 4 2" xfId="32645"/>
    <cellStyle name="Notas 2 2 7 5" xfId="32646"/>
    <cellStyle name="Notas 2 2 7 5 2" xfId="32647"/>
    <cellStyle name="Notas 2 2 7 6" xfId="32648"/>
    <cellStyle name="Notas 2 2 7 6 2" xfId="32649"/>
    <cellStyle name="Notas 2 2 7 7" xfId="32650"/>
    <cellStyle name="Notas 2 2 7 7 2" xfId="32651"/>
    <cellStyle name="Notas 2 2 7 8" xfId="32652"/>
    <cellStyle name="Notas 2 2 7 8 2" xfId="32653"/>
    <cellStyle name="Notas 2 2 7 9" xfId="32654"/>
    <cellStyle name="Notas 2 2 7 9 2" xfId="32655"/>
    <cellStyle name="Notas 2 2 8" xfId="32656"/>
    <cellStyle name="Notas 2 2 8 2" xfId="32657"/>
    <cellStyle name="Notas 2 2 9" xfId="32658"/>
    <cellStyle name="Notas 2 2 9 2" xfId="32659"/>
    <cellStyle name="Notas 2 20" xfId="32660"/>
    <cellStyle name="Notas 2 20 2" xfId="32661"/>
    <cellStyle name="Notas 2 21" xfId="32662"/>
    <cellStyle name="Notas 2 22" xfId="32663"/>
    <cellStyle name="Notas 2 23" xfId="32664"/>
    <cellStyle name="Notas 2 3" xfId="1126"/>
    <cellStyle name="Notas 2 3 10" xfId="32665"/>
    <cellStyle name="Notas 2 3 10 2" xfId="32666"/>
    <cellStyle name="Notas 2 3 11" xfId="32667"/>
    <cellStyle name="Notas 2 3 11 2" xfId="32668"/>
    <cellStyle name="Notas 2 3 12" xfId="32669"/>
    <cellStyle name="Notas 2 3 12 2" xfId="32670"/>
    <cellStyle name="Notas 2 3 13" xfId="32671"/>
    <cellStyle name="Notas 2 3 13 2" xfId="32672"/>
    <cellStyle name="Notas 2 3 14" xfId="32673"/>
    <cellStyle name="Notas 2 3 14 2" xfId="32674"/>
    <cellStyle name="Notas 2 3 15" xfId="32675"/>
    <cellStyle name="Notas 2 3 15 2" xfId="32676"/>
    <cellStyle name="Notas 2 3 16" xfId="32677"/>
    <cellStyle name="Notas 2 3 16 2" xfId="32678"/>
    <cellStyle name="Notas 2 3 17" xfId="32679"/>
    <cellStyle name="Notas 2 3 18" xfId="32680"/>
    <cellStyle name="Notas 2 3 19" xfId="32681"/>
    <cellStyle name="Notas 2 3 2" xfId="32682"/>
    <cellStyle name="Notas 2 3 2 10" xfId="32683"/>
    <cellStyle name="Notas 2 3 2 10 2" xfId="32684"/>
    <cellStyle name="Notas 2 3 2 11" xfId="32685"/>
    <cellStyle name="Notas 2 3 2 11 2" xfId="32686"/>
    <cellStyle name="Notas 2 3 2 12" xfId="32687"/>
    <cellStyle name="Notas 2 3 2 12 2" xfId="32688"/>
    <cellStyle name="Notas 2 3 2 13" xfId="32689"/>
    <cellStyle name="Notas 2 3 2 13 2" xfId="32690"/>
    <cellStyle name="Notas 2 3 2 14" xfId="32691"/>
    <cellStyle name="Notas 2 3 2 14 2" xfId="32692"/>
    <cellStyle name="Notas 2 3 2 15" xfId="32693"/>
    <cellStyle name="Notas 2 3 2 2" xfId="32694"/>
    <cellStyle name="Notas 2 3 2 2 10" xfId="32695"/>
    <cellStyle name="Notas 2 3 2 2 10 2" xfId="32696"/>
    <cellStyle name="Notas 2 3 2 2 11" xfId="32697"/>
    <cellStyle name="Notas 2 3 2 2 11 2" xfId="32698"/>
    <cellStyle name="Notas 2 3 2 2 12" xfId="32699"/>
    <cellStyle name="Notas 2 3 2 2 12 2" xfId="32700"/>
    <cellStyle name="Notas 2 3 2 2 13" xfId="32701"/>
    <cellStyle name="Notas 2 3 2 2 2" xfId="32702"/>
    <cellStyle name="Notas 2 3 2 2 2 10" xfId="32703"/>
    <cellStyle name="Notas 2 3 2 2 2 10 2" xfId="32704"/>
    <cellStyle name="Notas 2 3 2 2 2 11" xfId="32705"/>
    <cellStyle name="Notas 2 3 2 2 2 2" xfId="32706"/>
    <cellStyle name="Notas 2 3 2 2 2 2 2" xfId="32707"/>
    <cellStyle name="Notas 2 3 2 2 2 3" xfId="32708"/>
    <cellStyle name="Notas 2 3 2 2 2 3 2" xfId="32709"/>
    <cellStyle name="Notas 2 3 2 2 2 4" xfId="32710"/>
    <cellStyle name="Notas 2 3 2 2 2 4 2" xfId="32711"/>
    <cellStyle name="Notas 2 3 2 2 2 5" xfId="32712"/>
    <cellStyle name="Notas 2 3 2 2 2 5 2" xfId="32713"/>
    <cellStyle name="Notas 2 3 2 2 2 6" xfId="32714"/>
    <cellStyle name="Notas 2 3 2 2 2 6 2" xfId="32715"/>
    <cellStyle name="Notas 2 3 2 2 2 7" xfId="32716"/>
    <cellStyle name="Notas 2 3 2 2 2 7 2" xfId="32717"/>
    <cellStyle name="Notas 2 3 2 2 2 8" xfId="32718"/>
    <cellStyle name="Notas 2 3 2 2 2 8 2" xfId="32719"/>
    <cellStyle name="Notas 2 3 2 2 2 9" xfId="32720"/>
    <cellStyle name="Notas 2 3 2 2 2 9 2" xfId="32721"/>
    <cellStyle name="Notas 2 3 2 2 3" xfId="32722"/>
    <cellStyle name="Notas 2 3 2 2 3 10" xfId="32723"/>
    <cellStyle name="Notas 2 3 2 2 3 10 2" xfId="32724"/>
    <cellStyle name="Notas 2 3 2 2 3 11" xfId="32725"/>
    <cellStyle name="Notas 2 3 2 2 3 2" xfId="32726"/>
    <cellStyle name="Notas 2 3 2 2 3 2 2" xfId="32727"/>
    <cellStyle name="Notas 2 3 2 2 3 3" xfId="32728"/>
    <cellStyle name="Notas 2 3 2 2 3 3 2" xfId="32729"/>
    <cellStyle name="Notas 2 3 2 2 3 4" xfId="32730"/>
    <cellStyle name="Notas 2 3 2 2 3 4 2" xfId="32731"/>
    <cellStyle name="Notas 2 3 2 2 3 5" xfId="32732"/>
    <cellStyle name="Notas 2 3 2 2 3 5 2" xfId="32733"/>
    <cellStyle name="Notas 2 3 2 2 3 6" xfId="32734"/>
    <cellStyle name="Notas 2 3 2 2 3 6 2" xfId="32735"/>
    <cellStyle name="Notas 2 3 2 2 3 7" xfId="32736"/>
    <cellStyle name="Notas 2 3 2 2 3 7 2" xfId="32737"/>
    <cellStyle name="Notas 2 3 2 2 3 8" xfId="32738"/>
    <cellStyle name="Notas 2 3 2 2 3 8 2" xfId="32739"/>
    <cellStyle name="Notas 2 3 2 2 3 9" xfId="32740"/>
    <cellStyle name="Notas 2 3 2 2 3 9 2" xfId="32741"/>
    <cellStyle name="Notas 2 3 2 2 4" xfId="32742"/>
    <cellStyle name="Notas 2 3 2 2 4 2" xfId="32743"/>
    <cellStyle name="Notas 2 3 2 2 5" xfId="32744"/>
    <cellStyle name="Notas 2 3 2 2 5 2" xfId="32745"/>
    <cellStyle name="Notas 2 3 2 2 6" xfId="32746"/>
    <cellStyle name="Notas 2 3 2 2 6 2" xfId="32747"/>
    <cellStyle name="Notas 2 3 2 2 7" xfId="32748"/>
    <cellStyle name="Notas 2 3 2 2 7 2" xfId="32749"/>
    <cellStyle name="Notas 2 3 2 2 8" xfId="32750"/>
    <cellStyle name="Notas 2 3 2 2 8 2" xfId="32751"/>
    <cellStyle name="Notas 2 3 2 2 9" xfId="32752"/>
    <cellStyle name="Notas 2 3 2 2 9 2" xfId="32753"/>
    <cellStyle name="Notas 2 3 2 3" xfId="32754"/>
    <cellStyle name="Notas 2 3 2 3 10" xfId="32755"/>
    <cellStyle name="Notas 2 3 2 3 10 2" xfId="32756"/>
    <cellStyle name="Notas 2 3 2 3 11" xfId="32757"/>
    <cellStyle name="Notas 2 3 2 3 11 2" xfId="32758"/>
    <cellStyle name="Notas 2 3 2 3 12" xfId="32759"/>
    <cellStyle name="Notas 2 3 2 3 12 2" xfId="32760"/>
    <cellStyle name="Notas 2 3 2 3 13" xfId="32761"/>
    <cellStyle name="Notas 2 3 2 3 2" xfId="32762"/>
    <cellStyle name="Notas 2 3 2 3 2 10" xfId="32763"/>
    <cellStyle name="Notas 2 3 2 3 2 10 2" xfId="32764"/>
    <cellStyle name="Notas 2 3 2 3 2 11" xfId="32765"/>
    <cellStyle name="Notas 2 3 2 3 2 2" xfId="32766"/>
    <cellStyle name="Notas 2 3 2 3 2 2 2" xfId="32767"/>
    <cellStyle name="Notas 2 3 2 3 2 3" xfId="32768"/>
    <cellStyle name="Notas 2 3 2 3 2 3 2" xfId="32769"/>
    <cellStyle name="Notas 2 3 2 3 2 4" xfId="32770"/>
    <cellStyle name="Notas 2 3 2 3 2 4 2" xfId="32771"/>
    <cellStyle name="Notas 2 3 2 3 2 5" xfId="32772"/>
    <cellStyle name="Notas 2 3 2 3 2 5 2" xfId="32773"/>
    <cellStyle name="Notas 2 3 2 3 2 6" xfId="32774"/>
    <cellStyle name="Notas 2 3 2 3 2 6 2" xfId="32775"/>
    <cellStyle name="Notas 2 3 2 3 2 7" xfId="32776"/>
    <cellStyle name="Notas 2 3 2 3 2 7 2" xfId="32777"/>
    <cellStyle name="Notas 2 3 2 3 2 8" xfId="32778"/>
    <cellStyle name="Notas 2 3 2 3 2 8 2" xfId="32779"/>
    <cellStyle name="Notas 2 3 2 3 2 9" xfId="32780"/>
    <cellStyle name="Notas 2 3 2 3 2 9 2" xfId="32781"/>
    <cellStyle name="Notas 2 3 2 3 3" xfId="32782"/>
    <cellStyle name="Notas 2 3 2 3 3 10" xfId="32783"/>
    <cellStyle name="Notas 2 3 2 3 3 10 2" xfId="32784"/>
    <cellStyle name="Notas 2 3 2 3 3 11" xfId="32785"/>
    <cellStyle name="Notas 2 3 2 3 3 2" xfId="32786"/>
    <cellStyle name="Notas 2 3 2 3 3 2 2" xfId="32787"/>
    <cellStyle name="Notas 2 3 2 3 3 3" xfId="32788"/>
    <cellStyle name="Notas 2 3 2 3 3 3 2" xfId="32789"/>
    <cellStyle name="Notas 2 3 2 3 3 4" xfId="32790"/>
    <cellStyle name="Notas 2 3 2 3 3 4 2" xfId="32791"/>
    <cellStyle name="Notas 2 3 2 3 3 5" xfId="32792"/>
    <cellStyle name="Notas 2 3 2 3 3 5 2" xfId="32793"/>
    <cellStyle name="Notas 2 3 2 3 3 6" xfId="32794"/>
    <cellStyle name="Notas 2 3 2 3 3 6 2" xfId="32795"/>
    <cellStyle name="Notas 2 3 2 3 3 7" xfId="32796"/>
    <cellStyle name="Notas 2 3 2 3 3 7 2" xfId="32797"/>
    <cellStyle name="Notas 2 3 2 3 3 8" xfId="32798"/>
    <cellStyle name="Notas 2 3 2 3 3 8 2" xfId="32799"/>
    <cellStyle name="Notas 2 3 2 3 3 9" xfId="32800"/>
    <cellStyle name="Notas 2 3 2 3 3 9 2" xfId="32801"/>
    <cellStyle name="Notas 2 3 2 3 4" xfId="32802"/>
    <cellStyle name="Notas 2 3 2 3 4 2" xfId="32803"/>
    <cellStyle name="Notas 2 3 2 3 5" xfId="32804"/>
    <cellStyle name="Notas 2 3 2 3 5 2" xfId="32805"/>
    <cellStyle name="Notas 2 3 2 3 6" xfId="32806"/>
    <cellStyle name="Notas 2 3 2 3 6 2" xfId="32807"/>
    <cellStyle name="Notas 2 3 2 3 7" xfId="32808"/>
    <cellStyle name="Notas 2 3 2 3 7 2" xfId="32809"/>
    <cellStyle name="Notas 2 3 2 3 8" xfId="32810"/>
    <cellStyle name="Notas 2 3 2 3 8 2" xfId="32811"/>
    <cellStyle name="Notas 2 3 2 3 9" xfId="32812"/>
    <cellStyle name="Notas 2 3 2 3 9 2" xfId="32813"/>
    <cellStyle name="Notas 2 3 2 4" xfId="32814"/>
    <cellStyle name="Notas 2 3 2 4 10" xfId="32815"/>
    <cellStyle name="Notas 2 3 2 4 10 2" xfId="32816"/>
    <cellStyle name="Notas 2 3 2 4 11" xfId="32817"/>
    <cellStyle name="Notas 2 3 2 4 2" xfId="32818"/>
    <cellStyle name="Notas 2 3 2 4 2 2" xfId="32819"/>
    <cellStyle name="Notas 2 3 2 4 3" xfId="32820"/>
    <cellStyle name="Notas 2 3 2 4 3 2" xfId="32821"/>
    <cellStyle name="Notas 2 3 2 4 4" xfId="32822"/>
    <cellStyle name="Notas 2 3 2 4 4 2" xfId="32823"/>
    <cellStyle name="Notas 2 3 2 4 5" xfId="32824"/>
    <cellStyle name="Notas 2 3 2 4 5 2" xfId="32825"/>
    <cellStyle name="Notas 2 3 2 4 6" xfId="32826"/>
    <cellStyle name="Notas 2 3 2 4 6 2" xfId="32827"/>
    <cellStyle name="Notas 2 3 2 4 7" xfId="32828"/>
    <cellStyle name="Notas 2 3 2 4 7 2" xfId="32829"/>
    <cellStyle name="Notas 2 3 2 4 8" xfId="32830"/>
    <cellStyle name="Notas 2 3 2 4 8 2" xfId="32831"/>
    <cellStyle name="Notas 2 3 2 4 9" xfId="32832"/>
    <cellStyle name="Notas 2 3 2 4 9 2" xfId="32833"/>
    <cellStyle name="Notas 2 3 2 5" xfId="32834"/>
    <cellStyle name="Notas 2 3 2 5 10" xfId="32835"/>
    <cellStyle name="Notas 2 3 2 5 10 2" xfId="32836"/>
    <cellStyle name="Notas 2 3 2 5 11" xfId="32837"/>
    <cellStyle name="Notas 2 3 2 5 2" xfId="32838"/>
    <cellStyle name="Notas 2 3 2 5 2 2" xfId="32839"/>
    <cellStyle name="Notas 2 3 2 5 3" xfId="32840"/>
    <cellStyle name="Notas 2 3 2 5 3 2" xfId="32841"/>
    <cellStyle name="Notas 2 3 2 5 4" xfId="32842"/>
    <cellStyle name="Notas 2 3 2 5 4 2" xfId="32843"/>
    <cellStyle name="Notas 2 3 2 5 5" xfId="32844"/>
    <cellStyle name="Notas 2 3 2 5 5 2" xfId="32845"/>
    <cellStyle name="Notas 2 3 2 5 6" xfId="32846"/>
    <cellStyle name="Notas 2 3 2 5 6 2" xfId="32847"/>
    <cellStyle name="Notas 2 3 2 5 7" xfId="32848"/>
    <cellStyle name="Notas 2 3 2 5 7 2" xfId="32849"/>
    <cellStyle name="Notas 2 3 2 5 8" xfId="32850"/>
    <cellStyle name="Notas 2 3 2 5 8 2" xfId="32851"/>
    <cellStyle name="Notas 2 3 2 5 9" xfId="32852"/>
    <cellStyle name="Notas 2 3 2 5 9 2" xfId="32853"/>
    <cellStyle name="Notas 2 3 2 6" xfId="32854"/>
    <cellStyle name="Notas 2 3 2 6 2" xfId="32855"/>
    <cellStyle name="Notas 2 3 2 7" xfId="32856"/>
    <cellStyle name="Notas 2 3 2 7 2" xfId="32857"/>
    <cellStyle name="Notas 2 3 2 8" xfId="32858"/>
    <cellStyle name="Notas 2 3 2 8 2" xfId="32859"/>
    <cellStyle name="Notas 2 3 2 9" xfId="32860"/>
    <cellStyle name="Notas 2 3 2 9 2" xfId="32861"/>
    <cellStyle name="Notas 2 3 3" xfId="32862"/>
    <cellStyle name="Notas 2 3 3 10" xfId="32863"/>
    <cellStyle name="Notas 2 3 3 10 2" xfId="32864"/>
    <cellStyle name="Notas 2 3 3 11" xfId="32865"/>
    <cellStyle name="Notas 2 3 3 11 2" xfId="32866"/>
    <cellStyle name="Notas 2 3 3 12" xfId="32867"/>
    <cellStyle name="Notas 2 3 3 12 2" xfId="32868"/>
    <cellStyle name="Notas 2 3 3 13" xfId="32869"/>
    <cellStyle name="Notas 2 3 3 13 2" xfId="32870"/>
    <cellStyle name="Notas 2 3 3 14" xfId="32871"/>
    <cellStyle name="Notas 2 3 3 14 2" xfId="32872"/>
    <cellStyle name="Notas 2 3 3 15" xfId="32873"/>
    <cellStyle name="Notas 2 3 3 2" xfId="32874"/>
    <cellStyle name="Notas 2 3 3 2 10" xfId="32875"/>
    <cellStyle name="Notas 2 3 3 2 10 2" xfId="32876"/>
    <cellStyle name="Notas 2 3 3 2 11" xfId="32877"/>
    <cellStyle name="Notas 2 3 3 2 11 2" xfId="32878"/>
    <cellStyle name="Notas 2 3 3 2 12" xfId="32879"/>
    <cellStyle name="Notas 2 3 3 2 12 2" xfId="32880"/>
    <cellStyle name="Notas 2 3 3 2 13" xfId="32881"/>
    <cellStyle name="Notas 2 3 3 2 2" xfId="32882"/>
    <cellStyle name="Notas 2 3 3 2 2 10" xfId="32883"/>
    <cellStyle name="Notas 2 3 3 2 2 10 2" xfId="32884"/>
    <cellStyle name="Notas 2 3 3 2 2 11" xfId="32885"/>
    <cellStyle name="Notas 2 3 3 2 2 2" xfId="32886"/>
    <cellStyle name="Notas 2 3 3 2 2 2 2" xfId="32887"/>
    <cellStyle name="Notas 2 3 3 2 2 3" xfId="32888"/>
    <cellStyle name="Notas 2 3 3 2 2 3 2" xfId="32889"/>
    <cellStyle name="Notas 2 3 3 2 2 4" xfId="32890"/>
    <cellStyle name="Notas 2 3 3 2 2 4 2" xfId="32891"/>
    <cellStyle name="Notas 2 3 3 2 2 5" xfId="32892"/>
    <cellStyle name="Notas 2 3 3 2 2 5 2" xfId="32893"/>
    <cellStyle name="Notas 2 3 3 2 2 6" xfId="32894"/>
    <cellStyle name="Notas 2 3 3 2 2 6 2" xfId="32895"/>
    <cellStyle name="Notas 2 3 3 2 2 7" xfId="32896"/>
    <cellStyle name="Notas 2 3 3 2 2 7 2" xfId="32897"/>
    <cellStyle name="Notas 2 3 3 2 2 8" xfId="32898"/>
    <cellStyle name="Notas 2 3 3 2 2 8 2" xfId="32899"/>
    <cellStyle name="Notas 2 3 3 2 2 9" xfId="32900"/>
    <cellStyle name="Notas 2 3 3 2 2 9 2" xfId="32901"/>
    <cellStyle name="Notas 2 3 3 2 3" xfId="32902"/>
    <cellStyle name="Notas 2 3 3 2 3 10" xfId="32903"/>
    <cellStyle name="Notas 2 3 3 2 3 10 2" xfId="32904"/>
    <cellStyle name="Notas 2 3 3 2 3 11" xfId="32905"/>
    <cellStyle name="Notas 2 3 3 2 3 2" xfId="32906"/>
    <cellStyle name="Notas 2 3 3 2 3 2 2" xfId="32907"/>
    <cellStyle name="Notas 2 3 3 2 3 3" xfId="32908"/>
    <cellStyle name="Notas 2 3 3 2 3 3 2" xfId="32909"/>
    <cellStyle name="Notas 2 3 3 2 3 4" xfId="32910"/>
    <cellStyle name="Notas 2 3 3 2 3 4 2" xfId="32911"/>
    <cellStyle name="Notas 2 3 3 2 3 5" xfId="32912"/>
    <cellStyle name="Notas 2 3 3 2 3 5 2" xfId="32913"/>
    <cellStyle name="Notas 2 3 3 2 3 6" xfId="32914"/>
    <cellStyle name="Notas 2 3 3 2 3 6 2" xfId="32915"/>
    <cellStyle name="Notas 2 3 3 2 3 7" xfId="32916"/>
    <cellStyle name="Notas 2 3 3 2 3 7 2" xfId="32917"/>
    <cellStyle name="Notas 2 3 3 2 3 8" xfId="32918"/>
    <cellStyle name="Notas 2 3 3 2 3 8 2" xfId="32919"/>
    <cellStyle name="Notas 2 3 3 2 3 9" xfId="32920"/>
    <cellStyle name="Notas 2 3 3 2 3 9 2" xfId="32921"/>
    <cellStyle name="Notas 2 3 3 2 4" xfId="32922"/>
    <cellStyle name="Notas 2 3 3 2 4 2" xfId="32923"/>
    <cellStyle name="Notas 2 3 3 2 5" xfId="32924"/>
    <cellStyle name="Notas 2 3 3 2 5 2" xfId="32925"/>
    <cellStyle name="Notas 2 3 3 2 6" xfId="32926"/>
    <cellStyle name="Notas 2 3 3 2 6 2" xfId="32927"/>
    <cellStyle name="Notas 2 3 3 2 7" xfId="32928"/>
    <cellStyle name="Notas 2 3 3 2 7 2" xfId="32929"/>
    <cellStyle name="Notas 2 3 3 2 8" xfId="32930"/>
    <cellStyle name="Notas 2 3 3 2 8 2" xfId="32931"/>
    <cellStyle name="Notas 2 3 3 2 9" xfId="32932"/>
    <cellStyle name="Notas 2 3 3 2 9 2" xfId="32933"/>
    <cellStyle name="Notas 2 3 3 3" xfId="32934"/>
    <cellStyle name="Notas 2 3 3 3 10" xfId="32935"/>
    <cellStyle name="Notas 2 3 3 3 10 2" xfId="32936"/>
    <cellStyle name="Notas 2 3 3 3 11" xfId="32937"/>
    <cellStyle name="Notas 2 3 3 3 11 2" xfId="32938"/>
    <cellStyle name="Notas 2 3 3 3 12" xfId="32939"/>
    <cellStyle name="Notas 2 3 3 3 12 2" xfId="32940"/>
    <cellStyle name="Notas 2 3 3 3 13" xfId="32941"/>
    <cellStyle name="Notas 2 3 3 3 2" xfId="32942"/>
    <cellStyle name="Notas 2 3 3 3 2 10" xfId="32943"/>
    <cellStyle name="Notas 2 3 3 3 2 10 2" xfId="32944"/>
    <cellStyle name="Notas 2 3 3 3 2 11" xfId="32945"/>
    <cellStyle name="Notas 2 3 3 3 2 2" xfId="32946"/>
    <cellStyle name="Notas 2 3 3 3 2 2 2" xfId="32947"/>
    <cellStyle name="Notas 2 3 3 3 2 3" xfId="32948"/>
    <cellStyle name="Notas 2 3 3 3 2 3 2" xfId="32949"/>
    <cellStyle name="Notas 2 3 3 3 2 4" xfId="32950"/>
    <cellStyle name="Notas 2 3 3 3 2 4 2" xfId="32951"/>
    <cellStyle name="Notas 2 3 3 3 2 5" xfId="32952"/>
    <cellStyle name="Notas 2 3 3 3 2 5 2" xfId="32953"/>
    <cellStyle name="Notas 2 3 3 3 2 6" xfId="32954"/>
    <cellStyle name="Notas 2 3 3 3 2 6 2" xfId="32955"/>
    <cellStyle name="Notas 2 3 3 3 2 7" xfId="32956"/>
    <cellStyle name="Notas 2 3 3 3 2 7 2" xfId="32957"/>
    <cellStyle name="Notas 2 3 3 3 2 8" xfId="32958"/>
    <cellStyle name="Notas 2 3 3 3 2 8 2" xfId="32959"/>
    <cellStyle name="Notas 2 3 3 3 2 9" xfId="32960"/>
    <cellStyle name="Notas 2 3 3 3 2 9 2" xfId="32961"/>
    <cellStyle name="Notas 2 3 3 3 3" xfId="32962"/>
    <cellStyle name="Notas 2 3 3 3 3 10" xfId="32963"/>
    <cellStyle name="Notas 2 3 3 3 3 10 2" xfId="32964"/>
    <cellStyle name="Notas 2 3 3 3 3 11" xfId="32965"/>
    <cellStyle name="Notas 2 3 3 3 3 2" xfId="32966"/>
    <cellStyle name="Notas 2 3 3 3 3 2 2" xfId="32967"/>
    <cellStyle name="Notas 2 3 3 3 3 3" xfId="32968"/>
    <cellStyle name="Notas 2 3 3 3 3 3 2" xfId="32969"/>
    <cellStyle name="Notas 2 3 3 3 3 4" xfId="32970"/>
    <cellStyle name="Notas 2 3 3 3 3 4 2" xfId="32971"/>
    <cellStyle name="Notas 2 3 3 3 3 5" xfId="32972"/>
    <cellStyle name="Notas 2 3 3 3 3 5 2" xfId="32973"/>
    <cellStyle name="Notas 2 3 3 3 3 6" xfId="32974"/>
    <cellStyle name="Notas 2 3 3 3 3 6 2" xfId="32975"/>
    <cellStyle name="Notas 2 3 3 3 3 7" xfId="32976"/>
    <cellStyle name="Notas 2 3 3 3 3 7 2" xfId="32977"/>
    <cellStyle name="Notas 2 3 3 3 3 8" xfId="32978"/>
    <cellStyle name="Notas 2 3 3 3 3 8 2" xfId="32979"/>
    <cellStyle name="Notas 2 3 3 3 3 9" xfId="32980"/>
    <cellStyle name="Notas 2 3 3 3 3 9 2" xfId="32981"/>
    <cellStyle name="Notas 2 3 3 3 4" xfId="32982"/>
    <cellStyle name="Notas 2 3 3 3 4 2" xfId="32983"/>
    <cellStyle name="Notas 2 3 3 3 5" xfId="32984"/>
    <cellStyle name="Notas 2 3 3 3 5 2" xfId="32985"/>
    <cellStyle name="Notas 2 3 3 3 6" xfId="32986"/>
    <cellStyle name="Notas 2 3 3 3 6 2" xfId="32987"/>
    <cellStyle name="Notas 2 3 3 3 7" xfId="32988"/>
    <cellStyle name="Notas 2 3 3 3 7 2" xfId="32989"/>
    <cellStyle name="Notas 2 3 3 3 8" xfId="32990"/>
    <cellStyle name="Notas 2 3 3 3 8 2" xfId="32991"/>
    <cellStyle name="Notas 2 3 3 3 9" xfId="32992"/>
    <cellStyle name="Notas 2 3 3 3 9 2" xfId="32993"/>
    <cellStyle name="Notas 2 3 3 4" xfId="32994"/>
    <cellStyle name="Notas 2 3 3 4 10" xfId="32995"/>
    <cellStyle name="Notas 2 3 3 4 10 2" xfId="32996"/>
    <cellStyle name="Notas 2 3 3 4 11" xfId="32997"/>
    <cellStyle name="Notas 2 3 3 4 2" xfId="32998"/>
    <cellStyle name="Notas 2 3 3 4 2 2" xfId="32999"/>
    <cellStyle name="Notas 2 3 3 4 3" xfId="33000"/>
    <cellStyle name="Notas 2 3 3 4 3 2" xfId="33001"/>
    <cellStyle name="Notas 2 3 3 4 4" xfId="33002"/>
    <cellStyle name="Notas 2 3 3 4 4 2" xfId="33003"/>
    <cellStyle name="Notas 2 3 3 4 5" xfId="33004"/>
    <cellStyle name="Notas 2 3 3 4 5 2" xfId="33005"/>
    <cellStyle name="Notas 2 3 3 4 6" xfId="33006"/>
    <cellStyle name="Notas 2 3 3 4 6 2" xfId="33007"/>
    <cellStyle name="Notas 2 3 3 4 7" xfId="33008"/>
    <cellStyle name="Notas 2 3 3 4 7 2" xfId="33009"/>
    <cellStyle name="Notas 2 3 3 4 8" xfId="33010"/>
    <cellStyle name="Notas 2 3 3 4 8 2" xfId="33011"/>
    <cellStyle name="Notas 2 3 3 4 9" xfId="33012"/>
    <cellStyle name="Notas 2 3 3 4 9 2" xfId="33013"/>
    <cellStyle name="Notas 2 3 3 5" xfId="33014"/>
    <cellStyle name="Notas 2 3 3 5 10" xfId="33015"/>
    <cellStyle name="Notas 2 3 3 5 10 2" xfId="33016"/>
    <cellStyle name="Notas 2 3 3 5 11" xfId="33017"/>
    <cellStyle name="Notas 2 3 3 5 2" xfId="33018"/>
    <cellStyle name="Notas 2 3 3 5 2 2" xfId="33019"/>
    <cellStyle name="Notas 2 3 3 5 3" xfId="33020"/>
    <cellStyle name="Notas 2 3 3 5 3 2" xfId="33021"/>
    <cellStyle name="Notas 2 3 3 5 4" xfId="33022"/>
    <cellStyle name="Notas 2 3 3 5 4 2" xfId="33023"/>
    <cellStyle name="Notas 2 3 3 5 5" xfId="33024"/>
    <cellStyle name="Notas 2 3 3 5 5 2" xfId="33025"/>
    <cellStyle name="Notas 2 3 3 5 6" xfId="33026"/>
    <cellStyle name="Notas 2 3 3 5 6 2" xfId="33027"/>
    <cellStyle name="Notas 2 3 3 5 7" xfId="33028"/>
    <cellStyle name="Notas 2 3 3 5 7 2" xfId="33029"/>
    <cellStyle name="Notas 2 3 3 5 8" xfId="33030"/>
    <cellStyle name="Notas 2 3 3 5 8 2" xfId="33031"/>
    <cellStyle name="Notas 2 3 3 5 9" xfId="33032"/>
    <cellStyle name="Notas 2 3 3 5 9 2" xfId="33033"/>
    <cellStyle name="Notas 2 3 3 6" xfId="33034"/>
    <cellStyle name="Notas 2 3 3 6 2" xfId="33035"/>
    <cellStyle name="Notas 2 3 3 7" xfId="33036"/>
    <cellStyle name="Notas 2 3 3 7 2" xfId="33037"/>
    <cellStyle name="Notas 2 3 3 8" xfId="33038"/>
    <cellStyle name="Notas 2 3 3 8 2" xfId="33039"/>
    <cellStyle name="Notas 2 3 3 9" xfId="33040"/>
    <cellStyle name="Notas 2 3 3 9 2" xfId="33041"/>
    <cellStyle name="Notas 2 3 4" xfId="33042"/>
    <cellStyle name="Notas 2 3 4 10" xfId="33043"/>
    <cellStyle name="Notas 2 3 4 10 2" xfId="33044"/>
    <cellStyle name="Notas 2 3 4 11" xfId="33045"/>
    <cellStyle name="Notas 2 3 4 11 2" xfId="33046"/>
    <cellStyle name="Notas 2 3 4 12" xfId="33047"/>
    <cellStyle name="Notas 2 3 4 12 2" xfId="33048"/>
    <cellStyle name="Notas 2 3 4 13" xfId="33049"/>
    <cellStyle name="Notas 2 3 4 13 2" xfId="33050"/>
    <cellStyle name="Notas 2 3 4 14" xfId="33051"/>
    <cellStyle name="Notas 2 3 4 14 2" xfId="33052"/>
    <cellStyle name="Notas 2 3 4 15" xfId="33053"/>
    <cellStyle name="Notas 2 3 4 2" xfId="33054"/>
    <cellStyle name="Notas 2 3 4 2 10" xfId="33055"/>
    <cellStyle name="Notas 2 3 4 2 10 2" xfId="33056"/>
    <cellStyle name="Notas 2 3 4 2 11" xfId="33057"/>
    <cellStyle name="Notas 2 3 4 2 11 2" xfId="33058"/>
    <cellStyle name="Notas 2 3 4 2 12" xfId="33059"/>
    <cellStyle name="Notas 2 3 4 2 12 2" xfId="33060"/>
    <cellStyle name="Notas 2 3 4 2 13" xfId="33061"/>
    <cellStyle name="Notas 2 3 4 2 2" xfId="33062"/>
    <cellStyle name="Notas 2 3 4 2 2 10" xfId="33063"/>
    <cellStyle name="Notas 2 3 4 2 2 10 2" xfId="33064"/>
    <cellStyle name="Notas 2 3 4 2 2 11" xfId="33065"/>
    <cellStyle name="Notas 2 3 4 2 2 2" xfId="33066"/>
    <cellStyle name="Notas 2 3 4 2 2 2 2" xfId="33067"/>
    <cellStyle name="Notas 2 3 4 2 2 3" xfId="33068"/>
    <cellStyle name="Notas 2 3 4 2 2 3 2" xfId="33069"/>
    <cellStyle name="Notas 2 3 4 2 2 4" xfId="33070"/>
    <cellStyle name="Notas 2 3 4 2 2 4 2" xfId="33071"/>
    <cellStyle name="Notas 2 3 4 2 2 5" xfId="33072"/>
    <cellStyle name="Notas 2 3 4 2 2 5 2" xfId="33073"/>
    <cellStyle name="Notas 2 3 4 2 2 6" xfId="33074"/>
    <cellStyle name="Notas 2 3 4 2 2 6 2" xfId="33075"/>
    <cellStyle name="Notas 2 3 4 2 2 7" xfId="33076"/>
    <cellStyle name="Notas 2 3 4 2 2 7 2" xfId="33077"/>
    <cellStyle name="Notas 2 3 4 2 2 8" xfId="33078"/>
    <cellStyle name="Notas 2 3 4 2 2 8 2" xfId="33079"/>
    <cellStyle name="Notas 2 3 4 2 2 9" xfId="33080"/>
    <cellStyle name="Notas 2 3 4 2 2 9 2" xfId="33081"/>
    <cellStyle name="Notas 2 3 4 2 3" xfId="33082"/>
    <cellStyle name="Notas 2 3 4 2 3 10" xfId="33083"/>
    <cellStyle name="Notas 2 3 4 2 3 10 2" xfId="33084"/>
    <cellStyle name="Notas 2 3 4 2 3 11" xfId="33085"/>
    <cellStyle name="Notas 2 3 4 2 3 2" xfId="33086"/>
    <cellStyle name="Notas 2 3 4 2 3 2 2" xfId="33087"/>
    <cellStyle name="Notas 2 3 4 2 3 3" xfId="33088"/>
    <cellStyle name="Notas 2 3 4 2 3 3 2" xfId="33089"/>
    <cellStyle name="Notas 2 3 4 2 3 4" xfId="33090"/>
    <cellStyle name="Notas 2 3 4 2 3 4 2" xfId="33091"/>
    <cellStyle name="Notas 2 3 4 2 3 5" xfId="33092"/>
    <cellStyle name="Notas 2 3 4 2 3 5 2" xfId="33093"/>
    <cellStyle name="Notas 2 3 4 2 3 6" xfId="33094"/>
    <cellStyle name="Notas 2 3 4 2 3 6 2" xfId="33095"/>
    <cellStyle name="Notas 2 3 4 2 3 7" xfId="33096"/>
    <cellStyle name="Notas 2 3 4 2 3 7 2" xfId="33097"/>
    <cellStyle name="Notas 2 3 4 2 3 8" xfId="33098"/>
    <cellStyle name="Notas 2 3 4 2 3 8 2" xfId="33099"/>
    <cellStyle name="Notas 2 3 4 2 3 9" xfId="33100"/>
    <cellStyle name="Notas 2 3 4 2 3 9 2" xfId="33101"/>
    <cellStyle name="Notas 2 3 4 2 4" xfId="33102"/>
    <cellStyle name="Notas 2 3 4 2 4 2" xfId="33103"/>
    <cellStyle name="Notas 2 3 4 2 5" xfId="33104"/>
    <cellStyle name="Notas 2 3 4 2 5 2" xfId="33105"/>
    <cellStyle name="Notas 2 3 4 2 6" xfId="33106"/>
    <cellStyle name="Notas 2 3 4 2 6 2" xfId="33107"/>
    <cellStyle name="Notas 2 3 4 2 7" xfId="33108"/>
    <cellStyle name="Notas 2 3 4 2 7 2" xfId="33109"/>
    <cellStyle name="Notas 2 3 4 2 8" xfId="33110"/>
    <cellStyle name="Notas 2 3 4 2 8 2" xfId="33111"/>
    <cellStyle name="Notas 2 3 4 2 9" xfId="33112"/>
    <cellStyle name="Notas 2 3 4 2 9 2" xfId="33113"/>
    <cellStyle name="Notas 2 3 4 3" xfId="33114"/>
    <cellStyle name="Notas 2 3 4 3 10" xfId="33115"/>
    <cellStyle name="Notas 2 3 4 3 10 2" xfId="33116"/>
    <cellStyle name="Notas 2 3 4 3 11" xfId="33117"/>
    <cellStyle name="Notas 2 3 4 3 11 2" xfId="33118"/>
    <cellStyle name="Notas 2 3 4 3 12" xfId="33119"/>
    <cellStyle name="Notas 2 3 4 3 12 2" xfId="33120"/>
    <cellStyle name="Notas 2 3 4 3 13" xfId="33121"/>
    <cellStyle name="Notas 2 3 4 3 2" xfId="33122"/>
    <cellStyle name="Notas 2 3 4 3 2 10" xfId="33123"/>
    <cellStyle name="Notas 2 3 4 3 2 10 2" xfId="33124"/>
    <cellStyle name="Notas 2 3 4 3 2 11" xfId="33125"/>
    <cellStyle name="Notas 2 3 4 3 2 2" xfId="33126"/>
    <cellStyle name="Notas 2 3 4 3 2 2 2" xfId="33127"/>
    <cellStyle name="Notas 2 3 4 3 2 3" xfId="33128"/>
    <cellStyle name="Notas 2 3 4 3 2 3 2" xfId="33129"/>
    <cellStyle name="Notas 2 3 4 3 2 4" xfId="33130"/>
    <cellStyle name="Notas 2 3 4 3 2 4 2" xfId="33131"/>
    <cellStyle name="Notas 2 3 4 3 2 5" xfId="33132"/>
    <cellStyle name="Notas 2 3 4 3 2 5 2" xfId="33133"/>
    <cellStyle name="Notas 2 3 4 3 2 6" xfId="33134"/>
    <cellStyle name="Notas 2 3 4 3 2 6 2" xfId="33135"/>
    <cellStyle name="Notas 2 3 4 3 2 7" xfId="33136"/>
    <cellStyle name="Notas 2 3 4 3 2 7 2" xfId="33137"/>
    <cellStyle name="Notas 2 3 4 3 2 8" xfId="33138"/>
    <cellStyle name="Notas 2 3 4 3 2 8 2" xfId="33139"/>
    <cellStyle name="Notas 2 3 4 3 2 9" xfId="33140"/>
    <cellStyle name="Notas 2 3 4 3 2 9 2" xfId="33141"/>
    <cellStyle name="Notas 2 3 4 3 3" xfId="33142"/>
    <cellStyle name="Notas 2 3 4 3 3 10" xfId="33143"/>
    <cellStyle name="Notas 2 3 4 3 3 10 2" xfId="33144"/>
    <cellStyle name="Notas 2 3 4 3 3 11" xfId="33145"/>
    <cellStyle name="Notas 2 3 4 3 3 2" xfId="33146"/>
    <cellStyle name="Notas 2 3 4 3 3 2 2" xfId="33147"/>
    <cellStyle name="Notas 2 3 4 3 3 3" xfId="33148"/>
    <cellStyle name="Notas 2 3 4 3 3 3 2" xfId="33149"/>
    <cellStyle name="Notas 2 3 4 3 3 4" xfId="33150"/>
    <cellStyle name="Notas 2 3 4 3 3 4 2" xfId="33151"/>
    <cellStyle name="Notas 2 3 4 3 3 5" xfId="33152"/>
    <cellStyle name="Notas 2 3 4 3 3 5 2" xfId="33153"/>
    <cellStyle name="Notas 2 3 4 3 3 6" xfId="33154"/>
    <cellStyle name="Notas 2 3 4 3 3 6 2" xfId="33155"/>
    <cellStyle name="Notas 2 3 4 3 3 7" xfId="33156"/>
    <cellStyle name="Notas 2 3 4 3 3 7 2" xfId="33157"/>
    <cellStyle name="Notas 2 3 4 3 3 8" xfId="33158"/>
    <cellStyle name="Notas 2 3 4 3 3 8 2" xfId="33159"/>
    <cellStyle name="Notas 2 3 4 3 3 9" xfId="33160"/>
    <cellStyle name="Notas 2 3 4 3 3 9 2" xfId="33161"/>
    <cellStyle name="Notas 2 3 4 3 4" xfId="33162"/>
    <cellStyle name="Notas 2 3 4 3 4 2" xfId="33163"/>
    <cellStyle name="Notas 2 3 4 3 5" xfId="33164"/>
    <cellStyle name="Notas 2 3 4 3 5 2" xfId="33165"/>
    <cellStyle name="Notas 2 3 4 3 6" xfId="33166"/>
    <cellStyle name="Notas 2 3 4 3 6 2" xfId="33167"/>
    <cellStyle name="Notas 2 3 4 3 7" xfId="33168"/>
    <cellStyle name="Notas 2 3 4 3 7 2" xfId="33169"/>
    <cellStyle name="Notas 2 3 4 3 8" xfId="33170"/>
    <cellStyle name="Notas 2 3 4 3 8 2" xfId="33171"/>
    <cellStyle name="Notas 2 3 4 3 9" xfId="33172"/>
    <cellStyle name="Notas 2 3 4 3 9 2" xfId="33173"/>
    <cellStyle name="Notas 2 3 4 4" xfId="33174"/>
    <cellStyle name="Notas 2 3 4 4 10" xfId="33175"/>
    <cellStyle name="Notas 2 3 4 4 10 2" xfId="33176"/>
    <cellStyle name="Notas 2 3 4 4 11" xfId="33177"/>
    <cellStyle name="Notas 2 3 4 4 2" xfId="33178"/>
    <cellStyle name="Notas 2 3 4 4 2 2" xfId="33179"/>
    <cellStyle name="Notas 2 3 4 4 3" xfId="33180"/>
    <cellStyle name="Notas 2 3 4 4 3 2" xfId="33181"/>
    <cellStyle name="Notas 2 3 4 4 4" xfId="33182"/>
    <cellStyle name="Notas 2 3 4 4 4 2" xfId="33183"/>
    <cellStyle name="Notas 2 3 4 4 5" xfId="33184"/>
    <cellStyle name="Notas 2 3 4 4 5 2" xfId="33185"/>
    <cellStyle name="Notas 2 3 4 4 6" xfId="33186"/>
    <cellStyle name="Notas 2 3 4 4 6 2" xfId="33187"/>
    <cellStyle name="Notas 2 3 4 4 7" xfId="33188"/>
    <cellStyle name="Notas 2 3 4 4 7 2" xfId="33189"/>
    <cellStyle name="Notas 2 3 4 4 8" xfId="33190"/>
    <cellStyle name="Notas 2 3 4 4 8 2" xfId="33191"/>
    <cellStyle name="Notas 2 3 4 4 9" xfId="33192"/>
    <cellStyle name="Notas 2 3 4 4 9 2" xfId="33193"/>
    <cellStyle name="Notas 2 3 4 5" xfId="33194"/>
    <cellStyle name="Notas 2 3 4 5 10" xfId="33195"/>
    <cellStyle name="Notas 2 3 4 5 10 2" xfId="33196"/>
    <cellStyle name="Notas 2 3 4 5 11" xfId="33197"/>
    <cellStyle name="Notas 2 3 4 5 2" xfId="33198"/>
    <cellStyle name="Notas 2 3 4 5 2 2" xfId="33199"/>
    <cellStyle name="Notas 2 3 4 5 3" xfId="33200"/>
    <cellStyle name="Notas 2 3 4 5 3 2" xfId="33201"/>
    <cellStyle name="Notas 2 3 4 5 4" xfId="33202"/>
    <cellStyle name="Notas 2 3 4 5 4 2" xfId="33203"/>
    <cellStyle name="Notas 2 3 4 5 5" xfId="33204"/>
    <cellStyle name="Notas 2 3 4 5 5 2" xfId="33205"/>
    <cellStyle name="Notas 2 3 4 5 6" xfId="33206"/>
    <cellStyle name="Notas 2 3 4 5 6 2" xfId="33207"/>
    <cellStyle name="Notas 2 3 4 5 7" xfId="33208"/>
    <cellStyle name="Notas 2 3 4 5 7 2" xfId="33209"/>
    <cellStyle name="Notas 2 3 4 5 8" xfId="33210"/>
    <cellStyle name="Notas 2 3 4 5 8 2" xfId="33211"/>
    <cellStyle name="Notas 2 3 4 5 9" xfId="33212"/>
    <cellStyle name="Notas 2 3 4 5 9 2" xfId="33213"/>
    <cellStyle name="Notas 2 3 4 6" xfId="33214"/>
    <cellStyle name="Notas 2 3 4 6 2" xfId="33215"/>
    <cellStyle name="Notas 2 3 4 7" xfId="33216"/>
    <cellStyle name="Notas 2 3 4 7 2" xfId="33217"/>
    <cellStyle name="Notas 2 3 4 8" xfId="33218"/>
    <cellStyle name="Notas 2 3 4 8 2" xfId="33219"/>
    <cellStyle name="Notas 2 3 4 9" xfId="33220"/>
    <cellStyle name="Notas 2 3 4 9 2" xfId="33221"/>
    <cellStyle name="Notas 2 3 5" xfId="33222"/>
    <cellStyle name="Notas 2 3 5 10" xfId="33223"/>
    <cellStyle name="Notas 2 3 5 10 2" xfId="33224"/>
    <cellStyle name="Notas 2 3 5 11" xfId="33225"/>
    <cellStyle name="Notas 2 3 5 11 2" xfId="33226"/>
    <cellStyle name="Notas 2 3 5 12" xfId="33227"/>
    <cellStyle name="Notas 2 3 5 12 2" xfId="33228"/>
    <cellStyle name="Notas 2 3 5 13" xfId="33229"/>
    <cellStyle name="Notas 2 3 5 13 2" xfId="33230"/>
    <cellStyle name="Notas 2 3 5 14" xfId="33231"/>
    <cellStyle name="Notas 2 3 5 14 2" xfId="33232"/>
    <cellStyle name="Notas 2 3 5 15" xfId="33233"/>
    <cellStyle name="Notas 2 3 5 2" xfId="33234"/>
    <cellStyle name="Notas 2 3 5 2 10" xfId="33235"/>
    <cellStyle name="Notas 2 3 5 2 10 2" xfId="33236"/>
    <cellStyle name="Notas 2 3 5 2 11" xfId="33237"/>
    <cellStyle name="Notas 2 3 5 2 11 2" xfId="33238"/>
    <cellStyle name="Notas 2 3 5 2 12" xfId="33239"/>
    <cellStyle name="Notas 2 3 5 2 12 2" xfId="33240"/>
    <cellStyle name="Notas 2 3 5 2 13" xfId="33241"/>
    <cellStyle name="Notas 2 3 5 2 2" xfId="33242"/>
    <cellStyle name="Notas 2 3 5 2 2 10" xfId="33243"/>
    <cellStyle name="Notas 2 3 5 2 2 10 2" xfId="33244"/>
    <cellStyle name="Notas 2 3 5 2 2 11" xfId="33245"/>
    <cellStyle name="Notas 2 3 5 2 2 2" xfId="33246"/>
    <cellStyle name="Notas 2 3 5 2 2 2 2" xfId="33247"/>
    <cellStyle name="Notas 2 3 5 2 2 3" xfId="33248"/>
    <cellStyle name="Notas 2 3 5 2 2 3 2" xfId="33249"/>
    <cellStyle name="Notas 2 3 5 2 2 4" xfId="33250"/>
    <cellStyle name="Notas 2 3 5 2 2 4 2" xfId="33251"/>
    <cellStyle name="Notas 2 3 5 2 2 5" xfId="33252"/>
    <cellStyle name="Notas 2 3 5 2 2 5 2" xfId="33253"/>
    <cellStyle name="Notas 2 3 5 2 2 6" xfId="33254"/>
    <cellStyle name="Notas 2 3 5 2 2 6 2" xfId="33255"/>
    <cellStyle name="Notas 2 3 5 2 2 7" xfId="33256"/>
    <cellStyle name="Notas 2 3 5 2 2 7 2" xfId="33257"/>
    <cellStyle name="Notas 2 3 5 2 2 8" xfId="33258"/>
    <cellStyle name="Notas 2 3 5 2 2 8 2" xfId="33259"/>
    <cellStyle name="Notas 2 3 5 2 2 9" xfId="33260"/>
    <cellStyle name="Notas 2 3 5 2 2 9 2" xfId="33261"/>
    <cellStyle name="Notas 2 3 5 2 3" xfId="33262"/>
    <cellStyle name="Notas 2 3 5 2 3 10" xfId="33263"/>
    <cellStyle name="Notas 2 3 5 2 3 10 2" xfId="33264"/>
    <cellStyle name="Notas 2 3 5 2 3 11" xfId="33265"/>
    <cellStyle name="Notas 2 3 5 2 3 2" xfId="33266"/>
    <cellStyle name="Notas 2 3 5 2 3 2 2" xfId="33267"/>
    <cellStyle name="Notas 2 3 5 2 3 3" xfId="33268"/>
    <cellStyle name="Notas 2 3 5 2 3 3 2" xfId="33269"/>
    <cellStyle name="Notas 2 3 5 2 3 4" xfId="33270"/>
    <cellStyle name="Notas 2 3 5 2 3 4 2" xfId="33271"/>
    <cellStyle name="Notas 2 3 5 2 3 5" xfId="33272"/>
    <cellStyle name="Notas 2 3 5 2 3 5 2" xfId="33273"/>
    <cellStyle name="Notas 2 3 5 2 3 6" xfId="33274"/>
    <cellStyle name="Notas 2 3 5 2 3 6 2" xfId="33275"/>
    <cellStyle name="Notas 2 3 5 2 3 7" xfId="33276"/>
    <cellStyle name="Notas 2 3 5 2 3 7 2" xfId="33277"/>
    <cellStyle name="Notas 2 3 5 2 3 8" xfId="33278"/>
    <cellStyle name="Notas 2 3 5 2 3 8 2" xfId="33279"/>
    <cellStyle name="Notas 2 3 5 2 3 9" xfId="33280"/>
    <cellStyle name="Notas 2 3 5 2 3 9 2" xfId="33281"/>
    <cellStyle name="Notas 2 3 5 2 4" xfId="33282"/>
    <cellStyle name="Notas 2 3 5 2 4 2" xfId="33283"/>
    <cellStyle name="Notas 2 3 5 2 5" xfId="33284"/>
    <cellStyle name="Notas 2 3 5 2 5 2" xfId="33285"/>
    <cellStyle name="Notas 2 3 5 2 6" xfId="33286"/>
    <cellStyle name="Notas 2 3 5 2 6 2" xfId="33287"/>
    <cellStyle name="Notas 2 3 5 2 7" xfId="33288"/>
    <cellStyle name="Notas 2 3 5 2 7 2" xfId="33289"/>
    <cellStyle name="Notas 2 3 5 2 8" xfId="33290"/>
    <cellStyle name="Notas 2 3 5 2 8 2" xfId="33291"/>
    <cellStyle name="Notas 2 3 5 2 9" xfId="33292"/>
    <cellStyle name="Notas 2 3 5 2 9 2" xfId="33293"/>
    <cellStyle name="Notas 2 3 5 3" xfId="33294"/>
    <cellStyle name="Notas 2 3 5 3 10" xfId="33295"/>
    <cellStyle name="Notas 2 3 5 3 10 2" xfId="33296"/>
    <cellStyle name="Notas 2 3 5 3 11" xfId="33297"/>
    <cellStyle name="Notas 2 3 5 3 11 2" xfId="33298"/>
    <cellStyle name="Notas 2 3 5 3 12" xfId="33299"/>
    <cellStyle name="Notas 2 3 5 3 12 2" xfId="33300"/>
    <cellStyle name="Notas 2 3 5 3 13" xfId="33301"/>
    <cellStyle name="Notas 2 3 5 3 2" xfId="33302"/>
    <cellStyle name="Notas 2 3 5 3 2 10" xfId="33303"/>
    <cellStyle name="Notas 2 3 5 3 2 10 2" xfId="33304"/>
    <cellStyle name="Notas 2 3 5 3 2 11" xfId="33305"/>
    <cellStyle name="Notas 2 3 5 3 2 2" xfId="33306"/>
    <cellStyle name="Notas 2 3 5 3 2 2 2" xfId="33307"/>
    <cellStyle name="Notas 2 3 5 3 2 3" xfId="33308"/>
    <cellStyle name="Notas 2 3 5 3 2 3 2" xfId="33309"/>
    <cellStyle name="Notas 2 3 5 3 2 4" xfId="33310"/>
    <cellStyle name="Notas 2 3 5 3 2 4 2" xfId="33311"/>
    <cellStyle name="Notas 2 3 5 3 2 5" xfId="33312"/>
    <cellStyle name="Notas 2 3 5 3 2 5 2" xfId="33313"/>
    <cellStyle name="Notas 2 3 5 3 2 6" xfId="33314"/>
    <cellStyle name="Notas 2 3 5 3 2 6 2" xfId="33315"/>
    <cellStyle name="Notas 2 3 5 3 2 7" xfId="33316"/>
    <cellStyle name="Notas 2 3 5 3 2 7 2" xfId="33317"/>
    <cellStyle name="Notas 2 3 5 3 2 8" xfId="33318"/>
    <cellStyle name="Notas 2 3 5 3 2 8 2" xfId="33319"/>
    <cellStyle name="Notas 2 3 5 3 2 9" xfId="33320"/>
    <cellStyle name="Notas 2 3 5 3 2 9 2" xfId="33321"/>
    <cellStyle name="Notas 2 3 5 3 3" xfId="33322"/>
    <cellStyle name="Notas 2 3 5 3 3 10" xfId="33323"/>
    <cellStyle name="Notas 2 3 5 3 3 10 2" xfId="33324"/>
    <cellStyle name="Notas 2 3 5 3 3 11" xfId="33325"/>
    <cellStyle name="Notas 2 3 5 3 3 2" xfId="33326"/>
    <cellStyle name="Notas 2 3 5 3 3 2 2" xfId="33327"/>
    <cellStyle name="Notas 2 3 5 3 3 3" xfId="33328"/>
    <cellStyle name="Notas 2 3 5 3 3 3 2" xfId="33329"/>
    <cellStyle name="Notas 2 3 5 3 3 4" xfId="33330"/>
    <cellStyle name="Notas 2 3 5 3 3 4 2" xfId="33331"/>
    <cellStyle name="Notas 2 3 5 3 3 5" xfId="33332"/>
    <cellStyle name="Notas 2 3 5 3 3 5 2" xfId="33333"/>
    <cellStyle name="Notas 2 3 5 3 3 6" xfId="33334"/>
    <cellStyle name="Notas 2 3 5 3 3 6 2" xfId="33335"/>
    <cellStyle name="Notas 2 3 5 3 3 7" xfId="33336"/>
    <cellStyle name="Notas 2 3 5 3 3 7 2" xfId="33337"/>
    <cellStyle name="Notas 2 3 5 3 3 8" xfId="33338"/>
    <cellStyle name="Notas 2 3 5 3 3 8 2" xfId="33339"/>
    <cellStyle name="Notas 2 3 5 3 3 9" xfId="33340"/>
    <cellStyle name="Notas 2 3 5 3 3 9 2" xfId="33341"/>
    <cellStyle name="Notas 2 3 5 3 4" xfId="33342"/>
    <cellStyle name="Notas 2 3 5 3 4 2" xfId="33343"/>
    <cellStyle name="Notas 2 3 5 3 5" xfId="33344"/>
    <cellStyle name="Notas 2 3 5 3 5 2" xfId="33345"/>
    <cellStyle name="Notas 2 3 5 3 6" xfId="33346"/>
    <cellStyle name="Notas 2 3 5 3 6 2" xfId="33347"/>
    <cellStyle name="Notas 2 3 5 3 7" xfId="33348"/>
    <cellStyle name="Notas 2 3 5 3 7 2" xfId="33349"/>
    <cellStyle name="Notas 2 3 5 3 8" xfId="33350"/>
    <cellStyle name="Notas 2 3 5 3 8 2" xfId="33351"/>
    <cellStyle name="Notas 2 3 5 3 9" xfId="33352"/>
    <cellStyle name="Notas 2 3 5 3 9 2" xfId="33353"/>
    <cellStyle name="Notas 2 3 5 4" xfId="33354"/>
    <cellStyle name="Notas 2 3 5 4 10" xfId="33355"/>
    <cellStyle name="Notas 2 3 5 4 10 2" xfId="33356"/>
    <cellStyle name="Notas 2 3 5 4 11" xfId="33357"/>
    <cellStyle name="Notas 2 3 5 4 2" xfId="33358"/>
    <cellStyle name="Notas 2 3 5 4 2 2" xfId="33359"/>
    <cellStyle name="Notas 2 3 5 4 3" xfId="33360"/>
    <cellStyle name="Notas 2 3 5 4 3 2" xfId="33361"/>
    <cellStyle name="Notas 2 3 5 4 4" xfId="33362"/>
    <cellStyle name="Notas 2 3 5 4 4 2" xfId="33363"/>
    <cellStyle name="Notas 2 3 5 4 5" xfId="33364"/>
    <cellStyle name="Notas 2 3 5 4 5 2" xfId="33365"/>
    <cellStyle name="Notas 2 3 5 4 6" xfId="33366"/>
    <cellStyle name="Notas 2 3 5 4 6 2" xfId="33367"/>
    <cellStyle name="Notas 2 3 5 4 7" xfId="33368"/>
    <cellStyle name="Notas 2 3 5 4 7 2" xfId="33369"/>
    <cellStyle name="Notas 2 3 5 4 8" xfId="33370"/>
    <cellStyle name="Notas 2 3 5 4 8 2" xfId="33371"/>
    <cellStyle name="Notas 2 3 5 4 9" xfId="33372"/>
    <cellStyle name="Notas 2 3 5 4 9 2" xfId="33373"/>
    <cellStyle name="Notas 2 3 5 5" xfId="33374"/>
    <cellStyle name="Notas 2 3 5 5 10" xfId="33375"/>
    <cellStyle name="Notas 2 3 5 5 10 2" xfId="33376"/>
    <cellStyle name="Notas 2 3 5 5 11" xfId="33377"/>
    <cellStyle name="Notas 2 3 5 5 2" xfId="33378"/>
    <cellStyle name="Notas 2 3 5 5 2 2" xfId="33379"/>
    <cellStyle name="Notas 2 3 5 5 3" xfId="33380"/>
    <cellStyle name="Notas 2 3 5 5 3 2" xfId="33381"/>
    <cellStyle name="Notas 2 3 5 5 4" xfId="33382"/>
    <cellStyle name="Notas 2 3 5 5 4 2" xfId="33383"/>
    <cellStyle name="Notas 2 3 5 5 5" xfId="33384"/>
    <cellStyle name="Notas 2 3 5 5 5 2" xfId="33385"/>
    <cellStyle name="Notas 2 3 5 5 6" xfId="33386"/>
    <cellStyle name="Notas 2 3 5 5 6 2" xfId="33387"/>
    <cellStyle name="Notas 2 3 5 5 7" xfId="33388"/>
    <cellStyle name="Notas 2 3 5 5 7 2" xfId="33389"/>
    <cellStyle name="Notas 2 3 5 5 8" xfId="33390"/>
    <cellStyle name="Notas 2 3 5 5 8 2" xfId="33391"/>
    <cellStyle name="Notas 2 3 5 5 9" xfId="33392"/>
    <cellStyle name="Notas 2 3 5 5 9 2" xfId="33393"/>
    <cellStyle name="Notas 2 3 5 6" xfId="33394"/>
    <cellStyle name="Notas 2 3 5 6 2" xfId="33395"/>
    <cellStyle name="Notas 2 3 5 7" xfId="33396"/>
    <cellStyle name="Notas 2 3 5 7 2" xfId="33397"/>
    <cellStyle name="Notas 2 3 5 8" xfId="33398"/>
    <cellStyle name="Notas 2 3 5 8 2" xfId="33399"/>
    <cellStyle name="Notas 2 3 5 9" xfId="33400"/>
    <cellStyle name="Notas 2 3 5 9 2" xfId="33401"/>
    <cellStyle name="Notas 2 3 6" xfId="33402"/>
    <cellStyle name="Notas 2 3 6 10" xfId="33403"/>
    <cellStyle name="Notas 2 3 6 10 2" xfId="33404"/>
    <cellStyle name="Notas 2 3 6 11" xfId="33405"/>
    <cellStyle name="Notas 2 3 6 11 2" xfId="33406"/>
    <cellStyle name="Notas 2 3 6 12" xfId="33407"/>
    <cellStyle name="Notas 2 3 6 12 2" xfId="33408"/>
    <cellStyle name="Notas 2 3 6 13" xfId="33409"/>
    <cellStyle name="Notas 2 3 6 2" xfId="33410"/>
    <cellStyle name="Notas 2 3 6 2 10" xfId="33411"/>
    <cellStyle name="Notas 2 3 6 2 10 2" xfId="33412"/>
    <cellStyle name="Notas 2 3 6 2 11" xfId="33413"/>
    <cellStyle name="Notas 2 3 6 2 2" xfId="33414"/>
    <cellStyle name="Notas 2 3 6 2 2 2" xfId="33415"/>
    <cellStyle name="Notas 2 3 6 2 3" xfId="33416"/>
    <cellStyle name="Notas 2 3 6 2 3 2" xfId="33417"/>
    <cellStyle name="Notas 2 3 6 2 4" xfId="33418"/>
    <cellStyle name="Notas 2 3 6 2 4 2" xfId="33419"/>
    <cellStyle name="Notas 2 3 6 2 5" xfId="33420"/>
    <cellStyle name="Notas 2 3 6 2 5 2" xfId="33421"/>
    <cellStyle name="Notas 2 3 6 2 6" xfId="33422"/>
    <cellStyle name="Notas 2 3 6 2 6 2" xfId="33423"/>
    <cellStyle name="Notas 2 3 6 2 7" xfId="33424"/>
    <cellStyle name="Notas 2 3 6 2 7 2" xfId="33425"/>
    <cellStyle name="Notas 2 3 6 2 8" xfId="33426"/>
    <cellStyle name="Notas 2 3 6 2 8 2" xfId="33427"/>
    <cellStyle name="Notas 2 3 6 2 9" xfId="33428"/>
    <cellStyle name="Notas 2 3 6 2 9 2" xfId="33429"/>
    <cellStyle name="Notas 2 3 6 3" xfId="33430"/>
    <cellStyle name="Notas 2 3 6 3 10" xfId="33431"/>
    <cellStyle name="Notas 2 3 6 3 10 2" xfId="33432"/>
    <cellStyle name="Notas 2 3 6 3 11" xfId="33433"/>
    <cellStyle name="Notas 2 3 6 3 2" xfId="33434"/>
    <cellStyle name="Notas 2 3 6 3 2 2" xfId="33435"/>
    <cellStyle name="Notas 2 3 6 3 3" xfId="33436"/>
    <cellStyle name="Notas 2 3 6 3 3 2" xfId="33437"/>
    <cellStyle name="Notas 2 3 6 3 4" xfId="33438"/>
    <cellStyle name="Notas 2 3 6 3 4 2" xfId="33439"/>
    <cellStyle name="Notas 2 3 6 3 5" xfId="33440"/>
    <cellStyle name="Notas 2 3 6 3 5 2" xfId="33441"/>
    <cellStyle name="Notas 2 3 6 3 6" xfId="33442"/>
    <cellStyle name="Notas 2 3 6 3 6 2" xfId="33443"/>
    <cellStyle name="Notas 2 3 6 3 7" xfId="33444"/>
    <cellStyle name="Notas 2 3 6 3 7 2" xfId="33445"/>
    <cellStyle name="Notas 2 3 6 3 8" xfId="33446"/>
    <cellStyle name="Notas 2 3 6 3 8 2" xfId="33447"/>
    <cellStyle name="Notas 2 3 6 3 9" xfId="33448"/>
    <cellStyle name="Notas 2 3 6 3 9 2" xfId="33449"/>
    <cellStyle name="Notas 2 3 6 4" xfId="33450"/>
    <cellStyle name="Notas 2 3 6 4 2" xfId="33451"/>
    <cellStyle name="Notas 2 3 6 5" xfId="33452"/>
    <cellStyle name="Notas 2 3 6 5 2" xfId="33453"/>
    <cellStyle name="Notas 2 3 6 6" xfId="33454"/>
    <cellStyle name="Notas 2 3 6 6 2" xfId="33455"/>
    <cellStyle name="Notas 2 3 6 7" xfId="33456"/>
    <cellStyle name="Notas 2 3 6 7 2" xfId="33457"/>
    <cellStyle name="Notas 2 3 6 8" xfId="33458"/>
    <cellStyle name="Notas 2 3 6 8 2" xfId="33459"/>
    <cellStyle name="Notas 2 3 6 9" xfId="33460"/>
    <cellStyle name="Notas 2 3 6 9 2" xfId="33461"/>
    <cellStyle name="Notas 2 3 7" xfId="33462"/>
    <cellStyle name="Notas 2 3 7 10" xfId="33463"/>
    <cellStyle name="Notas 2 3 7 10 2" xfId="33464"/>
    <cellStyle name="Notas 2 3 7 11" xfId="33465"/>
    <cellStyle name="Notas 2 3 7 11 2" xfId="33466"/>
    <cellStyle name="Notas 2 3 7 12" xfId="33467"/>
    <cellStyle name="Notas 2 3 7 12 2" xfId="33468"/>
    <cellStyle name="Notas 2 3 7 13" xfId="33469"/>
    <cellStyle name="Notas 2 3 7 2" xfId="33470"/>
    <cellStyle name="Notas 2 3 7 2 10" xfId="33471"/>
    <cellStyle name="Notas 2 3 7 2 10 2" xfId="33472"/>
    <cellStyle name="Notas 2 3 7 2 11" xfId="33473"/>
    <cellStyle name="Notas 2 3 7 2 2" xfId="33474"/>
    <cellStyle name="Notas 2 3 7 2 2 2" xfId="33475"/>
    <cellStyle name="Notas 2 3 7 2 3" xfId="33476"/>
    <cellStyle name="Notas 2 3 7 2 3 2" xfId="33477"/>
    <cellStyle name="Notas 2 3 7 2 4" xfId="33478"/>
    <cellStyle name="Notas 2 3 7 2 4 2" xfId="33479"/>
    <cellStyle name="Notas 2 3 7 2 5" xfId="33480"/>
    <cellStyle name="Notas 2 3 7 2 5 2" xfId="33481"/>
    <cellStyle name="Notas 2 3 7 2 6" xfId="33482"/>
    <cellStyle name="Notas 2 3 7 2 6 2" xfId="33483"/>
    <cellStyle name="Notas 2 3 7 2 7" xfId="33484"/>
    <cellStyle name="Notas 2 3 7 2 7 2" xfId="33485"/>
    <cellStyle name="Notas 2 3 7 2 8" xfId="33486"/>
    <cellStyle name="Notas 2 3 7 2 8 2" xfId="33487"/>
    <cellStyle name="Notas 2 3 7 2 9" xfId="33488"/>
    <cellStyle name="Notas 2 3 7 2 9 2" xfId="33489"/>
    <cellStyle name="Notas 2 3 7 3" xfId="33490"/>
    <cellStyle name="Notas 2 3 7 3 10" xfId="33491"/>
    <cellStyle name="Notas 2 3 7 3 10 2" xfId="33492"/>
    <cellStyle name="Notas 2 3 7 3 11" xfId="33493"/>
    <cellStyle name="Notas 2 3 7 3 2" xfId="33494"/>
    <cellStyle name="Notas 2 3 7 3 2 2" xfId="33495"/>
    <cellStyle name="Notas 2 3 7 3 3" xfId="33496"/>
    <cellStyle name="Notas 2 3 7 3 3 2" xfId="33497"/>
    <cellStyle name="Notas 2 3 7 3 4" xfId="33498"/>
    <cellStyle name="Notas 2 3 7 3 4 2" xfId="33499"/>
    <cellStyle name="Notas 2 3 7 3 5" xfId="33500"/>
    <cellStyle name="Notas 2 3 7 3 5 2" xfId="33501"/>
    <cellStyle name="Notas 2 3 7 3 6" xfId="33502"/>
    <cellStyle name="Notas 2 3 7 3 6 2" xfId="33503"/>
    <cellStyle name="Notas 2 3 7 3 7" xfId="33504"/>
    <cellStyle name="Notas 2 3 7 3 7 2" xfId="33505"/>
    <cellStyle name="Notas 2 3 7 3 8" xfId="33506"/>
    <cellStyle name="Notas 2 3 7 3 8 2" xfId="33507"/>
    <cellStyle name="Notas 2 3 7 3 9" xfId="33508"/>
    <cellStyle name="Notas 2 3 7 3 9 2" xfId="33509"/>
    <cellStyle name="Notas 2 3 7 4" xfId="33510"/>
    <cellStyle name="Notas 2 3 7 4 2" xfId="33511"/>
    <cellStyle name="Notas 2 3 7 5" xfId="33512"/>
    <cellStyle name="Notas 2 3 7 5 2" xfId="33513"/>
    <cellStyle name="Notas 2 3 7 6" xfId="33514"/>
    <cellStyle name="Notas 2 3 7 6 2" xfId="33515"/>
    <cellStyle name="Notas 2 3 7 7" xfId="33516"/>
    <cellStyle name="Notas 2 3 7 7 2" xfId="33517"/>
    <cellStyle name="Notas 2 3 7 8" xfId="33518"/>
    <cellStyle name="Notas 2 3 7 8 2" xfId="33519"/>
    <cellStyle name="Notas 2 3 7 9" xfId="33520"/>
    <cellStyle name="Notas 2 3 7 9 2" xfId="33521"/>
    <cellStyle name="Notas 2 3 8" xfId="33522"/>
    <cellStyle name="Notas 2 3 8 2" xfId="33523"/>
    <cellStyle name="Notas 2 3 9" xfId="33524"/>
    <cellStyle name="Notas 2 3 9 2" xfId="33525"/>
    <cellStyle name="Notas 2 4" xfId="33526"/>
    <cellStyle name="Notas 2 4 10" xfId="33527"/>
    <cellStyle name="Notas 2 4 10 2" xfId="33528"/>
    <cellStyle name="Notas 2 4 11" xfId="33529"/>
    <cellStyle name="Notas 2 4 11 2" xfId="33530"/>
    <cellStyle name="Notas 2 4 12" xfId="33531"/>
    <cellStyle name="Notas 2 4 12 2" xfId="33532"/>
    <cellStyle name="Notas 2 4 13" xfId="33533"/>
    <cellStyle name="Notas 2 4 13 2" xfId="33534"/>
    <cellStyle name="Notas 2 4 14" xfId="33535"/>
    <cellStyle name="Notas 2 4 14 2" xfId="33536"/>
    <cellStyle name="Notas 2 4 15" xfId="33537"/>
    <cellStyle name="Notas 2 4 2" xfId="33538"/>
    <cellStyle name="Notas 2 4 2 10" xfId="33539"/>
    <cellStyle name="Notas 2 4 2 10 2" xfId="33540"/>
    <cellStyle name="Notas 2 4 2 11" xfId="33541"/>
    <cellStyle name="Notas 2 4 2 11 2" xfId="33542"/>
    <cellStyle name="Notas 2 4 2 12" xfId="33543"/>
    <cellStyle name="Notas 2 4 2 12 2" xfId="33544"/>
    <cellStyle name="Notas 2 4 2 13" xfId="33545"/>
    <cellStyle name="Notas 2 4 2 2" xfId="33546"/>
    <cellStyle name="Notas 2 4 2 2 10" xfId="33547"/>
    <cellStyle name="Notas 2 4 2 2 10 2" xfId="33548"/>
    <cellStyle name="Notas 2 4 2 2 11" xfId="33549"/>
    <cellStyle name="Notas 2 4 2 2 2" xfId="33550"/>
    <cellStyle name="Notas 2 4 2 2 2 2" xfId="33551"/>
    <cellStyle name="Notas 2 4 2 2 3" xfId="33552"/>
    <cellStyle name="Notas 2 4 2 2 3 2" xfId="33553"/>
    <cellStyle name="Notas 2 4 2 2 4" xfId="33554"/>
    <cellStyle name="Notas 2 4 2 2 4 2" xfId="33555"/>
    <cellStyle name="Notas 2 4 2 2 5" xfId="33556"/>
    <cellStyle name="Notas 2 4 2 2 5 2" xfId="33557"/>
    <cellStyle name="Notas 2 4 2 2 6" xfId="33558"/>
    <cellStyle name="Notas 2 4 2 2 6 2" xfId="33559"/>
    <cellStyle name="Notas 2 4 2 2 7" xfId="33560"/>
    <cellStyle name="Notas 2 4 2 2 7 2" xfId="33561"/>
    <cellStyle name="Notas 2 4 2 2 8" xfId="33562"/>
    <cellStyle name="Notas 2 4 2 2 8 2" xfId="33563"/>
    <cellStyle name="Notas 2 4 2 2 9" xfId="33564"/>
    <cellStyle name="Notas 2 4 2 2 9 2" xfId="33565"/>
    <cellStyle name="Notas 2 4 2 3" xfId="33566"/>
    <cellStyle name="Notas 2 4 2 3 10" xfId="33567"/>
    <cellStyle name="Notas 2 4 2 3 10 2" xfId="33568"/>
    <cellStyle name="Notas 2 4 2 3 11" xfId="33569"/>
    <cellStyle name="Notas 2 4 2 3 2" xfId="33570"/>
    <cellStyle name="Notas 2 4 2 3 2 2" xfId="33571"/>
    <cellStyle name="Notas 2 4 2 3 3" xfId="33572"/>
    <cellStyle name="Notas 2 4 2 3 3 2" xfId="33573"/>
    <cellStyle name="Notas 2 4 2 3 4" xfId="33574"/>
    <cellStyle name="Notas 2 4 2 3 4 2" xfId="33575"/>
    <cellStyle name="Notas 2 4 2 3 5" xfId="33576"/>
    <cellStyle name="Notas 2 4 2 3 5 2" xfId="33577"/>
    <cellStyle name="Notas 2 4 2 3 6" xfId="33578"/>
    <cellStyle name="Notas 2 4 2 3 6 2" xfId="33579"/>
    <cellStyle name="Notas 2 4 2 3 7" xfId="33580"/>
    <cellStyle name="Notas 2 4 2 3 7 2" xfId="33581"/>
    <cellStyle name="Notas 2 4 2 3 8" xfId="33582"/>
    <cellStyle name="Notas 2 4 2 3 8 2" xfId="33583"/>
    <cellStyle name="Notas 2 4 2 3 9" xfId="33584"/>
    <cellStyle name="Notas 2 4 2 3 9 2" xfId="33585"/>
    <cellStyle name="Notas 2 4 2 4" xfId="33586"/>
    <cellStyle name="Notas 2 4 2 4 2" xfId="33587"/>
    <cellStyle name="Notas 2 4 2 5" xfId="33588"/>
    <cellStyle name="Notas 2 4 2 5 2" xfId="33589"/>
    <cellStyle name="Notas 2 4 2 6" xfId="33590"/>
    <cellStyle name="Notas 2 4 2 6 2" xfId="33591"/>
    <cellStyle name="Notas 2 4 2 7" xfId="33592"/>
    <cellStyle name="Notas 2 4 2 7 2" xfId="33593"/>
    <cellStyle name="Notas 2 4 2 8" xfId="33594"/>
    <cellStyle name="Notas 2 4 2 8 2" xfId="33595"/>
    <cellStyle name="Notas 2 4 2 9" xfId="33596"/>
    <cellStyle name="Notas 2 4 2 9 2" xfId="33597"/>
    <cellStyle name="Notas 2 4 3" xfId="33598"/>
    <cellStyle name="Notas 2 4 3 10" xfId="33599"/>
    <cellStyle name="Notas 2 4 3 10 2" xfId="33600"/>
    <cellStyle name="Notas 2 4 3 11" xfId="33601"/>
    <cellStyle name="Notas 2 4 3 11 2" xfId="33602"/>
    <cellStyle name="Notas 2 4 3 12" xfId="33603"/>
    <cellStyle name="Notas 2 4 3 12 2" xfId="33604"/>
    <cellStyle name="Notas 2 4 3 13" xfId="33605"/>
    <cellStyle name="Notas 2 4 3 2" xfId="33606"/>
    <cellStyle name="Notas 2 4 3 2 10" xfId="33607"/>
    <cellStyle name="Notas 2 4 3 2 10 2" xfId="33608"/>
    <cellStyle name="Notas 2 4 3 2 11" xfId="33609"/>
    <cellStyle name="Notas 2 4 3 2 2" xfId="33610"/>
    <cellStyle name="Notas 2 4 3 2 2 2" xfId="33611"/>
    <cellStyle name="Notas 2 4 3 2 3" xfId="33612"/>
    <cellStyle name="Notas 2 4 3 2 3 2" xfId="33613"/>
    <cellStyle name="Notas 2 4 3 2 4" xfId="33614"/>
    <cellStyle name="Notas 2 4 3 2 4 2" xfId="33615"/>
    <cellStyle name="Notas 2 4 3 2 5" xfId="33616"/>
    <cellStyle name="Notas 2 4 3 2 5 2" xfId="33617"/>
    <cellStyle name="Notas 2 4 3 2 6" xfId="33618"/>
    <cellStyle name="Notas 2 4 3 2 6 2" xfId="33619"/>
    <cellStyle name="Notas 2 4 3 2 7" xfId="33620"/>
    <cellStyle name="Notas 2 4 3 2 7 2" xfId="33621"/>
    <cellStyle name="Notas 2 4 3 2 8" xfId="33622"/>
    <cellStyle name="Notas 2 4 3 2 8 2" xfId="33623"/>
    <cellStyle name="Notas 2 4 3 2 9" xfId="33624"/>
    <cellStyle name="Notas 2 4 3 2 9 2" xfId="33625"/>
    <cellStyle name="Notas 2 4 3 3" xfId="33626"/>
    <cellStyle name="Notas 2 4 3 3 10" xfId="33627"/>
    <cellStyle name="Notas 2 4 3 3 10 2" xfId="33628"/>
    <cellStyle name="Notas 2 4 3 3 11" xfId="33629"/>
    <cellStyle name="Notas 2 4 3 3 2" xfId="33630"/>
    <cellStyle name="Notas 2 4 3 3 2 2" xfId="33631"/>
    <cellStyle name="Notas 2 4 3 3 3" xfId="33632"/>
    <cellStyle name="Notas 2 4 3 3 3 2" xfId="33633"/>
    <cellStyle name="Notas 2 4 3 3 4" xfId="33634"/>
    <cellStyle name="Notas 2 4 3 3 4 2" xfId="33635"/>
    <cellStyle name="Notas 2 4 3 3 5" xfId="33636"/>
    <cellStyle name="Notas 2 4 3 3 5 2" xfId="33637"/>
    <cellStyle name="Notas 2 4 3 3 6" xfId="33638"/>
    <cellStyle name="Notas 2 4 3 3 6 2" xfId="33639"/>
    <cellStyle name="Notas 2 4 3 3 7" xfId="33640"/>
    <cellStyle name="Notas 2 4 3 3 7 2" xfId="33641"/>
    <cellStyle name="Notas 2 4 3 3 8" xfId="33642"/>
    <cellStyle name="Notas 2 4 3 3 8 2" xfId="33643"/>
    <cellStyle name="Notas 2 4 3 3 9" xfId="33644"/>
    <cellStyle name="Notas 2 4 3 3 9 2" xfId="33645"/>
    <cellStyle name="Notas 2 4 3 4" xfId="33646"/>
    <cellStyle name="Notas 2 4 3 4 2" xfId="33647"/>
    <cellStyle name="Notas 2 4 3 5" xfId="33648"/>
    <cellStyle name="Notas 2 4 3 5 2" xfId="33649"/>
    <cellStyle name="Notas 2 4 3 6" xfId="33650"/>
    <cellStyle name="Notas 2 4 3 6 2" xfId="33651"/>
    <cellStyle name="Notas 2 4 3 7" xfId="33652"/>
    <cellStyle name="Notas 2 4 3 7 2" xfId="33653"/>
    <cellStyle name="Notas 2 4 3 8" xfId="33654"/>
    <cellStyle name="Notas 2 4 3 8 2" xfId="33655"/>
    <cellStyle name="Notas 2 4 3 9" xfId="33656"/>
    <cellStyle name="Notas 2 4 3 9 2" xfId="33657"/>
    <cellStyle name="Notas 2 4 4" xfId="33658"/>
    <cellStyle name="Notas 2 4 4 10" xfId="33659"/>
    <cellStyle name="Notas 2 4 4 10 2" xfId="33660"/>
    <cellStyle name="Notas 2 4 4 11" xfId="33661"/>
    <cellStyle name="Notas 2 4 4 2" xfId="33662"/>
    <cellStyle name="Notas 2 4 4 2 2" xfId="33663"/>
    <cellStyle name="Notas 2 4 4 3" xfId="33664"/>
    <cellStyle name="Notas 2 4 4 3 2" xfId="33665"/>
    <cellStyle name="Notas 2 4 4 4" xfId="33666"/>
    <cellStyle name="Notas 2 4 4 4 2" xfId="33667"/>
    <cellStyle name="Notas 2 4 4 5" xfId="33668"/>
    <cellStyle name="Notas 2 4 4 5 2" xfId="33669"/>
    <cellStyle name="Notas 2 4 4 6" xfId="33670"/>
    <cellStyle name="Notas 2 4 4 6 2" xfId="33671"/>
    <cellStyle name="Notas 2 4 4 7" xfId="33672"/>
    <cellStyle name="Notas 2 4 4 7 2" xfId="33673"/>
    <cellStyle name="Notas 2 4 4 8" xfId="33674"/>
    <cellStyle name="Notas 2 4 4 8 2" xfId="33675"/>
    <cellStyle name="Notas 2 4 4 9" xfId="33676"/>
    <cellStyle name="Notas 2 4 4 9 2" xfId="33677"/>
    <cellStyle name="Notas 2 4 5" xfId="33678"/>
    <cellStyle name="Notas 2 4 5 10" xfId="33679"/>
    <cellStyle name="Notas 2 4 5 10 2" xfId="33680"/>
    <cellStyle name="Notas 2 4 5 11" xfId="33681"/>
    <cellStyle name="Notas 2 4 5 2" xfId="33682"/>
    <cellStyle name="Notas 2 4 5 2 2" xfId="33683"/>
    <cellStyle name="Notas 2 4 5 3" xfId="33684"/>
    <cellStyle name="Notas 2 4 5 3 2" xfId="33685"/>
    <cellStyle name="Notas 2 4 5 4" xfId="33686"/>
    <cellStyle name="Notas 2 4 5 4 2" xfId="33687"/>
    <cellStyle name="Notas 2 4 5 5" xfId="33688"/>
    <cellStyle name="Notas 2 4 5 5 2" xfId="33689"/>
    <cellStyle name="Notas 2 4 5 6" xfId="33690"/>
    <cellStyle name="Notas 2 4 5 6 2" xfId="33691"/>
    <cellStyle name="Notas 2 4 5 7" xfId="33692"/>
    <cellStyle name="Notas 2 4 5 7 2" xfId="33693"/>
    <cellStyle name="Notas 2 4 5 8" xfId="33694"/>
    <cellStyle name="Notas 2 4 5 8 2" xfId="33695"/>
    <cellStyle name="Notas 2 4 5 9" xfId="33696"/>
    <cellStyle name="Notas 2 4 5 9 2" xfId="33697"/>
    <cellStyle name="Notas 2 4 6" xfId="33698"/>
    <cellStyle name="Notas 2 4 6 2" xfId="33699"/>
    <cellStyle name="Notas 2 4 7" xfId="33700"/>
    <cellStyle name="Notas 2 4 7 2" xfId="33701"/>
    <cellStyle name="Notas 2 4 8" xfId="33702"/>
    <cellStyle name="Notas 2 4 8 2" xfId="33703"/>
    <cellStyle name="Notas 2 4 9" xfId="33704"/>
    <cellStyle name="Notas 2 4 9 2" xfId="33705"/>
    <cellStyle name="Notas 2 5" xfId="33706"/>
    <cellStyle name="Notas 2 5 10" xfId="33707"/>
    <cellStyle name="Notas 2 5 10 2" xfId="33708"/>
    <cellStyle name="Notas 2 5 11" xfId="33709"/>
    <cellStyle name="Notas 2 5 11 2" xfId="33710"/>
    <cellStyle name="Notas 2 5 12" xfId="33711"/>
    <cellStyle name="Notas 2 5 12 2" xfId="33712"/>
    <cellStyle name="Notas 2 5 13" xfId="33713"/>
    <cellStyle name="Notas 2 5 13 2" xfId="33714"/>
    <cellStyle name="Notas 2 5 14" xfId="33715"/>
    <cellStyle name="Notas 2 5 14 2" xfId="33716"/>
    <cellStyle name="Notas 2 5 15" xfId="33717"/>
    <cellStyle name="Notas 2 5 2" xfId="33718"/>
    <cellStyle name="Notas 2 5 2 10" xfId="33719"/>
    <cellStyle name="Notas 2 5 2 10 2" xfId="33720"/>
    <cellStyle name="Notas 2 5 2 11" xfId="33721"/>
    <cellStyle name="Notas 2 5 2 11 2" xfId="33722"/>
    <cellStyle name="Notas 2 5 2 12" xfId="33723"/>
    <cellStyle name="Notas 2 5 2 12 2" xfId="33724"/>
    <cellStyle name="Notas 2 5 2 13" xfId="33725"/>
    <cellStyle name="Notas 2 5 2 2" xfId="33726"/>
    <cellStyle name="Notas 2 5 2 2 10" xfId="33727"/>
    <cellStyle name="Notas 2 5 2 2 10 2" xfId="33728"/>
    <cellStyle name="Notas 2 5 2 2 11" xfId="33729"/>
    <cellStyle name="Notas 2 5 2 2 2" xfId="33730"/>
    <cellStyle name="Notas 2 5 2 2 2 2" xfId="33731"/>
    <cellStyle name="Notas 2 5 2 2 3" xfId="33732"/>
    <cellStyle name="Notas 2 5 2 2 3 2" xfId="33733"/>
    <cellStyle name="Notas 2 5 2 2 4" xfId="33734"/>
    <cellStyle name="Notas 2 5 2 2 4 2" xfId="33735"/>
    <cellStyle name="Notas 2 5 2 2 5" xfId="33736"/>
    <cellStyle name="Notas 2 5 2 2 5 2" xfId="33737"/>
    <cellStyle name="Notas 2 5 2 2 6" xfId="33738"/>
    <cellStyle name="Notas 2 5 2 2 6 2" xfId="33739"/>
    <cellStyle name="Notas 2 5 2 2 7" xfId="33740"/>
    <cellStyle name="Notas 2 5 2 2 7 2" xfId="33741"/>
    <cellStyle name="Notas 2 5 2 2 8" xfId="33742"/>
    <cellStyle name="Notas 2 5 2 2 8 2" xfId="33743"/>
    <cellStyle name="Notas 2 5 2 2 9" xfId="33744"/>
    <cellStyle name="Notas 2 5 2 2 9 2" xfId="33745"/>
    <cellStyle name="Notas 2 5 2 3" xfId="33746"/>
    <cellStyle name="Notas 2 5 2 3 10" xfId="33747"/>
    <cellStyle name="Notas 2 5 2 3 10 2" xfId="33748"/>
    <cellStyle name="Notas 2 5 2 3 11" xfId="33749"/>
    <cellStyle name="Notas 2 5 2 3 2" xfId="33750"/>
    <cellStyle name="Notas 2 5 2 3 2 2" xfId="33751"/>
    <cellStyle name="Notas 2 5 2 3 3" xfId="33752"/>
    <cellStyle name="Notas 2 5 2 3 3 2" xfId="33753"/>
    <cellStyle name="Notas 2 5 2 3 4" xfId="33754"/>
    <cellStyle name="Notas 2 5 2 3 4 2" xfId="33755"/>
    <cellStyle name="Notas 2 5 2 3 5" xfId="33756"/>
    <cellStyle name="Notas 2 5 2 3 5 2" xfId="33757"/>
    <cellStyle name="Notas 2 5 2 3 6" xfId="33758"/>
    <cellStyle name="Notas 2 5 2 3 6 2" xfId="33759"/>
    <cellStyle name="Notas 2 5 2 3 7" xfId="33760"/>
    <cellStyle name="Notas 2 5 2 3 7 2" xfId="33761"/>
    <cellStyle name="Notas 2 5 2 3 8" xfId="33762"/>
    <cellStyle name="Notas 2 5 2 3 8 2" xfId="33763"/>
    <cellStyle name="Notas 2 5 2 3 9" xfId="33764"/>
    <cellStyle name="Notas 2 5 2 3 9 2" xfId="33765"/>
    <cellStyle name="Notas 2 5 2 4" xfId="33766"/>
    <cellStyle name="Notas 2 5 2 4 2" xfId="33767"/>
    <cellStyle name="Notas 2 5 2 5" xfId="33768"/>
    <cellStyle name="Notas 2 5 2 5 2" xfId="33769"/>
    <cellStyle name="Notas 2 5 2 6" xfId="33770"/>
    <cellStyle name="Notas 2 5 2 6 2" xfId="33771"/>
    <cellStyle name="Notas 2 5 2 7" xfId="33772"/>
    <cellStyle name="Notas 2 5 2 7 2" xfId="33773"/>
    <cellStyle name="Notas 2 5 2 8" xfId="33774"/>
    <cellStyle name="Notas 2 5 2 8 2" xfId="33775"/>
    <cellStyle name="Notas 2 5 2 9" xfId="33776"/>
    <cellStyle name="Notas 2 5 2 9 2" xfId="33777"/>
    <cellStyle name="Notas 2 5 3" xfId="33778"/>
    <cellStyle name="Notas 2 5 3 10" xfId="33779"/>
    <cellStyle name="Notas 2 5 3 10 2" xfId="33780"/>
    <cellStyle name="Notas 2 5 3 11" xfId="33781"/>
    <cellStyle name="Notas 2 5 3 11 2" xfId="33782"/>
    <cellStyle name="Notas 2 5 3 12" xfId="33783"/>
    <cellStyle name="Notas 2 5 3 12 2" xfId="33784"/>
    <cellStyle name="Notas 2 5 3 13" xfId="33785"/>
    <cellStyle name="Notas 2 5 3 2" xfId="33786"/>
    <cellStyle name="Notas 2 5 3 2 10" xfId="33787"/>
    <cellStyle name="Notas 2 5 3 2 10 2" xfId="33788"/>
    <cellStyle name="Notas 2 5 3 2 11" xfId="33789"/>
    <cellStyle name="Notas 2 5 3 2 2" xfId="33790"/>
    <cellStyle name="Notas 2 5 3 2 2 2" xfId="33791"/>
    <cellStyle name="Notas 2 5 3 2 3" xfId="33792"/>
    <cellStyle name="Notas 2 5 3 2 3 2" xfId="33793"/>
    <cellStyle name="Notas 2 5 3 2 4" xfId="33794"/>
    <cellStyle name="Notas 2 5 3 2 4 2" xfId="33795"/>
    <cellStyle name="Notas 2 5 3 2 5" xfId="33796"/>
    <cellStyle name="Notas 2 5 3 2 5 2" xfId="33797"/>
    <cellStyle name="Notas 2 5 3 2 6" xfId="33798"/>
    <cellStyle name="Notas 2 5 3 2 6 2" xfId="33799"/>
    <cellStyle name="Notas 2 5 3 2 7" xfId="33800"/>
    <cellStyle name="Notas 2 5 3 2 7 2" xfId="33801"/>
    <cellStyle name="Notas 2 5 3 2 8" xfId="33802"/>
    <cellStyle name="Notas 2 5 3 2 8 2" xfId="33803"/>
    <cellStyle name="Notas 2 5 3 2 9" xfId="33804"/>
    <cellStyle name="Notas 2 5 3 2 9 2" xfId="33805"/>
    <cellStyle name="Notas 2 5 3 3" xfId="33806"/>
    <cellStyle name="Notas 2 5 3 3 10" xfId="33807"/>
    <cellStyle name="Notas 2 5 3 3 10 2" xfId="33808"/>
    <cellStyle name="Notas 2 5 3 3 11" xfId="33809"/>
    <cellStyle name="Notas 2 5 3 3 2" xfId="33810"/>
    <cellStyle name="Notas 2 5 3 3 2 2" xfId="33811"/>
    <cellStyle name="Notas 2 5 3 3 3" xfId="33812"/>
    <cellStyle name="Notas 2 5 3 3 3 2" xfId="33813"/>
    <cellStyle name="Notas 2 5 3 3 4" xfId="33814"/>
    <cellStyle name="Notas 2 5 3 3 4 2" xfId="33815"/>
    <cellStyle name="Notas 2 5 3 3 5" xfId="33816"/>
    <cellStyle name="Notas 2 5 3 3 5 2" xfId="33817"/>
    <cellStyle name="Notas 2 5 3 3 6" xfId="33818"/>
    <cellStyle name="Notas 2 5 3 3 6 2" xfId="33819"/>
    <cellStyle name="Notas 2 5 3 3 7" xfId="33820"/>
    <cellStyle name="Notas 2 5 3 3 7 2" xfId="33821"/>
    <cellStyle name="Notas 2 5 3 3 8" xfId="33822"/>
    <cellStyle name="Notas 2 5 3 3 8 2" xfId="33823"/>
    <cellStyle name="Notas 2 5 3 3 9" xfId="33824"/>
    <cellStyle name="Notas 2 5 3 3 9 2" xfId="33825"/>
    <cellStyle name="Notas 2 5 3 4" xfId="33826"/>
    <cellStyle name="Notas 2 5 3 4 2" xfId="33827"/>
    <cellStyle name="Notas 2 5 3 5" xfId="33828"/>
    <cellStyle name="Notas 2 5 3 5 2" xfId="33829"/>
    <cellStyle name="Notas 2 5 3 6" xfId="33830"/>
    <cellStyle name="Notas 2 5 3 6 2" xfId="33831"/>
    <cellStyle name="Notas 2 5 3 7" xfId="33832"/>
    <cellStyle name="Notas 2 5 3 7 2" xfId="33833"/>
    <cellStyle name="Notas 2 5 3 8" xfId="33834"/>
    <cellStyle name="Notas 2 5 3 8 2" xfId="33835"/>
    <cellStyle name="Notas 2 5 3 9" xfId="33836"/>
    <cellStyle name="Notas 2 5 3 9 2" xfId="33837"/>
    <cellStyle name="Notas 2 5 4" xfId="33838"/>
    <cellStyle name="Notas 2 5 4 10" xfId="33839"/>
    <cellStyle name="Notas 2 5 4 10 2" xfId="33840"/>
    <cellStyle name="Notas 2 5 4 11" xfId="33841"/>
    <cellStyle name="Notas 2 5 4 2" xfId="33842"/>
    <cellStyle name="Notas 2 5 4 2 2" xfId="33843"/>
    <cellStyle name="Notas 2 5 4 3" xfId="33844"/>
    <cellStyle name="Notas 2 5 4 3 2" xfId="33845"/>
    <cellStyle name="Notas 2 5 4 4" xfId="33846"/>
    <cellStyle name="Notas 2 5 4 4 2" xfId="33847"/>
    <cellStyle name="Notas 2 5 4 5" xfId="33848"/>
    <cellStyle name="Notas 2 5 4 5 2" xfId="33849"/>
    <cellStyle name="Notas 2 5 4 6" xfId="33850"/>
    <cellStyle name="Notas 2 5 4 6 2" xfId="33851"/>
    <cellStyle name="Notas 2 5 4 7" xfId="33852"/>
    <cellStyle name="Notas 2 5 4 7 2" xfId="33853"/>
    <cellStyle name="Notas 2 5 4 8" xfId="33854"/>
    <cellStyle name="Notas 2 5 4 8 2" xfId="33855"/>
    <cellStyle name="Notas 2 5 4 9" xfId="33856"/>
    <cellStyle name="Notas 2 5 4 9 2" xfId="33857"/>
    <cellStyle name="Notas 2 5 5" xfId="33858"/>
    <cellStyle name="Notas 2 5 5 10" xfId="33859"/>
    <cellStyle name="Notas 2 5 5 10 2" xfId="33860"/>
    <cellStyle name="Notas 2 5 5 11" xfId="33861"/>
    <cellStyle name="Notas 2 5 5 2" xfId="33862"/>
    <cellStyle name="Notas 2 5 5 2 2" xfId="33863"/>
    <cellStyle name="Notas 2 5 5 3" xfId="33864"/>
    <cellStyle name="Notas 2 5 5 3 2" xfId="33865"/>
    <cellStyle name="Notas 2 5 5 4" xfId="33866"/>
    <cellStyle name="Notas 2 5 5 4 2" xfId="33867"/>
    <cellStyle name="Notas 2 5 5 5" xfId="33868"/>
    <cellStyle name="Notas 2 5 5 5 2" xfId="33869"/>
    <cellStyle name="Notas 2 5 5 6" xfId="33870"/>
    <cellStyle name="Notas 2 5 5 6 2" xfId="33871"/>
    <cellStyle name="Notas 2 5 5 7" xfId="33872"/>
    <cellStyle name="Notas 2 5 5 7 2" xfId="33873"/>
    <cellStyle name="Notas 2 5 5 8" xfId="33874"/>
    <cellStyle name="Notas 2 5 5 8 2" xfId="33875"/>
    <cellStyle name="Notas 2 5 5 9" xfId="33876"/>
    <cellStyle name="Notas 2 5 5 9 2" xfId="33877"/>
    <cellStyle name="Notas 2 5 6" xfId="33878"/>
    <cellStyle name="Notas 2 5 6 2" xfId="33879"/>
    <cellStyle name="Notas 2 5 7" xfId="33880"/>
    <cellStyle name="Notas 2 5 7 2" xfId="33881"/>
    <cellStyle name="Notas 2 5 8" xfId="33882"/>
    <cellStyle name="Notas 2 5 8 2" xfId="33883"/>
    <cellStyle name="Notas 2 5 9" xfId="33884"/>
    <cellStyle name="Notas 2 5 9 2" xfId="33885"/>
    <cellStyle name="Notas 2 6" xfId="33886"/>
    <cellStyle name="Notas 2 6 10" xfId="33887"/>
    <cellStyle name="Notas 2 6 10 2" xfId="33888"/>
    <cellStyle name="Notas 2 6 11" xfId="33889"/>
    <cellStyle name="Notas 2 6 11 2" xfId="33890"/>
    <cellStyle name="Notas 2 6 12" xfId="33891"/>
    <cellStyle name="Notas 2 6 12 2" xfId="33892"/>
    <cellStyle name="Notas 2 6 13" xfId="33893"/>
    <cellStyle name="Notas 2 6 13 2" xfId="33894"/>
    <cellStyle name="Notas 2 6 14" xfId="33895"/>
    <cellStyle name="Notas 2 6 14 2" xfId="33896"/>
    <cellStyle name="Notas 2 6 15" xfId="33897"/>
    <cellStyle name="Notas 2 6 2" xfId="33898"/>
    <cellStyle name="Notas 2 6 2 10" xfId="33899"/>
    <cellStyle name="Notas 2 6 2 10 2" xfId="33900"/>
    <cellStyle name="Notas 2 6 2 11" xfId="33901"/>
    <cellStyle name="Notas 2 6 2 11 2" xfId="33902"/>
    <cellStyle name="Notas 2 6 2 12" xfId="33903"/>
    <cellStyle name="Notas 2 6 2 12 2" xfId="33904"/>
    <cellStyle name="Notas 2 6 2 13" xfId="33905"/>
    <cellStyle name="Notas 2 6 2 2" xfId="33906"/>
    <cellStyle name="Notas 2 6 2 2 10" xfId="33907"/>
    <cellStyle name="Notas 2 6 2 2 10 2" xfId="33908"/>
    <cellStyle name="Notas 2 6 2 2 11" xfId="33909"/>
    <cellStyle name="Notas 2 6 2 2 2" xfId="33910"/>
    <cellStyle name="Notas 2 6 2 2 2 2" xfId="33911"/>
    <cellStyle name="Notas 2 6 2 2 3" xfId="33912"/>
    <cellStyle name="Notas 2 6 2 2 3 2" xfId="33913"/>
    <cellStyle name="Notas 2 6 2 2 4" xfId="33914"/>
    <cellStyle name="Notas 2 6 2 2 4 2" xfId="33915"/>
    <cellStyle name="Notas 2 6 2 2 5" xfId="33916"/>
    <cellStyle name="Notas 2 6 2 2 5 2" xfId="33917"/>
    <cellStyle name="Notas 2 6 2 2 6" xfId="33918"/>
    <cellStyle name="Notas 2 6 2 2 6 2" xfId="33919"/>
    <cellStyle name="Notas 2 6 2 2 7" xfId="33920"/>
    <cellStyle name="Notas 2 6 2 2 7 2" xfId="33921"/>
    <cellStyle name="Notas 2 6 2 2 8" xfId="33922"/>
    <cellStyle name="Notas 2 6 2 2 8 2" xfId="33923"/>
    <cellStyle name="Notas 2 6 2 2 9" xfId="33924"/>
    <cellStyle name="Notas 2 6 2 2 9 2" xfId="33925"/>
    <cellStyle name="Notas 2 6 2 3" xfId="33926"/>
    <cellStyle name="Notas 2 6 2 3 10" xfId="33927"/>
    <cellStyle name="Notas 2 6 2 3 10 2" xfId="33928"/>
    <cellStyle name="Notas 2 6 2 3 11" xfId="33929"/>
    <cellStyle name="Notas 2 6 2 3 2" xfId="33930"/>
    <cellStyle name="Notas 2 6 2 3 2 2" xfId="33931"/>
    <cellStyle name="Notas 2 6 2 3 3" xfId="33932"/>
    <cellStyle name="Notas 2 6 2 3 3 2" xfId="33933"/>
    <cellStyle name="Notas 2 6 2 3 4" xfId="33934"/>
    <cellStyle name="Notas 2 6 2 3 4 2" xfId="33935"/>
    <cellStyle name="Notas 2 6 2 3 5" xfId="33936"/>
    <cellStyle name="Notas 2 6 2 3 5 2" xfId="33937"/>
    <cellStyle name="Notas 2 6 2 3 6" xfId="33938"/>
    <cellStyle name="Notas 2 6 2 3 6 2" xfId="33939"/>
    <cellStyle name="Notas 2 6 2 3 7" xfId="33940"/>
    <cellStyle name="Notas 2 6 2 3 7 2" xfId="33941"/>
    <cellStyle name="Notas 2 6 2 3 8" xfId="33942"/>
    <cellStyle name="Notas 2 6 2 3 8 2" xfId="33943"/>
    <cellStyle name="Notas 2 6 2 3 9" xfId="33944"/>
    <cellStyle name="Notas 2 6 2 3 9 2" xfId="33945"/>
    <cellStyle name="Notas 2 6 2 4" xfId="33946"/>
    <cellStyle name="Notas 2 6 2 4 2" xfId="33947"/>
    <cellStyle name="Notas 2 6 2 5" xfId="33948"/>
    <cellStyle name="Notas 2 6 2 5 2" xfId="33949"/>
    <cellStyle name="Notas 2 6 2 6" xfId="33950"/>
    <cellStyle name="Notas 2 6 2 6 2" xfId="33951"/>
    <cellStyle name="Notas 2 6 2 7" xfId="33952"/>
    <cellStyle name="Notas 2 6 2 7 2" xfId="33953"/>
    <cellStyle name="Notas 2 6 2 8" xfId="33954"/>
    <cellStyle name="Notas 2 6 2 8 2" xfId="33955"/>
    <cellStyle name="Notas 2 6 2 9" xfId="33956"/>
    <cellStyle name="Notas 2 6 2 9 2" xfId="33957"/>
    <cellStyle name="Notas 2 6 3" xfId="33958"/>
    <cellStyle name="Notas 2 6 3 10" xfId="33959"/>
    <cellStyle name="Notas 2 6 3 10 2" xfId="33960"/>
    <cellStyle name="Notas 2 6 3 11" xfId="33961"/>
    <cellStyle name="Notas 2 6 3 11 2" xfId="33962"/>
    <cellStyle name="Notas 2 6 3 12" xfId="33963"/>
    <cellStyle name="Notas 2 6 3 12 2" xfId="33964"/>
    <cellStyle name="Notas 2 6 3 13" xfId="33965"/>
    <cellStyle name="Notas 2 6 3 2" xfId="33966"/>
    <cellStyle name="Notas 2 6 3 2 10" xfId="33967"/>
    <cellStyle name="Notas 2 6 3 2 10 2" xfId="33968"/>
    <cellStyle name="Notas 2 6 3 2 11" xfId="33969"/>
    <cellStyle name="Notas 2 6 3 2 2" xfId="33970"/>
    <cellStyle name="Notas 2 6 3 2 2 2" xfId="33971"/>
    <cellStyle name="Notas 2 6 3 2 3" xfId="33972"/>
    <cellStyle name="Notas 2 6 3 2 3 2" xfId="33973"/>
    <cellStyle name="Notas 2 6 3 2 4" xfId="33974"/>
    <cellStyle name="Notas 2 6 3 2 4 2" xfId="33975"/>
    <cellStyle name="Notas 2 6 3 2 5" xfId="33976"/>
    <cellStyle name="Notas 2 6 3 2 5 2" xfId="33977"/>
    <cellStyle name="Notas 2 6 3 2 6" xfId="33978"/>
    <cellStyle name="Notas 2 6 3 2 6 2" xfId="33979"/>
    <cellStyle name="Notas 2 6 3 2 7" xfId="33980"/>
    <cellStyle name="Notas 2 6 3 2 7 2" xfId="33981"/>
    <cellStyle name="Notas 2 6 3 2 8" xfId="33982"/>
    <cellStyle name="Notas 2 6 3 2 8 2" xfId="33983"/>
    <cellStyle name="Notas 2 6 3 2 9" xfId="33984"/>
    <cellStyle name="Notas 2 6 3 2 9 2" xfId="33985"/>
    <cellStyle name="Notas 2 6 3 3" xfId="33986"/>
    <cellStyle name="Notas 2 6 3 3 10" xfId="33987"/>
    <cellStyle name="Notas 2 6 3 3 10 2" xfId="33988"/>
    <cellStyle name="Notas 2 6 3 3 11" xfId="33989"/>
    <cellStyle name="Notas 2 6 3 3 2" xfId="33990"/>
    <cellStyle name="Notas 2 6 3 3 2 2" xfId="33991"/>
    <cellStyle name="Notas 2 6 3 3 3" xfId="33992"/>
    <cellStyle name="Notas 2 6 3 3 3 2" xfId="33993"/>
    <cellStyle name="Notas 2 6 3 3 4" xfId="33994"/>
    <cellStyle name="Notas 2 6 3 3 4 2" xfId="33995"/>
    <cellStyle name="Notas 2 6 3 3 5" xfId="33996"/>
    <cellStyle name="Notas 2 6 3 3 5 2" xfId="33997"/>
    <cellStyle name="Notas 2 6 3 3 6" xfId="33998"/>
    <cellStyle name="Notas 2 6 3 3 6 2" xfId="33999"/>
    <cellStyle name="Notas 2 6 3 3 7" xfId="34000"/>
    <cellStyle name="Notas 2 6 3 3 7 2" xfId="34001"/>
    <cellStyle name="Notas 2 6 3 3 8" xfId="34002"/>
    <cellStyle name="Notas 2 6 3 3 8 2" xfId="34003"/>
    <cellStyle name="Notas 2 6 3 3 9" xfId="34004"/>
    <cellStyle name="Notas 2 6 3 3 9 2" xfId="34005"/>
    <cellStyle name="Notas 2 6 3 4" xfId="34006"/>
    <cellStyle name="Notas 2 6 3 4 2" xfId="34007"/>
    <cellStyle name="Notas 2 6 3 5" xfId="34008"/>
    <cellStyle name="Notas 2 6 3 5 2" xfId="34009"/>
    <cellStyle name="Notas 2 6 3 6" xfId="34010"/>
    <cellStyle name="Notas 2 6 3 6 2" xfId="34011"/>
    <cellStyle name="Notas 2 6 3 7" xfId="34012"/>
    <cellStyle name="Notas 2 6 3 7 2" xfId="34013"/>
    <cellStyle name="Notas 2 6 3 8" xfId="34014"/>
    <cellStyle name="Notas 2 6 3 8 2" xfId="34015"/>
    <cellStyle name="Notas 2 6 3 9" xfId="34016"/>
    <cellStyle name="Notas 2 6 3 9 2" xfId="34017"/>
    <cellStyle name="Notas 2 6 4" xfId="34018"/>
    <cellStyle name="Notas 2 6 4 10" xfId="34019"/>
    <cellStyle name="Notas 2 6 4 10 2" xfId="34020"/>
    <cellStyle name="Notas 2 6 4 11" xfId="34021"/>
    <cellStyle name="Notas 2 6 4 2" xfId="34022"/>
    <cellStyle name="Notas 2 6 4 2 2" xfId="34023"/>
    <cellStyle name="Notas 2 6 4 3" xfId="34024"/>
    <cellStyle name="Notas 2 6 4 3 2" xfId="34025"/>
    <cellStyle name="Notas 2 6 4 4" xfId="34026"/>
    <cellStyle name="Notas 2 6 4 4 2" xfId="34027"/>
    <cellStyle name="Notas 2 6 4 5" xfId="34028"/>
    <cellStyle name="Notas 2 6 4 5 2" xfId="34029"/>
    <cellStyle name="Notas 2 6 4 6" xfId="34030"/>
    <cellStyle name="Notas 2 6 4 6 2" xfId="34031"/>
    <cellStyle name="Notas 2 6 4 7" xfId="34032"/>
    <cellStyle name="Notas 2 6 4 7 2" xfId="34033"/>
    <cellStyle name="Notas 2 6 4 8" xfId="34034"/>
    <cellStyle name="Notas 2 6 4 8 2" xfId="34035"/>
    <cellStyle name="Notas 2 6 4 9" xfId="34036"/>
    <cellStyle name="Notas 2 6 4 9 2" xfId="34037"/>
    <cellStyle name="Notas 2 6 5" xfId="34038"/>
    <cellStyle name="Notas 2 6 5 10" xfId="34039"/>
    <cellStyle name="Notas 2 6 5 10 2" xfId="34040"/>
    <cellStyle name="Notas 2 6 5 11" xfId="34041"/>
    <cellStyle name="Notas 2 6 5 2" xfId="34042"/>
    <cellStyle name="Notas 2 6 5 2 2" xfId="34043"/>
    <cellStyle name="Notas 2 6 5 3" xfId="34044"/>
    <cellStyle name="Notas 2 6 5 3 2" xfId="34045"/>
    <cellStyle name="Notas 2 6 5 4" xfId="34046"/>
    <cellStyle name="Notas 2 6 5 4 2" xfId="34047"/>
    <cellStyle name="Notas 2 6 5 5" xfId="34048"/>
    <cellStyle name="Notas 2 6 5 5 2" xfId="34049"/>
    <cellStyle name="Notas 2 6 5 6" xfId="34050"/>
    <cellStyle name="Notas 2 6 5 6 2" xfId="34051"/>
    <cellStyle name="Notas 2 6 5 7" xfId="34052"/>
    <cellStyle name="Notas 2 6 5 7 2" xfId="34053"/>
    <cellStyle name="Notas 2 6 5 8" xfId="34054"/>
    <cellStyle name="Notas 2 6 5 8 2" xfId="34055"/>
    <cellStyle name="Notas 2 6 5 9" xfId="34056"/>
    <cellStyle name="Notas 2 6 5 9 2" xfId="34057"/>
    <cellStyle name="Notas 2 6 6" xfId="34058"/>
    <cellStyle name="Notas 2 6 6 2" xfId="34059"/>
    <cellStyle name="Notas 2 6 7" xfId="34060"/>
    <cellStyle name="Notas 2 6 7 2" xfId="34061"/>
    <cellStyle name="Notas 2 6 8" xfId="34062"/>
    <cellStyle name="Notas 2 6 8 2" xfId="34063"/>
    <cellStyle name="Notas 2 6 9" xfId="34064"/>
    <cellStyle name="Notas 2 6 9 2" xfId="34065"/>
    <cellStyle name="Notas 2 7" xfId="34066"/>
    <cellStyle name="Notas 2 7 10" xfId="34067"/>
    <cellStyle name="Notas 2 7 10 2" xfId="34068"/>
    <cellStyle name="Notas 2 7 11" xfId="34069"/>
    <cellStyle name="Notas 2 7 11 2" xfId="34070"/>
    <cellStyle name="Notas 2 7 12" xfId="34071"/>
    <cellStyle name="Notas 2 7 12 2" xfId="34072"/>
    <cellStyle name="Notas 2 7 13" xfId="34073"/>
    <cellStyle name="Notas 2 7 13 2" xfId="34074"/>
    <cellStyle name="Notas 2 7 14" xfId="34075"/>
    <cellStyle name="Notas 2 7 14 2" xfId="34076"/>
    <cellStyle name="Notas 2 7 15" xfId="34077"/>
    <cellStyle name="Notas 2 7 2" xfId="34078"/>
    <cellStyle name="Notas 2 7 2 10" xfId="34079"/>
    <cellStyle name="Notas 2 7 2 10 2" xfId="34080"/>
    <cellStyle name="Notas 2 7 2 11" xfId="34081"/>
    <cellStyle name="Notas 2 7 2 11 2" xfId="34082"/>
    <cellStyle name="Notas 2 7 2 12" xfId="34083"/>
    <cellStyle name="Notas 2 7 2 12 2" xfId="34084"/>
    <cellStyle name="Notas 2 7 2 13" xfId="34085"/>
    <cellStyle name="Notas 2 7 2 2" xfId="34086"/>
    <cellStyle name="Notas 2 7 2 2 10" xfId="34087"/>
    <cellStyle name="Notas 2 7 2 2 10 2" xfId="34088"/>
    <cellStyle name="Notas 2 7 2 2 11" xfId="34089"/>
    <cellStyle name="Notas 2 7 2 2 2" xfId="34090"/>
    <cellStyle name="Notas 2 7 2 2 2 2" xfId="34091"/>
    <cellStyle name="Notas 2 7 2 2 3" xfId="34092"/>
    <cellStyle name="Notas 2 7 2 2 3 2" xfId="34093"/>
    <cellStyle name="Notas 2 7 2 2 4" xfId="34094"/>
    <cellStyle name="Notas 2 7 2 2 4 2" xfId="34095"/>
    <cellStyle name="Notas 2 7 2 2 5" xfId="34096"/>
    <cellStyle name="Notas 2 7 2 2 5 2" xfId="34097"/>
    <cellStyle name="Notas 2 7 2 2 6" xfId="34098"/>
    <cellStyle name="Notas 2 7 2 2 6 2" xfId="34099"/>
    <cellStyle name="Notas 2 7 2 2 7" xfId="34100"/>
    <cellStyle name="Notas 2 7 2 2 7 2" xfId="34101"/>
    <cellStyle name="Notas 2 7 2 2 8" xfId="34102"/>
    <cellStyle name="Notas 2 7 2 2 8 2" xfId="34103"/>
    <cellStyle name="Notas 2 7 2 2 9" xfId="34104"/>
    <cellStyle name="Notas 2 7 2 2 9 2" xfId="34105"/>
    <cellStyle name="Notas 2 7 2 3" xfId="34106"/>
    <cellStyle name="Notas 2 7 2 3 10" xfId="34107"/>
    <cellStyle name="Notas 2 7 2 3 10 2" xfId="34108"/>
    <cellStyle name="Notas 2 7 2 3 11" xfId="34109"/>
    <cellStyle name="Notas 2 7 2 3 2" xfId="34110"/>
    <cellStyle name="Notas 2 7 2 3 2 2" xfId="34111"/>
    <cellStyle name="Notas 2 7 2 3 3" xfId="34112"/>
    <cellStyle name="Notas 2 7 2 3 3 2" xfId="34113"/>
    <cellStyle name="Notas 2 7 2 3 4" xfId="34114"/>
    <cellStyle name="Notas 2 7 2 3 4 2" xfId="34115"/>
    <cellStyle name="Notas 2 7 2 3 5" xfId="34116"/>
    <cellStyle name="Notas 2 7 2 3 5 2" xfId="34117"/>
    <cellStyle name="Notas 2 7 2 3 6" xfId="34118"/>
    <cellStyle name="Notas 2 7 2 3 6 2" xfId="34119"/>
    <cellStyle name="Notas 2 7 2 3 7" xfId="34120"/>
    <cellStyle name="Notas 2 7 2 3 7 2" xfId="34121"/>
    <cellStyle name="Notas 2 7 2 3 8" xfId="34122"/>
    <cellStyle name="Notas 2 7 2 3 8 2" xfId="34123"/>
    <cellStyle name="Notas 2 7 2 3 9" xfId="34124"/>
    <cellStyle name="Notas 2 7 2 3 9 2" xfId="34125"/>
    <cellStyle name="Notas 2 7 2 4" xfId="34126"/>
    <cellStyle name="Notas 2 7 2 4 2" xfId="34127"/>
    <cellStyle name="Notas 2 7 2 5" xfId="34128"/>
    <cellStyle name="Notas 2 7 2 5 2" xfId="34129"/>
    <cellStyle name="Notas 2 7 2 6" xfId="34130"/>
    <cellStyle name="Notas 2 7 2 6 2" xfId="34131"/>
    <cellStyle name="Notas 2 7 2 7" xfId="34132"/>
    <cellStyle name="Notas 2 7 2 7 2" xfId="34133"/>
    <cellStyle name="Notas 2 7 2 8" xfId="34134"/>
    <cellStyle name="Notas 2 7 2 8 2" xfId="34135"/>
    <cellStyle name="Notas 2 7 2 9" xfId="34136"/>
    <cellStyle name="Notas 2 7 2 9 2" xfId="34137"/>
    <cellStyle name="Notas 2 7 3" xfId="34138"/>
    <cellStyle name="Notas 2 7 3 10" xfId="34139"/>
    <cellStyle name="Notas 2 7 3 10 2" xfId="34140"/>
    <cellStyle name="Notas 2 7 3 11" xfId="34141"/>
    <cellStyle name="Notas 2 7 3 11 2" xfId="34142"/>
    <cellStyle name="Notas 2 7 3 12" xfId="34143"/>
    <cellStyle name="Notas 2 7 3 12 2" xfId="34144"/>
    <cellStyle name="Notas 2 7 3 13" xfId="34145"/>
    <cellStyle name="Notas 2 7 3 2" xfId="34146"/>
    <cellStyle name="Notas 2 7 3 2 10" xfId="34147"/>
    <cellStyle name="Notas 2 7 3 2 10 2" xfId="34148"/>
    <cellStyle name="Notas 2 7 3 2 11" xfId="34149"/>
    <cellStyle name="Notas 2 7 3 2 2" xfId="34150"/>
    <cellStyle name="Notas 2 7 3 2 2 2" xfId="34151"/>
    <cellStyle name="Notas 2 7 3 2 3" xfId="34152"/>
    <cellStyle name="Notas 2 7 3 2 3 2" xfId="34153"/>
    <cellStyle name="Notas 2 7 3 2 4" xfId="34154"/>
    <cellStyle name="Notas 2 7 3 2 4 2" xfId="34155"/>
    <cellStyle name="Notas 2 7 3 2 5" xfId="34156"/>
    <cellStyle name="Notas 2 7 3 2 5 2" xfId="34157"/>
    <cellStyle name="Notas 2 7 3 2 6" xfId="34158"/>
    <cellStyle name="Notas 2 7 3 2 6 2" xfId="34159"/>
    <cellStyle name="Notas 2 7 3 2 7" xfId="34160"/>
    <cellStyle name="Notas 2 7 3 2 7 2" xfId="34161"/>
    <cellStyle name="Notas 2 7 3 2 8" xfId="34162"/>
    <cellStyle name="Notas 2 7 3 2 8 2" xfId="34163"/>
    <cellStyle name="Notas 2 7 3 2 9" xfId="34164"/>
    <cellStyle name="Notas 2 7 3 2 9 2" xfId="34165"/>
    <cellStyle name="Notas 2 7 3 3" xfId="34166"/>
    <cellStyle name="Notas 2 7 3 3 10" xfId="34167"/>
    <cellStyle name="Notas 2 7 3 3 10 2" xfId="34168"/>
    <cellStyle name="Notas 2 7 3 3 11" xfId="34169"/>
    <cellStyle name="Notas 2 7 3 3 2" xfId="34170"/>
    <cellStyle name="Notas 2 7 3 3 2 2" xfId="34171"/>
    <cellStyle name="Notas 2 7 3 3 3" xfId="34172"/>
    <cellStyle name="Notas 2 7 3 3 3 2" xfId="34173"/>
    <cellStyle name="Notas 2 7 3 3 4" xfId="34174"/>
    <cellStyle name="Notas 2 7 3 3 4 2" xfId="34175"/>
    <cellStyle name="Notas 2 7 3 3 5" xfId="34176"/>
    <cellStyle name="Notas 2 7 3 3 5 2" xfId="34177"/>
    <cellStyle name="Notas 2 7 3 3 6" xfId="34178"/>
    <cellStyle name="Notas 2 7 3 3 6 2" xfId="34179"/>
    <cellStyle name="Notas 2 7 3 3 7" xfId="34180"/>
    <cellStyle name="Notas 2 7 3 3 7 2" xfId="34181"/>
    <cellStyle name="Notas 2 7 3 3 8" xfId="34182"/>
    <cellStyle name="Notas 2 7 3 3 8 2" xfId="34183"/>
    <cellStyle name="Notas 2 7 3 3 9" xfId="34184"/>
    <cellStyle name="Notas 2 7 3 3 9 2" xfId="34185"/>
    <cellStyle name="Notas 2 7 3 4" xfId="34186"/>
    <cellStyle name="Notas 2 7 3 4 2" xfId="34187"/>
    <cellStyle name="Notas 2 7 3 5" xfId="34188"/>
    <cellStyle name="Notas 2 7 3 5 2" xfId="34189"/>
    <cellStyle name="Notas 2 7 3 6" xfId="34190"/>
    <cellStyle name="Notas 2 7 3 6 2" xfId="34191"/>
    <cellStyle name="Notas 2 7 3 7" xfId="34192"/>
    <cellStyle name="Notas 2 7 3 7 2" xfId="34193"/>
    <cellStyle name="Notas 2 7 3 8" xfId="34194"/>
    <cellStyle name="Notas 2 7 3 8 2" xfId="34195"/>
    <cellStyle name="Notas 2 7 3 9" xfId="34196"/>
    <cellStyle name="Notas 2 7 3 9 2" xfId="34197"/>
    <cellStyle name="Notas 2 7 4" xfId="34198"/>
    <cellStyle name="Notas 2 7 4 10" xfId="34199"/>
    <cellStyle name="Notas 2 7 4 10 2" xfId="34200"/>
    <cellStyle name="Notas 2 7 4 11" xfId="34201"/>
    <cellStyle name="Notas 2 7 4 2" xfId="34202"/>
    <cellStyle name="Notas 2 7 4 2 2" xfId="34203"/>
    <cellStyle name="Notas 2 7 4 3" xfId="34204"/>
    <cellStyle name="Notas 2 7 4 3 2" xfId="34205"/>
    <cellStyle name="Notas 2 7 4 4" xfId="34206"/>
    <cellStyle name="Notas 2 7 4 4 2" xfId="34207"/>
    <cellStyle name="Notas 2 7 4 5" xfId="34208"/>
    <cellStyle name="Notas 2 7 4 5 2" xfId="34209"/>
    <cellStyle name="Notas 2 7 4 6" xfId="34210"/>
    <cellStyle name="Notas 2 7 4 6 2" xfId="34211"/>
    <cellStyle name="Notas 2 7 4 7" xfId="34212"/>
    <cellStyle name="Notas 2 7 4 7 2" xfId="34213"/>
    <cellStyle name="Notas 2 7 4 8" xfId="34214"/>
    <cellStyle name="Notas 2 7 4 8 2" xfId="34215"/>
    <cellStyle name="Notas 2 7 4 9" xfId="34216"/>
    <cellStyle name="Notas 2 7 4 9 2" xfId="34217"/>
    <cellStyle name="Notas 2 7 5" xfId="34218"/>
    <cellStyle name="Notas 2 7 5 10" xfId="34219"/>
    <cellStyle name="Notas 2 7 5 10 2" xfId="34220"/>
    <cellStyle name="Notas 2 7 5 11" xfId="34221"/>
    <cellStyle name="Notas 2 7 5 2" xfId="34222"/>
    <cellStyle name="Notas 2 7 5 2 2" xfId="34223"/>
    <cellStyle name="Notas 2 7 5 3" xfId="34224"/>
    <cellStyle name="Notas 2 7 5 3 2" xfId="34225"/>
    <cellStyle name="Notas 2 7 5 4" xfId="34226"/>
    <cellStyle name="Notas 2 7 5 4 2" xfId="34227"/>
    <cellStyle name="Notas 2 7 5 5" xfId="34228"/>
    <cellStyle name="Notas 2 7 5 5 2" xfId="34229"/>
    <cellStyle name="Notas 2 7 5 6" xfId="34230"/>
    <cellStyle name="Notas 2 7 5 6 2" xfId="34231"/>
    <cellStyle name="Notas 2 7 5 7" xfId="34232"/>
    <cellStyle name="Notas 2 7 5 7 2" xfId="34233"/>
    <cellStyle name="Notas 2 7 5 8" xfId="34234"/>
    <cellStyle name="Notas 2 7 5 8 2" xfId="34235"/>
    <cellStyle name="Notas 2 7 5 9" xfId="34236"/>
    <cellStyle name="Notas 2 7 5 9 2" xfId="34237"/>
    <cellStyle name="Notas 2 7 6" xfId="34238"/>
    <cellStyle name="Notas 2 7 6 2" xfId="34239"/>
    <cellStyle name="Notas 2 7 7" xfId="34240"/>
    <cellStyle name="Notas 2 7 7 2" xfId="34241"/>
    <cellStyle name="Notas 2 7 8" xfId="34242"/>
    <cellStyle name="Notas 2 7 8 2" xfId="34243"/>
    <cellStyle name="Notas 2 7 9" xfId="34244"/>
    <cellStyle name="Notas 2 7 9 2" xfId="34245"/>
    <cellStyle name="Notas 2 8" xfId="34246"/>
    <cellStyle name="Notas 2 8 10" xfId="34247"/>
    <cellStyle name="Notas 2 8 10 2" xfId="34248"/>
    <cellStyle name="Notas 2 8 11" xfId="34249"/>
    <cellStyle name="Notas 2 8 11 2" xfId="34250"/>
    <cellStyle name="Notas 2 8 12" xfId="34251"/>
    <cellStyle name="Notas 2 8 12 2" xfId="34252"/>
    <cellStyle name="Notas 2 8 13" xfId="34253"/>
    <cellStyle name="Notas 2 8 13 2" xfId="34254"/>
    <cellStyle name="Notas 2 8 14" xfId="34255"/>
    <cellStyle name="Notas 2 8 14 2" xfId="34256"/>
    <cellStyle name="Notas 2 8 15" xfId="34257"/>
    <cellStyle name="Notas 2 8 2" xfId="34258"/>
    <cellStyle name="Notas 2 8 2 10" xfId="34259"/>
    <cellStyle name="Notas 2 8 2 10 2" xfId="34260"/>
    <cellStyle name="Notas 2 8 2 11" xfId="34261"/>
    <cellStyle name="Notas 2 8 2 11 2" xfId="34262"/>
    <cellStyle name="Notas 2 8 2 12" xfId="34263"/>
    <cellStyle name="Notas 2 8 2 12 2" xfId="34264"/>
    <cellStyle name="Notas 2 8 2 13" xfId="34265"/>
    <cellStyle name="Notas 2 8 2 2" xfId="34266"/>
    <cellStyle name="Notas 2 8 2 2 10" xfId="34267"/>
    <cellStyle name="Notas 2 8 2 2 10 2" xfId="34268"/>
    <cellStyle name="Notas 2 8 2 2 11" xfId="34269"/>
    <cellStyle name="Notas 2 8 2 2 2" xfId="34270"/>
    <cellStyle name="Notas 2 8 2 2 2 2" xfId="34271"/>
    <cellStyle name="Notas 2 8 2 2 3" xfId="34272"/>
    <cellStyle name="Notas 2 8 2 2 3 2" xfId="34273"/>
    <cellStyle name="Notas 2 8 2 2 4" xfId="34274"/>
    <cellStyle name="Notas 2 8 2 2 4 2" xfId="34275"/>
    <cellStyle name="Notas 2 8 2 2 5" xfId="34276"/>
    <cellStyle name="Notas 2 8 2 2 5 2" xfId="34277"/>
    <cellStyle name="Notas 2 8 2 2 6" xfId="34278"/>
    <cellStyle name="Notas 2 8 2 2 6 2" xfId="34279"/>
    <cellStyle name="Notas 2 8 2 2 7" xfId="34280"/>
    <cellStyle name="Notas 2 8 2 2 7 2" xfId="34281"/>
    <cellStyle name="Notas 2 8 2 2 8" xfId="34282"/>
    <cellStyle name="Notas 2 8 2 2 8 2" xfId="34283"/>
    <cellStyle name="Notas 2 8 2 2 9" xfId="34284"/>
    <cellStyle name="Notas 2 8 2 2 9 2" xfId="34285"/>
    <cellStyle name="Notas 2 8 2 3" xfId="34286"/>
    <cellStyle name="Notas 2 8 2 3 10" xfId="34287"/>
    <cellStyle name="Notas 2 8 2 3 10 2" xfId="34288"/>
    <cellStyle name="Notas 2 8 2 3 11" xfId="34289"/>
    <cellStyle name="Notas 2 8 2 3 2" xfId="34290"/>
    <cellStyle name="Notas 2 8 2 3 2 2" xfId="34291"/>
    <cellStyle name="Notas 2 8 2 3 3" xfId="34292"/>
    <cellStyle name="Notas 2 8 2 3 3 2" xfId="34293"/>
    <cellStyle name="Notas 2 8 2 3 4" xfId="34294"/>
    <cellStyle name="Notas 2 8 2 3 4 2" xfId="34295"/>
    <cellStyle name="Notas 2 8 2 3 5" xfId="34296"/>
    <cellStyle name="Notas 2 8 2 3 5 2" xfId="34297"/>
    <cellStyle name="Notas 2 8 2 3 6" xfId="34298"/>
    <cellStyle name="Notas 2 8 2 3 6 2" xfId="34299"/>
    <cellStyle name="Notas 2 8 2 3 7" xfId="34300"/>
    <cellStyle name="Notas 2 8 2 3 7 2" xfId="34301"/>
    <cellStyle name="Notas 2 8 2 3 8" xfId="34302"/>
    <cellStyle name="Notas 2 8 2 3 8 2" xfId="34303"/>
    <cellStyle name="Notas 2 8 2 3 9" xfId="34304"/>
    <cellStyle name="Notas 2 8 2 3 9 2" xfId="34305"/>
    <cellStyle name="Notas 2 8 2 4" xfId="34306"/>
    <cellStyle name="Notas 2 8 2 4 2" xfId="34307"/>
    <cellStyle name="Notas 2 8 2 5" xfId="34308"/>
    <cellStyle name="Notas 2 8 2 5 2" xfId="34309"/>
    <cellStyle name="Notas 2 8 2 6" xfId="34310"/>
    <cellStyle name="Notas 2 8 2 6 2" xfId="34311"/>
    <cellStyle name="Notas 2 8 2 7" xfId="34312"/>
    <cellStyle name="Notas 2 8 2 7 2" xfId="34313"/>
    <cellStyle name="Notas 2 8 2 8" xfId="34314"/>
    <cellStyle name="Notas 2 8 2 8 2" xfId="34315"/>
    <cellStyle name="Notas 2 8 2 9" xfId="34316"/>
    <cellStyle name="Notas 2 8 2 9 2" xfId="34317"/>
    <cellStyle name="Notas 2 8 3" xfId="34318"/>
    <cellStyle name="Notas 2 8 3 10" xfId="34319"/>
    <cellStyle name="Notas 2 8 3 10 2" xfId="34320"/>
    <cellStyle name="Notas 2 8 3 11" xfId="34321"/>
    <cellStyle name="Notas 2 8 3 11 2" xfId="34322"/>
    <cellStyle name="Notas 2 8 3 12" xfId="34323"/>
    <cellStyle name="Notas 2 8 3 12 2" xfId="34324"/>
    <cellStyle name="Notas 2 8 3 13" xfId="34325"/>
    <cellStyle name="Notas 2 8 3 2" xfId="34326"/>
    <cellStyle name="Notas 2 8 3 2 10" xfId="34327"/>
    <cellStyle name="Notas 2 8 3 2 10 2" xfId="34328"/>
    <cellStyle name="Notas 2 8 3 2 11" xfId="34329"/>
    <cellStyle name="Notas 2 8 3 2 2" xfId="34330"/>
    <cellStyle name="Notas 2 8 3 2 2 2" xfId="34331"/>
    <cellStyle name="Notas 2 8 3 2 3" xfId="34332"/>
    <cellStyle name="Notas 2 8 3 2 3 2" xfId="34333"/>
    <cellStyle name="Notas 2 8 3 2 4" xfId="34334"/>
    <cellStyle name="Notas 2 8 3 2 4 2" xfId="34335"/>
    <cellStyle name="Notas 2 8 3 2 5" xfId="34336"/>
    <cellStyle name="Notas 2 8 3 2 5 2" xfId="34337"/>
    <cellStyle name="Notas 2 8 3 2 6" xfId="34338"/>
    <cellStyle name="Notas 2 8 3 2 6 2" xfId="34339"/>
    <cellStyle name="Notas 2 8 3 2 7" xfId="34340"/>
    <cellStyle name="Notas 2 8 3 2 7 2" xfId="34341"/>
    <cellStyle name="Notas 2 8 3 2 8" xfId="34342"/>
    <cellStyle name="Notas 2 8 3 2 8 2" xfId="34343"/>
    <cellStyle name="Notas 2 8 3 2 9" xfId="34344"/>
    <cellStyle name="Notas 2 8 3 2 9 2" xfId="34345"/>
    <cellStyle name="Notas 2 8 3 3" xfId="34346"/>
    <cellStyle name="Notas 2 8 3 3 10" xfId="34347"/>
    <cellStyle name="Notas 2 8 3 3 10 2" xfId="34348"/>
    <cellStyle name="Notas 2 8 3 3 11" xfId="34349"/>
    <cellStyle name="Notas 2 8 3 3 2" xfId="34350"/>
    <cellStyle name="Notas 2 8 3 3 2 2" xfId="34351"/>
    <cellStyle name="Notas 2 8 3 3 3" xfId="34352"/>
    <cellStyle name="Notas 2 8 3 3 3 2" xfId="34353"/>
    <cellStyle name="Notas 2 8 3 3 4" xfId="34354"/>
    <cellStyle name="Notas 2 8 3 3 4 2" xfId="34355"/>
    <cellStyle name="Notas 2 8 3 3 5" xfId="34356"/>
    <cellStyle name="Notas 2 8 3 3 5 2" xfId="34357"/>
    <cellStyle name="Notas 2 8 3 3 6" xfId="34358"/>
    <cellStyle name="Notas 2 8 3 3 6 2" xfId="34359"/>
    <cellStyle name="Notas 2 8 3 3 7" xfId="34360"/>
    <cellStyle name="Notas 2 8 3 3 7 2" xfId="34361"/>
    <cellStyle name="Notas 2 8 3 3 8" xfId="34362"/>
    <cellStyle name="Notas 2 8 3 3 8 2" xfId="34363"/>
    <cellStyle name="Notas 2 8 3 3 9" xfId="34364"/>
    <cellStyle name="Notas 2 8 3 3 9 2" xfId="34365"/>
    <cellStyle name="Notas 2 8 3 4" xfId="34366"/>
    <cellStyle name="Notas 2 8 3 4 2" xfId="34367"/>
    <cellStyle name="Notas 2 8 3 5" xfId="34368"/>
    <cellStyle name="Notas 2 8 3 5 2" xfId="34369"/>
    <cellStyle name="Notas 2 8 3 6" xfId="34370"/>
    <cellStyle name="Notas 2 8 3 6 2" xfId="34371"/>
    <cellStyle name="Notas 2 8 3 7" xfId="34372"/>
    <cellStyle name="Notas 2 8 3 7 2" xfId="34373"/>
    <cellStyle name="Notas 2 8 3 8" xfId="34374"/>
    <cellStyle name="Notas 2 8 3 8 2" xfId="34375"/>
    <cellStyle name="Notas 2 8 3 9" xfId="34376"/>
    <cellStyle name="Notas 2 8 3 9 2" xfId="34377"/>
    <cellStyle name="Notas 2 8 4" xfId="34378"/>
    <cellStyle name="Notas 2 8 4 10" xfId="34379"/>
    <cellStyle name="Notas 2 8 4 10 2" xfId="34380"/>
    <cellStyle name="Notas 2 8 4 11" xfId="34381"/>
    <cellStyle name="Notas 2 8 4 2" xfId="34382"/>
    <cellStyle name="Notas 2 8 4 2 2" xfId="34383"/>
    <cellStyle name="Notas 2 8 4 3" xfId="34384"/>
    <cellStyle name="Notas 2 8 4 3 2" xfId="34385"/>
    <cellStyle name="Notas 2 8 4 4" xfId="34386"/>
    <cellStyle name="Notas 2 8 4 4 2" xfId="34387"/>
    <cellStyle name="Notas 2 8 4 5" xfId="34388"/>
    <cellStyle name="Notas 2 8 4 5 2" xfId="34389"/>
    <cellStyle name="Notas 2 8 4 6" xfId="34390"/>
    <cellStyle name="Notas 2 8 4 6 2" xfId="34391"/>
    <cellStyle name="Notas 2 8 4 7" xfId="34392"/>
    <cellStyle name="Notas 2 8 4 7 2" xfId="34393"/>
    <cellStyle name="Notas 2 8 4 8" xfId="34394"/>
    <cellStyle name="Notas 2 8 4 8 2" xfId="34395"/>
    <cellStyle name="Notas 2 8 4 9" xfId="34396"/>
    <cellStyle name="Notas 2 8 4 9 2" xfId="34397"/>
    <cellStyle name="Notas 2 8 5" xfId="34398"/>
    <cellStyle name="Notas 2 8 5 10" xfId="34399"/>
    <cellStyle name="Notas 2 8 5 10 2" xfId="34400"/>
    <cellStyle name="Notas 2 8 5 11" xfId="34401"/>
    <cellStyle name="Notas 2 8 5 2" xfId="34402"/>
    <cellStyle name="Notas 2 8 5 2 2" xfId="34403"/>
    <cellStyle name="Notas 2 8 5 3" xfId="34404"/>
    <cellStyle name="Notas 2 8 5 3 2" xfId="34405"/>
    <cellStyle name="Notas 2 8 5 4" xfId="34406"/>
    <cellStyle name="Notas 2 8 5 4 2" xfId="34407"/>
    <cellStyle name="Notas 2 8 5 5" xfId="34408"/>
    <cellStyle name="Notas 2 8 5 5 2" xfId="34409"/>
    <cellStyle name="Notas 2 8 5 6" xfId="34410"/>
    <cellStyle name="Notas 2 8 5 6 2" xfId="34411"/>
    <cellStyle name="Notas 2 8 5 7" xfId="34412"/>
    <cellStyle name="Notas 2 8 5 7 2" xfId="34413"/>
    <cellStyle name="Notas 2 8 5 8" xfId="34414"/>
    <cellStyle name="Notas 2 8 5 8 2" xfId="34415"/>
    <cellStyle name="Notas 2 8 5 9" xfId="34416"/>
    <cellStyle name="Notas 2 8 5 9 2" xfId="34417"/>
    <cellStyle name="Notas 2 8 6" xfId="34418"/>
    <cellStyle name="Notas 2 8 6 2" xfId="34419"/>
    <cellStyle name="Notas 2 8 7" xfId="34420"/>
    <cellStyle name="Notas 2 8 7 2" xfId="34421"/>
    <cellStyle name="Notas 2 8 8" xfId="34422"/>
    <cellStyle name="Notas 2 8 8 2" xfId="34423"/>
    <cellStyle name="Notas 2 8 9" xfId="34424"/>
    <cellStyle name="Notas 2 8 9 2" xfId="34425"/>
    <cellStyle name="Notas 2 9" xfId="34426"/>
    <cellStyle name="Notas 2 9 10" xfId="34427"/>
    <cellStyle name="Notas 2 9 10 2" xfId="34428"/>
    <cellStyle name="Notas 2 9 11" xfId="34429"/>
    <cellStyle name="Notas 2 9 11 2" xfId="34430"/>
    <cellStyle name="Notas 2 9 12" xfId="34431"/>
    <cellStyle name="Notas 2 9 12 2" xfId="34432"/>
    <cellStyle name="Notas 2 9 13" xfId="34433"/>
    <cellStyle name="Notas 2 9 2" xfId="34434"/>
    <cellStyle name="Notas 2 9 2 10" xfId="34435"/>
    <cellStyle name="Notas 2 9 2 10 2" xfId="34436"/>
    <cellStyle name="Notas 2 9 2 11" xfId="34437"/>
    <cellStyle name="Notas 2 9 2 2" xfId="34438"/>
    <cellStyle name="Notas 2 9 2 2 2" xfId="34439"/>
    <cellStyle name="Notas 2 9 2 3" xfId="34440"/>
    <cellStyle name="Notas 2 9 2 3 2" xfId="34441"/>
    <cellStyle name="Notas 2 9 2 4" xfId="34442"/>
    <cellStyle name="Notas 2 9 2 4 2" xfId="34443"/>
    <cellStyle name="Notas 2 9 2 5" xfId="34444"/>
    <cellStyle name="Notas 2 9 2 5 2" xfId="34445"/>
    <cellStyle name="Notas 2 9 2 6" xfId="34446"/>
    <cellStyle name="Notas 2 9 2 6 2" xfId="34447"/>
    <cellStyle name="Notas 2 9 2 7" xfId="34448"/>
    <cellStyle name="Notas 2 9 2 7 2" xfId="34449"/>
    <cellStyle name="Notas 2 9 2 8" xfId="34450"/>
    <cellStyle name="Notas 2 9 2 8 2" xfId="34451"/>
    <cellStyle name="Notas 2 9 2 9" xfId="34452"/>
    <cellStyle name="Notas 2 9 2 9 2" xfId="34453"/>
    <cellStyle name="Notas 2 9 3" xfId="34454"/>
    <cellStyle name="Notas 2 9 3 10" xfId="34455"/>
    <cellStyle name="Notas 2 9 3 10 2" xfId="34456"/>
    <cellStyle name="Notas 2 9 3 11" xfId="34457"/>
    <cellStyle name="Notas 2 9 3 2" xfId="34458"/>
    <cellStyle name="Notas 2 9 3 2 2" xfId="34459"/>
    <cellStyle name="Notas 2 9 3 3" xfId="34460"/>
    <cellStyle name="Notas 2 9 3 3 2" xfId="34461"/>
    <cellStyle name="Notas 2 9 3 4" xfId="34462"/>
    <cellStyle name="Notas 2 9 3 4 2" xfId="34463"/>
    <cellStyle name="Notas 2 9 3 5" xfId="34464"/>
    <cellStyle name="Notas 2 9 3 5 2" xfId="34465"/>
    <cellStyle name="Notas 2 9 3 6" xfId="34466"/>
    <cellStyle name="Notas 2 9 3 6 2" xfId="34467"/>
    <cellStyle name="Notas 2 9 3 7" xfId="34468"/>
    <cellStyle name="Notas 2 9 3 7 2" xfId="34469"/>
    <cellStyle name="Notas 2 9 3 8" xfId="34470"/>
    <cellStyle name="Notas 2 9 3 8 2" xfId="34471"/>
    <cellStyle name="Notas 2 9 3 9" xfId="34472"/>
    <cellStyle name="Notas 2 9 3 9 2" xfId="34473"/>
    <cellStyle name="Notas 2 9 4" xfId="34474"/>
    <cellStyle name="Notas 2 9 4 2" xfId="34475"/>
    <cellStyle name="Notas 2 9 5" xfId="34476"/>
    <cellStyle name="Notas 2 9 5 2" xfId="34477"/>
    <cellStyle name="Notas 2 9 6" xfId="34478"/>
    <cellStyle name="Notas 2 9 6 2" xfId="34479"/>
    <cellStyle name="Notas 2 9 7" xfId="34480"/>
    <cellStyle name="Notas 2 9 7 2" xfId="34481"/>
    <cellStyle name="Notas 2 9 8" xfId="34482"/>
    <cellStyle name="Notas 2 9 8 2" xfId="34483"/>
    <cellStyle name="Notas 2 9 9" xfId="34484"/>
    <cellStyle name="Notas 2 9 9 2" xfId="34485"/>
    <cellStyle name="Notas 3" xfId="1127"/>
    <cellStyle name="Notas 3 10" xfId="34486"/>
    <cellStyle name="Notas 3 10 2" xfId="34487"/>
    <cellStyle name="Notas 3 11" xfId="34488"/>
    <cellStyle name="Notas 3 11 2" xfId="34489"/>
    <cellStyle name="Notas 3 12" xfId="34490"/>
    <cellStyle name="Notas 3 12 2" xfId="34491"/>
    <cellStyle name="Notas 3 13" xfId="34492"/>
    <cellStyle name="Notas 3 13 2" xfId="34493"/>
    <cellStyle name="Notas 3 14" xfId="34494"/>
    <cellStyle name="Notas 3 14 2" xfId="34495"/>
    <cellStyle name="Notas 3 15" xfId="34496"/>
    <cellStyle name="Notas 3 15 2" xfId="34497"/>
    <cellStyle name="Notas 3 16" xfId="34498"/>
    <cellStyle name="Notas 3 16 2" xfId="34499"/>
    <cellStyle name="Notas 3 17" xfId="34500"/>
    <cellStyle name="Notas 3 18" xfId="34501"/>
    <cellStyle name="Notas 3 19" xfId="34502"/>
    <cellStyle name="Notas 3 2" xfId="34503"/>
    <cellStyle name="Notas 3 2 10" xfId="34504"/>
    <cellStyle name="Notas 3 2 10 2" xfId="34505"/>
    <cellStyle name="Notas 3 2 11" xfId="34506"/>
    <cellStyle name="Notas 3 2 11 2" xfId="34507"/>
    <cellStyle name="Notas 3 2 12" xfId="34508"/>
    <cellStyle name="Notas 3 2 12 2" xfId="34509"/>
    <cellStyle name="Notas 3 2 13" xfId="34510"/>
    <cellStyle name="Notas 3 2 13 2" xfId="34511"/>
    <cellStyle name="Notas 3 2 14" xfId="34512"/>
    <cellStyle name="Notas 3 2 14 2" xfId="34513"/>
    <cellStyle name="Notas 3 2 15" xfId="34514"/>
    <cellStyle name="Notas 3 2 2" xfId="34515"/>
    <cellStyle name="Notas 3 2 2 10" xfId="34516"/>
    <cellStyle name="Notas 3 2 2 10 2" xfId="34517"/>
    <cellStyle name="Notas 3 2 2 11" xfId="34518"/>
    <cellStyle name="Notas 3 2 2 11 2" xfId="34519"/>
    <cellStyle name="Notas 3 2 2 12" xfId="34520"/>
    <cellStyle name="Notas 3 2 2 12 2" xfId="34521"/>
    <cellStyle name="Notas 3 2 2 13" xfId="34522"/>
    <cellStyle name="Notas 3 2 2 2" xfId="34523"/>
    <cellStyle name="Notas 3 2 2 2 10" xfId="34524"/>
    <cellStyle name="Notas 3 2 2 2 10 2" xfId="34525"/>
    <cellStyle name="Notas 3 2 2 2 11" xfId="34526"/>
    <cellStyle name="Notas 3 2 2 2 2" xfId="34527"/>
    <cellStyle name="Notas 3 2 2 2 2 2" xfId="34528"/>
    <cellStyle name="Notas 3 2 2 2 3" xfId="34529"/>
    <cellStyle name="Notas 3 2 2 2 3 2" xfId="34530"/>
    <cellStyle name="Notas 3 2 2 2 4" xfId="34531"/>
    <cellStyle name="Notas 3 2 2 2 4 2" xfId="34532"/>
    <cellStyle name="Notas 3 2 2 2 5" xfId="34533"/>
    <cellStyle name="Notas 3 2 2 2 5 2" xfId="34534"/>
    <cellStyle name="Notas 3 2 2 2 6" xfId="34535"/>
    <cellStyle name="Notas 3 2 2 2 6 2" xfId="34536"/>
    <cellStyle name="Notas 3 2 2 2 7" xfId="34537"/>
    <cellStyle name="Notas 3 2 2 2 7 2" xfId="34538"/>
    <cellStyle name="Notas 3 2 2 2 8" xfId="34539"/>
    <cellStyle name="Notas 3 2 2 2 8 2" xfId="34540"/>
    <cellStyle name="Notas 3 2 2 2 9" xfId="34541"/>
    <cellStyle name="Notas 3 2 2 2 9 2" xfId="34542"/>
    <cellStyle name="Notas 3 2 2 3" xfId="34543"/>
    <cellStyle name="Notas 3 2 2 3 10" xfId="34544"/>
    <cellStyle name="Notas 3 2 2 3 10 2" xfId="34545"/>
    <cellStyle name="Notas 3 2 2 3 11" xfId="34546"/>
    <cellStyle name="Notas 3 2 2 3 2" xfId="34547"/>
    <cellStyle name="Notas 3 2 2 3 2 2" xfId="34548"/>
    <cellStyle name="Notas 3 2 2 3 3" xfId="34549"/>
    <cellStyle name="Notas 3 2 2 3 3 2" xfId="34550"/>
    <cellStyle name="Notas 3 2 2 3 4" xfId="34551"/>
    <cellStyle name="Notas 3 2 2 3 4 2" xfId="34552"/>
    <cellStyle name="Notas 3 2 2 3 5" xfId="34553"/>
    <cellStyle name="Notas 3 2 2 3 5 2" xfId="34554"/>
    <cellStyle name="Notas 3 2 2 3 6" xfId="34555"/>
    <cellStyle name="Notas 3 2 2 3 6 2" xfId="34556"/>
    <cellStyle name="Notas 3 2 2 3 7" xfId="34557"/>
    <cellStyle name="Notas 3 2 2 3 7 2" xfId="34558"/>
    <cellStyle name="Notas 3 2 2 3 8" xfId="34559"/>
    <cellStyle name="Notas 3 2 2 3 8 2" xfId="34560"/>
    <cellStyle name="Notas 3 2 2 3 9" xfId="34561"/>
    <cellStyle name="Notas 3 2 2 3 9 2" xfId="34562"/>
    <cellStyle name="Notas 3 2 2 4" xfId="34563"/>
    <cellStyle name="Notas 3 2 2 4 2" xfId="34564"/>
    <cellStyle name="Notas 3 2 2 5" xfId="34565"/>
    <cellStyle name="Notas 3 2 2 5 2" xfId="34566"/>
    <cellStyle name="Notas 3 2 2 6" xfId="34567"/>
    <cellStyle name="Notas 3 2 2 6 2" xfId="34568"/>
    <cellStyle name="Notas 3 2 2 7" xfId="34569"/>
    <cellStyle name="Notas 3 2 2 7 2" xfId="34570"/>
    <cellStyle name="Notas 3 2 2 8" xfId="34571"/>
    <cellStyle name="Notas 3 2 2 8 2" xfId="34572"/>
    <cellStyle name="Notas 3 2 2 9" xfId="34573"/>
    <cellStyle name="Notas 3 2 2 9 2" xfId="34574"/>
    <cellStyle name="Notas 3 2 3" xfId="34575"/>
    <cellStyle name="Notas 3 2 3 10" xfId="34576"/>
    <cellStyle name="Notas 3 2 3 10 2" xfId="34577"/>
    <cellStyle name="Notas 3 2 3 11" xfId="34578"/>
    <cellStyle name="Notas 3 2 3 11 2" xfId="34579"/>
    <cellStyle name="Notas 3 2 3 12" xfId="34580"/>
    <cellStyle name="Notas 3 2 3 12 2" xfId="34581"/>
    <cellStyle name="Notas 3 2 3 13" xfId="34582"/>
    <cellStyle name="Notas 3 2 3 2" xfId="34583"/>
    <cellStyle name="Notas 3 2 3 2 10" xfId="34584"/>
    <cellStyle name="Notas 3 2 3 2 10 2" xfId="34585"/>
    <cellStyle name="Notas 3 2 3 2 11" xfId="34586"/>
    <cellStyle name="Notas 3 2 3 2 2" xfId="34587"/>
    <cellStyle name="Notas 3 2 3 2 2 2" xfId="34588"/>
    <cellStyle name="Notas 3 2 3 2 3" xfId="34589"/>
    <cellStyle name="Notas 3 2 3 2 3 2" xfId="34590"/>
    <cellStyle name="Notas 3 2 3 2 4" xfId="34591"/>
    <cellStyle name="Notas 3 2 3 2 4 2" xfId="34592"/>
    <cellStyle name="Notas 3 2 3 2 5" xfId="34593"/>
    <cellStyle name="Notas 3 2 3 2 5 2" xfId="34594"/>
    <cellStyle name="Notas 3 2 3 2 6" xfId="34595"/>
    <cellStyle name="Notas 3 2 3 2 6 2" xfId="34596"/>
    <cellStyle name="Notas 3 2 3 2 7" xfId="34597"/>
    <cellStyle name="Notas 3 2 3 2 7 2" xfId="34598"/>
    <cellStyle name="Notas 3 2 3 2 8" xfId="34599"/>
    <cellStyle name="Notas 3 2 3 2 8 2" xfId="34600"/>
    <cellStyle name="Notas 3 2 3 2 9" xfId="34601"/>
    <cellStyle name="Notas 3 2 3 2 9 2" xfId="34602"/>
    <cellStyle name="Notas 3 2 3 3" xfId="34603"/>
    <cellStyle name="Notas 3 2 3 3 10" xfId="34604"/>
    <cellStyle name="Notas 3 2 3 3 10 2" xfId="34605"/>
    <cellStyle name="Notas 3 2 3 3 11" xfId="34606"/>
    <cellStyle name="Notas 3 2 3 3 2" xfId="34607"/>
    <cellStyle name="Notas 3 2 3 3 2 2" xfId="34608"/>
    <cellStyle name="Notas 3 2 3 3 3" xfId="34609"/>
    <cellStyle name="Notas 3 2 3 3 3 2" xfId="34610"/>
    <cellStyle name="Notas 3 2 3 3 4" xfId="34611"/>
    <cellStyle name="Notas 3 2 3 3 4 2" xfId="34612"/>
    <cellStyle name="Notas 3 2 3 3 5" xfId="34613"/>
    <cellStyle name="Notas 3 2 3 3 5 2" xfId="34614"/>
    <cellStyle name="Notas 3 2 3 3 6" xfId="34615"/>
    <cellStyle name="Notas 3 2 3 3 6 2" xfId="34616"/>
    <cellStyle name="Notas 3 2 3 3 7" xfId="34617"/>
    <cellStyle name="Notas 3 2 3 3 7 2" xfId="34618"/>
    <cellStyle name="Notas 3 2 3 3 8" xfId="34619"/>
    <cellStyle name="Notas 3 2 3 3 8 2" xfId="34620"/>
    <cellStyle name="Notas 3 2 3 3 9" xfId="34621"/>
    <cellStyle name="Notas 3 2 3 3 9 2" xfId="34622"/>
    <cellStyle name="Notas 3 2 3 4" xfId="34623"/>
    <cellStyle name="Notas 3 2 3 4 2" xfId="34624"/>
    <cellStyle name="Notas 3 2 3 5" xfId="34625"/>
    <cellStyle name="Notas 3 2 3 5 2" xfId="34626"/>
    <cellStyle name="Notas 3 2 3 6" xfId="34627"/>
    <cellStyle name="Notas 3 2 3 6 2" xfId="34628"/>
    <cellStyle name="Notas 3 2 3 7" xfId="34629"/>
    <cellStyle name="Notas 3 2 3 7 2" xfId="34630"/>
    <cellStyle name="Notas 3 2 3 8" xfId="34631"/>
    <cellStyle name="Notas 3 2 3 8 2" xfId="34632"/>
    <cellStyle name="Notas 3 2 3 9" xfId="34633"/>
    <cellStyle name="Notas 3 2 3 9 2" xfId="34634"/>
    <cellStyle name="Notas 3 2 4" xfId="34635"/>
    <cellStyle name="Notas 3 2 4 10" xfId="34636"/>
    <cellStyle name="Notas 3 2 4 10 2" xfId="34637"/>
    <cellStyle name="Notas 3 2 4 11" xfId="34638"/>
    <cellStyle name="Notas 3 2 4 2" xfId="34639"/>
    <cellStyle name="Notas 3 2 4 2 2" xfId="34640"/>
    <cellStyle name="Notas 3 2 4 3" xfId="34641"/>
    <cellStyle name="Notas 3 2 4 3 2" xfId="34642"/>
    <cellStyle name="Notas 3 2 4 4" xfId="34643"/>
    <cellStyle name="Notas 3 2 4 4 2" xfId="34644"/>
    <cellStyle name="Notas 3 2 4 5" xfId="34645"/>
    <cellStyle name="Notas 3 2 4 5 2" xfId="34646"/>
    <cellStyle name="Notas 3 2 4 6" xfId="34647"/>
    <cellStyle name="Notas 3 2 4 6 2" xfId="34648"/>
    <cellStyle name="Notas 3 2 4 7" xfId="34649"/>
    <cellStyle name="Notas 3 2 4 7 2" xfId="34650"/>
    <cellStyle name="Notas 3 2 4 8" xfId="34651"/>
    <cellStyle name="Notas 3 2 4 8 2" xfId="34652"/>
    <cellStyle name="Notas 3 2 4 9" xfId="34653"/>
    <cellStyle name="Notas 3 2 4 9 2" xfId="34654"/>
    <cellStyle name="Notas 3 2 5" xfId="34655"/>
    <cellStyle name="Notas 3 2 5 10" xfId="34656"/>
    <cellStyle name="Notas 3 2 5 10 2" xfId="34657"/>
    <cellStyle name="Notas 3 2 5 11" xfId="34658"/>
    <cellStyle name="Notas 3 2 5 2" xfId="34659"/>
    <cellStyle name="Notas 3 2 5 2 2" xfId="34660"/>
    <cellStyle name="Notas 3 2 5 3" xfId="34661"/>
    <cellStyle name="Notas 3 2 5 3 2" xfId="34662"/>
    <cellStyle name="Notas 3 2 5 4" xfId="34663"/>
    <cellStyle name="Notas 3 2 5 4 2" xfId="34664"/>
    <cellStyle name="Notas 3 2 5 5" xfId="34665"/>
    <cellStyle name="Notas 3 2 5 5 2" xfId="34666"/>
    <cellStyle name="Notas 3 2 5 6" xfId="34667"/>
    <cellStyle name="Notas 3 2 5 6 2" xfId="34668"/>
    <cellStyle name="Notas 3 2 5 7" xfId="34669"/>
    <cellStyle name="Notas 3 2 5 7 2" xfId="34670"/>
    <cellStyle name="Notas 3 2 5 8" xfId="34671"/>
    <cellStyle name="Notas 3 2 5 8 2" xfId="34672"/>
    <cellStyle name="Notas 3 2 5 9" xfId="34673"/>
    <cellStyle name="Notas 3 2 5 9 2" xfId="34674"/>
    <cellStyle name="Notas 3 2 6" xfId="34675"/>
    <cellStyle name="Notas 3 2 6 2" xfId="34676"/>
    <cellStyle name="Notas 3 2 7" xfId="34677"/>
    <cellStyle name="Notas 3 2 7 2" xfId="34678"/>
    <cellStyle name="Notas 3 2 8" xfId="34679"/>
    <cellStyle name="Notas 3 2 8 2" xfId="34680"/>
    <cellStyle name="Notas 3 2 9" xfId="34681"/>
    <cellStyle name="Notas 3 2 9 2" xfId="34682"/>
    <cellStyle name="Notas 3 3" xfId="34683"/>
    <cellStyle name="Notas 3 3 10" xfId="34684"/>
    <cellStyle name="Notas 3 3 10 2" xfId="34685"/>
    <cellStyle name="Notas 3 3 11" xfId="34686"/>
    <cellStyle name="Notas 3 3 11 2" xfId="34687"/>
    <cellStyle name="Notas 3 3 12" xfId="34688"/>
    <cellStyle name="Notas 3 3 12 2" xfId="34689"/>
    <cellStyle name="Notas 3 3 13" xfId="34690"/>
    <cellStyle name="Notas 3 3 13 2" xfId="34691"/>
    <cellStyle name="Notas 3 3 14" xfId="34692"/>
    <cellStyle name="Notas 3 3 14 2" xfId="34693"/>
    <cellStyle name="Notas 3 3 15" xfId="34694"/>
    <cellStyle name="Notas 3 3 2" xfId="34695"/>
    <cellStyle name="Notas 3 3 2 10" xfId="34696"/>
    <cellStyle name="Notas 3 3 2 10 2" xfId="34697"/>
    <cellStyle name="Notas 3 3 2 11" xfId="34698"/>
    <cellStyle name="Notas 3 3 2 11 2" xfId="34699"/>
    <cellStyle name="Notas 3 3 2 12" xfId="34700"/>
    <cellStyle name="Notas 3 3 2 12 2" xfId="34701"/>
    <cellStyle name="Notas 3 3 2 13" xfId="34702"/>
    <cellStyle name="Notas 3 3 2 2" xfId="34703"/>
    <cellStyle name="Notas 3 3 2 2 10" xfId="34704"/>
    <cellStyle name="Notas 3 3 2 2 10 2" xfId="34705"/>
    <cellStyle name="Notas 3 3 2 2 11" xfId="34706"/>
    <cellStyle name="Notas 3 3 2 2 2" xfId="34707"/>
    <cellStyle name="Notas 3 3 2 2 2 2" xfId="34708"/>
    <cellStyle name="Notas 3 3 2 2 3" xfId="34709"/>
    <cellStyle name="Notas 3 3 2 2 3 2" xfId="34710"/>
    <cellStyle name="Notas 3 3 2 2 4" xfId="34711"/>
    <cellStyle name="Notas 3 3 2 2 4 2" xfId="34712"/>
    <cellStyle name="Notas 3 3 2 2 5" xfId="34713"/>
    <cellStyle name="Notas 3 3 2 2 5 2" xfId="34714"/>
    <cellStyle name="Notas 3 3 2 2 6" xfId="34715"/>
    <cellStyle name="Notas 3 3 2 2 6 2" xfId="34716"/>
    <cellStyle name="Notas 3 3 2 2 7" xfId="34717"/>
    <cellStyle name="Notas 3 3 2 2 7 2" xfId="34718"/>
    <cellStyle name="Notas 3 3 2 2 8" xfId="34719"/>
    <cellStyle name="Notas 3 3 2 2 8 2" xfId="34720"/>
    <cellStyle name="Notas 3 3 2 2 9" xfId="34721"/>
    <cellStyle name="Notas 3 3 2 2 9 2" xfId="34722"/>
    <cellStyle name="Notas 3 3 2 3" xfId="34723"/>
    <cellStyle name="Notas 3 3 2 3 10" xfId="34724"/>
    <cellStyle name="Notas 3 3 2 3 10 2" xfId="34725"/>
    <cellStyle name="Notas 3 3 2 3 11" xfId="34726"/>
    <cellStyle name="Notas 3 3 2 3 2" xfId="34727"/>
    <cellStyle name="Notas 3 3 2 3 2 2" xfId="34728"/>
    <cellStyle name="Notas 3 3 2 3 3" xfId="34729"/>
    <cellStyle name="Notas 3 3 2 3 3 2" xfId="34730"/>
    <cellStyle name="Notas 3 3 2 3 4" xfId="34731"/>
    <cellStyle name="Notas 3 3 2 3 4 2" xfId="34732"/>
    <cellStyle name="Notas 3 3 2 3 5" xfId="34733"/>
    <cellStyle name="Notas 3 3 2 3 5 2" xfId="34734"/>
    <cellStyle name="Notas 3 3 2 3 6" xfId="34735"/>
    <cellStyle name="Notas 3 3 2 3 6 2" xfId="34736"/>
    <cellStyle name="Notas 3 3 2 3 7" xfId="34737"/>
    <cellStyle name="Notas 3 3 2 3 7 2" xfId="34738"/>
    <cellStyle name="Notas 3 3 2 3 8" xfId="34739"/>
    <cellStyle name="Notas 3 3 2 3 8 2" xfId="34740"/>
    <cellStyle name="Notas 3 3 2 3 9" xfId="34741"/>
    <cellStyle name="Notas 3 3 2 3 9 2" xfId="34742"/>
    <cellStyle name="Notas 3 3 2 4" xfId="34743"/>
    <cellStyle name="Notas 3 3 2 4 2" xfId="34744"/>
    <cellStyle name="Notas 3 3 2 5" xfId="34745"/>
    <cellStyle name="Notas 3 3 2 5 2" xfId="34746"/>
    <cellStyle name="Notas 3 3 2 6" xfId="34747"/>
    <cellStyle name="Notas 3 3 2 6 2" xfId="34748"/>
    <cellStyle name="Notas 3 3 2 7" xfId="34749"/>
    <cellStyle name="Notas 3 3 2 7 2" xfId="34750"/>
    <cellStyle name="Notas 3 3 2 8" xfId="34751"/>
    <cellStyle name="Notas 3 3 2 8 2" xfId="34752"/>
    <cellStyle name="Notas 3 3 2 9" xfId="34753"/>
    <cellStyle name="Notas 3 3 2 9 2" xfId="34754"/>
    <cellStyle name="Notas 3 3 3" xfId="34755"/>
    <cellStyle name="Notas 3 3 3 10" xfId="34756"/>
    <cellStyle name="Notas 3 3 3 10 2" xfId="34757"/>
    <cellStyle name="Notas 3 3 3 11" xfId="34758"/>
    <cellStyle name="Notas 3 3 3 11 2" xfId="34759"/>
    <cellStyle name="Notas 3 3 3 12" xfId="34760"/>
    <cellStyle name="Notas 3 3 3 12 2" xfId="34761"/>
    <cellStyle name="Notas 3 3 3 13" xfId="34762"/>
    <cellStyle name="Notas 3 3 3 2" xfId="34763"/>
    <cellStyle name="Notas 3 3 3 2 10" xfId="34764"/>
    <cellStyle name="Notas 3 3 3 2 10 2" xfId="34765"/>
    <cellStyle name="Notas 3 3 3 2 11" xfId="34766"/>
    <cellStyle name="Notas 3 3 3 2 2" xfId="34767"/>
    <cellStyle name="Notas 3 3 3 2 2 2" xfId="34768"/>
    <cellStyle name="Notas 3 3 3 2 3" xfId="34769"/>
    <cellStyle name="Notas 3 3 3 2 3 2" xfId="34770"/>
    <cellStyle name="Notas 3 3 3 2 4" xfId="34771"/>
    <cellStyle name="Notas 3 3 3 2 4 2" xfId="34772"/>
    <cellStyle name="Notas 3 3 3 2 5" xfId="34773"/>
    <cellStyle name="Notas 3 3 3 2 5 2" xfId="34774"/>
    <cellStyle name="Notas 3 3 3 2 6" xfId="34775"/>
    <cellStyle name="Notas 3 3 3 2 6 2" xfId="34776"/>
    <cellStyle name="Notas 3 3 3 2 7" xfId="34777"/>
    <cellStyle name="Notas 3 3 3 2 7 2" xfId="34778"/>
    <cellStyle name="Notas 3 3 3 2 8" xfId="34779"/>
    <cellStyle name="Notas 3 3 3 2 8 2" xfId="34780"/>
    <cellStyle name="Notas 3 3 3 2 9" xfId="34781"/>
    <cellStyle name="Notas 3 3 3 2 9 2" xfId="34782"/>
    <cellStyle name="Notas 3 3 3 3" xfId="34783"/>
    <cellStyle name="Notas 3 3 3 3 10" xfId="34784"/>
    <cellStyle name="Notas 3 3 3 3 10 2" xfId="34785"/>
    <cellStyle name="Notas 3 3 3 3 11" xfId="34786"/>
    <cellStyle name="Notas 3 3 3 3 2" xfId="34787"/>
    <cellStyle name="Notas 3 3 3 3 2 2" xfId="34788"/>
    <cellStyle name="Notas 3 3 3 3 3" xfId="34789"/>
    <cellStyle name="Notas 3 3 3 3 3 2" xfId="34790"/>
    <cellStyle name="Notas 3 3 3 3 4" xfId="34791"/>
    <cellStyle name="Notas 3 3 3 3 4 2" xfId="34792"/>
    <cellStyle name="Notas 3 3 3 3 5" xfId="34793"/>
    <cellStyle name="Notas 3 3 3 3 5 2" xfId="34794"/>
    <cellStyle name="Notas 3 3 3 3 6" xfId="34795"/>
    <cellStyle name="Notas 3 3 3 3 6 2" xfId="34796"/>
    <cellStyle name="Notas 3 3 3 3 7" xfId="34797"/>
    <cellStyle name="Notas 3 3 3 3 7 2" xfId="34798"/>
    <cellStyle name="Notas 3 3 3 3 8" xfId="34799"/>
    <cellStyle name="Notas 3 3 3 3 8 2" xfId="34800"/>
    <cellStyle name="Notas 3 3 3 3 9" xfId="34801"/>
    <cellStyle name="Notas 3 3 3 3 9 2" xfId="34802"/>
    <cellStyle name="Notas 3 3 3 4" xfId="34803"/>
    <cellStyle name="Notas 3 3 3 4 2" xfId="34804"/>
    <cellStyle name="Notas 3 3 3 5" xfId="34805"/>
    <cellStyle name="Notas 3 3 3 5 2" xfId="34806"/>
    <cellStyle name="Notas 3 3 3 6" xfId="34807"/>
    <cellStyle name="Notas 3 3 3 6 2" xfId="34808"/>
    <cellStyle name="Notas 3 3 3 7" xfId="34809"/>
    <cellStyle name="Notas 3 3 3 7 2" xfId="34810"/>
    <cellStyle name="Notas 3 3 3 8" xfId="34811"/>
    <cellStyle name="Notas 3 3 3 8 2" xfId="34812"/>
    <cellStyle name="Notas 3 3 3 9" xfId="34813"/>
    <cellStyle name="Notas 3 3 3 9 2" xfId="34814"/>
    <cellStyle name="Notas 3 3 4" xfId="34815"/>
    <cellStyle name="Notas 3 3 4 10" xfId="34816"/>
    <cellStyle name="Notas 3 3 4 10 2" xfId="34817"/>
    <cellStyle name="Notas 3 3 4 11" xfId="34818"/>
    <cellStyle name="Notas 3 3 4 2" xfId="34819"/>
    <cellStyle name="Notas 3 3 4 2 2" xfId="34820"/>
    <cellStyle name="Notas 3 3 4 3" xfId="34821"/>
    <cellStyle name="Notas 3 3 4 3 2" xfId="34822"/>
    <cellStyle name="Notas 3 3 4 4" xfId="34823"/>
    <cellStyle name="Notas 3 3 4 4 2" xfId="34824"/>
    <cellStyle name="Notas 3 3 4 5" xfId="34825"/>
    <cellStyle name="Notas 3 3 4 5 2" xfId="34826"/>
    <cellStyle name="Notas 3 3 4 6" xfId="34827"/>
    <cellStyle name="Notas 3 3 4 6 2" xfId="34828"/>
    <cellStyle name="Notas 3 3 4 7" xfId="34829"/>
    <cellStyle name="Notas 3 3 4 7 2" xfId="34830"/>
    <cellStyle name="Notas 3 3 4 8" xfId="34831"/>
    <cellStyle name="Notas 3 3 4 8 2" xfId="34832"/>
    <cellStyle name="Notas 3 3 4 9" xfId="34833"/>
    <cellStyle name="Notas 3 3 4 9 2" xfId="34834"/>
    <cellStyle name="Notas 3 3 5" xfId="34835"/>
    <cellStyle name="Notas 3 3 5 10" xfId="34836"/>
    <cellStyle name="Notas 3 3 5 10 2" xfId="34837"/>
    <cellStyle name="Notas 3 3 5 11" xfId="34838"/>
    <cellStyle name="Notas 3 3 5 2" xfId="34839"/>
    <cellStyle name="Notas 3 3 5 2 2" xfId="34840"/>
    <cellStyle name="Notas 3 3 5 3" xfId="34841"/>
    <cellStyle name="Notas 3 3 5 3 2" xfId="34842"/>
    <cellStyle name="Notas 3 3 5 4" xfId="34843"/>
    <cellStyle name="Notas 3 3 5 4 2" xfId="34844"/>
    <cellStyle name="Notas 3 3 5 5" xfId="34845"/>
    <cellStyle name="Notas 3 3 5 5 2" xfId="34846"/>
    <cellStyle name="Notas 3 3 5 6" xfId="34847"/>
    <cellStyle name="Notas 3 3 5 6 2" xfId="34848"/>
    <cellStyle name="Notas 3 3 5 7" xfId="34849"/>
    <cellStyle name="Notas 3 3 5 7 2" xfId="34850"/>
    <cellStyle name="Notas 3 3 5 8" xfId="34851"/>
    <cellStyle name="Notas 3 3 5 8 2" xfId="34852"/>
    <cellStyle name="Notas 3 3 5 9" xfId="34853"/>
    <cellStyle name="Notas 3 3 5 9 2" xfId="34854"/>
    <cellStyle name="Notas 3 3 6" xfId="34855"/>
    <cellStyle name="Notas 3 3 6 2" xfId="34856"/>
    <cellStyle name="Notas 3 3 7" xfId="34857"/>
    <cellStyle name="Notas 3 3 7 2" xfId="34858"/>
    <cellStyle name="Notas 3 3 8" xfId="34859"/>
    <cellStyle name="Notas 3 3 8 2" xfId="34860"/>
    <cellStyle name="Notas 3 3 9" xfId="34861"/>
    <cellStyle name="Notas 3 3 9 2" xfId="34862"/>
    <cellStyle name="Notas 3 4" xfId="34863"/>
    <cellStyle name="Notas 3 4 10" xfId="34864"/>
    <cellStyle name="Notas 3 4 10 2" xfId="34865"/>
    <cellStyle name="Notas 3 4 11" xfId="34866"/>
    <cellStyle name="Notas 3 4 11 2" xfId="34867"/>
    <cellStyle name="Notas 3 4 12" xfId="34868"/>
    <cellStyle name="Notas 3 4 12 2" xfId="34869"/>
    <cellStyle name="Notas 3 4 13" xfId="34870"/>
    <cellStyle name="Notas 3 4 13 2" xfId="34871"/>
    <cellStyle name="Notas 3 4 14" xfId="34872"/>
    <cellStyle name="Notas 3 4 14 2" xfId="34873"/>
    <cellStyle name="Notas 3 4 15" xfId="34874"/>
    <cellStyle name="Notas 3 4 2" xfId="34875"/>
    <cellStyle name="Notas 3 4 2 10" xfId="34876"/>
    <cellStyle name="Notas 3 4 2 10 2" xfId="34877"/>
    <cellStyle name="Notas 3 4 2 11" xfId="34878"/>
    <cellStyle name="Notas 3 4 2 11 2" xfId="34879"/>
    <cellStyle name="Notas 3 4 2 12" xfId="34880"/>
    <cellStyle name="Notas 3 4 2 12 2" xfId="34881"/>
    <cellStyle name="Notas 3 4 2 13" xfId="34882"/>
    <cellStyle name="Notas 3 4 2 2" xfId="34883"/>
    <cellStyle name="Notas 3 4 2 2 10" xfId="34884"/>
    <cellStyle name="Notas 3 4 2 2 10 2" xfId="34885"/>
    <cellStyle name="Notas 3 4 2 2 11" xfId="34886"/>
    <cellStyle name="Notas 3 4 2 2 2" xfId="34887"/>
    <cellStyle name="Notas 3 4 2 2 2 2" xfId="34888"/>
    <cellStyle name="Notas 3 4 2 2 3" xfId="34889"/>
    <cellStyle name="Notas 3 4 2 2 3 2" xfId="34890"/>
    <cellStyle name="Notas 3 4 2 2 4" xfId="34891"/>
    <cellStyle name="Notas 3 4 2 2 4 2" xfId="34892"/>
    <cellStyle name="Notas 3 4 2 2 5" xfId="34893"/>
    <cellStyle name="Notas 3 4 2 2 5 2" xfId="34894"/>
    <cellStyle name="Notas 3 4 2 2 6" xfId="34895"/>
    <cellStyle name="Notas 3 4 2 2 6 2" xfId="34896"/>
    <cellStyle name="Notas 3 4 2 2 7" xfId="34897"/>
    <cellStyle name="Notas 3 4 2 2 7 2" xfId="34898"/>
    <cellStyle name="Notas 3 4 2 2 8" xfId="34899"/>
    <cellStyle name="Notas 3 4 2 2 8 2" xfId="34900"/>
    <cellStyle name="Notas 3 4 2 2 9" xfId="34901"/>
    <cellStyle name="Notas 3 4 2 2 9 2" xfId="34902"/>
    <cellStyle name="Notas 3 4 2 3" xfId="34903"/>
    <cellStyle name="Notas 3 4 2 3 10" xfId="34904"/>
    <cellStyle name="Notas 3 4 2 3 10 2" xfId="34905"/>
    <cellStyle name="Notas 3 4 2 3 11" xfId="34906"/>
    <cellStyle name="Notas 3 4 2 3 2" xfId="34907"/>
    <cellStyle name="Notas 3 4 2 3 2 2" xfId="34908"/>
    <cellStyle name="Notas 3 4 2 3 3" xfId="34909"/>
    <cellStyle name="Notas 3 4 2 3 3 2" xfId="34910"/>
    <cellStyle name="Notas 3 4 2 3 4" xfId="34911"/>
    <cellStyle name="Notas 3 4 2 3 4 2" xfId="34912"/>
    <cellStyle name="Notas 3 4 2 3 5" xfId="34913"/>
    <cellStyle name="Notas 3 4 2 3 5 2" xfId="34914"/>
    <cellStyle name="Notas 3 4 2 3 6" xfId="34915"/>
    <cellStyle name="Notas 3 4 2 3 6 2" xfId="34916"/>
    <cellStyle name="Notas 3 4 2 3 7" xfId="34917"/>
    <cellStyle name="Notas 3 4 2 3 7 2" xfId="34918"/>
    <cellStyle name="Notas 3 4 2 3 8" xfId="34919"/>
    <cellStyle name="Notas 3 4 2 3 8 2" xfId="34920"/>
    <cellStyle name="Notas 3 4 2 3 9" xfId="34921"/>
    <cellStyle name="Notas 3 4 2 3 9 2" xfId="34922"/>
    <cellStyle name="Notas 3 4 2 4" xfId="34923"/>
    <cellStyle name="Notas 3 4 2 4 2" xfId="34924"/>
    <cellStyle name="Notas 3 4 2 5" xfId="34925"/>
    <cellStyle name="Notas 3 4 2 5 2" xfId="34926"/>
    <cellStyle name="Notas 3 4 2 6" xfId="34927"/>
    <cellStyle name="Notas 3 4 2 6 2" xfId="34928"/>
    <cellStyle name="Notas 3 4 2 7" xfId="34929"/>
    <cellStyle name="Notas 3 4 2 7 2" xfId="34930"/>
    <cellStyle name="Notas 3 4 2 8" xfId="34931"/>
    <cellStyle name="Notas 3 4 2 8 2" xfId="34932"/>
    <cellStyle name="Notas 3 4 2 9" xfId="34933"/>
    <cellStyle name="Notas 3 4 2 9 2" xfId="34934"/>
    <cellStyle name="Notas 3 4 3" xfId="34935"/>
    <cellStyle name="Notas 3 4 3 10" xfId="34936"/>
    <cellStyle name="Notas 3 4 3 10 2" xfId="34937"/>
    <cellStyle name="Notas 3 4 3 11" xfId="34938"/>
    <cellStyle name="Notas 3 4 3 11 2" xfId="34939"/>
    <cellStyle name="Notas 3 4 3 12" xfId="34940"/>
    <cellStyle name="Notas 3 4 3 12 2" xfId="34941"/>
    <cellStyle name="Notas 3 4 3 13" xfId="34942"/>
    <cellStyle name="Notas 3 4 3 2" xfId="34943"/>
    <cellStyle name="Notas 3 4 3 2 10" xfId="34944"/>
    <cellStyle name="Notas 3 4 3 2 10 2" xfId="34945"/>
    <cellStyle name="Notas 3 4 3 2 11" xfId="34946"/>
    <cellStyle name="Notas 3 4 3 2 2" xfId="34947"/>
    <cellStyle name="Notas 3 4 3 2 2 2" xfId="34948"/>
    <cellStyle name="Notas 3 4 3 2 3" xfId="34949"/>
    <cellStyle name="Notas 3 4 3 2 3 2" xfId="34950"/>
    <cellStyle name="Notas 3 4 3 2 4" xfId="34951"/>
    <cellStyle name="Notas 3 4 3 2 4 2" xfId="34952"/>
    <cellStyle name="Notas 3 4 3 2 5" xfId="34953"/>
    <cellStyle name="Notas 3 4 3 2 5 2" xfId="34954"/>
    <cellStyle name="Notas 3 4 3 2 6" xfId="34955"/>
    <cellStyle name="Notas 3 4 3 2 6 2" xfId="34956"/>
    <cellStyle name="Notas 3 4 3 2 7" xfId="34957"/>
    <cellStyle name="Notas 3 4 3 2 7 2" xfId="34958"/>
    <cellStyle name="Notas 3 4 3 2 8" xfId="34959"/>
    <cellStyle name="Notas 3 4 3 2 8 2" xfId="34960"/>
    <cellStyle name="Notas 3 4 3 2 9" xfId="34961"/>
    <cellStyle name="Notas 3 4 3 2 9 2" xfId="34962"/>
    <cellStyle name="Notas 3 4 3 3" xfId="34963"/>
    <cellStyle name="Notas 3 4 3 3 10" xfId="34964"/>
    <cellStyle name="Notas 3 4 3 3 10 2" xfId="34965"/>
    <cellStyle name="Notas 3 4 3 3 11" xfId="34966"/>
    <cellStyle name="Notas 3 4 3 3 2" xfId="34967"/>
    <cellStyle name="Notas 3 4 3 3 2 2" xfId="34968"/>
    <cellStyle name="Notas 3 4 3 3 3" xfId="34969"/>
    <cellStyle name="Notas 3 4 3 3 3 2" xfId="34970"/>
    <cellStyle name="Notas 3 4 3 3 4" xfId="34971"/>
    <cellStyle name="Notas 3 4 3 3 4 2" xfId="34972"/>
    <cellStyle name="Notas 3 4 3 3 5" xfId="34973"/>
    <cellStyle name="Notas 3 4 3 3 5 2" xfId="34974"/>
    <cellStyle name="Notas 3 4 3 3 6" xfId="34975"/>
    <cellStyle name="Notas 3 4 3 3 6 2" xfId="34976"/>
    <cellStyle name="Notas 3 4 3 3 7" xfId="34977"/>
    <cellStyle name="Notas 3 4 3 3 7 2" xfId="34978"/>
    <cellStyle name="Notas 3 4 3 3 8" xfId="34979"/>
    <cellStyle name="Notas 3 4 3 3 8 2" xfId="34980"/>
    <cellStyle name="Notas 3 4 3 3 9" xfId="34981"/>
    <cellStyle name="Notas 3 4 3 3 9 2" xfId="34982"/>
    <cellStyle name="Notas 3 4 3 4" xfId="34983"/>
    <cellStyle name="Notas 3 4 3 4 2" xfId="34984"/>
    <cellStyle name="Notas 3 4 3 5" xfId="34985"/>
    <cellStyle name="Notas 3 4 3 5 2" xfId="34986"/>
    <cellStyle name="Notas 3 4 3 6" xfId="34987"/>
    <cellStyle name="Notas 3 4 3 6 2" xfId="34988"/>
    <cellStyle name="Notas 3 4 3 7" xfId="34989"/>
    <cellStyle name="Notas 3 4 3 7 2" xfId="34990"/>
    <cellStyle name="Notas 3 4 3 8" xfId="34991"/>
    <cellStyle name="Notas 3 4 3 8 2" xfId="34992"/>
    <cellStyle name="Notas 3 4 3 9" xfId="34993"/>
    <cellStyle name="Notas 3 4 3 9 2" xfId="34994"/>
    <cellStyle name="Notas 3 4 4" xfId="34995"/>
    <cellStyle name="Notas 3 4 4 10" xfId="34996"/>
    <cellStyle name="Notas 3 4 4 10 2" xfId="34997"/>
    <cellStyle name="Notas 3 4 4 11" xfId="34998"/>
    <cellStyle name="Notas 3 4 4 2" xfId="34999"/>
    <cellStyle name="Notas 3 4 4 2 2" xfId="35000"/>
    <cellStyle name="Notas 3 4 4 3" xfId="35001"/>
    <cellStyle name="Notas 3 4 4 3 2" xfId="35002"/>
    <cellStyle name="Notas 3 4 4 4" xfId="35003"/>
    <cellStyle name="Notas 3 4 4 4 2" xfId="35004"/>
    <cellStyle name="Notas 3 4 4 5" xfId="35005"/>
    <cellStyle name="Notas 3 4 4 5 2" xfId="35006"/>
    <cellStyle name="Notas 3 4 4 6" xfId="35007"/>
    <cellStyle name="Notas 3 4 4 6 2" xfId="35008"/>
    <cellStyle name="Notas 3 4 4 7" xfId="35009"/>
    <cellStyle name="Notas 3 4 4 7 2" xfId="35010"/>
    <cellStyle name="Notas 3 4 4 8" xfId="35011"/>
    <cellStyle name="Notas 3 4 4 8 2" xfId="35012"/>
    <cellStyle name="Notas 3 4 4 9" xfId="35013"/>
    <cellStyle name="Notas 3 4 4 9 2" xfId="35014"/>
    <cellStyle name="Notas 3 4 5" xfId="35015"/>
    <cellStyle name="Notas 3 4 5 10" xfId="35016"/>
    <cellStyle name="Notas 3 4 5 10 2" xfId="35017"/>
    <cellStyle name="Notas 3 4 5 11" xfId="35018"/>
    <cellStyle name="Notas 3 4 5 2" xfId="35019"/>
    <cellStyle name="Notas 3 4 5 2 2" xfId="35020"/>
    <cellStyle name="Notas 3 4 5 3" xfId="35021"/>
    <cellStyle name="Notas 3 4 5 3 2" xfId="35022"/>
    <cellStyle name="Notas 3 4 5 4" xfId="35023"/>
    <cellStyle name="Notas 3 4 5 4 2" xfId="35024"/>
    <cellStyle name="Notas 3 4 5 5" xfId="35025"/>
    <cellStyle name="Notas 3 4 5 5 2" xfId="35026"/>
    <cellStyle name="Notas 3 4 5 6" xfId="35027"/>
    <cellStyle name="Notas 3 4 5 6 2" xfId="35028"/>
    <cellStyle name="Notas 3 4 5 7" xfId="35029"/>
    <cellStyle name="Notas 3 4 5 7 2" xfId="35030"/>
    <cellStyle name="Notas 3 4 5 8" xfId="35031"/>
    <cellStyle name="Notas 3 4 5 8 2" xfId="35032"/>
    <cellStyle name="Notas 3 4 5 9" xfId="35033"/>
    <cellStyle name="Notas 3 4 5 9 2" xfId="35034"/>
    <cellStyle name="Notas 3 4 6" xfId="35035"/>
    <cellStyle name="Notas 3 4 6 2" xfId="35036"/>
    <cellStyle name="Notas 3 4 7" xfId="35037"/>
    <cellStyle name="Notas 3 4 7 2" xfId="35038"/>
    <cellStyle name="Notas 3 4 8" xfId="35039"/>
    <cellStyle name="Notas 3 4 8 2" xfId="35040"/>
    <cellStyle name="Notas 3 4 9" xfId="35041"/>
    <cellStyle name="Notas 3 4 9 2" xfId="35042"/>
    <cellStyle name="Notas 3 5" xfId="35043"/>
    <cellStyle name="Notas 3 5 10" xfId="35044"/>
    <cellStyle name="Notas 3 5 10 2" xfId="35045"/>
    <cellStyle name="Notas 3 5 11" xfId="35046"/>
    <cellStyle name="Notas 3 5 11 2" xfId="35047"/>
    <cellStyle name="Notas 3 5 12" xfId="35048"/>
    <cellStyle name="Notas 3 5 12 2" xfId="35049"/>
    <cellStyle name="Notas 3 5 13" xfId="35050"/>
    <cellStyle name="Notas 3 5 13 2" xfId="35051"/>
    <cellStyle name="Notas 3 5 14" xfId="35052"/>
    <cellStyle name="Notas 3 5 14 2" xfId="35053"/>
    <cellStyle name="Notas 3 5 15" xfId="35054"/>
    <cellStyle name="Notas 3 5 2" xfId="35055"/>
    <cellStyle name="Notas 3 5 2 10" xfId="35056"/>
    <cellStyle name="Notas 3 5 2 10 2" xfId="35057"/>
    <cellStyle name="Notas 3 5 2 11" xfId="35058"/>
    <cellStyle name="Notas 3 5 2 11 2" xfId="35059"/>
    <cellStyle name="Notas 3 5 2 12" xfId="35060"/>
    <cellStyle name="Notas 3 5 2 12 2" xfId="35061"/>
    <cellStyle name="Notas 3 5 2 13" xfId="35062"/>
    <cellStyle name="Notas 3 5 2 2" xfId="35063"/>
    <cellStyle name="Notas 3 5 2 2 10" xfId="35064"/>
    <cellStyle name="Notas 3 5 2 2 10 2" xfId="35065"/>
    <cellStyle name="Notas 3 5 2 2 11" xfId="35066"/>
    <cellStyle name="Notas 3 5 2 2 2" xfId="35067"/>
    <cellStyle name="Notas 3 5 2 2 2 2" xfId="35068"/>
    <cellStyle name="Notas 3 5 2 2 3" xfId="35069"/>
    <cellStyle name="Notas 3 5 2 2 3 2" xfId="35070"/>
    <cellStyle name="Notas 3 5 2 2 4" xfId="35071"/>
    <cellStyle name="Notas 3 5 2 2 4 2" xfId="35072"/>
    <cellStyle name="Notas 3 5 2 2 5" xfId="35073"/>
    <cellStyle name="Notas 3 5 2 2 5 2" xfId="35074"/>
    <cellStyle name="Notas 3 5 2 2 6" xfId="35075"/>
    <cellStyle name="Notas 3 5 2 2 6 2" xfId="35076"/>
    <cellStyle name="Notas 3 5 2 2 7" xfId="35077"/>
    <cellStyle name="Notas 3 5 2 2 7 2" xfId="35078"/>
    <cellStyle name="Notas 3 5 2 2 8" xfId="35079"/>
    <cellStyle name="Notas 3 5 2 2 8 2" xfId="35080"/>
    <cellStyle name="Notas 3 5 2 2 9" xfId="35081"/>
    <cellStyle name="Notas 3 5 2 2 9 2" xfId="35082"/>
    <cellStyle name="Notas 3 5 2 3" xfId="35083"/>
    <cellStyle name="Notas 3 5 2 3 10" xfId="35084"/>
    <cellStyle name="Notas 3 5 2 3 10 2" xfId="35085"/>
    <cellStyle name="Notas 3 5 2 3 11" xfId="35086"/>
    <cellStyle name="Notas 3 5 2 3 2" xfId="35087"/>
    <cellStyle name="Notas 3 5 2 3 2 2" xfId="35088"/>
    <cellStyle name="Notas 3 5 2 3 3" xfId="35089"/>
    <cellStyle name="Notas 3 5 2 3 3 2" xfId="35090"/>
    <cellStyle name="Notas 3 5 2 3 4" xfId="35091"/>
    <cellStyle name="Notas 3 5 2 3 4 2" xfId="35092"/>
    <cellStyle name="Notas 3 5 2 3 5" xfId="35093"/>
    <cellStyle name="Notas 3 5 2 3 5 2" xfId="35094"/>
    <cellStyle name="Notas 3 5 2 3 6" xfId="35095"/>
    <cellStyle name="Notas 3 5 2 3 6 2" xfId="35096"/>
    <cellStyle name="Notas 3 5 2 3 7" xfId="35097"/>
    <cellStyle name="Notas 3 5 2 3 7 2" xfId="35098"/>
    <cellStyle name="Notas 3 5 2 3 8" xfId="35099"/>
    <cellStyle name="Notas 3 5 2 3 8 2" xfId="35100"/>
    <cellStyle name="Notas 3 5 2 3 9" xfId="35101"/>
    <cellStyle name="Notas 3 5 2 3 9 2" xfId="35102"/>
    <cellStyle name="Notas 3 5 2 4" xfId="35103"/>
    <cellStyle name="Notas 3 5 2 4 2" xfId="35104"/>
    <cellStyle name="Notas 3 5 2 5" xfId="35105"/>
    <cellStyle name="Notas 3 5 2 5 2" xfId="35106"/>
    <cellStyle name="Notas 3 5 2 6" xfId="35107"/>
    <cellStyle name="Notas 3 5 2 6 2" xfId="35108"/>
    <cellStyle name="Notas 3 5 2 7" xfId="35109"/>
    <cellStyle name="Notas 3 5 2 7 2" xfId="35110"/>
    <cellStyle name="Notas 3 5 2 8" xfId="35111"/>
    <cellStyle name="Notas 3 5 2 8 2" xfId="35112"/>
    <cellStyle name="Notas 3 5 2 9" xfId="35113"/>
    <cellStyle name="Notas 3 5 2 9 2" xfId="35114"/>
    <cellStyle name="Notas 3 5 3" xfId="35115"/>
    <cellStyle name="Notas 3 5 3 10" xfId="35116"/>
    <cellStyle name="Notas 3 5 3 10 2" xfId="35117"/>
    <cellStyle name="Notas 3 5 3 11" xfId="35118"/>
    <cellStyle name="Notas 3 5 3 11 2" xfId="35119"/>
    <cellStyle name="Notas 3 5 3 12" xfId="35120"/>
    <cellStyle name="Notas 3 5 3 12 2" xfId="35121"/>
    <cellStyle name="Notas 3 5 3 13" xfId="35122"/>
    <cellStyle name="Notas 3 5 3 2" xfId="35123"/>
    <cellStyle name="Notas 3 5 3 2 10" xfId="35124"/>
    <cellStyle name="Notas 3 5 3 2 10 2" xfId="35125"/>
    <cellStyle name="Notas 3 5 3 2 11" xfId="35126"/>
    <cellStyle name="Notas 3 5 3 2 2" xfId="35127"/>
    <cellStyle name="Notas 3 5 3 2 2 2" xfId="35128"/>
    <cellStyle name="Notas 3 5 3 2 3" xfId="35129"/>
    <cellStyle name="Notas 3 5 3 2 3 2" xfId="35130"/>
    <cellStyle name="Notas 3 5 3 2 4" xfId="35131"/>
    <cellStyle name="Notas 3 5 3 2 4 2" xfId="35132"/>
    <cellStyle name="Notas 3 5 3 2 5" xfId="35133"/>
    <cellStyle name="Notas 3 5 3 2 5 2" xfId="35134"/>
    <cellStyle name="Notas 3 5 3 2 6" xfId="35135"/>
    <cellStyle name="Notas 3 5 3 2 6 2" xfId="35136"/>
    <cellStyle name="Notas 3 5 3 2 7" xfId="35137"/>
    <cellStyle name="Notas 3 5 3 2 7 2" xfId="35138"/>
    <cellStyle name="Notas 3 5 3 2 8" xfId="35139"/>
    <cellStyle name="Notas 3 5 3 2 8 2" xfId="35140"/>
    <cellStyle name="Notas 3 5 3 2 9" xfId="35141"/>
    <cellStyle name="Notas 3 5 3 2 9 2" xfId="35142"/>
    <cellStyle name="Notas 3 5 3 3" xfId="35143"/>
    <cellStyle name="Notas 3 5 3 3 10" xfId="35144"/>
    <cellStyle name="Notas 3 5 3 3 10 2" xfId="35145"/>
    <cellStyle name="Notas 3 5 3 3 11" xfId="35146"/>
    <cellStyle name="Notas 3 5 3 3 2" xfId="35147"/>
    <cellStyle name="Notas 3 5 3 3 2 2" xfId="35148"/>
    <cellStyle name="Notas 3 5 3 3 3" xfId="35149"/>
    <cellStyle name="Notas 3 5 3 3 3 2" xfId="35150"/>
    <cellStyle name="Notas 3 5 3 3 4" xfId="35151"/>
    <cellStyle name="Notas 3 5 3 3 4 2" xfId="35152"/>
    <cellStyle name="Notas 3 5 3 3 5" xfId="35153"/>
    <cellStyle name="Notas 3 5 3 3 5 2" xfId="35154"/>
    <cellStyle name="Notas 3 5 3 3 6" xfId="35155"/>
    <cellStyle name="Notas 3 5 3 3 6 2" xfId="35156"/>
    <cellStyle name="Notas 3 5 3 3 7" xfId="35157"/>
    <cellStyle name="Notas 3 5 3 3 7 2" xfId="35158"/>
    <cellStyle name="Notas 3 5 3 3 8" xfId="35159"/>
    <cellStyle name="Notas 3 5 3 3 8 2" xfId="35160"/>
    <cellStyle name="Notas 3 5 3 3 9" xfId="35161"/>
    <cellStyle name="Notas 3 5 3 3 9 2" xfId="35162"/>
    <cellStyle name="Notas 3 5 3 4" xfId="35163"/>
    <cellStyle name="Notas 3 5 3 4 2" xfId="35164"/>
    <cellStyle name="Notas 3 5 3 5" xfId="35165"/>
    <cellStyle name="Notas 3 5 3 5 2" xfId="35166"/>
    <cellStyle name="Notas 3 5 3 6" xfId="35167"/>
    <cellStyle name="Notas 3 5 3 6 2" xfId="35168"/>
    <cellStyle name="Notas 3 5 3 7" xfId="35169"/>
    <cellStyle name="Notas 3 5 3 7 2" xfId="35170"/>
    <cellStyle name="Notas 3 5 3 8" xfId="35171"/>
    <cellStyle name="Notas 3 5 3 8 2" xfId="35172"/>
    <cellStyle name="Notas 3 5 3 9" xfId="35173"/>
    <cellStyle name="Notas 3 5 3 9 2" xfId="35174"/>
    <cellStyle name="Notas 3 5 4" xfId="35175"/>
    <cellStyle name="Notas 3 5 4 10" xfId="35176"/>
    <cellStyle name="Notas 3 5 4 10 2" xfId="35177"/>
    <cellStyle name="Notas 3 5 4 11" xfId="35178"/>
    <cellStyle name="Notas 3 5 4 2" xfId="35179"/>
    <cellStyle name="Notas 3 5 4 2 2" xfId="35180"/>
    <cellStyle name="Notas 3 5 4 3" xfId="35181"/>
    <cellStyle name="Notas 3 5 4 3 2" xfId="35182"/>
    <cellStyle name="Notas 3 5 4 4" xfId="35183"/>
    <cellStyle name="Notas 3 5 4 4 2" xfId="35184"/>
    <cellStyle name="Notas 3 5 4 5" xfId="35185"/>
    <cellStyle name="Notas 3 5 4 5 2" xfId="35186"/>
    <cellStyle name="Notas 3 5 4 6" xfId="35187"/>
    <cellStyle name="Notas 3 5 4 6 2" xfId="35188"/>
    <cellStyle name="Notas 3 5 4 7" xfId="35189"/>
    <cellStyle name="Notas 3 5 4 7 2" xfId="35190"/>
    <cellStyle name="Notas 3 5 4 8" xfId="35191"/>
    <cellStyle name="Notas 3 5 4 8 2" xfId="35192"/>
    <cellStyle name="Notas 3 5 4 9" xfId="35193"/>
    <cellStyle name="Notas 3 5 4 9 2" xfId="35194"/>
    <cellStyle name="Notas 3 5 5" xfId="35195"/>
    <cellStyle name="Notas 3 5 5 10" xfId="35196"/>
    <cellStyle name="Notas 3 5 5 10 2" xfId="35197"/>
    <cellStyle name="Notas 3 5 5 11" xfId="35198"/>
    <cellStyle name="Notas 3 5 5 2" xfId="35199"/>
    <cellStyle name="Notas 3 5 5 2 2" xfId="35200"/>
    <cellStyle name="Notas 3 5 5 3" xfId="35201"/>
    <cellStyle name="Notas 3 5 5 3 2" xfId="35202"/>
    <cellStyle name="Notas 3 5 5 4" xfId="35203"/>
    <cellStyle name="Notas 3 5 5 4 2" xfId="35204"/>
    <cellStyle name="Notas 3 5 5 5" xfId="35205"/>
    <cellStyle name="Notas 3 5 5 5 2" xfId="35206"/>
    <cellStyle name="Notas 3 5 5 6" xfId="35207"/>
    <cellStyle name="Notas 3 5 5 6 2" xfId="35208"/>
    <cellStyle name="Notas 3 5 5 7" xfId="35209"/>
    <cellStyle name="Notas 3 5 5 7 2" xfId="35210"/>
    <cellStyle name="Notas 3 5 5 8" xfId="35211"/>
    <cellStyle name="Notas 3 5 5 8 2" xfId="35212"/>
    <cellStyle name="Notas 3 5 5 9" xfId="35213"/>
    <cellStyle name="Notas 3 5 5 9 2" xfId="35214"/>
    <cellStyle name="Notas 3 5 6" xfId="35215"/>
    <cellStyle name="Notas 3 5 6 2" xfId="35216"/>
    <cellStyle name="Notas 3 5 7" xfId="35217"/>
    <cellStyle name="Notas 3 5 7 2" xfId="35218"/>
    <cellStyle name="Notas 3 5 8" xfId="35219"/>
    <cellStyle name="Notas 3 5 8 2" xfId="35220"/>
    <cellStyle name="Notas 3 5 9" xfId="35221"/>
    <cellStyle name="Notas 3 5 9 2" xfId="35222"/>
    <cellStyle name="Notas 3 6" xfId="35223"/>
    <cellStyle name="Notas 3 6 10" xfId="35224"/>
    <cellStyle name="Notas 3 6 10 2" xfId="35225"/>
    <cellStyle name="Notas 3 6 11" xfId="35226"/>
    <cellStyle name="Notas 3 6 11 2" xfId="35227"/>
    <cellStyle name="Notas 3 6 12" xfId="35228"/>
    <cellStyle name="Notas 3 6 12 2" xfId="35229"/>
    <cellStyle name="Notas 3 6 13" xfId="35230"/>
    <cellStyle name="Notas 3 6 2" xfId="35231"/>
    <cellStyle name="Notas 3 6 2 10" xfId="35232"/>
    <cellStyle name="Notas 3 6 2 10 2" xfId="35233"/>
    <cellStyle name="Notas 3 6 2 11" xfId="35234"/>
    <cellStyle name="Notas 3 6 2 2" xfId="35235"/>
    <cellStyle name="Notas 3 6 2 2 2" xfId="35236"/>
    <cellStyle name="Notas 3 6 2 3" xfId="35237"/>
    <cellStyle name="Notas 3 6 2 3 2" xfId="35238"/>
    <cellStyle name="Notas 3 6 2 4" xfId="35239"/>
    <cellStyle name="Notas 3 6 2 4 2" xfId="35240"/>
    <cellStyle name="Notas 3 6 2 5" xfId="35241"/>
    <cellStyle name="Notas 3 6 2 5 2" xfId="35242"/>
    <cellStyle name="Notas 3 6 2 6" xfId="35243"/>
    <cellStyle name="Notas 3 6 2 6 2" xfId="35244"/>
    <cellStyle name="Notas 3 6 2 7" xfId="35245"/>
    <cellStyle name="Notas 3 6 2 7 2" xfId="35246"/>
    <cellStyle name="Notas 3 6 2 8" xfId="35247"/>
    <cellStyle name="Notas 3 6 2 8 2" xfId="35248"/>
    <cellStyle name="Notas 3 6 2 9" xfId="35249"/>
    <cellStyle name="Notas 3 6 2 9 2" xfId="35250"/>
    <cellStyle name="Notas 3 6 3" xfId="35251"/>
    <cellStyle name="Notas 3 6 3 10" xfId="35252"/>
    <cellStyle name="Notas 3 6 3 10 2" xfId="35253"/>
    <cellStyle name="Notas 3 6 3 11" xfId="35254"/>
    <cellStyle name="Notas 3 6 3 2" xfId="35255"/>
    <cellStyle name="Notas 3 6 3 2 2" xfId="35256"/>
    <cellStyle name="Notas 3 6 3 3" xfId="35257"/>
    <cellStyle name="Notas 3 6 3 3 2" xfId="35258"/>
    <cellStyle name="Notas 3 6 3 4" xfId="35259"/>
    <cellStyle name="Notas 3 6 3 4 2" xfId="35260"/>
    <cellStyle name="Notas 3 6 3 5" xfId="35261"/>
    <cellStyle name="Notas 3 6 3 5 2" xfId="35262"/>
    <cellStyle name="Notas 3 6 3 6" xfId="35263"/>
    <cellStyle name="Notas 3 6 3 6 2" xfId="35264"/>
    <cellStyle name="Notas 3 6 3 7" xfId="35265"/>
    <cellStyle name="Notas 3 6 3 7 2" xfId="35266"/>
    <cellStyle name="Notas 3 6 3 8" xfId="35267"/>
    <cellStyle name="Notas 3 6 3 8 2" xfId="35268"/>
    <cellStyle name="Notas 3 6 3 9" xfId="35269"/>
    <cellStyle name="Notas 3 6 3 9 2" xfId="35270"/>
    <cellStyle name="Notas 3 6 4" xfId="35271"/>
    <cellStyle name="Notas 3 6 4 2" xfId="35272"/>
    <cellStyle name="Notas 3 6 5" xfId="35273"/>
    <cellStyle name="Notas 3 6 5 2" xfId="35274"/>
    <cellStyle name="Notas 3 6 6" xfId="35275"/>
    <cellStyle name="Notas 3 6 6 2" xfId="35276"/>
    <cellStyle name="Notas 3 6 7" xfId="35277"/>
    <cellStyle name="Notas 3 6 7 2" xfId="35278"/>
    <cellStyle name="Notas 3 6 8" xfId="35279"/>
    <cellStyle name="Notas 3 6 8 2" xfId="35280"/>
    <cellStyle name="Notas 3 6 9" xfId="35281"/>
    <cellStyle name="Notas 3 6 9 2" xfId="35282"/>
    <cellStyle name="Notas 3 7" xfId="35283"/>
    <cellStyle name="Notas 3 7 10" xfId="35284"/>
    <cellStyle name="Notas 3 7 10 2" xfId="35285"/>
    <cellStyle name="Notas 3 7 11" xfId="35286"/>
    <cellStyle name="Notas 3 7 11 2" xfId="35287"/>
    <cellStyle name="Notas 3 7 12" xfId="35288"/>
    <cellStyle name="Notas 3 7 12 2" xfId="35289"/>
    <cellStyle name="Notas 3 7 13" xfId="35290"/>
    <cellStyle name="Notas 3 7 2" xfId="35291"/>
    <cellStyle name="Notas 3 7 2 10" xfId="35292"/>
    <cellStyle name="Notas 3 7 2 10 2" xfId="35293"/>
    <cellStyle name="Notas 3 7 2 11" xfId="35294"/>
    <cellStyle name="Notas 3 7 2 2" xfId="35295"/>
    <cellStyle name="Notas 3 7 2 2 2" xfId="35296"/>
    <cellStyle name="Notas 3 7 2 3" xfId="35297"/>
    <cellStyle name="Notas 3 7 2 3 2" xfId="35298"/>
    <cellStyle name="Notas 3 7 2 4" xfId="35299"/>
    <cellStyle name="Notas 3 7 2 4 2" xfId="35300"/>
    <cellStyle name="Notas 3 7 2 5" xfId="35301"/>
    <cellStyle name="Notas 3 7 2 5 2" xfId="35302"/>
    <cellStyle name="Notas 3 7 2 6" xfId="35303"/>
    <cellStyle name="Notas 3 7 2 6 2" xfId="35304"/>
    <cellStyle name="Notas 3 7 2 7" xfId="35305"/>
    <cellStyle name="Notas 3 7 2 7 2" xfId="35306"/>
    <cellStyle name="Notas 3 7 2 8" xfId="35307"/>
    <cellStyle name="Notas 3 7 2 8 2" xfId="35308"/>
    <cellStyle name="Notas 3 7 2 9" xfId="35309"/>
    <cellStyle name="Notas 3 7 2 9 2" xfId="35310"/>
    <cellStyle name="Notas 3 7 3" xfId="35311"/>
    <cellStyle name="Notas 3 7 3 10" xfId="35312"/>
    <cellStyle name="Notas 3 7 3 10 2" xfId="35313"/>
    <cellStyle name="Notas 3 7 3 11" xfId="35314"/>
    <cellStyle name="Notas 3 7 3 2" xfId="35315"/>
    <cellStyle name="Notas 3 7 3 2 2" xfId="35316"/>
    <cellStyle name="Notas 3 7 3 3" xfId="35317"/>
    <cellStyle name="Notas 3 7 3 3 2" xfId="35318"/>
    <cellStyle name="Notas 3 7 3 4" xfId="35319"/>
    <cellStyle name="Notas 3 7 3 4 2" xfId="35320"/>
    <cellStyle name="Notas 3 7 3 5" xfId="35321"/>
    <cellStyle name="Notas 3 7 3 5 2" xfId="35322"/>
    <cellStyle name="Notas 3 7 3 6" xfId="35323"/>
    <cellStyle name="Notas 3 7 3 6 2" xfId="35324"/>
    <cellStyle name="Notas 3 7 3 7" xfId="35325"/>
    <cellStyle name="Notas 3 7 3 7 2" xfId="35326"/>
    <cellStyle name="Notas 3 7 3 8" xfId="35327"/>
    <cellStyle name="Notas 3 7 3 8 2" xfId="35328"/>
    <cellStyle name="Notas 3 7 3 9" xfId="35329"/>
    <cellStyle name="Notas 3 7 3 9 2" xfId="35330"/>
    <cellStyle name="Notas 3 7 4" xfId="35331"/>
    <cellStyle name="Notas 3 7 4 2" xfId="35332"/>
    <cellStyle name="Notas 3 7 5" xfId="35333"/>
    <cellStyle name="Notas 3 7 5 2" xfId="35334"/>
    <cellStyle name="Notas 3 7 6" xfId="35335"/>
    <cellStyle name="Notas 3 7 6 2" xfId="35336"/>
    <cellStyle name="Notas 3 7 7" xfId="35337"/>
    <cellStyle name="Notas 3 7 7 2" xfId="35338"/>
    <cellStyle name="Notas 3 7 8" xfId="35339"/>
    <cellStyle name="Notas 3 7 8 2" xfId="35340"/>
    <cellStyle name="Notas 3 7 9" xfId="35341"/>
    <cellStyle name="Notas 3 7 9 2" xfId="35342"/>
    <cellStyle name="Notas 3 8" xfId="35343"/>
    <cellStyle name="Notas 3 8 2" xfId="35344"/>
    <cellStyle name="Notas 3 9" xfId="35345"/>
    <cellStyle name="Notas 3 9 2" xfId="35346"/>
    <cellStyle name="Notas 4" xfId="35347"/>
    <cellStyle name="Notas 4 10" xfId="35348"/>
    <cellStyle name="Notas 4 10 2" xfId="35349"/>
    <cellStyle name="Notas 4 11" xfId="35350"/>
    <cellStyle name="Notas 4 11 2" xfId="35351"/>
    <cellStyle name="Notas 4 12" xfId="35352"/>
    <cellStyle name="Notas 4 12 2" xfId="35353"/>
    <cellStyle name="Notas 4 13" xfId="35354"/>
    <cellStyle name="Notas 4 13 2" xfId="35355"/>
    <cellStyle name="Notas 4 14" xfId="35356"/>
    <cellStyle name="Notas 4 14 2" xfId="35357"/>
    <cellStyle name="Notas 4 15" xfId="35358"/>
    <cellStyle name="Notas 4 15 2" xfId="35359"/>
    <cellStyle name="Notas 4 16" xfId="35360"/>
    <cellStyle name="Notas 4 16 2" xfId="35361"/>
    <cellStyle name="Notas 4 17" xfId="35362"/>
    <cellStyle name="Notas 4 17 2" xfId="35363"/>
    <cellStyle name="Notas 4 18" xfId="35364"/>
    <cellStyle name="Notas 4 19" xfId="35365"/>
    <cellStyle name="Notas 4 2" xfId="35366"/>
    <cellStyle name="Notas 4 2 10" xfId="35367"/>
    <cellStyle name="Notas 4 2 10 2" xfId="35368"/>
    <cellStyle name="Notas 4 2 11" xfId="35369"/>
    <cellStyle name="Notas 4 2 11 2" xfId="35370"/>
    <cellStyle name="Notas 4 2 12" xfId="35371"/>
    <cellStyle name="Notas 4 2 12 2" xfId="35372"/>
    <cellStyle name="Notas 4 2 13" xfId="35373"/>
    <cellStyle name="Notas 4 2 13 2" xfId="35374"/>
    <cellStyle name="Notas 4 2 14" xfId="35375"/>
    <cellStyle name="Notas 4 2 14 2" xfId="35376"/>
    <cellStyle name="Notas 4 2 15" xfId="35377"/>
    <cellStyle name="Notas 4 2 2" xfId="35378"/>
    <cellStyle name="Notas 4 2 2 10" xfId="35379"/>
    <cellStyle name="Notas 4 2 2 10 2" xfId="35380"/>
    <cellStyle name="Notas 4 2 2 11" xfId="35381"/>
    <cellStyle name="Notas 4 2 2 11 2" xfId="35382"/>
    <cellStyle name="Notas 4 2 2 12" xfId="35383"/>
    <cellStyle name="Notas 4 2 2 12 2" xfId="35384"/>
    <cellStyle name="Notas 4 2 2 13" xfId="35385"/>
    <cellStyle name="Notas 4 2 2 2" xfId="35386"/>
    <cellStyle name="Notas 4 2 2 2 10" xfId="35387"/>
    <cellStyle name="Notas 4 2 2 2 10 2" xfId="35388"/>
    <cellStyle name="Notas 4 2 2 2 11" xfId="35389"/>
    <cellStyle name="Notas 4 2 2 2 2" xfId="35390"/>
    <cellStyle name="Notas 4 2 2 2 2 2" xfId="35391"/>
    <cellStyle name="Notas 4 2 2 2 3" xfId="35392"/>
    <cellStyle name="Notas 4 2 2 2 3 2" xfId="35393"/>
    <cellStyle name="Notas 4 2 2 2 4" xfId="35394"/>
    <cellStyle name="Notas 4 2 2 2 4 2" xfId="35395"/>
    <cellStyle name="Notas 4 2 2 2 5" xfId="35396"/>
    <cellStyle name="Notas 4 2 2 2 5 2" xfId="35397"/>
    <cellStyle name="Notas 4 2 2 2 6" xfId="35398"/>
    <cellStyle name="Notas 4 2 2 2 6 2" xfId="35399"/>
    <cellStyle name="Notas 4 2 2 2 7" xfId="35400"/>
    <cellStyle name="Notas 4 2 2 2 7 2" xfId="35401"/>
    <cellStyle name="Notas 4 2 2 2 8" xfId="35402"/>
    <cellStyle name="Notas 4 2 2 2 8 2" xfId="35403"/>
    <cellStyle name="Notas 4 2 2 2 9" xfId="35404"/>
    <cellStyle name="Notas 4 2 2 2 9 2" xfId="35405"/>
    <cellStyle name="Notas 4 2 2 3" xfId="35406"/>
    <cellStyle name="Notas 4 2 2 3 10" xfId="35407"/>
    <cellStyle name="Notas 4 2 2 3 10 2" xfId="35408"/>
    <cellStyle name="Notas 4 2 2 3 11" xfId="35409"/>
    <cellStyle name="Notas 4 2 2 3 2" xfId="35410"/>
    <cellStyle name="Notas 4 2 2 3 2 2" xfId="35411"/>
    <cellStyle name="Notas 4 2 2 3 3" xfId="35412"/>
    <cellStyle name="Notas 4 2 2 3 3 2" xfId="35413"/>
    <cellStyle name="Notas 4 2 2 3 4" xfId="35414"/>
    <cellStyle name="Notas 4 2 2 3 4 2" xfId="35415"/>
    <cellStyle name="Notas 4 2 2 3 5" xfId="35416"/>
    <cellStyle name="Notas 4 2 2 3 5 2" xfId="35417"/>
    <cellStyle name="Notas 4 2 2 3 6" xfId="35418"/>
    <cellStyle name="Notas 4 2 2 3 6 2" xfId="35419"/>
    <cellStyle name="Notas 4 2 2 3 7" xfId="35420"/>
    <cellStyle name="Notas 4 2 2 3 7 2" xfId="35421"/>
    <cellStyle name="Notas 4 2 2 3 8" xfId="35422"/>
    <cellStyle name="Notas 4 2 2 3 8 2" xfId="35423"/>
    <cellStyle name="Notas 4 2 2 3 9" xfId="35424"/>
    <cellStyle name="Notas 4 2 2 3 9 2" xfId="35425"/>
    <cellStyle name="Notas 4 2 2 4" xfId="35426"/>
    <cellStyle name="Notas 4 2 2 4 2" xfId="35427"/>
    <cellStyle name="Notas 4 2 2 5" xfId="35428"/>
    <cellStyle name="Notas 4 2 2 5 2" xfId="35429"/>
    <cellStyle name="Notas 4 2 2 6" xfId="35430"/>
    <cellStyle name="Notas 4 2 2 6 2" xfId="35431"/>
    <cellStyle name="Notas 4 2 2 7" xfId="35432"/>
    <cellStyle name="Notas 4 2 2 7 2" xfId="35433"/>
    <cellStyle name="Notas 4 2 2 8" xfId="35434"/>
    <cellStyle name="Notas 4 2 2 8 2" xfId="35435"/>
    <cellStyle name="Notas 4 2 2 9" xfId="35436"/>
    <cellStyle name="Notas 4 2 2 9 2" xfId="35437"/>
    <cellStyle name="Notas 4 2 3" xfId="35438"/>
    <cellStyle name="Notas 4 2 3 10" xfId="35439"/>
    <cellStyle name="Notas 4 2 3 10 2" xfId="35440"/>
    <cellStyle name="Notas 4 2 3 11" xfId="35441"/>
    <cellStyle name="Notas 4 2 3 11 2" xfId="35442"/>
    <cellStyle name="Notas 4 2 3 12" xfId="35443"/>
    <cellStyle name="Notas 4 2 3 12 2" xfId="35444"/>
    <cellStyle name="Notas 4 2 3 13" xfId="35445"/>
    <cellStyle name="Notas 4 2 3 2" xfId="35446"/>
    <cellStyle name="Notas 4 2 3 2 10" xfId="35447"/>
    <cellStyle name="Notas 4 2 3 2 10 2" xfId="35448"/>
    <cellStyle name="Notas 4 2 3 2 11" xfId="35449"/>
    <cellStyle name="Notas 4 2 3 2 2" xfId="35450"/>
    <cellStyle name="Notas 4 2 3 2 2 2" xfId="35451"/>
    <cellStyle name="Notas 4 2 3 2 3" xfId="35452"/>
    <cellStyle name="Notas 4 2 3 2 3 2" xfId="35453"/>
    <cellStyle name="Notas 4 2 3 2 4" xfId="35454"/>
    <cellStyle name="Notas 4 2 3 2 4 2" xfId="35455"/>
    <cellStyle name="Notas 4 2 3 2 5" xfId="35456"/>
    <cellStyle name="Notas 4 2 3 2 5 2" xfId="35457"/>
    <cellStyle name="Notas 4 2 3 2 6" xfId="35458"/>
    <cellStyle name="Notas 4 2 3 2 6 2" xfId="35459"/>
    <cellStyle name="Notas 4 2 3 2 7" xfId="35460"/>
    <cellStyle name="Notas 4 2 3 2 7 2" xfId="35461"/>
    <cellStyle name="Notas 4 2 3 2 8" xfId="35462"/>
    <cellStyle name="Notas 4 2 3 2 8 2" xfId="35463"/>
    <cellStyle name="Notas 4 2 3 2 9" xfId="35464"/>
    <cellStyle name="Notas 4 2 3 2 9 2" xfId="35465"/>
    <cellStyle name="Notas 4 2 3 3" xfId="35466"/>
    <cellStyle name="Notas 4 2 3 3 10" xfId="35467"/>
    <cellStyle name="Notas 4 2 3 3 10 2" xfId="35468"/>
    <cellStyle name="Notas 4 2 3 3 11" xfId="35469"/>
    <cellStyle name="Notas 4 2 3 3 2" xfId="35470"/>
    <cellStyle name="Notas 4 2 3 3 2 2" xfId="35471"/>
    <cellStyle name="Notas 4 2 3 3 3" xfId="35472"/>
    <cellStyle name="Notas 4 2 3 3 3 2" xfId="35473"/>
    <cellStyle name="Notas 4 2 3 3 4" xfId="35474"/>
    <cellStyle name="Notas 4 2 3 3 4 2" xfId="35475"/>
    <cellStyle name="Notas 4 2 3 3 5" xfId="35476"/>
    <cellStyle name="Notas 4 2 3 3 5 2" xfId="35477"/>
    <cellStyle name="Notas 4 2 3 3 6" xfId="35478"/>
    <cellStyle name="Notas 4 2 3 3 6 2" xfId="35479"/>
    <cellStyle name="Notas 4 2 3 3 7" xfId="35480"/>
    <cellStyle name="Notas 4 2 3 3 7 2" xfId="35481"/>
    <cellStyle name="Notas 4 2 3 3 8" xfId="35482"/>
    <cellStyle name="Notas 4 2 3 3 8 2" xfId="35483"/>
    <cellStyle name="Notas 4 2 3 3 9" xfId="35484"/>
    <cellStyle name="Notas 4 2 3 3 9 2" xfId="35485"/>
    <cellStyle name="Notas 4 2 3 4" xfId="35486"/>
    <cellStyle name="Notas 4 2 3 4 2" xfId="35487"/>
    <cellStyle name="Notas 4 2 3 5" xfId="35488"/>
    <cellStyle name="Notas 4 2 3 5 2" xfId="35489"/>
    <cellStyle name="Notas 4 2 3 6" xfId="35490"/>
    <cellStyle name="Notas 4 2 3 6 2" xfId="35491"/>
    <cellStyle name="Notas 4 2 3 7" xfId="35492"/>
    <cellStyle name="Notas 4 2 3 7 2" xfId="35493"/>
    <cellStyle name="Notas 4 2 3 8" xfId="35494"/>
    <cellStyle name="Notas 4 2 3 8 2" xfId="35495"/>
    <cellStyle name="Notas 4 2 3 9" xfId="35496"/>
    <cellStyle name="Notas 4 2 3 9 2" xfId="35497"/>
    <cellStyle name="Notas 4 2 4" xfId="35498"/>
    <cellStyle name="Notas 4 2 4 10" xfId="35499"/>
    <cellStyle name="Notas 4 2 4 10 2" xfId="35500"/>
    <cellStyle name="Notas 4 2 4 11" xfId="35501"/>
    <cellStyle name="Notas 4 2 4 2" xfId="35502"/>
    <cellStyle name="Notas 4 2 4 2 2" xfId="35503"/>
    <cellStyle name="Notas 4 2 4 3" xfId="35504"/>
    <cellStyle name="Notas 4 2 4 3 2" xfId="35505"/>
    <cellStyle name="Notas 4 2 4 4" xfId="35506"/>
    <cellStyle name="Notas 4 2 4 4 2" xfId="35507"/>
    <cellStyle name="Notas 4 2 4 5" xfId="35508"/>
    <cellStyle name="Notas 4 2 4 5 2" xfId="35509"/>
    <cellStyle name="Notas 4 2 4 6" xfId="35510"/>
    <cellStyle name="Notas 4 2 4 6 2" xfId="35511"/>
    <cellStyle name="Notas 4 2 4 7" xfId="35512"/>
    <cellStyle name="Notas 4 2 4 7 2" xfId="35513"/>
    <cellStyle name="Notas 4 2 4 8" xfId="35514"/>
    <cellStyle name="Notas 4 2 4 8 2" xfId="35515"/>
    <cellStyle name="Notas 4 2 4 9" xfId="35516"/>
    <cellStyle name="Notas 4 2 4 9 2" xfId="35517"/>
    <cellStyle name="Notas 4 2 5" xfId="35518"/>
    <cellStyle name="Notas 4 2 5 10" xfId="35519"/>
    <cellStyle name="Notas 4 2 5 10 2" xfId="35520"/>
    <cellStyle name="Notas 4 2 5 11" xfId="35521"/>
    <cellStyle name="Notas 4 2 5 2" xfId="35522"/>
    <cellStyle name="Notas 4 2 5 2 2" xfId="35523"/>
    <cellStyle name="Notas 4 2 5 3" xfId="35524"/>
    <cellStyle name="Notas 4 2 5 3 2" xfId="35525"/>
    <cellStyle name="Notas 4 2 5 4" xfId="35526"/>
    <cellStyle name="Notas 4 2 5 4 2" xfId="35527"/>
    <cellStyle name="Notas 4 2 5 5" xfId="35528"/>
    <cellStyle name="Notas 4 2 5 5 2" xfId="35529"/>
    <cellStyle name="Notas 4 2 5 6" xfId="35530"/>
    <cellStyle name="Notas 4 2 5 6 2" xfId="35531"/>
    <cellStyle name="Notas 4 2 5 7" xfId="35532"/>
    <cellStyle name="Notas 4 2 5 7 2" xfId="35533"/>
    <cellStyle name="Notas 4 2 5 8" xfId="35534"/>
    <cellStyle name="Notas 4 2 5 8 2" xfId="35535"/>
    <cellStyle name="Notas 4 2 5 9" xfId="35536"/>
    <cellStyle name="Notas 4 2 5 9 2" xfId="35537"/>
    <cellStyle name="Notas 4 2 6" xfId="35538"/>
    <cellStyle name="Notas 4 2 6 2" xfId="35539"/>
    <cellStyle name="Notas 4 2 7" xfId="35540"/>
    <cellStyle name="Notas 4 2 7 2" xfId="35541"/>
    <cellStyle name="Notas 4 2 8" xfId="35542"/>
    <cellStyle name="Notas 4 2 8 2" xfId="35543"/>
    <cellStyle name="Notas 4 2 9" xfId="35544"/>
    <cellStyle name="Notas 4 2 9 2" xfId="35545"/>
    <cellStyle name="Notas 4 20" xfId="35546"/>
    <cellStyle name="Notas 4 3" xfId="35547"/>
    <cellStyle name="Notas 4 3 10" xfId="35548"/>
    <cellStyle name="Notas 4 3 10 2" xfId="35549"/>
    <cellStyle name="Notas 4 3 11" xfId="35550"/>
    <cellStyle name="Notas 4 3 11 2" xfId="35551"/>
    <cellStyle name="Notas 4 3 12" xfId="35552"/>
    <cellStyle name="Notas 4 3 12 2" xfId="35553"/>
    <cellStyle name="Notas 4 3 13" xfId="35554"/>
    <cellStyle name="Notas 4 3 13 2" xfId="35555"/>
    <cellStyle name="Notas 4 3 14" xfId="35556"/>
    <cellStyle name="Notas 4 3 14 2" xfId="35557"/>
    <cellStyle name="Notas 4 3 15" xfId="35558"/>
    <cellStyle name="Notas 4 3 2" xfId="35559"/>
    <cellStyle name="Notas 4 3 2 10" xfId="35560"/>
    <cellStyle name="Notas 4 3 2 10 2" xfId="35561"/>
    <cellStyle name="Notas 4 3 2 11" xfId="35562"/>
    <cellStyle name="Notas 4 3 2 11 2" xfId="35563"/>
    <cellStyle name="Notas 4 3 2 12" xfId="35564"/>
    <cellStyle name="Notas 4 3 2 12 2" xfId="35565"/>
    <cellStyle name="Notas 4 3 2 13" xfId="35566"/>
    <cellStyle name="Notas 4 3 2 2" xfId="35567"/>
    <cellStyle name="Notas 4 3 2 2 10" xfId="35568"/>
    <cellStyle name="Notas 4 3 2 2 10 2" xfId="35569"/>
    <cellStyle name="Notas 4 3 2 2 11" xfId="35570"/>
    <cellStyle name="Notas 4 3 2 2 2" xfId="35571"/>
    <cellStyle name="Notas 4 3 2 2 2 2" xfId="35572"/>
    <cellStyle name="Notas 4 3 2 2 3" xfId="35573"/>
    <cellStyle name="Notas 4 3 2 2 3 2" xfId="35574"/>
    <cellStyle name="Notas 4 3 2 2 4" xfId="35575"/>
    <cellStyle name="Notas 4 3 2 2 4 2" xfId="35576"/>
    <cellStyle name="Notas 4 3 2 2 5" xfId="35577"/>
    <cellStyle name="Notas 4 3 2 2 5 2" xfId="35578"/>
    <cellStyle name="Notas 4 3 2 2 6" xfId="35579"/>
    <cellStyle name="Notas 4 3 2 2 6 2" xfId="35580"/>
    <cellStyle name="Notas 4 3 2 2 7" xfId="35581"/>
    <cellStyle name="Notas 4 3 2 2 7 2" xfId="35582"/>
    <cellStyle name="Notas 4 3 2 2 8" xfId="35583"/>
    <cellStyle name="Notas 4 3 2 2 8 2" xfId="35584"/>
    <cellStyle name="Notas 4 3 2 2 9" xfId="35585"/>
    <cellStyle name="Notas 4 3 2 2 9 2" xfId="35586"/>
    <cellStyle name="Notas 4 3 2 3" xfId="35587"/>
    <cellStyle name="Notas 4 3 2 3 10" xfId="35588"/>
    <cellStyle name="Notas 4 3 2 3 10 2" xfId="35589"/>
    <cellStyle name="Notas 4 3 2 3 11" xfId="35590"/>
    <cellStyle name="Notas 4 3 2 3 2" xfId="35591"/>
    <cellStyle name="Notas 4 3 2 3 2 2" xfId="35592"/>
    <cellStyle name="Notas 4 3 2 3 3" xfId="35593"/>
    <cellStyle name="Notas 4 3 2 3 3 2" xfId="35594"/>
    <cellStyle name="Notas 4 3 2 3 4" xfId="35595"/>
    <cellStyle name="Notas 4 3 2 3 4 2" xfId="35596"/>
    <cellStyle name="Notas 4 3 2 3 5" xfId="35597"/>
    <cellStyle name="Notas 4 3 2 3 5 2" xfId="35598"/>
    <cellStyle name="Notas 4 3 2 3 6" xfId="35599"/>
    <cellStyle name="Notas 4 3 2 3 6 2" xfId="35600"/>
    <cellStyle name="Notas 4 3 2 3 7" xfId="35601"/>
    <cellStyle name="Notas 4 3 2 3 7 2" xfId="35602"/>
    <cellStyle name="Notas 4 3 2 3 8" xfId="35603"/>
    <cellStyle name="Notas 4 3 2 3 8 2" xfId="35604"/>
    <cellStyle name="Notas 4 3 2 3 9" xfId="35605"/>
    <cellStyle name="Notas 4 3 2 3 9 2" xfId="35606"/>
    <cellStyle name="Notas 4 3 2 4" xfId="35607"/>
    <cellStyle name="Notas 4 3 2 4 2" xfId="35608"/>
    <cellStyle name="Notas 4 3 2 5" xfId="35609"/>
    <cellStyle name="Notas 4 3 2 5 2" xfId="35610"/>
    <cellStyle name="Notas 4 3 2 6" xfId="35611"/>
    <cellStyle name="Notas 4 3 2 6 2" xfId="35612"/>
    <cellStyle name="Notas 4 3 2 7" xfId="35613"/>
    <cellStyle name="Notas 4 3 2 7 2" xfId="35614"/>
    <cellStyle name="Notas 4 3 2 8" xfId="35615"/>
    <cellStyle name="Notas 4 3 2 8 2" xfId="35616"/>
    <cellStyle name="Notas 4 3 2 9" xfId="35617"/>
    <cellStyle name="Notas 4 3 2 9 2" xfId="35618"/>
    <cellStyle name="Notas 4 3 3" xfId="35619"/>
    <cellStyle name="Notas 4 3 3 10" xfId="35620"/>
    <cellStyle name="Notas 4 3 3 10 2" xfId="35621"/>
    <cellStyle name="Notas 4 3 3 11" xfId="35622"/>
    <cellStyle name="Notas 4 3 3 11 2" xfId="35623"/>
    <cellStyle name="Notas 4 3 3 12" xfId="35624"/>
    <cellStyle name="Notas 4 3 3 12 2" xfId="35625"/>
    <cellStyle name="Notas 4 3 3 13" xfId="35626"/>
    <cellStyle name="Notas 4 3 3 2" xfId="35627"/>
    <cellStyle name="Notas 4 3 3 2 10" xfId="35628"/>
    <cellStyle name="Notas 4 3 3 2 10 2" xfId="35629"/>
    <cellStyle name="Notas 4 3 3 2 11" xfId="35630"/>
    <cellStyle name="Notas 4 3 3 2 2" xfId="35631"/>
    <cellStyle name="Notas 4 3 3 2 2 2" xfId="35632"/>
    <cellStyle name="Notas 4 3 3 2 3" xfId="35633"/>
    <cellStyle name="Notas 4 3 3 2 3 2" xfId="35634"/>
    <cellStyle name="Notas 4 3 3 2 4" xfId="35635"/>
    <cellStyle name="Notas 4 3 3 2 4 2" xfId="35636"/>
    <cellStyle name="Notas 4 3 3 2 5" xfId="35637"/>
    <cellStyle name="Notas 4 3 3 2 5 2" xfId="35638"/>
    <cellStyle name="Notas 4 3 3 2 6" xfId="35639"/>
    <cellStyle name="Notas 4 3 3 2 6 2" xfId="35640"/>
    <cellStyle name="Notas 4 3 3 2 7" xfId="35641"/>
    <cellStyle name="Notas 4 3 3 2 7 2" xfId="35642"/>
    <cellStyle name="Notas 4 3 3 2 8" xfId="35643"/>
    <cellStyle name="Notas 4 3 3 2 8 2" xfId="35644"/>
    <cellStyle name="Notas 4 3 3 2 9" xfId="35645"/>
    <cellStyle name="Notas 4 3 3 2 9 2" xfId="35646"/>
    <cellStyle name="Notas 4 3 3 3" xfId="35647"/>
    <cellStyle name="Notas 4 3 3 3 10" xfId="35648"/>
    <cellStyle name="Notas 4 3 3 3 10 2" xfId="35649"/>
    <cellStyle name="Notas 4 3 3 3 11" xfId="35650"/>
    <cellStyle name="Notas 4 3 3 3 2" xfId="35651"/>
    <cellStyle name="Notas 4 3 3 3 2 2" xfId="35652"/>
    <cellStyle name="Notas 4 3 3 3 3" xfId="35653"/>
    <cellStyle name="Notas 4 3 3 3 3 2" xfId="35654"/>
    <cellStyle name="Notas 4 3 3 3 4" xfId="35655"/>
    <cellStyle name="Notas 4 3 3 3 4 2" xfId="35656"/>
    <cellStyle name="Notas 4 3 3 3 5" xfId="35657"/>
    <cellStyle name="Notas 4 3 3 3 5 2" xfId="35658"/>
    <cellStyle name="Notas 4 3 3 3 6" xfId="35659"/>
    <cellStyle name="Notas 4 3 3 3 6 2" xfId="35660"/>
    <cellStyle name="Notas 4 3 3 3 7" xfId="35661"/>
    <cellStyle name="Notas 4 3 3 3 7 2" xfId="35662"/>
    <cellStyle name="Notas 4 3 3 3 8" xfId="35663"/>
    <cellStyle name="Notas 4 3 3 3 8 2" xfId="35664"/>
    <cellStyle name="Notas 4 3 3 3 9" xfId="35665"/>
    <cellStyle name="Notas 4 3 3 3 9 2" xfId="35666"/>
    <cellStyle name="Notas 4 3 3 4" xfId="35667"/>
    <cellStyle name="Notas 4 3 3 4 2" xfId="35668"/>
    <cellStyle name="Notas 4 3 3 5" xfId="35669"/>
    <cellStyle name="Notas 4 3 3 5 2" xfId="35670"/>
    <cellStyle name="Notas 4 3 3 6" xfId="35671"/>
    <cellStyle name="Notas 4 3 3 6 2" xfId="35672"/>
    <cellStyle name="Notas 4 3 3 7" xfId="35673"/>
    <cellStyle name="Notas 4 3 3 7 2" xfId="35674"/>
    <cellStyle name="Notas 4 3 3 8" xfId="35675"/>
    <cellStyle name="Notas 4 3 3 8 2" xfId="35676"/>
    <cellStyle name="Notas 4 3 3 9" xfId="35677"/>
    <cellStyle name="Notas 4 3 3 9 2" xfId="35678"/>
    <cellStyle name="Notas 4 3 4" xfId="35679"/>
    <cellStyle name="Notas 4 3 4 10" xfId="35680"/>
    <cellStyle name="Notas 4 3 4 10 2" xfId="35681"/>
    <cellStyle name="Notas 4 3 4 11" xfId="35682"/>
    <cellStyle name="Notas 4 3 4 2" xfId="35683"/>
    <cellStyle name="Notas 4 3 4 2 2" xfId="35684"/>
    <cellStyle name="Notas 4 3 4 3" xfId="35685"/>
    <cellStyle name="Notas 4 3 4 3 2" xfId="35686"/>
    <cellStyle name="Notas 4 3 4 4" xfId="35687"/>
    <cellStyle name="Notas 4 3 4 4 2" xfId="35688"/>
    <cellStyle name="Notas 4 3 4 5" xfId="35689"/>
    <cellStyle name="Notas 4 3 4 5 2" xfId="35690"/>
    <cellStyle name="Notas 4 3 4 6" xfId="35691"/>
    <cellStyle name="Notas 4 3 4 6 2" xfId="35692"/>
    <cellStyle name="Notas 4 3 4 7" xfId="35693"/>
    <cellStyle name="Notas 4 3 4 7 2" xfId="35694"/>
    <cellStyle name="Notas 4 3 4 8" xfId="35695"/>
    <cellStyle name="Notas 4 3 4 8 2" xfId="35696"/>
    <cellStyle name="Notas 4 3 4 9" xfId="35697"/>
    <cellStyle name="Notas 4 3 4 9 2" xfId="35698"/>
    <cellStyle name="Notas 4 3 5" xfId="35699"/>
    <cellStyle name="Notas 4 3 5 10" xfId="35700"/>
    <cellStyle name="Notas 4 3 5 10 2" xfId="35701"/>
    <cellStyle name="Notas 4 3 5 11" xfId="35702"/>
    <cellStyle name="Notas 4 3 5 2" xfId="35703"/>
    <cellStyle name="Notas 4 3 5 2 2" xfId="35704"/>
    <cellStyle name="Notas 4 3 5 3" xfId="35705"/>
    <cellStyle name="Notas 4 3 5 3 2" xfId="35706"/>
    <cellStyle name="Notas 4 3 5 4" xfId="35707"/>
    <cellStyle name="Notas 4 3 5 4 2" xfId="35708"/>
    <cellStyle name="Notas 4 3 5 5" xfId="35709"/>
    <cellStyle name="Notas 4 3 5 5 2" xfId="35710"/>
    <cellStyle name="Notas 4 3 5 6" xfId="35711"/>
    <cellStyle name="Notas 4 3 5 6 2" xfId="35712"/>
    <cellStyle name="Notas 4 3 5 7" xfId="35713"/>
    <cellStyle name="Notas 4 3 5 7 2" xfId="35714"/>
    <cellStyle name="Notas 4 3 5 8" xfId="35715"/>
    <cellStyle name="Notas 4 3 5 8 2" xfId="35716"/>
    <cellStyle name="Notas 4 3 5 9" xfId="35717"/>
    <cellStyle name="Notas 4 3 5 9 2" xfId="35718"/>
    <cellStyle name="Notas 4 3 6" xfId="35719"/>
    <cellStyle name="Notas 4 3 6 2" xfId="35720"/>
    <cellStyle name="Notas 4 3 7" xfId="35721"/>
    <cellStyle name="Notas 4 3 7 2" xfId="35722"/>
    <cellStyle name="Notas 4 3 8" xfId="35723"/>
    <cellStyle name="Notas 4 3 8 2" xfId="35724"/>
    <cellStyle name="Notas 4 3 9" xfId="35725"/>
    <cellStyle name="Notas 4 3 9 2" xfId="35726"/>
    <cellStyle name="Notas 4 4" xfId="35727"/>
    <cellStyle name="Notas 4 4 10" xfId="35728"/>
    <cellStyle name="Notas 4 4 10 2" xfId="35729"/>
    <cellStyle name="Notas 4 4 11" xfId="35730"/>
    <cellStyle name="Notas 4 4 11 2" xfId="35731"/>
    <cellStyle name="Notas 4 4 12" xfId="35732"/>
    <cellStyle name="Notas 4 4 12 2" xfId="35733"/>
    <cellStyle name="Notas 4 4 13" xfId="35734"/>
    <cellStyle name="Notas 4 4 13 2" xfId="35735"/>
    <cellStyle name="Notas 4 4 14" xfId="35736"/>
    <cellStyle name="Notas 4 4 14 2" xfId="35737"/>
    <cellStyle name="Notas 4 4 15" xfId="35738"/>
    <cellStyle name="Notas 4 4 2" xfId="35739"/>
    <cellStyle name="Notas 4 4 2 10" xfId="35740"/>
    <cellStyle name="Notas 4 4 2 10 2" xfId="35741"/>
    <cellStyle name="Notas 4 4 2 11" xfId="35742"/>
    <cellStyle name="Notas 4 4 2 11 2" xfId="35743"/>
    <cellStyle name="Notas 4 4 2 12" xfId="35744"/>
    <cellStyle name="Notas 4 4 2 12 2" xfId="35745"/>
    <cellStyle name="Notas 4 4 2 13" xfId="35746"/>
    <cellStyle name="Notas 4 4 2 2" xfId="35747"/>
    <cellStyle name="Notas 4 4 2 2 10" xfId="35748"/>
    <cellStyle name="Notas 4 4 2 2 10 2" xfId="35749"/>
    <cellStyle name="Notas 4 4 2 2 11" xfId="35750"/>
    <cellStyle name="Notas 4 4 2 2 2" xfId="35751"/>
    <cellStyle name="Notas 4 4 2 2 2 2" xfId="35752"/>
    <cellStyle name="Notas 4 4 2 2 3" xfId="35753"/>
    <cellStyle name="Notas 4 4 2 2 3 2" xfId="35754"/>
    <cellStyle name="Notas 4 4 2 2 4" xfId="35755"/>
    <cellStyle name="Notas 4 4 2 2 4 2" xfId="35756"/>
    <cellStyle name="Notas 4 4 2 2 5" xfId="35757"/>
    <cellStyle name="Notas 4 4 2 2 5 2" xfId="35758"/>
    <cellStyle name="Notas 4 4 2 2 6" xfId="35759"/>
    <cellStyle name="Notas 4 4 2 2 6 2" xfId="35760"/>
    <cellStyle name="Notas 4 4 2 2 7" xfId="35761"/>
    <cellStyle name="Notas 4 4 2 2 7 2" xfId="35762"/>
    <cellStyle name="Notas 4 4 2 2 8" xfId="35763"/>
    <cellStyle name="Notas 4 4 2 2 8 2" xfId="35764"/>
    <cellStyle name="Notas 4 4 2 2 9" xfId="35765"/>
    <cellStyle name="Notas 4 4 2 2 9 2" xfId="35766"/>
    <cellStyle name="Notas 4 4 2 3" xfId="35767"/>
    <cellStyle name="Notas 4 4 2 3 10" xfId="35768"/>
    <cellStyle name="Notas 4 4 2 3 10 2" xfId="35769"/>
    <cellStyle name="Notas 4 4 2 3 11" xfId="35770"/>
    <cellStyle name="Notas 4 4 2 3 2" xfId="35771"/>
    <cellStyle name="Notas 4 4 2 3 2 2" xfId="35772"/>
    <cellStyle name="Notas 4 4 2 3 3" xfId="35773"/>
    <cellStyle name="Notas 4 4 2 3 3 2" xfId="35774"/>
    <cellStyle name="Notas 4 4 2 3 4" xfId="35775"/>
    <cellStyle name="Notas 4 4 2 3 4 2" xfId="35776"/>
    <cellStyle name="Notas 4 4 2 3 5" xfId="35777"/>
    <cellStyle name="Notas 4 4 2 3 5 2" xfId="35778"/>
    <cellStyle name="Notas 4 4 2 3 6" xfId="35779"/>
    <cellStyle name="Notas 4 4 2 3 6 2" xfId="35780"/>
    <cellStyle name="Notas 4 4 2 3 7" xfId="35781"/>
    <cellStyle name="Notas 4 4 2 3 7 2" xfId="35782"/>
    <cellStyle name="Notas 4 4 2 3 8" xfId="35783"/>
    <cellStyle name="Notas 4 4 2 3 8 2" xfId="35784"/>
    <cellStyle name="Notas 4 4 2 3 9" xfId="35785"/>
    <cellStyle name="Notas 4 4 2 3 9 2" xfId="35786"/>
    <cellStyle name="Notas 4 4 2 4" xfId="35787"/>
    <cellStyle name="Notas 4 4 2 4 2" xfId="35788"/>
    <cellStyle name="Notas 4 4 2 5" xfId="35789"/>
    <cellStyle name="Notas 4 4 2 5 2" xfId="35790"/>
    <cellStyle name="Notas 4 4 2 6" xfId="35791"/>
    <cellStyle name="Notas 4 4 2 6 2" xfId="35792"/>
    <cellStyle name="Notas 4 4 2 7" xfId="35793"/>
    <cellStyle name="Notas 4 4 2 7 2" xfId="35794"/>
    <cellStyle name="Notas 4 4 2 8" xfId="35795"/>
    <cellStyle name="Notas 4 4 2 8 2" xfId="35796"/>
    <cellStyle name="Notas 4 4 2 9" xfId="35797"/>
    <cellStyle name="Notas 4 4 2 9 2" xfId="35798"/>
    <cellStyle name="Notas 4 4 3" xfId="35799"/>
    <cellStyle name="Notas 4 4 3 10" xfId="35800"/>
    <cellStyle name="Notas 4 4 3 10 2" xfId="35801"/>
    <cellStyle name="Notas 4 4 3 11" xfId="35802"/>
    <cellStyle name="Notas 4 4 3 11 2" xfId="35803"/>
    <cellStyle name="Notas 4 4 3 12" xfId="35804"/>
    <cellStyle name="Notas 4 4 3 12 2" xfId="35805"/>
    <cellStyle name="Notas 4 4 3 13" xfId="35806"/>
    <cellStyle name="Notas 4 4 3 2" xfId="35807"/>
    <cellStyle name="Notas 4 4 3 2 10" xfId="35808"/>
    <cellStyle name="Notas 4 4 3 2 10 2" xfId="35809"/>
    <cellStyle name="Notas 4 4 3 2 11" xfId="35810"/>
    <cellStyle name="Notas 4 4 3 2 2" xfId="35811"/>
    <cellStyle name="Notas 4 4 3 2 2 2" xfId="35812"/>
    <cellStyle name="Notas 4 4 3 2 3" xfId="35813"/>
    <cellStyle name="Notas 4 4 3 2 3 2" xfId="35814"/>
    <cellStyle name="Notas 4 4 3 2 4" xfId="35815"/>
    <cellStyle name="Notas 4 4 3 2 4 2" xfId="35816"/>
    <cellStyle name="Notas 4 4 3 2 5" xfId="35817"/>
    <cellStyle name="Notas 4 4 3 2 5 2" xfId="35818"/>
    <cellStyle name="Notas 4 4 3 2 6" xfId="35819"/>
    <cellStyle name="Notas 4 4 3 2 6 2" xfId="35820"/>
    <cellStyle name="Notas 4 4 3 2 7" xfId="35821"/>
    <cellStyle name="Notas 4 4 3 2 7 2" xfId="35822"/>
    <cellStyle name="Notas 4 4 3 2 8" xfId="35823"/>
    <cellStyle name="Notas 4 4 3 2 8 2" xfId="35824"/>
    <cellStyle name="Notas 4 4 3 2 9" xfId="35825"/>
    <cellStyle name="Notas 4 4 3 2 9 2" xfId="35826"/>
    <cellStyle name="Notas 4 4 3 3" xfId="35827"/>
    <cellStyle name="Notas 4 4 3 3 10" xfId="35828"/>
    <cellStyle name="Notas 4 4 3 3 10 2" xfId="35829"/>
    <cellStyle name="Notas 4 4 3 3 11" xfId="35830"/>
    <cellStyle name="Notas 4 4 3 3 2" xfId="35831"/>
    <cellStyle name="Notas 4 4 3 3 2 2" xfId="35832"/>
    <cellStyle name="Notas 4 4 3 3 3" xfId="35833"/>
    <cellStyle name="Notas 4 4 3 3 3 2" xfId="35834"/>
    <cellStyle name="Notas 4 4 3 3 4" xfId="35835"/>
    <cellStyle name="Notas 4 4 3 3 4 2" xfId="35836"/>
    <cellStyle name="Notas 4 4 3 3 5" xfId="35837"/>
    <cellStyle name="Notas 4 4 3 3 5 2" xfId="35838"/>
    <cellStyle name="Notas 4 4 3 3 6" xfId="35839"/>
    <cellStyle name="Notas 4 4 3 3 6 2" xfId="35840"/>
    <cellStyle name="Notas 4 4 3 3 7" xfId="35841"/>
    <cellStyle name="Notas 4 4 3 3 7 2" xfId="35842"/>
    <cellStyle name="Notas 4 4 3 3 8" xfId="35843"/>
    <cellStyle name="Notas 4 4 3 3 8 2" xfId="35844"/>
    <cellStyle name="Notas 4 4 3 3 9" xfId="35845"/>
    <cellStyle name="Notas 4 4 3 3 9 2" xfId="35846"/>
    <cellStyle name="Notas 4 4 3 4" xfId="35847"/>
    <cellStyle name="Notas 4 4 3 4 2" xfId="35848"/>
    <cellStyle name="Notas 4 4 3 5" xfId="35849"/>
    <cellStyle name="Notas 4 4 3 5 2" xfId="35850"/>
    <cellStyle name="Notas 4 4 3 6" xfId="35851"/>
    <cellStyle name="Notas 4 4 3 6 2" xfId="35852"/>
    <cellStyle name="Notas 4 4 3 7" xfId="35853"/>
    <cellStyle name="Notas 4 4 3 7 2" xfId="35854"/>
    <cellStyle name="Notas 4 4 3 8" xfId="35855"/>
    <cellStyle name="Notas 4 4 3 8 2" xfId="35856"/>
    <cellStyle name="Notas 4 4 3 9" xfId="35857"/>
    <cellStyle name="Notas 4 4 3 9 2" xfId="35858"/>
    <cellStyle name="Notas 4 4 4" xfId="35859"/>
    <cellStyle name="Notas 4 4 4 10" xfId="35860"/>
    <cellStyle name="Notas 4 4 4 10 2" xfId="35861"/>
    <cellStyle name="Notas 4 4 4 11" xfId="35862"/>
    <cellStyle name="Notas 4 4 4 2" xfId="35863"/>
    <cellStyle name="Notas 4 4 4 2 2" xfId="35864"/>
    <cellStyle name="Notas 4 4 4 3" xfId="35865"/>
    <cellStyle name="Notas 4 4 4 3 2" xfId="35866"/>
    <cellStyle name="Notas 4 4 4 4" xfId="35867"/>
    <cellStyle name="Notas 4 4 4 4 2" xfId="35868"/>
    <cellStyle name="Notas 4 4 4 5" xfId="35869"/>
    <cellStyle name="Notas 4 4 4 5 2" xfId="35870"/>
    <cellStyle name="Notas 4 4 4 6" xfId="35871"/>
    <cellStyle name="Notas 4 4 4 6 2" xfId="35872"/>
    <cellStyle name="Notas 4 4 4 7" xfId="35873"/>
    <cellStyle name="Notas 4 4 4 7 2" xfId="35874"/>
    <cellStyle name="Notas 4 4 4 8" xfId="35875"/>
    <cellStyle name="Notas 4 4 4 8 2" xfId="35876"/>
    <cellStyle name="Notas 4 4 4 9" xfId="35877"/>
    <cellStyle name="Notas 4 4 4 9 2" xfId="35878"/>
    <cellStyle name="Notas 4 4 5" xfId="35879"/>
    <cellStyle name="Notas 4 4 5 10" xfId="35880"/>
    <cellStyle name="Notas 4 4 5 10 2" xfId="35881"/>
    <cellStyle name="Notas 4 4 5 11" xfId="35882"/>
    <cellStyle name="Notas 4 4 5 2" xfId="35883"/>
    <cellStyle name="Notas 4 4 5 2 2" xfId="35884"/>
    <cellStyle name="Notas 4 4 5 3" xfId="35885"/>
    <cellStyle name="Notas 4 4 5 3 2" xfId="35886"/>
    <cellStyle name="Notas 4 4 5 4" xfId="35887"/>
    <cellStyle name="Notas 4 4 5 4 2" xfId="35888"/>
    <cellStyle name="Notas 4 4 5 5" xfId="35889"/>
    <cellStyle name="Notas 4 4 5 5 2" xfId="35890"/>
    <cellStyle name="Notas 4 4 5 6" xfId="35891"/>
    <cellStyle name="Notas 4 4 5 6 2" xfId="35892"/>
    <cellStyle name="Notas 4 4 5 7" xfId="35893"/>
    <cellStyle name="Notas 4 4 5 7 2" xfId="35894"/>
    <cellStyle name="Notas 4 4 5 8" xfId="35895"/>
    <cellStyle name="Notas 4 4 5 8 2" xfId="35896"/>
    <cellStyle name="Notas 4 4 5 9" xfId="35897"/>
    <cellStyle name="Notas 4 4 5 9 2" xfId="35898"/>
    <cellStyle name="Notas 4 4 6" xfId="35899"/>
    <cellStyle name="Notas 4 4 6 2" xfId="35900"/>
    <cellStyle name="Notas 4 4 7" xfId="35901"/>
    <cellStyle name="Notas 4 4 7 2" xfId="35902"/>
    <cellStyle name="Notas 4 4 8" xfId="35903"/>
    <cellStyle name="Notas 4 4 8 2" xfId="35904"/>
    <cellStyle name="Notas 4 4 9" xfId="35905"/>
    <cellStyle name="Notas 4 4 9 2" xfId="35906"/>
    <cellStyle name="Notas 4 5" xfId="35907"/>
    <cellStyle name="Notas 4 5 10" xfId="35908"/>
    <cellStyle name="Notas 4 5 10 2" xfId="35909"/>
    <cellStyle name="Notas 4 5 11" xfId="35910"/>
    <cellStyle name="Notas 4 5 11 2" xfId="35911"/>
    <cellStyle name="Notas 4 5 12" xfId="35912"/>
    <cellStyle name="Notas 4 5 12 2" xfId="35913"/>
    <cellStyle name="Notas 4 5 13" xfId="35914"/>
    <cellStyle name="Notas 4 5 2" xfId="35915"/>
    <cellStyle name="Notas 4 5 2 10" xfId="35916"/>
    <cellStyle name="Notas 4 5 2 10 2" xfId="35917"/>
    <cellStyle name="Notas 4 5 2 11" xfId="35918"/>
    <cellStyle name="Notas 4 5 2 2" xfId="35919"/>
    <cellStyle name="Notas 4 5 2 2 2" xfId="35920"/>
    <cellStyle name="Notas 4 5 2 3" xfId="35921"/>
    <cellStyle name="Notas 4 5 2 3 2" xfId="35922"/>
    <cellStyle name="Notas 4 5 2 4" xfId="35923"/>
    <cellStyle name="Notas 4 5 2 4 2" xfId="35924"/>
    <cellStyle name="Notas 4 5 2 5" xfId="35925"/>
    <cellStyle name="Notas 4 5 2 5 2" xfId="35926"/>
    <cellStyle name="Notas 4 5 2 6" xfId="35927"/>
    <cellStyle name="Notas 4 5 2 6 2" xfId="35928"/>
    <cellStyle name="Notas 4 5 2 7" xfId="35929"/>
    <cellStyle name="Notas 4 5 2 7 2" xfId="35930"/>
    <cellStyle name="Notas 4 5 2 8" xfId="35931"/>
    <cellStyle name="Notas 4 5 2 8 2" xfId="35932"/>
    <cellStyle name="Notas 4 5 2 9" xfId="35933"/>
    <cellStyle name="Notas 4 5 2 9 2" xfId="35934"/>
    <cellStyle name="Notas 4 5 3" xfId="35935"/>
    <cellStyle name="Notas 4 5 3 10" xfId="35936"/>
    <cellStyle name="Notas 4 5 3 10 2" xfId="35937"/>
    <cellStyle name="Notas 4 5 3 11" xfId="35938"/>
    <cellStyle name="Notas 4 5 3 2" xfId="35939"/>
    <cellStyle name="Notas 4 5 3 2 2" xfId="35940"/>
    <cellStyle name="Notas 4 5 3 3" xfId="35941"/>
    <cellStyle name="Notas 4 5 3 3 2" xfId="35942"/>
    <cellStyle name="Notas 4 5 3 4" xfId="35943"/>
    <cellStyle name="Notas 4 5 3 4 2" xfId="35944"/>
    <cellStyle name="Notas 4 5 3 5" xfId="35945"/>
    <cellStyle name="Notas 4 5 3 5 2" xfId="35946"/>
    <cellStyle name="Notas 4 5 3 6" xfId="35947"/>
    <cellStyle name="Notas 4 5 3 6 2" xfId="35948"/>
    <cellStyle name="Notas 4 5 3 7" xfId="35949"/>
    <cellStyle name="Notas 4 5 3 7 2" xfId="35950"/>
    <cellStyle name="Notas 4 5 3 8" xfId="35951"/>
    <cellStyle name="Notas 4 5 3 8 2" xfId="35952"/>
    <cellStyle name="Notas 4 5 3 9" xfId="35953"/>
    <cellStyle name="Notas 4 5 3 9 2" xfId="35954"/>
    <cellStyle name="Notas 4 5 4" xfId="35955"/>
    <cellStyle name="Notas 4 5 4 2" xfId="35956"/>
    <cellStyle name="Notas 4 5 5" xfId="35957"/>
    <cellStyle name="Notas 4 5 5 2" xfId="35958"/>
    <cellStyle name="Notas 4 5 6" xfId="35959"/>
    <cellStyle name="Notas 4 5 6 2" xfId="35960"/>
    <cellStyle name="Notas 4 5 7" xfId="35961"/>
    <cellStyle name="Notas 4 5 7 2" xfId="35962"/>
    <cellStyle name="Notas 4 5 8" xfId="35963"/>
    <cellStyle name="Notas 4 5 8 2" xfId="35964"/>
    <cellStyle name="Notas 4 5 9" xfId="35965"/>
    <cellStyle name="Notas 4 5 9 2" xfId="35966"/>
    <cellStyle name="Notas 4 6" xfId="35967"/>
    <cellStyle name="Notas 4 6 10" xfId="35968"/>
    <cellStyle name="Notas 4 6 10 2" xfId="35969"/>
    <cellStyle name="Notas 4 6 11" xfId="35970"/>
    <cellStyle name="Notas 4 6 11 2" xfId="35971"/>
    <cellStyle name="Notas 4 6 12" xfId="35972"/>
    <cellStyle name="Notas 4 6 12 2" xfId="35973"/>
    <cellStyle name="Notas 4 6 13" xfId="35974"/>
    <cellStyle name="Notas 4 6 2" xfId="35975"/>
    <cellStyle name="Notas 4 6 2 10" xfId="35976"/>
    <cellStyle name="Notas 4 6 2 10 2" xfId="35977"/>
    <cellStyle name="Notas 4 6 2 11" xfId="35978"/>
    <cellStyle name="Notas 4 6 2 2" xfId="35979"/>
    <cellStyle name="Notas 4 6 2 2 2" xfId="35980"/>
    <cellStyle name="Notas 4 6 2 3" xfId="35981"/>
    <cellStyle name="Notas 4 6 2 3 2" xfId="35982"/>
    <cellStyle name="Notas 4 6 2 4" xfId="35983"/>
    <cellStyle name="Notas 4 6 2 4 2" xfId="35984"/>
    <cellStyle name="Notas 4 6 2 5" xfId="35985"/>
    <cellStyle name="Notas 4 6 2 5 2" xfId="35986"/>
    <cellStyle name="Notas 4 6 2 6" xfId="35987"/>
    <cellStyle name="Notas 4 6 2 6 2" xfId="35988"/>
    <cellStyle name="Notas 4 6 2 7" xfId="35989"/>
    <cellStyle name="Notas 4 6 2 7 2" xfId="35990"/>
    <cellStyle name="Notas 4 6 2 8" xfId="35991"/>
    <cellStyle name="Notas 4 6 2 8 2" xfId="35992"/>
    <cellStyle name="Notas 4 6 2 9" xfId="35993"/>
    <cellStyle name="Notas 4 6 2 9 2" xfId="35994"/>
    <cellStyle name="Notas 4 6 3" xfId="35995"/>
    <cellStyle name="Notas 4 6 3 10" xfId="35996"/>
    <cellStyle name="Notas 4 6 3 10 2" xfId="35997"/>
    <cellStyle name="Notas 4 6 3 11" xfId="35998"/>
    <cellStyle name="Notas 4 6 3 2" xfId="35999"/>
    <cellStyle name="Notas 4 6 3 2 2" xfId="36000"/>
    <cellStyle name="Notas 4 6 3 3" xfId="36001"/>
    <cellStyle name="Notas 4 6 3 3 2" xfId="36002"/>
    <cellStyle name="Notas 4 6 3 4" xfId="36003"/>
    <cellStyle name="Notas 4 6 3 4 2" xfId="36004"/>
    <cellStyle name="Notas 4 6 3 5" xfId="36005"/>
    <cellStyle name="Notas 4 6 3 5 2" xfId="36006"/>
    <cellStyle name="Notas 4 6 3 6" xfId="36007"/>
    <cellStyle name="Notas 4 6 3 6 2" xfId="36008"/>
    <cellStyle name="Notas 4 6 3 7" xfId="36009"/>
    <cellStyle name="Notas 4 6 3 7 2" xfId="36010"/>
    <cellStyle name="Notas 4 6 3 8" xfId="36011"/>
    <cellStyle name="Notas 4 6 3 8 2" xfId="36012"/>
    <cellStyle name="Notas 4 6 3 9" xfId="36013"/>
    <cellStyle name="Notas 4 6 3 9 2" xfId="36014"/>
    <cellStyle name="Notas 4 6 4" xfId="36015"/>
    <cellStyle name="Notas 4 6 4 2" xfId="36016"/>
    <cellStyle name="Notas 4 6 5" xfId="36017"/>
    <cellStyle name="Notas 4 6 5 2" xfId="36018"/>
    <cellStyle name="Notas 4 6 6" xfId="36019"/>
    <cellStyle name="Notas 4 6 6 2" xfId="36020"/>
    <cellStyle name="Notas 4 6 7" xfId="36021"/>
    <cellStyle name="Notas 4 6 7 2" xfId="36022"/>
    <cellStyle name="Notas 4 6 8" xfId="36023"/>
    <cellStyle name="Notas 4 6 8 2" xfId="36024"/>
    <cellStyle name="Notas 4 6 9" xfId="36025"/>
    <cellStyle name="Notas 4 6 9 2" xfId="36026"/>
    <cellStyle name="Notas 4 7" xfId="36027"/>
    <cellStyle name="Notas 4 7 10" xfId="36028"/>
    <cellStyle name="Notas 4 7 10 2" xfId="36029"/>
    <cellStyle name="Notas 4 7 11" xfId="36030"/>
    <cellStyle name="Notas 4 7 2" xfId="36031"/>
    <cellStyle name="Notas 4 7 2 2" xfId="36032"/>
    <cellStyle name="Notas 4 7 3" xfId="36033"/>
    <cellStyle name="Notas 4 7 3 2" xfId="36034"/>
    <cellStyle name="Notas 4 7 4" xfId="36035"/>
    <cellStyle name="Notas 4 7 4 2" xfId="36036"/>
    <cellStyle name="Notas 4 7 5" xfId="36037"/>
    <cellStyle name="Notas 4 7 5 2" xfId="36038"/>
    <cellStyle name="Notas 4 7 6" xfId="36039"/>
    <cellStyle name="Notas 4 7 6 2" xfId="36040"/>
    <cellStyle name="Notas 4 7 7" xfId="36041"/>
    <cellStyle name="Notas 4 7 7 2" xfId="36042"/>
    <cellStyle name="Notas 4 7 8" xfId="36043"/>
    <cellStyle name="Notas 4 7 8 2" xfId="36044"/>
    <cellStyle name="Notas 4 7 9" xfId="36045"/>
    <cellStyle name="Notas 4 7 9 2" xfId="36046"/>
    <cellStyle name="Notas 4 8" xfId="36047"/>
    <cellStyle name="Notas 4 8 10" xfId="36048"/>
    <cellStyle name="Notas 4 8 10 2" xfId="36049"/>
    <cellStyle name="Notas 4 8 11" xfId="36050"/>
    <cellStyle name="Notas 4 8 2" xfId="36051"/>
    <cellStyle name="Notas 4 8 2 2" xfId="36052"/>
    <cellStyle name="Notas 4 8 3" xfId="36053"/>
    <cellStyle name="Notas 4 8 3 2" xfId="36054"/>
    <cellStyle name="Notas 4 8 4" xfId="36055"/>
    <cellStyle name="Notas 4 8 4 2" xfId="36056"/>
    <cellStyle name="Notas 4 8 5" xfId="36057"/>
    <cellStyle name="Notas 4 8 5 2" xfId="36058"/>
    <cellStyle name="Notas 4 8 6" xfId="36059"/>
    <cellStyle name="Notas 4 8 6 2" xfId="36060"/>
    <cellStyle name="Notas 4 8 7" xfId="36061"/>
    <cellStyle name="Notas 4 8 7 2" xfId="36062"/>
    <cellStyle name="Notas 4 8 8" xfId="36063"/>
    <cellStyle name="Notas 4 8 8 2" xfId="36064"/>
    <cellStyle name="Notas 4 8 9" xfId="36065"/>
    <cellStyle name="Notas 4 8 9 2" xfId="36066"/>
    <cellStyle name="Notas 4 9" xfId="36067"/>
    <cellStyle name="Notas 4 9 2" xfId="36068"/>
    <cellStyle name="Notas 5" xfId="36069"/>
    <cellStyle name="Notas 5 10" xfId="36070"/>
    <cellStyle name="Notas 5 10 2" xfId="36071"/>
    <cellStyle name="Notas 5 11" xfId="36072"/>
    <cellStyle name="Notas 5 11 2" xfId="36073"/>
    <cellStyle name="Notas 5 12" xfId="36074"/>
    <cellStyle name="Notas 5 12 2" xfId="36075"/>
    <cellStyle name="Notas 5 13" xfId="36076"/>
    <cellStyle name="Notas 5 2" xfId="36077"/>
    <cellStyle name="Notas 5 2 10" xfId="36078"/>
    <cellStyle name="Notas 5 2 10 2" xfId="36079"/>
    <cellStyle name="Notas 5 2 11" xfId="36080"/>
    <cellStyle name="Notas 5 2 2" xfId="36081"/>
    <cellStyle name="Notas 5 2 2 2" xfId="36082"/>
    <cellStyle name="Notas 5 2 3" xfId="36083"/>
    <cellStyle name="Notas 5 2 3 2" xfId="36084"/>
    <cellStyle name="Notas 5 2 4" xfId="36085"/>
    <cellStyle name="Notas 5 2 4 2" xfId="36086"/>
    <cellStyle name="Notas 5 2 5" xfId="36087"/>
    <cellStyle name="Notas 5 2 5 2" xfId="36088"/>
    <cellStyle name="Notas 5 2 6" xfId="36089"/>
    <cellStyle name="Notas 5 2 6 2" xfId="36090"/>
    <cellStyle name="Notas 5 2 7" xfId="36091"/>
    <cellStyle name="Notas 5 2 7 2" xfId="36092"/>
    <cellStyle name="Notas 5 2 8" xfId="36093"/>
    <cellStyle name="Notas 5 2 8 2" xfId="36094"/>
    <cellStyle name="Notas 5 2 9" xfId="36095"/>
    <cellStyle name="Notas 5 2 9 2" xfId="36096"/>
    <cellStyle name="Notas 5 3" xfId="36097"/>
    <cellStyle name="Notas 5 3 10" xfId="36098"/>
    <cellStyle name="Notas 5 3 10 2" xfId="36099"/>
    <cellStyle name="Notas 5 3 11" xfId="36100"/>
    <cellStyle name="Notas 5 3 2" xfId="36101"/>
    <cellStyle name="Notas 5 3 2 2" xfId="36102"/>
    <cellStyle name="Notas 5 3 3" xfId="36103"/>
    <cellStyle name="Notas 5 3 3 2" xfId="36104"/>
    <cellStyle name="Notas 5 3 4" xfId="36105"/>
    <cellStyle name="Notas 5 3 4 2" xfId="36106"/>
    <cellStyle name="Notas 5 3 5" xfId="36107"/>
    <cellStyle name="Notas 5 3 5 2" xfId="36108"/>
    <cellStyle name="Notas 5 3 6" xfId="36109"/>
    <cellStyle name="Notas 5 3 6 2" xfId="36110"/>
    <cellStyle name="Notas 5 3 7" xfId="36111"/>
    <cellStyle name="Notas 5 3 7 2" xfId="36112"/>
    <cellStyle name="Notas 5 3 8" xfId="36113"/>
    <cellStyle name="Notas 5 3 8 2" xfId="36114"/>
    <cellStyle name="Notas 5 3 9" xfId="36115"/>
    <cellStyle name="Notas 5 3 9 2" xfId="36116"/>
    <cellStyle name="Notas 5 4" xfId="36117"/>
    <cellStyle name="Notas 5 4 2" xfId="36118"/>
    <cellStyle name="Notas 5 5" xfId="36119"/>
    <cellStyle name="Notas 5 5 2" xfId="36120"/>
    <cellStyle name="Notas 5 6" xfId="36121"/>
    <cellStyle name="Notas 5 6 2" xfId="36122"/>
    <cellStyle name="Notas 5 7" xfId="36123"/>
    <cellStyle name="Notas 5 7 2" xfId="36124"/>
    <cellStyle name="Notas 5 8" xfId="36125"/>
    <cellStyle name="Notas 5 8 2" xfId="36126"/>
    <cellStyle name="Notas 5 9" xfId="36127"/>
    <cellStyle name="Notas 5 9 2" xfId="36128"/>
    <cellStyle name="Notas 6" xfId="36129"/>
    <cellStyle name="Notas 6 10" xfId="36130"/>
    <cellStyle name="Notas 6 10 2" xfId="36131"/>
    <cellStyle name="Notas 6 11" xfId="36132"/>
    <cellStyle name="Notas 6 11 2" xfId="36133"/>
    <cellStyle name="Notas 6 12" xfId="36134"/>
    <cellStyle name="Notas 6 12 2" xfId="36135"/>
    <cellStyle name="Notas 6 13" xfId="36136"/>
    <cellStyle name="Notas 6 2" xfId="36137"/>
    <cellStyle name="Notas 6 2 10" xfId="36138"/>
    <cellStyle name="Notas 6 2 10 2" xfId="36139"/>
    <cellStyle name="Notas 6 2 11" xfId="36140"/>
    <cellStyle name="Notas 6 2 2" xfId="36141"/>
    <cellStyle name="Notas 6 2 2 2" xfId="36142"/>
    <cellStyle name="Notas 6 2 3" xfId="36143"/>
    <cellStyle name="Notas 6 2 3 2" xfId="36144"/>
    <cellStyle name="Notas 6 2 4" xfId="36145"/>
    <cellStyle name="Notas 6 2 4 2" xfId="36146"/>
    <cellStyle name="Notas 6 2 5" xfId="36147"/>
    <cellStyle name="Notas 6 2 5 2" xfId="36148"/>
    <cellStyle name="Notas 6 2 6" xfId="36149"/>
    <cellStyle name="Notas 6 2 6 2" xfId="36150"/>
    <cellStyle name="Notas 6 2 7" xfId="36151"/>
    <cellStyle name="Notas 6 2 7 2" xfId="36152"/>
    <cellStyle name="Notas 6 2 8" xfId="36153"/>
    <cellStyle name="Notas 6 2 8 2" xfId="36154"/>
    <cellStyle name="Notas 6 2 9" xfId="36155"/>
    <cellStyle name="Notas 6 2 9 2" xfId="36156"/>
    <cellStyle name="Notas 6 3" xfId="36157"/>
    <cellStyle name="Notas 6 3 10" xfId="36158"/>
    <cellStyle name="Notas 6 3 10 2" xfId="36159"/>
    <cellStyle name="Notas 6 3 11" xfId="36160"/>
    <cellStyle name="Notas 6 3 2" xfId="36161"/>
    <cellStyle name="Notas 6 3 2 2" xfId="36162"/>
    <cellStyle name="Notas 6 3 3" xfId="36163"/>
    <cellStyle name="Notas 6 3 3 2" xfId="36164"/>
    <cellStyle name="Notas 6 3 4" xfId="36165"/>
    <cellStyle name="Notas 6 3 4 2" xfId="36166"/>
    <cellStyle name="Notas 6 3 5" xfId="36167"/>
    <cellStyle name="Notas 6 3 5 2" xfId="36168"/>
    <cellStyle name="Notas 6 3 6" xfId="36169"/>
    <cellStyle name="Notas 6 3 6 2" xfId="36170"/>
    <cellStyle name="Notas 6 3 7" xfId="36171"/>
    <cellStyle name="Notas 6 3 7 2" xfId="36172"/>
    <cellStyle name="Notas 6 3 8" xfId="36173"/>
    <cellStyle name="Notas 6 3 8 2" xfId="36174"/>
    <cellStyle name="Notas 6 3 9" xfId="36175"/>
    <cellStyle name="Notas 6 3 9 2" xfId="36176"/>
    <cellStyle name="Notas 6 4" xfId="36177"/>
    <cellStyle name="Notas 6 4 2" xfId="36178"/>
    <cellStyle name="Notas 6 5" xfId="36179"/>
    <cellStyle name="Notas 6 5 2" xfId="36180"/>
    <cellStyle name="Notas 6 6" xfId="36181"/>
    <cellStyle name="Notas 6 6 2" xfId="36182"/>
    <cellStyle name="Notas 6 7" xfId="36183"/>
    <cellStyle name="Notas 6 7 2" xfId="36184"/>
    <cellStyle name="Notas 6 8" xfId="36185"/>
    <cellStyle name="Notas 6 8 2" xfId="36186"/>
    <cellStyle name="Notas 6 9" xfId="36187"/>
    <cellStyle name="Notas 6 9 2" xfId="36188"/>
    <cellStyle name="Notas 7" xfId="36189"/>
    <cellStyle name="Notas 7 10" xfId="36190"/>
    <cellStyle name="Notas 7 10 2" xfId="36191"/>
    <cellStyle name="Notas 7 11" xfId="36192"/>
    <cellStyle name="Notas 7 11 2" xfId="36193"/>
    <cellStyle name="Notas 7 12" xfId="36194"/>
    <cellStyle name="Notas 7 12 2" xfId="36195"/>
    <cellStyle name="Notas 7 13" xfId="36196"/>
    <cellStyle name="Notas 7 2" xfId="36197"/>
    <cellStyle name="Notas 7 2 10" xfId="36198"/>
    <cellStyle name="Notas 7 2 10 2" xfId="36199"/>
    <cellStyle name="Notas 7 2 11" xfId="36200"/>
    <cellStyle name="Notas 7 2 2" xfId="36201"/>
    <cellStyle name="Notas 7 2 2 2" xfId="36202"/>
    <cellStyle name="Notas 7 2 3" xfId="36203"/>
    <cellStyle name="Notas 7 2 3 2" xfId="36204"/>
    <cellStyle name="Notas 7 2 4" xfId="36205"/>
    <cellStyle name="Notas 7 2 4 2" xfId="36206"/>
    <cellStyle name="Notas 7 2 5" xfId="36207"/>
    <cellStyle name="Notas 7 2 5 2" xfId="36208"/>
    <cellStyle name="Notas 7 2 6" xfId="36209"/>
    <cellStyle name="Notas 7 2 6 2" xfId="36210"/>
    <cellStyle name="Notas 7 2 7" xfId="36211"/>
    <cellStyle name="Notas 7 2 7 2" xfId="36212"/>
    <cellStyle name="Notas 7 2 8" xfId="36213"/>
    <cellStyle name="Notas 7 2 8 2" xfId="36214"/>
    <cellStyle name="Notas 7 2 9" xfId="36215"/>
    <cellStyle name="Notas 7 2 9 2" xfId="36216"/>
    <cellStyle name="Notas 7 3" xfId="36217"/>
    <cellStyle name="Notas 7 3 10" xfId="36218"/>
    <cellStyle name="Notas 7 3 10 2" xfId="36219"/>
    <cellStyle name="Notas 7 3 11" xfId="36220"/>
    <cellStyle name="Notas 7 3 2" xfId="36221"/>
    <cellStyle name="Notas 7 3 2 2" xfId="36222"/>
    <cellStyle name="Notas 7 3 3" xfId="36223"/>
    <cellStyle name="Notas 7 3 3 2" xfId="36224"/>
    <cellStyle name="Notas 7 3 4" xfId="36225"/>
    <cellStyle name="Notas 7 3 4 2" xfId="36226"/>
    <cellStyle name="Notas 7 3 5" xfId="36227"/>
    <cellStyle name="Notas 7 3 5 2" xfId="36228"/>
    <cellStyle name="Notas 7 3 6" xfId="36229"/>
    <cellStyle name="Notas 7 3 6 2" xfId="36230"/>
    <cellStyle name="Notas 7 3 7" xfId="36231"/>
    <cellStyle name="Notas 7 3 7 2" xfId="36232"/>
    <cellStyle name="Notas 7 3 8" xfId="36233"/>
    <cellStyle name="Notas 7 3 8 2" xfId="36234"/>
    <cellStyle name="Notas 7 3 9" xfId="36235"/>
    <cellStyle name="Notas 7 3 9 2" xfId="36236"/>
    <cellStyle name="Notas 7 4" xfId="36237"/>
    <cellStyle name="Notas 7 4 2" xfId="36238"/>
    <cellStyle name="Notas 7 5" xfId="36239"/>
    <cellStyle name="Notas 7 5 2" xfId="36240"/>
    <cellStyle name="Notas 7 6" xfId="36241"/>
    <cellStyle name="Notas 7 6 2" xfId="36242"/>
    <cellStyle name="Notas 7 7" xfId="36243"/>
    <cellStyle name="Notas 7 7 2" xfId="36244"/>
    <cellStyle name="Notas 7 8" xfId="36245"/>
    <cellStyle name="Notas 7 8 2" xfId="36246"/>
    <cellStyle name="Notas 7 9" xfId="36247"/>
    <cellStyle name="Notas 7 9 2" xfId="36248"/>
    <cellStyle name="Notas 8" xfId="36249"/>
    <cellStyle name="Notas 9" xfId="1123"/>
    <cellStyle name="Porcentaje" xfId="1" builtinId="5"/>
    <cellStyle name="Porcentaje 2" xfId="42110"/>
    <cellStyle name="Porcentaje 3" xfId="42111"/>
    <cellStyle name="Porcentual 10" xfId="36250"/>
    <cellStyle name="Porcentual 10 10" xfId="36251"/>
    <cellStyle name="Porcentual 10 11" xfId="36252"/>
    <cellStyle name="Porcentual 10 12" xfId="36253"/>
    <cellStyle name="Porcentual 10 2" xfId="36254"/>
    <cellStyle name="Porcentual 10 3" xfId="36255"/>
    <cellStyle name="Porcentual 10 4" xfId="36256"/>
    <cellStyle name="Porcentual 10 5" xfId="36257"/>
    <cellStyle name="Porcentual 10 6" xfId="36258"/>
    <cellStyle name="Porcentual 10 7" xfId="36259"/>
    <cellStyle name="Porcentual 10 8" xfId="36260"/>
    <cellStyle name="Porcentual 10 9" xfId="36261"/>
    <cellStyle name="Porcentual 11" xfId="36262"/>
    <cellStyle name="Porcentual 11 10" xfId="36263"/>
    <cellStyle name="Porcentual 11 11" xfId="36264"/>
    <cellStyle name="Porcentual 11 12" xfId="36265"/>
    <cellStyle name="Porcentual 11 2" xfId="36266"/>
    <cellStyle name="Porcentual 11 3" xfId="36267"/>
    <cellStyle name="Porcentual 11 4" xfId="36268"/>
    <cellStyle name="Porcentual 11 5" xfId="36269"/>
    <cellStyle name="Porcentual 11 6" xfId="36270"/>
    <cellStyle name="Porcentual 11 7" xfId="36271"/>
    <cellStyle name="Porcentual 11 8" xfId="36272"/>
    <cellStyle name="Porcentual 11 9" xfId="36273"/>
    <cellStyle name="Porcentual 12" xfId="36274"/>
    <cellStyle name="Porcentual 13" xfId="36275"/>
    <cellStyle name="Porcentual 14" xfId="6"/>
    <cellStyle name="Porcentual 2" xfId="933"/>
    <cellStyle name="Porcentual 2 2" xfId="934"/>
    <cellStyle name="Porcentual 2 2 10" xfId="36276"/>
    <cellStyle name="Porcentual 2 2 11" xfId="36277"/>
    <cellStyle name="Porcentual 2 2 12" xfId="36278"/>
    <cellStyle name="Porcentual 2 2 13" xfId="36279"/>
    <cellStyle name="Porcentual 2 2 14" xfId="36280"/>
    <cellStyle name="Porcentual 2 2 15" xfId="36281"/>
    <cellStyle name="Porcentual 2 2 16" xfId="36282"/>
    <cellStyle name="Porcentual 2 2 2" xfId="36283"/>
    <cellStyle name="Porcentual 2 2 3" xfId="36284"/>
    <cellStyle name="Porcentual 2 2 4" xfId="36285"/>
    <cellStyle name="Porcentual 2 2 5" xfId="36286"/>
    <cellStyle name="Porcentual 2 2 6" xfId="36287"/>
    <cellStyle name="Porcentual 2 2 7" xfId="36288"/>
    <cellStyle name="Porcentual 2 2 8" xfId="36289"/>
    <cellStyle name="Porcentual 2 2 9" xfId="36290"/>
    <cellStyle name="Porcentual 2 3" xfId="1128"/>
    <cellStyle name="Porcentual 2 3 10" xfId="36291"/>
    <cellStyle name="Porcentual 2 3 11" xfId="36292"/>
    <cellStyle name="Porcentual 2 3 12" xfId="36293"/>
    <cellStyle name="Porcentual 2 3 13" xfId="36294"/>
    <cellStyle name="Porcentual 2 3 14" xfId="36295"/>
    <cellStyle name="Porcentual 2 3 2" xfId="36296"/>
    <cellStyle name="Porcentual 2 3 3" xfId="36297"/>
    <cellStyle name="Porcentual 2 3 4" xfId="36298"/>
    <cellStyle name="Porcentual 2 3 5" xfId="36299"/>
    <cellStyle name="Porcentual 2 3 6" xfId="36300"/>
    <cellStyle name="Porcentual 2 3 7" xfId="36301"/>
    <cellStyle name="Porcentual 2 3 8" xfId="36302"/>
    <cellStyle name="Porcentual 2 3 9" xfId="36303"/>
    <cellStyle name="Porcentual 2 4" xfId="36304"/>
    <cellStyle name="Porcentual 2 5" xfId="36305"/>
    <cellStyle name="Porcentual 2 6" xfId="36306"/>
    <cellStyle name="Porcentual 2 7" xfId="36307"/>
    <cellStyle name="Porcentual 3" xfId="936"/>
    <cellStyle name="Porcentual 3 10" xfId="36308"/>
    <cellStyle name="Porcentual 3 11" xfId="36309"/>
    <cellStyle name="Porcentual 3 12" xfId="36310"/>
    <cellStyle name="Porcentual 3 13" xfId="36311"/>
    <cellStyle name="Porcentual 3 14" xfId="36312"/>
    <cellStyle name="Porcentual 3 15" xfId="36313"/>
    <cellStyle name="Porcentual 3 16" xfId="36314"/>
    <cellStyle name="Porcentual 3 17" xfId="1129"/>
    <cellStyle name="Porcentual 3 2" xfId="935"/>
    <cellStyle name="Porcentual 3 2 2" xfId="36315"/>
    <cellStyle name="Porcentual 3 3" xfId="36316"/>
    <cellStyle name="Porcentual 3 4" xfId="36317"/>
    <cellStyle name="Porcentual 3 5" xfId="36318"/>
    <cellStyle name="Porcentual 3 6" xfId="36319"/>
    <cellStyle name="Porcentual 3 7" xfId="36320"/>
    <cellStyle name="Porcentual 3 8" xfId="36321"/>
    <cellStyle name="Porcentual 3 9" xfId="36322"/>
    <cellStyle name="Porcentual 4" xfId="940"/>
    <cellStyle name="Porcentual 4 10" xfId="36323"/>
    <cellStyle name="Porcentual 4 11" xfId="36324"/>
    <cellStyle name="Porcentual 4 12" xfId="36325"/>
    <cellStyle name="Porcentual 4 13" xfId="36326"/>
    <cellStyle name="Porcentual 4 14" xfId="36327"/>
    <cellStyle name="Porcentual 4 15" xfId="36328"/>
    <cellStyle name="Porcentual 4 16" xfId="36329"/>
    <cellStyle name="Porcentual 4 17" xfId="1130"/>
    <cellStyle name="Porcentual 4 2" xfId="36330"/>
    <cellStyle name="Porcentual 4 3" xfId="36331"/>
    <cellStyle name="Porcentual 4 4" xfId="36332"/>
    <cellStyle name="Porcentual 4 5" xfId="36333"/>
    <cellStyle name="Porcentual 4 6" xfId="36334"/>
    <cellStyle name="Porcentual 4 7" xfId="36335"/>
    <cellStyle name="Porcentual 4 8" xfId="36336"/>
    <cellStyle name="Porcentual 4 9" xfId="36337"/>
    <cellStyle name="Porcentual 5" xfId="941"/>
    <cellStyle name="Porcentual 5 10" xfId="36338"/>
    <cellStyle name="Porcentual 5 11" xfId="36339"/>
    <cellStyle name="Porcentual 5 12" xfId="36340"/>
    <cellStyle name="Porcentual 5 13" xfId="36341"/>
    <cellStyle name="Porcentual 5 14" xfId="36342"/>
    <cellStyle name="Porcentual 5 15" xfId="36343"/>
    <cellStyle name="Porcentual 5 16" xfId="36344"/>
    <cellStyle name="Porcentual 5 17" xfId="1131"/>
    <cellStyle name="Porcentual 5 2" xfId="36345"/>
    <cellStyle name="Porcentual 5 3" xfId="36346"/>
    <cellStyle name="Porcentual 5 4" xfId="36347"/>
    <cellStyle name="Porcentual 5 5" xfId="36348"/>
    <cellStyle name="Porcentual 5 6" xfId="36349"/>
    <cellStyle name="Porcentual 5 7" xfId="36350"/>
    <cellStyle name="Porcentual 5 8" xfId="36351"/>
    <cellStyle name="Porcentual 5 9" xfId="36352"/>
    <cellStyle name="Porcentual 6" xfId="943"/>
    <cellStyle name="Porcentual 6 10" xfId="36353"/>
    <cellStyle name="Porcentual 6 11" xfId="36354"/>
    <cellStyle name="Porcentual 6 12" xfId="36355"/>
    <cellStyle name="Porcentual 6 13" xfId="36356"/>
    <cellStyle name="Porcentual 6 14" xfId="36357"/>
    <cellStyle name="Porcentual 6 15" xfId="36358"/>
    <cellStyle name="Porcentual 6 16" xfId="36359"/>
    <cellStyle name="Porcentual 6 17" xfId="1132"/>
    <cellStyle name="Porcentual 6 2" xfId="36360"/>
    <cellStyle name="Porcentual 6 3" xfId="36361"/>
    <cellStyle name="Porcentual 6 4" xfId="36362"/>
    <cellStyle name="Porcentual 6 5" xfId="36363"/>
    <cellStyle name="Porcentual 6 6" xfId="36364"/>
    <cellStyle name="Porcentual 6 7" xfId="36365"/>
    <cellStyle name="Porcentual 6 8" xfId="36366"/>
    <cellStyle name="Porcentual 6 9" xfId="36367"/>
    <cellStyle name="Porcentual 7" xfId="1133"/>
    <cellStyle name="Porcentual 7 2" xfId="1134"/>
    <cellStyle name="Porcentual 7 2 10" xfId="36368"/>
    <cellStyle name="Porcentual 7 2 11" xfId="36369"/>
    <cellStyle name="Porcentual 7 2 12" xfId="36370"/>
    <cellStyle name="Porcentual 7 2 13" xfId="36371"/>
    <cellStyle name="Porcentual 7 2 14" xfId="36372"/>
    <cellStyle name="Porcentual 7 2 15" xfId="36373"/>
    <cellStyle name="Porcentual 7 2 2" xfId="36374"/>
    <cellStyle name="Porcentual 7 2 3" xfId="36375"/>
    <cellStyle name="Porcentual 7 2 4" xfId="36376"/>
    <cellStyle name="Porcentual 7 2 5" xfId="36377"/>
    <cellStyle name="Porcentual 7 2 6" xfId="36378"/>
    <cellStyle name="Porcentual 7 2 7" xfId="36379"/>
    <cellStyle name="Porcentual 7 2 8" xfId="36380"/>
    <cellStyle name="Porcentual 7 2 9" xfId="36381"/>
    <cellStyle name="Porcentual 7 3" xfId="1135"/>
    <cellStyle name="Porcentual 7 3 10" xfId="36382"/>
    <cellStyle name="Porcentual 7 3 11" xfId="36383"/>
    <cellStyle name="Porcentual 7 3 12" xfId="36384"/>
    <cellStyle name="Porcentual 7 3 13" xfId="36385"/>
    <cellStyle name="Porcentual 7 3 14" xfId="36386"/>
    <cellStyle name="Porcentual 7 3 2" xfId="36387"/>
    <cellStyle name="Porcentual 7 3 3" xfId="36388"/>
    <cellStyle name="Porcentual 7 3 4" xfId="36389"/>
    <cellStyle name="Porcentual 7 3 5" xfId="36390"/>
    <cellStyle name="Porcentual 7 3 6" xfId="36391"/>
    <cellStyle name="Porcentual 7 3 7" xfId="36392"/>
    <cellStyle name="Porcentual 7 3 8" xfId="36393"/>
    <cellStyle name="Porcentual 7 3 9" xfId="36394"/>
    <cellStyle name="Porcentual 8" xfId="36395"/>
    <cellStyle name="Porcentual 9" xfId="36396"/>
    <cellStyle name="Porcentual 9 10" xfId="36397"/>
    <cellStyle name="Porcentual 9 10 2" xfId="36398"/>
    <cellStyle name="Porcentual 9 11" xfId="36399"/>
    <cellStyle name="Porcentual 9 11 2" xfId="36400"/>
    <cellStyle name="Porcentual 9 12" xfId="36401"/>
    <cellStyle name="Porcentual 9 12 2" xfId="36402"/>
    <cellStyle name="Porcentual 9 13" xfId="36403"/>
    <cellStyle name="Porcentual 9 2" xfId="36404"/>
    <cellStyle name="Porcentual 9 2 10" xfId="36405"/>
    <cellStyle name="Porcentual 9 2 10 2" xfId="36406"/>
    <cellStyle name="Porcentual 9 2 11" xfId="36407"/>
    <cellStyle name="Porcentual 9 2 11 2" xfId="36408"/>
    <cellStyle name="Porcentual 9 2 12" xfId="36409"/>
    <cellStyle name="Porcentual 9 2 2" xfId="36410"/>
    <cellStyle name="Porcentual 9 2 2 10" xfId="36411"/>
    <cellStyle name="Porcentual 9 2 2 10 2" xfId="36412"/>
    <cellStyle name="Porcentual 9 2 2 11" xfId="36413"/>
    <cellStyle name="Porcentual 9 2 2 2" xfId="36414"/>
    <cellStyle name="Porcentual 9 2 2 2 2" xfId="36415"/>
    <cellStyle name="Porcentual 9 2 2 3" xfId="36416"/>
    <cellStyle name="Porcentual 9 2 2 3 2" xfId="36417"/>
    <cellStyle name="Porcentual 9 2 2 4" xfId="36418"/>
    <cellStyle name="Porcentual 9 2 2 4 2" xfId="36419"/>
    <cellStyle name="Porcentual 9 2 2 5" xfId="36420"/>
    <cellStyle name="Porcentual 9 2 2 5 2" xfId="36421"/>
    <cellStyle name="Porcentual 9 2 2 6" xfId="36422"/>
    <cellStyle name="Porcentual 9 2 2 6 2" xfId="36423"/>
    <cellStyle name="Porcentual 9 2 2 7" xfId="36424"/>
    <cellStyle name="Porcentual 9 2 2 7 2" xfId="36425"/>
    <cellStyle name="Porcentual 9 2 2 8" xfId="36426"/>
    <cellStyle name="Porcentual 9 2 2 8 2" xfId="36427"/>
    <cellStyle name="Porcentual 9 2 2 9" xfId="36428"/>
    <cellStyle name="Porcentual 9 2 2 9 2" xfId="36429"/>
    <cellStyle name="Porcentual 9 2 3" xfId="36430"/>
    <cellStyle name="Porcentual 9 2 3 2" xfId="36431"/>
    <cellStyle name="Porcentual 9 2 4" xfId="36432"/>
    <cellStyle name="Porcentual 9 2 4 2" xfId="36433"/>
    <cellStyle name="Porcentual 9 2 5" xfId="36434"/>
    <cellStyle name="Porcentual 9 2 5 2" xfId="36435"/>
    <cellStyle name="Porcentual 9 2 6" xfId="36436"/>
    <cellStyle name="Porcentual 9 2 6 2" xfId="36437"/>
    <cellStyle name="Porcentual 9 2 7" xfId="36438"/>
    <cellStyle name="Porcentual 9 2 7 2" xfId="36439"/>
    <cellStyle name="Porcentual 9 2 8" xfId="36440"/>
    <cellStyle name="Porcentual 9 2 8 2" xfId="36441"/>
    <cellStyle name="Porcentual 9 2 9" xfId="36442"/>
    <cellStyle name="Porcentual 9 2 9 2" xfId="36443"/>
    <cellStyle name="Porcentual 9 3" xfId="36444"/>
    <cellStyle name="Porcentual 9 3 10" xfId="36445"/>
    <cellStyle name="Porcentual 9 3 10 2" xfId="36446"/>
    <cellStyle name="Porcentual 9 3 11" xfId="36447"/>
    <cellStyle name="Porcentual 9 3 2" xfId="36448"/>
    <cellStyle name="Porcentual 9 3 2 2" xfId="36449"/>
    <cellStyle name="Porcentual 9 3 3" xfId="36450"/>
    <cellStyle name="Porcentual 9 3 3 2" xfId="36451"/>
    <cellStyle name="Porcentual 9 3 4" xfId="36452"/>
    <cellStyle name="Porcentual 9 3 4 2" xfId="36453"/>
    <cellStyle name="Porcentual 9 3 5" xfId="36454"/>
    <cellStyle name="Porcentual 9 3 5 2" xfId="36455"/>
    <cellStyle name="Porcentual 9 3 6" xfId="36456"/>
    <cellStyle name="Porcentual 9 3 6 2" xfId="36457"/>
    <cellStyle name="Porcentual 9 3 7" xfId="36458"/>
    <cellStyle name="Porcentual 9 3 7 2" xfId="36459"/>
    <cellStyle name="Porcentual 9 3 8" xfId="36460"/>
    <cellStyle name="Porcentual 9 3 8 2" xfId="36461"/>
    <cellStyle name="Porcentual 9 3 9" xfId="36462"/>
    <cellStyle name="Porcentual 9 3 9 2" xfId="36463"/>
    <cellStyle name="Porcentual 9 4" xfId="36464"/>
    <cellStyle name="Porcentual 9 4 2" xfId="36465"/>
    <cellStyle name="Porcentual 9 5" xfId="36466"/>
    <cellStyle name="Porcentual 9 5 2" xfId="36467"/>
    <cellStyle name="Porcentual 9 6" xfId="36468"/>
    <cellStyle name="Porcentual 9 6 2" xfId="36469"/>
    <cellStyle name="Porcentual 9 7" xfId="36470"/>
    <cellStyle name="Porcentual 9 7 2" xfId="36471"/>
    <cellStyle name="Porcentual 9 8" xfId="36472"/>
    <cellStyle name="Porcentual 9 8 2" xfId="36473"/>
    <cellStyle name="Porcentual 9 9" xfId="36474"/>
    <cellStyle name="Porcentual 9 9 2" xfId="36475"/>
    <cellStyle name="Salida" xfId="17" builtinId="21" customBuiltin="1"/>
    <cellStyle name="Salida 2" xfId="1137"/>
    <cellStyle name="Salida 2 10" xfId="36476"/>
    <cellStyle name="Salida 2 10 2" xfId="36477"/>
    <cellStyle name="Salida 2 11" xfId="36478"/>
    <cellStyle name="Salida 2 11 2" xfId="36479"/>
    <cellStyle name="Salida 2 12" xfId="36480"/>
    <cellStyle name="Salida 2 12 2" xfId="36481"/>
    <cellStyle name="Salida 2 13" xfId="36482"/>
    <cellStyle name="Salida 2 13 2" xfId="36483"/>
    <cellStyle name="Salida 2 14" xfId="36484"/>
    <cellStyle name="Salida 2 14 2" xfId="36485"/>
    <cellStyle name="Salida 2 15" xfId="36486"/>
    <cellStyle name="Salida 2 15 2" xfId="36487"/>
    <cellStyle name="Salida 2 16" xfId="36488"/>
    <cellStyle name="Salida 2 16 2" xfId="36489"/>
    <cellStyle name="Salida 2 17" xfId="36490"/>
    <cellStyle name="Salida 2 17 2" xfId="36491"/>
    <cellStyle name="Salida 2 18" xfId="36492"/>
    <cellStyle name="Salida 2 18 2" xfId="36493"/>
    <cellStyle name="Salida 2 19" xfId="36494"/>
    <cellStyle name="Salida 2 2" xfId="1138"/>
    <cellStyle name="Salida 2 2 10" xfId="36495"/>
    <cellStyle name="Salida 2 2 10 2" xfId="36496"/>
    <cellStyle name="Salida 2 2 11" xfId="36497"/>
    <cellStyle name="Salida 2 2 11 2" xfId="36498"/>
    <cellStyle name="Salida 2 2 12" xfId="36499"/>
    <cellStyle name="Salida 2 2 12 2" xfId="36500"/>
    <cellStyle name="Salida 2 2 13" xfId="36501"/>
    <cellStyle name="Salida 2 2 13 2" xfId="36502"/>
    <cellStyle name="Salida 2 2 14" xfId="36503"/>
    <cellStyle name="Salida 2 2 14 2" xfId="36504"/>
    <cellStyle name="Salida 2 2 15" xfId="36505"/>
    <cellStyle name="Salida 2 2 15 2" xfId="36506"/>
    <cellStyle name="Salida 2 2 16" xfId="36507"/>
    <cellStyle name="Salida 2 2 17" xfId="36508"/>
    <cellStyle name="Salida 2 2 18" xfId="36509"/>
    <cellStyle name="Salida 2 2 2" xfId="36510"/>
    <cellStyle name="Salida 2 2 2 10" xfId="36511"/>
    <cellStyle name="Salida 2 2 2 10 2" xfId="36512"/>
    <cellStyle name="Salida 2 2 2 11" xfId="36513"/>
    <cellStyle name="Salida 2 2 2 11 2" xfId="36514"/>
    <cellStyle name="Salida 2 2 2 12" xfId="36515"/>
    <cellStyle name="Salida 2 2 2 12 2" xfId="36516"/>
    <cellStyle name="Salida 2 2 2 13" xfId="36517"/>
    <cellStyle name="Salida 2 2 2 13 2" xfId="36518"/>
    <cellStyle name="Salida 2 2 2 14" xfId="36519"/>
    <cellStyle name="Salida 2 2 2 14 2" xfId="36520"/>
    <cellStyle name="Salida 2 2 2 15" xfId="36521"/>
    <cellStyle name="Salida 2 2 2 2" xfId="36522"/>
    <cellStyle name="Salida 2 2 2 2 10" xfId="36523"/>
    <cellStyle name="Salida 2 2 2 2 10 2" xfId="36524"/>
    <cellStyle name="Salida 2 2 2 2 11" xfId="36525"/>
    <cellStyle name="Salida 2 2 2 2 11 2" xfId="36526"/>
    <cellStyle name="Salida 2 2 2 2 12" xfId="36527"/>
    <cellStyle name="Salida 2 2 2 2 12 2" xfId="36528"/>
    <cellStyle name="Salida 2 2 2 2 13" xfId="36529"/>
    <cellStyle name="Salida 2 2 2 2 2" xfId="36530"/>
    <cellStyle name="Salida 2 2 2 2 2 10" xfId="36531"/>
    <cellStyle name="Salida 2 2 2 2 2 10 2" xfId="36532"/>
    <cellStyle name="Salida 2 2 2 2 2 11" xfId="36533"/>
    <cellStyle name="Salida 2 2 2 2 2 2" xfId="36534"/>
    <cellStyle name="Salida 2 2 2 2 2 2 2" xfId="36535"/>
    <cellStyle name="Salida 2 2 2 2 2 3" xfId="36536"/>
    <cellStyle name="Salida 2 2 2 2 2 3 2" xfId="36537"/>
    <cellStyle name="Salida 2 2 2 2 2 4" xfId="36538"/>
    <cellStyle name="Salida 2 2 2 2 2 4 2" xfId="36539"/>
    <cellStyle name="Salida 2 2 2 2 2 5" xfId="36540"/>
    <cellStyle name="Salida 2 2 2 2 2 5 2" xfId="36541"/>
    <cellStyle name="Salida 2 2 2 2 2 6" xfId="36542"/>
    <cellStyle name="Salida 2 2 2 2 2 6 2" xfId="36543"/>
    <cellStyle name="Salida 2 2 2 2 2 7" xfId="36544"/>
    <cellStyle name="Salida 2 2 2 2 2 7 2" xfId="36545"/>
    <cellStyle name="Salida 2 2 2 2 2 8" xfId="36546"/>
    <cellStyle name="Salida 2 2 2 2 2 8 2" xfId="36547"/>
    <cellStyle name="Salida 2 2 2 2 2 9" xfId="36548"/>
    <cellStyle name="Salida 2 2 2 2 2 9 2" xfId="36549"/>
    <cellStyle name="Salida 2 2 2 2 3" xfId="36550"/>
    <cellStyle name="Salida 2 2 2 2 3 10" xfId="36551"/>
    <cellStyle name="Salida 2 2 2 2 3 10 2" xfId="36552"/>
    <cellStyle name="Salida 2 2 2 2 3 11" xfId="36553"/>
    <cellStyle name="Salida 2 2 2 2 3 2" xfId="36554"/>
    <cellStyle name="Salida 2 2 2 2 3 2 2" xfId="36555"/>
    <cellStyle name="Salida 2 2 2 2 3 3" xfId="36556"/>
    <cellStyle name="Salida 2 2 2 2 3 3 2" xfId="36557"/>
    <cellStyle name="Salida 2 2 2 2 3 4" xfId="36558"/>
    <cellStyle name="Salida 2 2 2 2 3 4 2" xfId="36559"/>
    <cellStyle name="Salida 2 2 2 2 3 5" xfId="36560"/>
    <cellStyle name="Salida 2 2 2 2 3 5 2" xfId="36561"/>
    <cellStyle name="Salida 2 2 2 2 3 6" xfId="36562"/>
    <cellStyle name="Salida 2 2 2 2 3 6 2" xfId="36563"/>
    <cellStyle name="Salida 2 2 2 2 3 7" xfId="36564"/>
    <cellStyle name="Salida 2 2 2 2 3 7 2" xfId="36565"/>
    <cellStyle name="Salida 2 2 2 2 3 8" xfId="36566"/>
    <cellStyle name="Salida 2 2 2 2 3 8 2" xfId="36567"/>
    <cellStyle name="Salida 2 2 2 2 3 9" xfId="36568"/>
    <cellStyle name="Salida 2 2 2 2 3 9 2" xfId="36569"/>
    <cellStyle name="Salida 2 2 2 2 4" xfId="36570"/>
    <cellStyle name="Salida 2 2 2 2 4 2" xfId="36571"/>
    <cellStyle name="Salida 2 2 2 2 5" xfId="36572"/>
    <cellStyle name="Salida 2 2 2 2 5 2" xfId="36573"/>
    <cellStyle name="Salida 2 2 2 2 6" xfId="36574"/>
    <cellStyle name="Salida 2 2 2 2 6 2" xfId="36575"/>
    <cellStyle name="Salida 2 2 2 2 7" xfId="36576"/>
    <cellStyle name="Salida 2 2 2 2 7 2" xfId="36577"/>
    <cellStyle name="Salida 2 2 2 2 8" xfId="36578"/>
    <cellStyle name="Salida 2 2 2 2 8 2" xfId="36579"/>
    <cellStyle name="Salida 2 2 2 2 9" xfId="36580"/>
    <cellStyle name="Salida 2 2 2 2 9 2" xfId="36581"/>
    <cellStyle name="Salida 2 2 2 3" xfId="36582"/>
    <cellStyle name="Salida 2 2 2 3 10" xfId="36583"/>
    <cellStyle name="Salida 2 2 2 3 10 2" xfId="36584"/>
    <cellStyle name="Salida 2 2 2 3 11" xfId="36585"/>
    <cellStyle name="Salida 2 2 2 3 11 2" xfId="36586"/>
    <cellStyle name="Salida 2 2 2 3 12" xfId="36587"/>
    <cellStyle name="Salida 2 2 2 3 12 2" xfId="36588"/>
    <cellStyle name="Salida 2 2 2 3 13" xfId="36589"/>
    <cellStyle name="Salida 2 2 2 3 2" xfId="36590"/>
    <cellStyle name="Salida 2 2 2 3 2 10" xfId="36591"/>
    <cellStyle name="Salida 2 2 2 3 2 10 2" xfId="36592"/>
    <cellStyle name="Salida 2 2 2 3 2 11" xfId="36593"/>
    <cellStyle name="Salida 2 2 2 3 2 2" xfId="36594"/>
    <cellStyle name="Salida 2 2 2 3 2 2 2" xfId="36595"/>
    <cellStyle name="Salida 2 2 2 3 2 3" xfId="36596"/>
    <cellStyle name="Salida 2 2 2 3 2 3 2" xfId="36597"/>
    <cellStyle name="Salida 2 2 2 3 2 4" xfId="36598"/>
    <cellStyle name="Salida 2 2 2 3 2 4 2" xfId="36599"/>
    <cellStyle name="Salida 2 2 2 3 2 5" xfId="36600"/>
    <cellStyle name="Salida 2 2 2 3 2 5 2" xfId="36601"/>
    <cellStyle name="Salida 2 2 2 3 2 6" xfId="36602"/>
    <cellStyle name="Salida 2 2 2 3 2 6 2" xfId="36603"/>
    <cellStyle name="Salida 2 2 2 3 2 7" xfId="36604"/>
    <cellStyle name="Salida 2 2 2 3 2 7 2" xfId="36605"/>
    <cellStyle name="Salida 2 2 2 3 2 8" xfId="36606"/>
    <cellStyle name="Salida 2 2 2 3 2 8 2" xfId="36607"/>
    <cellStyle name="Salida 2 2 2 3 2 9" xfId="36608"/>
    <cellStyle name="Salida 2 2 2 3 2 9 2" xfId="36609"/>
    <cellStyle name="Salida 2 2 2 3 3" xfId="36610"/>
    <cellStyle name="Salida 2 2 2 3 3 10" xfId="36611"/>
    <cellStyle name="Salida 2 2 2 3 3 10 2" xfId="36612"/>
    <cellStyle name="Salida 2 2 2 3 3 11" xfId="36613"/>
    <cellStyle name="Salida 2 2 2 3 3 2" xfId="36614"/>
    <cellStyle name="Salida 2 2 2 3 3 2 2" xfId="36615"/>
    <cellStyle name="Salida 2 2 2 3 3 3" xfId="36616"/>
    <cellStyle name="Salida 2 2 2 3 3 3 2" xfId="36617"/>
    <cellStyle name="Salida 2 2 2 3 3 4" xfId="36618"/>
    <cellStyle name="Salida 2 2 2 3 3 4 2" xfId="36619"/>
    <cellStyle name="Salida 2 2 2 3 3 5" xfId="36620"/>
    <cellStyle name="Salida 2 2 2 3 3 5 2" xfId="36621"/>
    <cellStyle name="Salida 2 2 2 3 3 6" xfId="36622"/>
    <cellStyle name="Salida 2 2 2 3 3 6 2" xfId="36623"/>
    <cellStyle name="Salida 2 2 2 3 3 7" xfId="36624"/>
    <cellStyle name="Salida 2 2 2 3 3 7 2" xfId="36625"/>
    <cellStyle name="Salida 2 2 2 3 3 8" xfId="36626"/>
    <cellStyle name="Salida 2 2 2 3 3 8 2" xfId="36627"/>
    <cellStyle name="Salida 2 2 2 3 3 9" xfId="36628"/>
    <cellStyle name="Salida 2 2 2 3 3 9 2" xfId="36629"/>
    <cellStyle name="Salida 2 2 2 3 4" xfId="36630"/>
    <cellStyle name="Salida 2 2 2 3 4 2" xfId="36631"/>
    <cellStyle name="Salida 2 2 2 3 5" xfId="36632"/>
    <cellStyle name="Salida 2 2 2 3 5 2" xfId="36633"/>
    <cellStyle name="Salida 2 2 2 3 6" xfId="36634"/>
    <cellStyle name="Salida 2 2 2 3 6 2" xfId="36635"/>
    <cellStyle name="Salida 2 2 2 3 7" xfId="36636"/>
    <cellStyle name="Salida 2 2 2 3 7 2" xfId="36637"/>
    <cellStyle name="Salida 2 2 2 3 8" xfId="36638"/>
    <cellStyle name="Salida 2 2 2 3 8 2" xfId="36639"/>
    <cellStyle name="Salida 2 2 2 3 9" xfId="36640"/>
    <cellStyle name="Salida 2 2 2 3 9 2" xfId="36641"/>
    <cellStyle name="Salida 2 2 2 4" xfId="36642"/>
    <cellStyle name="Salida 2 2 2 4 10" xfId="36643"/>
    <cellStyle name="Salida 2 2 2 4 10 2" xfId="36644"/>
    <cellStyle name="Salida 2 2 2 4 11" xfId="36645"/>
    <cellStyle name="Salida 2 2 2 4 2" xfId="36646"/>
    <cellStyle name="Salida 2 2 2 4 2 2" xfId="36647"/>
    <cellStyle name="Salida 2 2 2 4 3" xfId="36648"/>
    <cellStyle name="Salida 2 2 2 4 3 2" xfId="36649"/>
    <cellStyle name="Salida 2 2 2 4 4" xfId="36650"/>
    <cellStyle name="Salida 2 2 2 4 4 2" xfId="36651"/>
    <cellStyle name="Salida 2 2 2 4 5" xfId="36652"/>
    <cellStyle name="Salida 2 2 2 4 5 2" xfId="36653"/>
    <cellStyle name="Salida 2 2 2 4 6" xfId="36654"/>
    <cellStyle name="Salida 2 2 2 4 6 2" xfId="36655"/>
    <cellStyle name="Salida 2 2 2 4 7" xfId="36656"/>
    <cellStyle name="Salida 2 2 2 4 7 2" xfId="36657"/>
    <cellStyle name="Salida 2 2 2 4 8" xfId="36658"/>
    <cellStyle name="Salida 2 2 2 4 8 2" xfId="36659"/>
    <cellStyle name="Salida 2 2 2 4 9" xfId="36660"/>
    <cellStyle name="Salida 2 2 2 4 9 2" xfId="36661"/>
    <cellStyle name="Salida 2 2 2 5" xfId="36662"/>
    <cellStyle name="Salida 2 2 2 5 10" xfId="36663"/>
    <cellStyle name="Salida 2 2 2 5 10 2" xfId="36664"/>
    <cellStyle name="Salida 2 2 2 5 11" xfId="36665"/>
    <cellStyle name="Salida 2 2 2 5 2" xfId="36666"/>
    <cellStyle name="Salida 2 2 2 5 2 2" xfId="36667"/>
    <cellStyle name="Salida 2 2 2 5 3" xfId="36668"/>
    <cellStyle name="Salida 2 2 2 5 3 2" xfId="36669"/>
    <cellStyle name="Salida 2 2 2 5 4" xfId="36670"/>
    <cellStyle name="Salida 2 2 2 5 4 2" xfId="36671"/>
    <cellStyle name="Salida 2 2 2 5 5" xfId="36672"/>
    <cellStyle name="Salida 2 2 2 5 5 2" xfId="36673"/>
    <cellStyle name="Salida 2 2 2 5 6" xfId="36674"/>
    <cellStyle name="Salida 2 2 2 5 6 2" xfId="36675"/>
    <cellStyle name="Salida 2 2 2 5 7" xfId="36676"/>
    <cellStyle name="Salida 2 2 2 5 7 2" xfId="36677"/>
    <cellStyle name="Salida 2 2 2 5 8" xfId="36678"/>
    <cellStyle name="Salida 2 2 2 5 8 2" xfId="36679"/>
    <cellStyle name="Salida 2 2 2 5 9" xfId="36680"/>
    <cellStyle name="Salida 2 2 2 5 9 2" xfId="36681"/>
    <cellStyle name="Salida 2 2 2 6" xfId="36682"/>
    <cellStyle name="Salida 2 2 2 6 2" xfId="36683"/>
    <cellStyle name="Salida 2 2 2 7" xfId="36684"/>
    <cellStyle name="Salida 2 2 2 7 2" xfId="36685"/>
    <cellStyle name="Salida 2 2 2 8" xfId="36686"/>
    <cellStyle name="Salida 2 2 2 8 2" xfId="36687"/>
    <cellStyle name="Salida 2 2 2 9" xfId="36688"/>
    <cellStyle name="Salida 2 2 2 9 2" xfId="36689"/>
    <cellStyle name="Salida 2 2 3" xfId="36690"/>
    <cellStyle name="Salida 2 2 3 10" xfId="36691"/>
    <cellStyle name="Salida 2 2 3 10 2" xfId="36692"/>
    <cellStyle name="Salida 2 2 3 11" xfId="36693"/>
    <cellStyle name="Salida 2 2 3 11 2" xfId="36694"/>
    <cellStyle name="Salida 2 2 3 12" xfId="36695"/>
    <cellStyle name="Salida 2 2 3 12 2" xfId="36696"/>
    <cellStyle name="Salida 2 2 3 13" xfId="36697"/>
    <cellStyle name="Salida 2 2 3 13 2" xfId="36698"/>
    <cellStyle name="Salida 2 2 3 14" xfId="36699"/>
    <cellStyle name="Salida 2 2 3 14 2" xfId="36700"/>
    <cellStyle name="Salida 2 2 3 15" xfId="36701"/>
    <cellStyle name="Salida 2 2 3 2" xfId="36702"/>
    <cellStyle name="Salida 2 2 3 2 10" xfId="36703"/>
    <cellStyle name="Salida 2 2 3 2 10 2" xfId="36704"/>
    <cellStyle name="Salida 2 2 3 2 11" xfId="36705"/>
    <cellStyle name="Salida 2 2 3 2 11 2" xfId="36706"/>
    <cellStyle name="Salida 2 2 3 2 12" xfId="36707"/>
    <cellStyle name="Salida 2 2 3 2 12 2" xfId="36708"/>
    <cellStyle name="Salida 2 2 3 2 13" xfId="36709"/>
    <cellStyle name="Salida 2 2 3 2 2" xfId="36710"/>
    <cellStyle name="Salida 2 2 3 2 2 10" xfId="36711"/>
    <cellStyle name="Salida 2 2 3 2 2 10 2" xfId="36712"/>
    <cellStyle name="Salida 2 2 3 2 2 11" xfId="36713"/>
    <cellStyle name="Salida 2 2 3 2 2 2" xfId="36714"/>
    <cellStyle name="Salida 2 2 3 2 2 2 2" xfId="36715"/>
    <cellStyle name="Salida 2 2 3 2 2 3" xfId="36716"/>
    <cellStyle name="Salida 2 2 3 2 2 3 2" xfId="36717"/>
    <cellStyle name="Salida 2 2 3 2 2 4" xfId="36718"/>
    <cellStyle name="Salida 2 2 3 2 2 4 2" xfId="36719"/>
    <cellStyle name="Salida 2 2 3 2 2 5" xfId="36720"/>
    <cellStyle name="Salida 2 2 3 2 2 5 2" xfId="36721"/>
    <cellStyle name="Salida 2 2 3 2 2 6" xfId="36722"/>
    <cellStyle name="Salida 2 2 3 2 2 6 2" xfId="36723"/>
    <cellStyle name="Salida 2 2 3 2 2 7" xfId="36724"/>
    <cellStyle name="Salida 2 2 3 2 2 7 2" xfId="36725"/>
    <cellStyle name="Salida 2 2 3 2 2 8" xfId="36726"/>
    <cellStyle name="Salida 2 2 3 2 2 8 2" xfId="36727"/>
    <cellStyle name="Salida 2 2 3 2 2 9" xfId="36728"/>
    <cellStyle name="Salida 2 2 3 2 2 9 2" xfId="36729"/>
    <cellStyle name="Salida 2 2 3 2 3" xfId="36730"/>
    <cellStyle name="Salida 2 2 3 2 3 10" xfId="36731"/>
    <cellStyle name="Salida 2 2 3 2 3 10 2" xfId="36732"/>
    <cellStyle name="Salida 2 2 3 2 3 11" xfId="36733"/>
    <cellStyle name="Salida 2 2 3 2 3 2" xfId="36734"/>
    <cellStyle name="Salida 2 2 3 2 3 2 2" xfId="36735"/>
    <cellStyle name="Salida 2 2 3 2 3 3" xfId="36736"/>
    <cellStyle name="Salida 2 2 3 2 3 3 2" xfId="36737"/>
    <cellStyle name="Salida 2 2 3 2 3 4" xfId="36738"/>
    <cellStyle name="Salida 2 2 3 2 3 4 2" xfId="36739"/>
    <cellStyle name="Salida 2 2 3 2 3 5" xfId="36740"/>
    <cellStyle name="Salida 2 2 3 2 3 5 2" xfId="36741"/>
    <cellStyle name="Salida 2 2 3 2 3 6" xfId="36742"/>
    <cellStyle name="Salida 2 2 3 2 3 6 2" xfId="36743"/>
    <cellStyle name="Salida 2 2 3 2 3 7" xfId="36744"/>
    <cellStyle name="Salida 2 2 3 2 3 7 2" xfId="36745"/>
    <cellStyle name="Salida 2 2 3 2 3 8" xfId="36746"/>
    <cellStyle name="Salida 2 2 3 2 3 8 2" xfId="36747"/>
    <cellStyle name="Salida 2 2 3 2 3 9" xfId="36748"/>
    <cellStyle name="Salida 2 2 3 2 3 9 2" xfId="36749"/>
    <cellStyle name="Salida 2 2 3 2 4" xfId="36750"/>
    <cellStyle name="Salida 2 2 3 2 4 2" xfId="36751"/>
    <cellStyle name="Salida 2 2 3 2 5" xfId="36752"/>
    <cellStyle name="Salida 2 2 3 2 5 2" xfId="36753"/>
    <cellStyle name="Salida 2 2 3 2 6" xfId="36754"/>
    <cellStyle name="Salida 2 2 3 2 6 2" xfId="36755"/>
    <cellStyle name="Salida 2 2 3 2 7" xfId="36756"/>
    <cellStyle name="Salida 2 2 3 2 7 2" xfId="36757"/>
    <cellStyle name="Salida 2 2 3 2 8" xfId="36758"/>
    <cellStyle name="Salida 2 2 3 2 8 2" xfId="36759"/>
    <cellStyle name="Salida 2 2 3 2 9" xfId="36760"/>
    <cellStyle name="Salida 2 2 3 2 9 2" xfId="36761"/>
    <cellStyle name="Salida 2 2 3 3" xfId="36762"/>
    <cellStyle name="Salida 2 2 3 3 10" xfId="36763"/>
    <cellStyle name="Salida 2 2 3 3 10 2" xfId="36764"/>
    <cellStyle name="Salida 2 2 3 3 11" xfId="36765"/>
    <cellStyle name="Salida 2 2 3 3 11 2" xfId="36766"/>
    <cellStyle name="Salida 2 2 3 3 12" xfId="36767"/>
    <cellStyle name="Salida 2 2 3 3 12 2" xfId="36768"/>
    <cellStyle name="Salida 2 2 3 3 13" xfId="36769"/>
    <cellStyle name="Salida 2 2 3 3 2" xfId="36770"/>
    <cellStyle name="Salida 2 2 3 3 2 10" xfId="36771"/>
    <cellStyle name="Salida 2 2 3 3 2 10 2" xfId="36772"/>
    <cellStyle name="Salida 2 2 3 3 2 11" xfId="36773"/>
    <cellStyle name="Salida 2 2 3 3 2 2" xfId="36774"/>
    <cellStyle name="Salida 2 2 3 3 2 2 2" xfId="36775"/>
    <cellStyle name="Salida 2 2 3 3 2 3" xfId="36776"/>
    <cellStyle name="Salida 2 2 3 3 2 3 2" xfId="36777"/>
    <cellStyle name="Salida 2 2 3 3 2 4" xfId="36778"/>
    <cellStyle name="Salida 2 2 3 3 2 4 2" xfId="36779"/>
    <cellStyle name="Salida 2 2 3 3 2 5" xfId="36780"/>
    <cellStyle name="Salida 2 2 3 3 2 5 2" xfId="36781"/>
    <cellStyle name="Salida 2 2 3 3 2 6" xfId="36782"/>
    <cellStyle name="Salida 2 2 3 3 2 6 2" xfId="36783"/>
    <cellStyle name="Salida 2 2 3 3 2 7" xfId="36784"/>
    <cellStyle name="Salida 2 2 3 3 2 7 2" xfId="36785"/>
    <cellStyle name="Salida 2 2 3 3 2 8" xfId="36786"/>
    <cellStyle name="Salida 2 2 3 3 2 8 2" xfId="36787"/>
    <cellStyle name="Salida 2 2 3 3 2 9" xfId="36788"/>
    <cellStyle name="Salida 2 2 3 3 2 9 2" xfId="36789"/>
    <cellStyle name="Salida 2 2 3 3 3" xfId="36790"/>
    <cellStyle name="Salida 2 2 3 3 3 10" xfId="36791"/>
    <cellStyle name="Salida 2 2 3 3 3 10 2" xfId="36792"/>
    <cellStyle name="Salida 2 2 3 3 3 11" xfId="36793"/>
    <cellStyle name="Salida 2 2 3 3 3 2" xfId="36794"/>
    <cellStyle name="Salida 2 2 3 3 3 2 2" xfId="36795"/>
    <cellStyle name="Salida 2 2 3 3 3 3" xfId="36796"/>
    <cellStyle name="Salida 2 2 3 3 3 3 2" xfId="36797"/>
    <cellStyle name="Salida 2 2 3 3 3 4" xfId="36798"/>
    <cellStyle name="Salida 2 2 3 3 3 4 2" xfId="36799"/>
    <cellStyle name="Salida 2 2 3 3 3 5" xfId="36800"/>
    <cellStyle name="Salida 2 2 3 3 3 5 2" xfId="36801"/>
    <cellStyle name="Salida 2 2 3 3 3 6" xfId="36802"/>
    <cellStyle name="Salida 2 2 3 3 3 6 2" xfId="36803"/>
    <cellStyle name="Salida 2 2 3 3 3 7" xfId="36804"/>
    <cellStyle name="Salida 2 2 3 3 3 7 2" xfId="36805"/>
    <cellStyle name="Salida 2 2 3 3 3 8" xfId="36806"/>
    <cellStyle name="Salida 2 2 3 3 3 8 2" xfId="36807"/>
    <cellStyle name="Salida 2 2 3 3 3 9" xfId="36808"/>
    <cellStyle name="Salida 2 2 3 3 3 9 2" xfId="36809"/>
    <cellStyle name="Salida 2 2 3 3 4" xfId="36810"/>
    <cellStyle name="Salida 2 2 3 3 4 2" xfId="36811"/>
    <cellStyle name="Salida 2 2 3 3 5" xfId="36812"/>
    <cellStyle name="Salida 2 2 3 3 5 2" xfId="36813"/>
    <cellStyle name="Salida 2 2 3 3 6" xfId="36814"/>
    <cellStyle name="Salida 2 2 3 3 6 2" xfId="36815"/>
    <cellStyle name="Salida 2 2 3 3 7" xfId="36816"/>
    <cellStyle name="Salida 2 2 3 3 7 2" xfId="36817"/>
    <cellStyle name="Salida 2 2 3 3 8" xfId="36818"/>
    <cellStyle name="Salida 2 2 3 3 8 2" xfId="36819"/>
    <cellStyle name="Salida 2 2 3 3 9" xfId="36820"/>
    <cellStyle name="Salida 2 2 3 3 9 2" xfId="36821"/>
    <cellStyle name="Salida 2 2 3 4" xfId="36822"/>
    <cellStyle name="Salida 2 2 3 4 10" xfId="36823"/>
    <cellStyle name="Salida 2 2 3 4 10 2" xfId="36824"/>
    <cellStyle name="Salida 2 2 3 4 11" xfId="36825"/>
    <cellStyle name="Salida 2 2 3 4 2" xfId="36826"/>
    <cellStyle name="Salida 2 2 3 4 2 2" xfId="36827"/>
    <cellStyle name="Salida 2 2 3 4 3" xfId="36828"/>
    <cellStyle name="Salida 2 2 3 4 3 2" xfId="36829"/>
    <cellStyle name="Salida 2 2 3 4 4" xfId="36830"/>
    <cellStyle name="Salida 2 2 3 4 4 2" xfId="36831"/>
    <cellStyle name="Salida 2 2 3 4 5" xfId="36832"/>
    <cellStyle name="Salida 2 2 3 4 5 2" xfId="36833"/>
    <cellStyle name="Salida 2 2 3 4 6" xfId="36834"/>
    <cellStyle name="Salida 2 2 3 4 6 2" xfId="36835"/>
    <cellStyle name="Salida 2 2 3 4 7" xfId="36836"/>
    <cellStyle name="Salida 2 2 3 4 7 2" xfId="36837"/>
    <cellStyle name="Salida 2 2 3 4 8" xfId="36838"/>
    <cellStyle name="Salida 2 2 3 4 8 2" xfId="36839"/>
    <cellStyle name="Salida 2 2 3 4 9" xfId="36840"/>
    <cellStyle name="Salida 2 2 3 4 9 2" xfId="36841"/>
    <cellStyle name="Salida 2 2 3 5" xfId="36842"/>
    <cellStyle name="Salida 2 2 3 5 10" xfId="36843"/>
    <cellStyle name="Salida 2 2 3 5 10 2" xfId="36844"/>
    <cellStyle name="Salida 2 2 3 5 11" xfId="36845"/>
    <cellStyle name="Salida 2 2 3 5 2" xfId="36846"/>
    <cellStyle name="Salida 2 2 3 5 2 2" xfId="36847"/>
    <cellStyle name="Salida 2 2 3 5 3" xfId="36848"/>
    <cellStyle name="Salida 2 2 3 5 3 2" xfId="36849"/>
    <cellStyle name="Salida 2 2 3 5 4" xfId="36850"/>
    <cellStyle name="Salida 2 2 3 5 4 2" xfId="36851"/>
    <cellStyle name="Salida 2 2 3 5 5" xfId="36852"/>
    <cellStyle name="Salida 2 2 3 5 5 2" xfId="36853"/>
    <cellStyle name="Salida 2 2 3 5 6" xfId="36854"/>
    <cellStyle name="Salida 2 2 3 5 6 2" xfId="36855"/>
    <cellStyle name="Salida 2 2 3 5 7" xfId="36856"/>
    <cellStyle name="Salida 2 2 3 5 7 2" xfId="36857"/>
    <cellStyle name="Salida 2 2 3 5 8" xfId="36858"/>
    <cellStyle name="Salida 2 2 3 5 8 2" xfId="36859"/>
    <cellStyle name="Salida 2 2 3 5 9" xfId="36860"/>
    <cellStyle name="Salida 2 2 3 5 9 2" xfId="36861"/>
    <cellStyle name="Salida 2 2 3 6" xfId="36862"/>
    <cellStyle name="Salida 2 2 3 6 2" xfId="36863"/>
    <cellStyle name="Salida 2 2 3 7" xfId="36864"/>
    <cellStyle name="Salida 2 2 3 7 2" xfId="36865"/>
    <cellStyle name="Salida 2 2 3 8" xfId="36866"/>
    <cellStyle name="Salida 2 2 3 8 2" xfId="36867"/>
    <cellStyle name="Salida 2 2 3 9" xfId="36868"/>
    <cellStyle name="Salida 2 2 3 9 2" xfId="36869"/>
    <cellStyle name="Salida 2 2 4" xfId="36870"/>
    <cellStyle name="Salida 2 2 4 10" xfId="36871"/>
    <cellStyle name="Salida 2 2 4 10 2" xfId="36872"/>
    <cellStyle name="Salida 2 2 4 11" xfId="36873"/>
    <cellStyle name="Salida 2 2 4 11 2" xfId="36874"/>
    <cellStyle name="Salida 2 2 4 12" xfId="36875"/>
    <cellStyle name="Salida 2 2 4 12 2" xfId="36876"/>
    <cellStyle name="Salida 2 2 4 13" xfId="36877"/>
    <cellStyle name="Salida 2 2 4 2" xfId="36878"/>
    <cellStyle name="Salida 2 2 4 2 10" xfId="36879"/>
    <cellStyle name="Salida 2 2 4 2 10 2" xfId="36880"/>
    <cellStyle name="Salida 2 2 4 2 11" xfId="36881"/>
    <cellStyle name="Salida 2 2 4 2 2" xfId="36882"/>
    <cellStyle name="Salida 2 2 4 2 2 2" xfId="36883"/>
    <cellStyle name="Salida 2 2 4 2 3" xfId="36884"/>
    <cellStyle name="Salida 2 2 4 2 3 2" xfId="36885"/>
    <cellStyle name="Salida 2 2 4 2 4" xfId="36886"/>
    <cellStyle name="Salida 2 2 4 2 4 2" xfId="36887"/>
    <cellStyle name="Salida 2 2 4 2 5" xfId="36888"/>
    <cellStyle name="Salida 2 2 4 2 5 2" xfId="36889"/>
    <cellStyle name="Salida 2 2 4 2 6" xfId="36890"/>
    <cellStyle name="Salida 2 2 4 2 6 2" xfId="36891"/>
    <cellStyle name="Salida 2 2 4 2 7" xfId="36892"/>
    <cellStyle name="Salida 2 2 4 2 7 2" xfId="36893"/>
    <cellStyle name="Salida 2 2 4 2 8" xfId="36894"/>
    <cellStyle name="Salida 2 2 4 2 8 2" xfId="36895"/>
    <cellStyle name="Salida 2 2 4 2 9" xfId="36896"/>
    <cellStyle name="Salida 2 2 4 2 9 2" xfId="36897"/>
    <cellStyle name="Salida 2 2 4 3" xfId="36898"/>
    <cellStyle name="Salida 2 2 4 3 10" xfId="36899"/>
    <cellStyle name="Salida 2 2 4 3 10 2" xfId="36900"/>
    <cellStyle name="Salida 2 2 4 3 11" xfId="36901"/>
    <cellStyle name="Salida 2 2 4 3 2" xfId="36902"/>
    <cellStyle name="Salida 2 2 4 3 2 2" xfId="36903"/>
    <cellStyle name="Salida 2 2 4 3 3" xfId="36904"/>
    <cellStyle name="Salida 2 2 4 3 3 2" xfId="36905"/>
    <cellStyle name="Salida 2 2 4 3 4" xfId="36906"/>
    <cellStyle name="Salida 2 2 4 3 4 2" xfId="36907"/>
    <cellStyle name="Salida 2 2 4 3 5" xfId="36908"/>
    <cellStyle name="Salida 2 2 4 3 5 2" xfId="36909"/>
    <cellStyle name="Salida 2 2 4 3 6" xfId="36910"/>
    <cellStyle name="Salida 2 2 4 3 6 2" xfId="36911"/>
    <cellStyle name="Salida 2 2 4 3 7" xfId="36912"/>
    <cellStyle name="Salida 2 2 4 3 7 2" xfId="36913"/>
    <cellStyle name="Salida 2 2 4 3 8" xfId="36914"/>
    <cellStyle name="Salida 2 2 4 3 8 2" xfId="36915"/>
    <cellStyle name="Salida 2 2 4 3 9" xfId="36916"/>
    <cellStyle name="Salida 2 2 4 3 9 2" xfId="36917"/>
    <cellStyle name="Salida 2 2 4 4" xfId="36918"/>
    <cellStyle name="Salida 2 2 4 4 2" xfId="36919"/>
    <cellStyle name="Salida 2 2 4 5" xfId="36920"/>
    <cellStyle name="Salida 2 2 4 5 2" xfId="36921"/>
    <cellStyle name="Salida 2 2 4 6" xfId="36922"/>
    <cellStyle name="Salida 2 2 4 6 2" xfId="36923"/>
    <cellStyle name="Salida 2 2 4 7" xfId="36924"/>
    <cellStyle name="Salida 2 2 4 7 2" xfId="36925"/>
    <cellStyle name="Salida 2 2 4 8" xfId="36926"/>
    <cellStyle name="Salida 2 2 4 8 2" xfId="36927"/>
    <cellStyle name="Salida 2 2 4 9" xfId="36928"/>
    <cellStyle name="Salida 2 2 4 9 2" xfId="36929"/>
    <cellStyle name="Salida 2 2 5" xfId="36930"/>
    <cellStyle name="Salida 2 2 5 10" xfId="36931"/>
    <cellStyle name="Salida 2 2 5 10 2" xfId="36932"/>
    <cellStyle name="Salida 2 2 5 11" xfId="36933"/>
    <cellStyle name="Salida 2 2 5 11 2" xfId="36934"/>
    <cellStyle name="Salida 2 2 5 12" xfId="36935"/>
    <cellStyle name="Salida 2 2 5 12 2" xfId="36936"/>
    <cellStyle name="Salida 2 2 5 13" xfId="36937"/>
    <cellStyle name="Salida 2 2 5 2" xfId="36938"/>
    <cellStyle name="Salida 2 2 5 2 10" xfId="36939"/>
    <cellStyle name="Salida 2 2 5 2 10 2" xfId="36940"/>
    <cellStyle name="Salida 2 2 5 2 11" xfId="36941"/>
    <cellStyle name="Salida 2 2 5 2 2" xfId="36942"/>
    <cellStyle name="Salida 2 2 5 2 2 2" xfId="36943"/>
    <cellStyle name="Salida 2 2 5 2 3" xfId="36944"/>
    <cellStyle name="Salida 2 2 5 2 3 2" xfId="36945"/>
    <cellStyle name="Salida 2 2 5 2 4" xfId="36946"/>
    <cellStyle name="Salida 2 2 5 2 4 2" xfId="36947"/>
    <cellStyle name="Salida 2 2 5 2 5" xfId="36948"/>
    <cellStyle name="Salida 2 2 5 2 5 2" xfId="36949"/>
    <cellStyle name="Salida 2 2 5 2 6" xfId="36950"/>
    <cellStyle name="Salida 2 2 5 2 6 2" xfId="36951"/>
    <cellStyle name="Salida 2 2 5 2 7" xfId="36952"/>
    <cellStyle name="Salida 2 2 5 2 7 2" xfId="36953"/>
    <cellStyle name="Salida 2 2 5 2 8" xfId="36954"/>
    <cellStyle name="Salida 2 2 5 2 8 2" xfId="36955"/>
    <cellStyle name="Salida 2 2 5 2 9" xfId="36956"/>
    <cellStyle name="Salida 2 2 5 2 9 2" xfId="36957"/>
    <cellStyle name="Salida 2 2 5 3" xfId="36958"/>
    <cellStyle name="Salida 2 2 5 3 10" xfId="36959"/>
    <cellStyle name="Salida 2 2 5 3 10 2" xfId="36960"/>
    <cellStyle name="Salida 2 2 5 3 11" xfId="36961"/>
    <cellStyle name="Salida 2 2 5 3 2" xfId="36962"/>
    <cellStyle name="Salida 2 2 5 3 2 2" xfId="36963"/>
    <cellStyle name="Salida 2 2 5 3 3" xfId="36964"/>
    <cellStyle name="Salida 2 2 5 3 3 2" xfId="36965"/>
    <cellStyle name="Salida 2 2 5 3 4" xfId="36966"/>
    <cellStyle name="Salida 2 2 5 3 4 2" xfId="36967"/>
    <cellStyle name="Salida 2 2 5 3 5" xfId="36968"/>
    <cellStyle name="Salida 2 2 5 3 5 2" xfId="36969"/>
    <cellStyle name="Salida 2 2 5 3 6" xfId="36970"/>
    <cellStyle name="Salida 2 2 5 3 6 2" xfId="36971"/>
    <cellStyle name="Salida 2 2 5 3 7" xfId="36972"/>
    <cellStyle name="Salida 2 2 5 3 7 2" xfId="36973"/>
    <cellStyle name="Salida 2 2 5 3 8" xfId="36974"/>
    <cellStyle name="Salida 2 2 5 3 8 2" xfId="36975"/>
    <cellStyle name="Salida 2 2 5 3 9" xfId="36976"/>
    <cellStyle name="Salida 2 2 5 3 9 2" xfId="36977"/>
    <cellStyle name="Salida 2 2 5 4" xfId="36978"/>
    <cellStyle name="Salida 2 2 5 4 2" xfId="36979"/>
    <cellStyle name="Salida 2 2 5 5" xfId="36980"/>
    <cellStyle name="Salida 2 2 5 5 2" xfId="36981"/>
    <cellStyle name="Salida 2 2 5 6" xfId="36982"/>
    <cellStyle name="Salida 2 2 5 6 2" xfId="36983"/>
    <cellStyle name="Salida 2 2 5 7" xfId="36984"/>
    <cellStyle name="Salida 2 2 5 7 2" xfId="36985"/>
    <cellStyle name="Salida 2 2 5 8" xfId="36986"/>
    <cellStyle name="Salida 2 2 5 8 2" xfId="36987"/>
    <cellStyle name="Salida 2 2 5 9" xfId="36988"/>
    <cellStyle name="Salida 2 2 5 9 2" xfId="36989"/>
    <cellStyle name="Salida 2 2 6" xfId="36990"/>
    <cellStyle name="Salida 2 2 6 2" xfId="36991"/>
    <cellStyle name="Salida 2 2 7" xfId="36992"/>
    <cellStyle name="Salida 2 2 7 2" xfId="36993"/>
    <cellStyle name="Salida 2 2 8" xfId="36994"/>
    <cellStyle name="Salida 2 2 8 2" xfId="36995"/>
    <cellStyle name="Salida 2 2 9" xfId="36996"/>
    <cellStyle name="Salida 2 2 9 2" xfId="36997"/>
    <cellStyle name="Salida 2 20" xfId="36998"/>
    <cellStyle name="Salida 2 21" xfId="36999"/>
    <cellStyle name="Salida 2 3" xfId="1139"/>
    <cellStyle name="Salida 2 3 10" xfId="37000"/>
    <cellStyle name="Salida 2 3 10 2" xfId="37001"/>
    <cellStyle name="Salida 2 3 11" xfId="37002"/>
    <cellStyle name="Salida 2 3 11 2" xfId="37003"/>
    <cellStyle name="Salida 2 3 12" xfId="37004"/>
    <cellStyle name="Salida 2 3 12 2" xfId="37005"/>
    <cellStyle name="Salida 2 3 13" xfId="37006"/>
    <cellStyle name="Salida 2 3 13 2" xfId="37007"/>
    <cellStyle name="Salida 2 3 14" xfId="37008"/>
    <cellStyle name="Salida 2 3 14 2" xfId="37009"/>
    <cellStyle name="Salida 2 3 15" xfId="37010"/>
    <cellStyle name="Salida 2 3 16" xfId="37011"/>
    <cellStyle name="Salida 2 3 17" xfId="37012"/>
    <cellStyle name="Salida 2 3 2" xfId="37013"/>
    <cellStyle name="Salida 2 3 2 10" xfId="37014"/>
    <cellStyle name="Salida 2 3 2 10 2" xfId="37015"/>
    <cellStyle name="Salida 2 3 2 11" xfId="37016"/>
    <cellStyle name="Salida 2 3 2 11 2" xfId="37017"/>
    <cellStyle name="Salida 2 3 2 12" xfId="37018"/>
    <cellStyle name="Salida 2 3 2 12 2" xfId="37019"/>
    <cellStyle name="Salida 2 3 2 13" xfId="37020"/>
    <cellStyle name="Salida 2 3 2 13 2" xfId="37021"/>
    <cellStyle name="Salida 2 3 2 14" xfId="37022"/>
    <cellStyle name="Salida 2 3 2 14 2" xfId="37023"/>
    <cellStyle name="Salida 2 3 2 15" xfId="37024"/>
    <cellStyle name="Salida 2 3 2 2" xfId="37025"/>
    <cellStyle name="Salida 2 3 2 2 10" xfId="37026"/>
    <cellStyle name="Salida 2 3 2 2 10 2" xfId="37027"/>
    <cellStyle name="Salida 2 3 2 2 11" xfId="37028"/>
    <cellStyle name="Salida 2 3 2 2 11 2" xfId="37029"/>
    <cellStyle name="Salida 2 3 2 2 12" xfId="37030"/>
    <cellStyle name="Salida 2 3 2 2 12 2" xfId="37031"/>
    <cellStyle name="Salida 2 3 2 2 13" xfId="37032"/>
    <cellStyle name="Salida 2 3 2 2 2" xfId="37033"/>
    <cellStyle name="Salida 2 3 2 2 2 10" xfId="37034"/>
    <cellStyle name="Salida 2 3 2 2 2 10 2" xfId="37035"/>
    <cellStyle name="Salida 2 3 2 2 2 11" xfId="37036"/>
    <cellStyle name="Salida 2 3 2 2 2 2" xfId="37037"/>
    <cellStyle name="Salida 2 3 2 2 2 2 2" xfId="37038"/>
    <cellStyle name="Salida 2 3 2 2 2 3" xfId="37039"/>
    <cellStyle name="Salida 2 3 2 2 2 3 2" xfId="37040"/>
    <cellStyle name="Salida 2 3 2 2 2 4" xfId="37041"/>
    <cellStyle name="Salida 2 3 2 2 2 4 2" xfId="37042"/>
    <cellStyle name="Salida 2 3 2 2 2 5" xfId="37043"/>
    <cellStyle name="Salida 2 3 2 2 2 5 2" xfId="37044"/>
    <cellStyle name="Salida 2 3 2 2 2 6" xfId="37045"/>
    <cellStyle name="Salida 2 3 2 2 2 6 2" xfId="37046"/>
    <cellStyle name="Salida 2 3 2 2 2 7" xfId="37047"/>
    <cellStyle name="Salida 2 3 2 2 2 7 2" xfId="37048"/>
    <cellStyle name="Salida 2 3 2 2 2 8" xfId="37049"/>
    <cellStyle name="Salida 2 3 2 2 2 8 2" xfId="37050"/>
    <cellStyle name="Salida 2 3 2 2 2 9" xfId="37051"/>
    <cellStyle name="Salida 2 3 2 2 2 9 2" xfId="37052"/>
    <cellStyle name="Salida 2 3 2 2 3" xfId="37053"/>
    <cellStyle name="Salida 2 3 2 2 3 10" xfId="37054"/>
    <cellStyle name="Salida 2 3 2 2 3 10 2" xfId="37055"/>
    <cellStyle name="Salida 2 3 2 2 3 11" xfId="37056"/>
    <cellStyle name="Salida 2 3 2 2 3 2" xfId="37057"/>
    <cellStyle name="Salida 2 3 2 2 3 2 2" xfId="37058"/>
    <cellStyle name="Salida 2 3 2 2 3 3" xfId="37059"/>
    <cellStyle name="Salida 2 3 2 2 3 3 2" xfId="37060"/>
    <cellStyle name="Salida 2 3 2 2 3 4" xfId="37061"/>
    <cellStyle name="Salida 2 3 2 2 3 4 2" xfId="37062"/>
    <cellStyle name="Salida 2 3 2 2 3 5" xfId="37063"/>
    <cellStyle name="Salida 2 3 2 2 3 5 2" xfId="37064"/>
    <cellStyle name="Salida 2 3 2 2 3 6" xfId="37065"/>
    <cellStyle name="Salida 2 3 2 2 3 6 2" xfId="37066"/>
    <cellStyle name="Salida 2 3 2 2 3 7" xfId="37067"/>
    <cellStyle name="Salida 2 3 2 2 3 7 2" xfId="37068"/>
    <cellStyle name="Salida 2 3 2 2 3 8" xfId="37069"/>
    <cellStyle name="Salida 2 3 2 2 3 8 2" xfId="37070"/>
    <cellStyle name="Salida 2 3 2 2 3 9" xfId="37071"/>
    <cellStyle name="Salida 2 3 2 2 3 9 2" xfId="37072"/>
    <cellStyle name="Salida 2 3 2 2 4" xfId="37073"/>
    <cellStyle name="Salida 2 3 2 2 4 2" xfId="37074"/>
    <cellStyle name="Salida 2 3 2 2 5" xfId="37075"/>
    <cellStyle name="Salida 2 3 2 2 5 2" xfId="37076"/>
    <cellStyle name="Salida 2 3 2 2 6" xfId="37077"/>
    <cellStyle name="Salida 2 3 2 2 6 2" xfId="37078"/>
    <cellStyle name="Salida 2 3 2 2 7" xfId="37079"/>
    <cellStyle name="Salida 2 3 2 2 7 2" xfId="37080"/>
    <cellStyle name="Salida 2 3 2 2 8" xfId="37081"/>
    <cellStyle name="Salida 2 3 2 2 8 2" xfId="37082"/>
    <cellStyle name="Salida 2 3 2 2 9" xfId="37083"/>
    <cellStyle name="Salida 2 3 2 2 9 2" xfId="37084"/>
    <cellStyle name="Salida 2 3 2 3" xfId="37085"/>
    <cellStyle name="Salida 2 3 2 3 10" xfId="37086"/>
    <cellStyle name="Salida 2 3 2 3 10 2" xfId="37087"/>
    <cellStyle name="Salida 2 3 2 3 11" xfId="37088"/>
    <cellStyle name="Salida 2 3 2 3 11 2" xfId="37089"/>
    <cellStyle name="Salida 2 3 2 3 12" xfId="37090"/>
    <cellStyle name="Salida 2 3 2 3 12 2" xfId="37091"/>
    <cellStyle name="Salida 2 3 2 3 13" xfId="37092"/>
    <cellStyle name="Salida 2 3 2 3 2" xfId="37093"/>
    <cellStyle name="Salida 2 3 2 3 2 10" xfId="37094"/>
    <cellStyle name="Salida 2 3 2 3 2 10 2" xfId="37095"/>
    <cellStyle name="Salida 2 3 2 3 2 11" xfId="37096"/>
    <cellStyle name="Salida 2 3 2 3 2 2" xfId="37097"/>
    <cellStyle name="Salida 2 3 2 3 2 2 2" xfId="37098"/>
    <cellStyle name="Salida 2 3 2 3 2 3" xfId="37099"/>
    <cellStyle name="Salida 2 3 2 3 2 3 2" xfId="37100"/>
    <cellStyle name="Salida 2 3 2 3 2 4" xfId="37101"/>
    <cellStyle name="Salida 2 3 2 3 2 4 2" xfId="37102"/>
    <cellStyle name="Salida 2 3 2 3 2 5" xfId="37103"/>
    <cellStyle name="Salida 2 3 2 3 2 5 2" xfId="37104"/>
    <cellStyle name="Salida 2 3 2 3 2 6" xfId="37105"/>
    <cellStyle name="Salida 2 3 2 3 2 6 2" xfId="37106"/>
    <cellStyle name="Salida 2 3 2 3 2 7" xfId="37107"/>
    <cellStyle name="Salida 2 3 2 3 2 7 2" xfId="37108"/>
    <cellStyle name="Salida 2 3 2 3 2 8" xfId="37109"/>
    <cellStyle name="Salida 2 3 2 3 2 8 2" xfId="37110"/>
    <cellStyle name="Salida 2 3 2 3 2 9" xfId="37111"/>
    <cellStyle name="Salida 2 3 2 3 2 9 2" xfId="37112"/>
    <cellStyle name="Salida 2 3 2 3 3" xfId="37113"/>
    <cellStyle name="Salida 2 3 2 3 3 10" xfId="37114"/>
    <cellStyle name="Salida 2 3 2 3 3 10 2" xfId="37115"/>
    <cellStyle name="Salida 2 3 2 3 3 11" xfId="37116"/>
    <cellStyle name="Salida 2 3 2 3 3 2" xfId="37117"/>
    <cellStyle name="Salida 2 3 2 3 3 2 2" xfId="37118"/>
    <cellStyle name="Salida 2 3 2 3 3 3" xfId="37119"/>
    <cellStyle name="Salida 2 3 2 3 3 3 2" xfId="37120"/>
    <cellStyle name="Salida 2 3 2 3 3 4" xfId="37121"/>
    <cellStyle name="Salida 2 3 2 3 3 4 2" xfId="37122"/>
    <cellStyle name="Salida 2 3 2 3 3 5" xfId="37123"/>
    <cellStyle name="Salida 2 3 2 3 3 5 2" xfId="37124"/>
    <cellStyle name="Salida 2 3 2 3 3 6" xfId="37125"/>
    <cellStyle name="Salida 2 3 2 3 3 6 2" xfId="37126"/>
    <cellStyle name="Salida 2 3 2 3 3 7" xfId="37127"/>
    <cellStyle name="Salida 2 3 2 3 3 7 2" xfId="37128"/>
    <cellStyle name="Salida 2 3 2 3 3 8" xfId="37129"/>
    <cellStyle name="Salida 2 3 2 3 3 8 2" xfId="37130"/>
    <cellStyle name="Salida 2 3 2 3 3 9" xfId="37131"/>
    <cellStyle name="Salida 2 3 2 3 3 9 2" xfId="37132"/>
    <cellStyle name="Salida 2 3 2 3 4" xfId="37133"/>
    <cellStyle name="Salida 2 3 2 3 4 2" xfId="37134"/>
    <cellStyle name="Salida 2 3 2 3 5" xfId="37135"/>
    <cellStyle name="Salida 2 3 2 3 5 2" xfId="37136"/>
    <cellStyle name="Salida 2 3 2 3 6" xfId="37137"/>
    <cellStyle name="Salida 2 3 2 3 6 2" xfId="37138"/>
    <cellStyle name="Salida 2 3 2 3 7" xfId="37139"/>
    <cellStyle name="Salida 2 3 2 3 7 2" xfId="37140"/>
    <cellStyle name="Salida 2 3 2 3 8" xfId="37141"/>
    <cellStyle name="Salida 2 3 2 3 8 2" xfId="37142"/>
    <cellStyle name="Salida 2 3 2 3 9" xfId="37143"/>
    <cellStyle name="Salida 2 3 2 3 9 2" xfId="37144"/>
    <cellStyle name="Salida 2 3 2 4" xfId="37145"/>
    <cellStyle name="Salida 2 3 2 4 10" xfId="37146"/>
    <cellStyle name="Salida 2 3 2 4 10 2" xfId="37147"/>
    <cellStyle name="Salida 2 3 2 4 11" xfId="37148"/>
    <cellStyle name="Salida 2 3 2 4 2" xfId="37149"/>
    <cellStyle name="Salida 2 3 2 4 2 2" xfId="37150"/>
    <cellStyle name="Salida 2 3 2 4 3" xfId="37151"/>
    <cellStyle name="Salida 2 3 2 4 3 2" xfId="37152"/>
    <cellStyle name="Salida 2 3 2 4 4" xfId="37153"/>
    <cellStyle name="Salida 2 3 2 4 4 2" xfId="37154"/>
    <cellStyle name="Salida 2 3 2 4 5" xfId="37155"/>
    <cellStyle name="Salida 2 3 2 4 5 2" xfId="37156"/>
    <cellStyle name="Salida 2 3 2 4 6" xfId="37157"/>
    <cellStyle name="Salida 2 3 2 4 6 2" xfId="37158"/>
    <cellStyle name="Salida 2 3 2 4 7" xfId="37159"/>
    <cellStyle name="Salida 2 3 2 4 7 2" xfId="37160"/>
    <cellStyle name="Salida 2 3 2 4 8" xfId="37161"/>
    <cellStyle name="Salida 2 3 2 4 8 2" xfId="37162"/>
    <cellStyle name="Salida 2 3 2 4 9" xfId="37163"/>
    <cellStyle name="Salida 2 3 2 4 9 2" xfId="37164"/>
    <cellStyle name="Salida 2 3 2 5" xfId="37165"/>
    <cellStyle name="Salida 2 3 2 5 10" xfId="37166"/>
    <cellStyle name="Salida 2 3 2 5 10 2" xfId="37167"/>
    <cellStyle name="Salida 2 3 2 5 11" xfId="37168"/>
    <cellStyle name="Salida 2 3 2 5 2" xfId="37169"/>
    <cellStyle name="Salida 2 3 2 5 2 2" xfId="37170"/>
    <cellStyle name="Salida 2 3 2 5 3" xfId="37171"/>
    <cellStyle name="Salida 2 3 2 5 3 2" xfId="37172"/>
    <cellStyle name="Salida 2 3 2 5 4" xfId="37173"/>
    <cellStyle name="Salida 2 3 2 5 4 2" xfId="37174"/>
    <cellStyle name="Salida 2 3 2 5 5" xfId="37175"/>
    <cellStyle name="Salida 2 3 2 5 5 2" xfId="37176"/>
    <cellStyle name="Salida 2 3 2 5 6" xfId="37177"/>
    <cellStyle name="Salida 2 3 2 5 6 2" xfId="37178"/>
    <cellStyle name="Salida 2 3 2 5 7" xfId="37179"/>
    <cellStyle name="Salida 2 3 2 5 7 2" xfId="37180"/>
    <cellStyle name="Salida 2 3 2 5 8" xfId="37181"/>
    <cellStyle name="Salida 2 3 2 5 8 2" xfId="37182"/>
    <cellStyle name="Salida 2 3 2 5 9" xfId="37183"/>
    <cellStyle name="Salida 2 3 2 5 9 2" xfId="37184"/>
    <cellStyle name="Salida 2 3 2 6" xfId="37185"/>
    <cellStyle name="Salida 2 3 2 6 2" xfId="37186"/>
    <cellStyle name="Salida 2 3 2 7" xfId="37187"/>
    <cellStyle name="Salida 2 3 2 7 2" xfId="37188"/>
    <cellStyle name="Salida 2 3 2 8" xfId="37189"/>
    <cellStyle name="Salida 2 3 2 8 2" xfId="37190"/>
    <cellStyle name="Salida 2 3 2 9" xfId="37191"/>
    <cellStyle name="Salida 2 3 2 9 2" xfId="37192"/>
    <cellStyle name="Salida 2 3 3" xfId="37193"/>
    <cellStyle name="Salida 2 3 3 10" xfId="37194"/>
    <cellStyle name="Salida 2 3 3 10 2" xfId="37195"/>
    <cellStyle name="Salida 2 3 3 11" xfId="37196"/>
    <cellStyle name="Salida 2 3 3 11 2" xfId="37197"/>
    <cellStyle name="Salida 2 3 3 12" xfId="37198"/>
    <cellStyle name="Salida 2 3 3 12 2" xfId="37199"/>
    <cellStyle name="Salida 2 3 3 13" xfId="37200"/>
    <cellStyle name="Salida 2 3 3 13 2" xfId="37201"/>
    <cellStyle name="Salida 2 3 3 14" xfId="37202"/>
    <cellStyle name="Salida 2 3 3 14 2" xfId="37203"/>
    <cellStyle name="Salida 2 3 3 15" xfId="37204"/>
    <cellStyle name="Salida 2 3 3 2" xfId="37205"/>
    <cellStyle name="Salida 2 3 3 2 10" xfId="37206"/>
    <cellStyle name="Salida 2 3 3 2 10 2" xfId="37207"/>
    <cellStyle name="Salida 2 3 3 2 11" xfId="37208"/>
    <cellStyle name="Salida 2 3 3 2 11 2" xfId="37209"/>
    <cellStyle name="Salida 2 3 3 2 12" xfId="37210"/>
    <cellStyle name="Salida 2 3 3 2 12 2" xfId="37211"/>
    <cellStyle name="Salida 2 3 3 2 13" xfId="37212"/>
    <cellStyle name="Salida 2 3 3 2 2" xfId="37213"/>
    <cellStyle name="Salida 2 3 3 2 2 10" xfId="37214"/>
    <cellStyle name="Salida 2 3 3 2 2 10 2" xfId="37215"/>
    <cellStyle name="Salida 2 3 3 2 2 11" xfId="37216"/>
    <cellStyle name="Salida 2 3 3 2 2 2" xfId="37217"/>
    <cellStyle name="Salida 2 3 3 2 2 2 2" xfId="37218"/>
    <cellStyle name="Salida 2 3 3 2 2 3" xfId="37219"/>
    <cellStyle name="Salida 2 3 3 2 2 3 2" xfId="37220"/>
    <cellStyle name="Salida 2 3 3 2 2 4" xfId="37221"/>
    <cellStyle name="Salida 2 3 3 2 2 4 2" xfId="37222"/>
    <cellStyle name="Salida 2 3 3 2 2 5" xfId="37223"/>
    <cellStyle name="Salida 2 3 3 2 2 5 2" xfId="37224"/>
    <cellStyle name="Salida 2 3 3 2 2 6" xfId="37225"/>
    <cellStyle name="Salida 2 3 3 2 2 6 2" xfId="37226"/>
    <cellStyle name="Salida 2 3 3 2 2 7" xfId="37227"/>
    <cellStyle name="Salida 2 3 3 2 2 7 2" xfId="37228"/>
    <cellStyle name="Salida 2 3 3 2 2 8" xfId="37229"/>
    <cellStyle name="Salida 2 3 3 2 2 8 2" xfId="37230"/>
    <cellStyle name="Salida 2 3 3 2 2 9" xfId="37231"/>
    <cellStyle name="Salida 2 3 3 2 2 9 2" xfId="37232"/>
    <cellStyle name="Salida 2 3 3 2 3" xfId="37233"/>
    <cellStyle name="Salida 2 3 3 2 3 10" xfId="37234"/>
    <cellStyle name="Salida 2 3 3 2 3 10 2" xfId="37235"/>
    <cellStyle name="Salida 2 3 3 2 3 11" xfId="37236"/>
    <cellStyle name="Salida 2 3 3 2 3 2" xfId="37237"/>
    <cellStyle name="Salida 2 3 3 2 3 2 2" xfId="37238"/>
    <cellStyle name="Salida 2 3 3 2 3 3" xfId="37239"/>
    <cellStyle name="Salida 2 3 3 2 3 3 2" xfId="37240"/>
    <cellStyle name="Salida 2 3 3 2 3 4" xfId="37241"/>
    <cellStyle name="Salida 2 3 3 2 3 4 2" xfId="37242"/>
    <cellStyle name="Salida 2 3 3 2 3 5" xfId="37243"/>
    <cellStyle name="Salida 2 3 3 2 3 5 2" xfId="37244"/>
    <cellStyle name="Salida 2 3 3 2 3 6" xfId="37245"/>
    <cellStyle name="Salida 2 3 3 2 3 6 2" xfId="37246"/>
    <cellStyle name="Salida 2 3 3 2 3 7" xfId="37247"/>
    <cellStyle name="Salida 2 3 3 2 3 7 2" xfId="37248"/>
    <cellStyle name="Salida 2 3 3 2 3 8" xfId="37249"/>
    <cellStyle name="Salida 2 3 3 2 3 8 2" xfId="37250"/>
    <cellStyle name="Salida 2 3 3 2 3 9" xfId="37251"/>
    <cellStyle name="Salida 2 3 3 2 3 9 2" xfId="37252"/>
    <cellStyle name="Salida 2 3 3 2 4" xfId="37253"/>
    <cellStyle name="Salida 2 3 3 2 4 2" xfId="37254"/>
    <cellStyle name="Salida 2 3 3 2 5" xfId="37255"/>
    <cellStyle name="Salida 2 3 3 2 5 2" xfId="37256"/>
    <cellStyle name="Salida 2 3 3 2 6" xfId="37257"/>
    <cellStyle name="Salida 2 3 3 2 6 2" xfId="37258"/>
    <cellStyle name="Salida 2 3 3 2 7" xfId="37259"/>
    <cellStyle name="Salida 2 3 3 2 7 2" xfId="37260"/>
    <cellStyle name="Salida 2 3 3 2 8" xfId="37261"/>
    <cellStyle name="Salida 2 3 3 2 8 2" xfId="37262"/>
    <cellStyle name="Salida 2 3 3 2 9" xfId="37263"/>
    <cellStyle name="Salida 2 3 3 2 9 2" xfId="37264"/>
    <cellStyle name="Salida 2 3 3 3" xfId="37265"/>
    <cellStyle name="Salida 2 3 3 3 10" xfId="37266"/>
    <cellStyle name="Salida 2 3 3 3 10 2" xfId="37267"/>
    <cellStyle name="Salida 2 3 3 3 11" xfId="37268"/>
    <cellStyle name="Salida 2 3 3 3 11 2" xfId="37269"/>
    <cellStyle name="Salida 2 3 3 3 12" xfId="37270"/>
    <cellStyle name="Salida 2 3 3 3 12 2" xfId="37271"/>
    <cellStyle name="Salida 2 3 3 3 13" xfId="37272"/>
    <cellStyle name="Salida 2 3 3 3 2" xfId="37273"/>
    <cellStyle name="Salida 2 3 3 3 2 10" xfId="37274"/>
    <cellStyle name="Salida 2 3 3 3 2 10 2" xfId="37275"/>
    <cellStyle name="Salida 2 3 3 3 2 11" xfId="37276"/>
    <cellStyle name="Salida 2 3 3 3 2 2" xfId="37277"/>
    <cellStyle name="Salida 2 3 3 3 2 2 2" xfId="37278"/>
    <cellStyle name="Salida 2 3 3 3 2 3" xfId="37279"/>
    <cellStyle name="Salida 2 3 3 3 2 3 2" xfId="37280"/>
    <cellStyle name="Salida 2 3 3 3 2 4" xfId="37281"/>
    <cellStyle name="Salida 2 3 3 3 2 4 2" xfId="37282"/>
    <cellStyle name="Salida 2 3 3 3 2 5" xfId="37283"/>
    <cellStyle name="Salida 2 3 3 3 2 5 2" xfId="37284"/>
    <cellStyle name="Salida 2 3 3 3 2 6" xfId="37285"/>
    <cellStyle name="Salida 2 3 3 3 2 6 2" xfId="37286"/>
    <cellStyle name="Salida 2 3 3 3 2 7" xfId="37287"/>
    <cellStyle name="Salida 2 3 3 3 2 7 2" xfId="37288"/>
    <cellStyle name="Salida 2 3 3 3 2 8" xfId="37289"/>
    <cellStyle name="Salida 2 3 3 3 2 8 2" xfId="37290"/>
    <cellStyle name="Salida 2 3 3 3 2 9" xfId="37291"/>
    <cellStyle name="Salida 2 3 3 3 2 9 2" xfId="37292"/>
    <cellStyle name="Salida 2 3 3 3 3" xfId="37293"/>
    <cellStyle name="Salida 2 3 3 3 3 10" xfId="37294"/>
    <cellStyle name="Salida 2 3 3 3 3 10 2" xfId="37295"/>
    <cellStyle name="Salida 2 3 3 3 3 11" xfId="37296"/>
    <cellStyle name="Salida 2 3 3 3 3 2" xfId="37297"/>
    <cellStyle name="Salida 2 3 3 3 3 2 2" xfId="37298"/>
    <cellStyle name="Salida 2 3 3 3 3 3" xfId="37299"/>
    <cellStyle name="Salida 2 3 3 3 3 3 2" xfId="37300"/>
    <cellStyle name="Salida 2 3 3 3 3 4" xfId="37301"/>
    <cellStyle name="Salida 2 3 3 3 3 4 2" xfId="37302"/>
    <cellStyle name="Salida 2 3 3 3 3 5" xfId="37303"/>
    <cellStyle name="Salida 2 3 3 3 3 5 2" xfId="37304"/>
    <cellStyle name="Salida 2 3 3 3 3 6" xfId="37305"/>
    <cellStyle name="Salida 2 3 3 3 3 6 2" xfId="37306"/>
    <cellStyle name="Salida 2 3 3 3 3 7" xfId="37307"/>
    <cellStyle name="Salida 2 3 3 3 3 7 2" xfId="37308"/>
    <cellStyle name="Salida 2 3 3 3 3 8" xfId="37309"/>
    <cellStyle name="Salida 2 3 3 3 3 8 2" xfId="37310"/>
    <cellStyle name="Salida 2 3 3 3 3 9" xfId="37311"/>
    <cellStyle name="Salida 2 3 3 3 3 9 2" xfId="37312"/>
    <cellStyle name="Salida 2 3 3 3 4" xfId="37313"/>
    <cellStyle name="Salida 2 3 3 3 4 2" xfId="37314"/>
    <cellStyle name="Salida 2 3 3 3 5" xfId="37315"/>
    <cellStyle name="Salida 2 3 3 3 5 2" xfId="37316"/>
    <cellStyle name="Salida 2 3 3 3 6" xfId="37317"/>
    <cellStyle name="Salida 2 3 3 3 6 2" xfId="37318"/>
    <cellStyle name="Salida 2 3 3 3 7" xfId="37319"/>
    <cellStyle name="Salida 2 3 3 3 7 2" xfId="37320"/>
    <cellStyle name="Salida 2 3 3 3 8" xfId="37321"/>
    <cellStyle name="Salida 2 3 3 3 8 2" xfId="37322"/>
    <cellStyle name="Salida 2 3 3 3 9" xfId="37323"/>
    <cellStyle name="Salida 2 3 3 3 9 2" xfId="37324"/>
    <cellStyle name="Salida 2 3 3 4" xfId="37325"/>
    <cellStyle name="Salida 2 3 3 4 10" xfId="37326"/>
    <cellStyle name="Salida 2 3 3 4 10 2" xfId="37327"/>
    <cellStyle name="Salida 2 3 3 4 11" xfId="37328"/>
    <cellStyle name="Salida 2 3 3 4 2" xfId="37329"/>
    <cellStyle name="Salida 2 3 3 4 2 2" xfId="37330"/>
    <cellStyle name="Salida 2 3 3 4 3" xfId="37331"/>
    <cellStyle name="Salida 2 3 3 4 3 2" xfId="37332"/>
    <cellStyle name="Salida 2 3 3 4 4" xfId="37333"/>
    <cellStyle name="Salida 2 3 3 4 4 2" xfId="37334"/>
    <cellStyle name="Salida 2 3 3 4 5" xfId="37335"/>
    <cellStyle name="Salida 2 3 3 4 5 2" xfId="37336"/>
    <cellStyle name="Salida 2 3 3 4 6" xfId="37337"/>
    <cellStyle name="Salida 2 3 3 4 6 2" xfId="37338"/>
    <cellStyle name="Salida 2 3 3 4 7" xfId="37339"/>
    <cellStyle name="Salida 2 3 3 4 7 2" xfId="37340"/>
    <cellStyle name="Salida 2 3 3 4 8" xfId="37341"/>
    <cellStyle name="Salida 2 3 3 4 8 2" xfId="37342"/>
    <cellStyle name="Salida 2 3 3 4 9" xfId="37343"/>
    <cellStyle name="Salida 2 3 3 4 9 2" xfId="37344"/>
    <cellStyle name="Salida 2 3 3 5" xfId="37345"/>
    <cellStyle name="Salida 2 3 3 5 10" xfId="37346"/>
    <cellStyle name="Salida 2 3 3 5 10 2" xfId="37347"/>
    <cellStyle name="Salida 2 3 3 5 11" xfId="37348"/>
    <cellStyle name="Salida 2 3 3 5 2" xfId="37349"/>
    <cellStyle name="Salida 2 3 3 5 2 2" xfId="37350"/>
    <cellStyle name="Salida 2 3 3 5 3" xfId="37351"/>
    <cellStyle name="Salida 2 3 3 5 3 2" xfId="37352"/>
    <cellStyle name="Salida 2 3 3 5 4" xfId="37353"/>
    <cellStyle name="Salida 2 3 3 5 4 2" xfId="37354"/>
    <cellStyle name="Salida 2 3 3 5 5" xfId="37355"/>
    <cellStyle name="Salida 2 3 3 5 5 2" xfId="37356"/>
    <cellStyle name="Salida 2 3 3 5 6" xfId="37357"/>
    <cellStyle name="Salida 2 3 3 5 6 2" xfId="37358"/>
    <cellStyle name="Salida 2 3 3 5 7" xfId="37359"/>
    <cellStyle name="Salida 2 3 3 5 7 2" xfId="37360"/>
    <cellStyle name="Salida 2 3 3 5 8" xfId="37361"/>
    <cellStyle name="Salida 2 3 3 5 8 2" xfId="37362"/>
    <cellStyle name="Salida 2 3 3 5 9" xfId="37363"/>
    <cellStyle name="Salida 2 3 3 5 9 2" xfId="37364"/>
    <cellStyle name="Salida 2 3 3 6" xfId="37365"/>
    <cellStyle name="Salida 2 3 3 6 2" xfId="37366"/>
    <cellStyle name="Salida 2 3 3 7" xfId="37367"/>
    <cellStyle name="Salida 2 3 3 7 2" xfId="37368"/>
    <cellStyle name="Salida 2 3 3 8" xfId="37369"/>
    <cellStyle name="Salida 2 3 3 8 2" xfId="37370"/>
    <cellStyle name="Salida 2 3 3 9" xfId="37371"/>
    <cellStyle name="Salida 2 3 3 9 2" xfId="37372"/>
    <cellStyle name="Salida 2 3 4" xfId="37373"/>
    <cellStyle name="Salida 2 3 4 10" xfId="37374"/>
    <cellStyle name="Salida 2 3 4 10 2" xfId="37375"/>
    <cellStyle name="Salida 2 3 4 11" xfId="37376"/>
    <cellStyle name="Salida 2 3 4 11 2" xfId="37377"/>
    <cellStyle name="Salida 2 3 4 12" xfId="37378"/>
    <cellStyle name="Salida 2 3 4 12 2" xfId="37379"/>
    <cellStyle name="Salida 2 3 4 13" xfId="37380"/>
    <cellStyle name="Salida 2 3 4 2" xfId="37381"/>
    <cellStyle name="Salida 2 3 4 2 10" xfId="37382"/>
    <cellStyle name="Salida 2 3 4 2 10 2" xfId="37383"/>
    <cellStyle name="Salida 2 3 4 2 11" xfId="37384"/>
    <cellStyle name="Salida 2 3 4 2 2" xfId="37385"/>
    <cellStyle name="Salida 2 3 4 2 2 2" xfId="37386"/>
    <cellStyle name="Salida 2 3 4 2 3" xfId="37387"/>
    <cellStyle name="Salida 2 3 4 2 3 2" xfId="37388"/>
    <cellStyle name="Salida 2 3 4 2 4" xfId="37389"/>
    <cellStyle name="Salida 2 3 4 2 4 2" xfId="37390"/>
    <cellStyle name="Salida 2 3 4 2 5" xfId="37391"/>
    <cellStyle name="Salida 2 3 4 2 5 2" xfId="37392"/>
    <cellStyle name="Salida 2 3 4 2 6" xfId="37393"/>
    <cellStyle name="Salida 2 3 4 2 6 2" xfId="37394"/>
    <cellStyle name="Salida 2 3 4 2 7" xfId="37395"/>
    <cellStyle name="Salida 2 3 4 2 7 2" xfId="37396"/>
    <cellStyle name="Salida 2 3 4 2 8" xfId="37397"/>
    <cellStyle name="Salida 2 3 4 2 8 2" xfId="37398"/>
    <cellStyle name="Salida 2 3 4 2 9" xfId="37399"/>
    <cellStyle name="Salida 2 3 4 2 9 2" xfId="37400"/>
    <cellStyle name="Salida 2 3 4 3" xfId="37401"/>
    <cellStyle name="Salida 2 3 4 3 10" xfId="37402"/>
    <cellStyle name="Salida 2 3 4 3 10 2" xfId="37403"/>
    <cellStyle name="Salida 2 3 4 3 11" xfId="37404"/>
    <cellStyle name="Salida 2 3 4 3 2" xfId="37405"/>
    <cellStyle name="Salida 2 3 4 3 2 2" xfId="37406"/>
    <cellStyle name="Salida 2 3 4 3 3" xfId="37407"/>
    <cellStyle name="Salida 2 3 4 3 3 2" xfId="37408"/>
    <cellStyle name="Salida 2 3 4 3 4" xfId="37409"/>
    <cellStyle name="Salida 2 3 4 3 4 2" xfId="37410"/>
    <cellStyle name="Salida 2 3 4 3 5" xfId="37411"/>
    <cellStyle name="Salida 2 3 4 3 5 2" xfId="37412"/>
    <cellStyle name="Salida 2 3 4 3 6" xfId="37413"/>
    <cellStyle name="Salida 2 3 4 3 6 2" xfId="37414"/>
    <cellStyle name="Salida 2 3 4 3 7" xfId="37415"/>
    <cellStyle name="Salida 2 3 4 3 7 2" xfId="37416"/>
    <cellStyle name="Salida 2 3 4 3 8" xfId="37417"/>
    <cellStyle name="Salida 2 3 4 3 8 2" xfId="37418"/>
    <cellStyle name="Salida 2 3 4 3 9" xfId="37419"/>
    <cellStyle name="Salida 2 3 4 3 9 2" xfId="37420"/>
    <cellStyle name="Salida 2 3 4 4" xfId="37421"/>
    <cellStyle name="Salida 2 3 4 4 2" xfId="37422"/>
    <cellStyle name="Salida 2 3 4 5" xfId="37423"/>
    <cellStyle name="Salida 2 3 4 5 2" xfId="37424"/>
    <cellStyle name="Salida 2 3 4 6" xfId="37425"/>
    <cellStyle name="Salida 2 3 4 6 2" xfId="37426"/>
    <cellStyle name="Salida 2 3 4 7" xfId="37427"/>
    <cellStyle name="Salida 2 3 4 7 2" xfId="37428"/>
    <cellStyle name="Salida 2 3 4 8" xfId="37429"/>
    <cellStyle name="Salida 2 3 4 8 2" xfId="37430"/>
    <cellStyle name="Salida 2 3 4 9" xfId="37431"/>
    <cellStyle name="Salida 2 3 4 9 2" xfId="37432"/>
    <cellStyle name="Salida 2 3 5" xfId="37433"/>
    <cellStyle name="Salida 2 3 5 10" xfId="37434"/>
    <cellStyle name="Salida 2 3 5 10 2" xfId="37435"/>
    <cellStyle name="Salida 2 3 5 11" xfId="37436"/>
    <cellStyle name="Salida 2 3 5 11 2" xfId="37437"/>
    <cellStyle name="Salida 2 3 5 12" xfId="37438"/>
    <cellStyle name="Salida 2 3 5 12 2" xfId="37439"/>
    <cellStyle name="Salida 2 3 5 13" xfId="37440"/>
    <cellStyle name="Salida 2 3 5 2" xfId="37441"/>
    <cellStyle name="Salida 2 3 5 2 10" xfId="37442"/>
    <cellStyle name="Salida 2 3 5 2 10 2" xfId="37443"/>
    <cellStyle name="Salida 2 3 5 2 11" xfId="37444"/>
    <cellStyle name="Salida 2 3 5 2 2" xfId="37445"/>
    <cellStyle name="Salida 2 3 5 2 2 2" xfId="37446"/>
    <cellStyle name="Salida 2 3 5 2 3" xfId="37447"/>
    <cellStyle name="Salida 2 3 5 2 3 2" xfId="37448"/>
    <cellStyle name="Salida 2 3 5 2 4" xfId="37449"/>
    <cellStyle name="Salida 2 3 5 2 4 2" xfId="37450"/>
    <cellStyle name="Salida 2 3 5 2 5" xfId="37451"/>
    <cellStyle name="Salida 2 3 5 2 5 2" xfId="37452"/>
    <cellStyle name="Salida 2 3 5 2 6" xfId="37453"/>
    <cellStyle name="Salida 2 3 5 2 6 2" xfId="37454"/>
    <cellStyle name="Salida 2 3 5 2 7" xfId="37455"/>
    <cellStyle name="Salida 2 3 5 2 7 2" xfId="37456"/>
    <cellStyle name="Salida 2 3 5 2 8" xfId="37457"/>
    <cellStyle name="Salida 2 3 5 2 8 2" xfId="37458"/>
    <cellStyle name="Salida 2 3 5 2 9" xfId="37459"/>
    <cellStyle name="Salida 2 3 5 2 9 2" xfId="37460"/>
    <cellStyle name="Salida 2 3 5 3" xfId="37461"/>
    <cellStyle name="Salida 2 3 5 3 10" xfId="37462"/>
    <cellStyle name="Salida 2 3 5 3 10 2" xfId="37463"/>
    <cellStyle name="Salida 2 3 5 3 11" xfId="37464"/>
    <cellStyle name="Salida 2 3 5 3 2" xfId="37465"/>
    <cellStyle name="Salida 2 3 5 3 2 2" xfId="37466"/>
    <cellStyle name="Salida 2 3 5 3 3" xfId="37467"/>
    <cellStyle name="Salida 2 3 5 3 3 2" xfId="37468"/>
    <cellStyle name="Salida 2 3 5 3 4" xfId="37469"/>
    <cellStyle name="Salida 2 3 5 3 4 2" xfId="37470"/>
    <cellStyle name="Salida 2 3 5 3 5" xfId="37471"/>
    <cellStyle name="Salida 2 3 5 3 5 2" xfId="37472"/>
    <cellStyle name="Salida 2 3 5 3 6" xfId="37473"/>
    <cellStyle name="Salida 2 3 5 3 6 2" xfId="37474"/>
    <cellStyle name="Salida 2 3 5 3 7" xfId="37475"/>
    <cellStyle name="Salida 2 3 5 3 7 2" xfId="37476"/>
    <cellStyle name="Salida 2 3 5 3 8" xfId="37477"/>
    <cellStyle name="Salida 2 3 5 3 8 2" xfId="37478"/>
    <cellStyle name="Salida 2 3 5 3 9" xfId="37479"/>
    <cellStyle name="Salida 2 3 5 3 9 2" xfId="37480"/>
    <cellStyle name="Salida 2 3 5 4" xfId="37481"/>
    <cellStyle name="Salida 2 3 5 4 2" xfId="37482"/>
    <cellStyle name="Salida 2 3 5 5" xfId="37483"/>
    <cellStyle name="Salida 2 3 5 5 2" xfId="37484"/>
    <cellStyle name="Salida 2 3 5 6" xfId="37485"/>
    <cellStyle name="Salida 2 3 5 6 2" xfId="37486"/>
    <cellStyle name="Salida 2 3 5 7" xfId="37487"/>
    <cellStyle name="Salida 2 3 5 7 2" xfId="37488"/>
    <cellStyle name="Salida 2 3 5 8" xfId="37489"/>
    <cellStyle name="Salida 2 3 5 8 2" xfId="37490"/>
    <cellStyle name="Salida 2 3 5 9" xfId="37491"/>
    <cellStyle name="Salida 2 3 5 9 2" xfId="37492"/>
    <cellStyle name="Salida 2 3 6" xfId="37493"/>
    <cellStyle name="Salida 2 3 6 2" xfId="37494"/>
    <cellStyle name="Salida 2 3 7" xfId="37495"/>
    <cellStyle name="Salida 2 3 7 2" xfId="37496"/>
    <cellStyle name="Salida 2 3 8" xfId="37497"/>
    <cellStyle name="Salida 2 3 8 2" xfId="37498"/>
    <cellStyle name="Salida 2 3 9" xfId="37499"/>
    <cellStyle name="Salida 2 3 9 2" xfId="37500"/>
    <cellStyle name="Salida 2 4" xfId="37501"/>
    <cellStyle name="Salida 2 4 10" xfId="37502"/>
    <cellStyle name="Salida 2 4 10 2" xfId="37503"/>
    <cellStyle name="Salida 2 4 11" xfId="37504"/>
    <cellStyle name="Salida 2 4 11 2" xfId="37505"/>
    <cellStyle name="Salida 2 4 12" xfId="37506"/>
    <cellStyle name="Salida 2 4 12 2" xfId="37507"/>
    <cellStyle name="Salida 2 4 13" xfId="37508"/>
    <cellStyle name="Salida 2 4 13 2" xfId="37509"/>
    <cellStyle name="Salida 2 4 14" xfId="37510"/>
    <cellStyle name="Salida 2 4 14 2" xfId="37511"/>
    <cellStyle name="Salida 2 4 15" xfId="37512"/>
    <cellStyle name="Salida 2 4 2" xfId="37513"/>
    <cellStyle name="Salida 2 4 2 10" xfId="37514"/>
    <cellStyle name="Salida 2 4 2 10 2" xfId="37515"/>
    <cellStyle name="Salida 2 4 2 11" xfId="37516"/>
    <cellStyle name="Salida 2 4 2 11 2" xfId="37517"/>
    <cellStyle name="Salida 2 4 2 12" xfId="37518"/>
    <cellStyle name="Salida 2 4 2 12 2" xfId="37519"/>
    <cellStyle name="Salida 2 4 2 13" xfId="37520"/>
    <cellStyle name="Salida 2 4 2 2" xfId="37521"/>
    <cellStyle name="Salida 2 4 2 2 10" xfId="37522"/>
    <cellStyle name="Salida 2 4 2 2 10 2" xfId="37523"/>
    <cellStyle name="Salida 2 4 2 2 11" xfId="37524"/>
    <cellStyle name="Salida 2 4 2 2 2" xfId="37525"/>
    <cellStyle name="Salida 2 4 2 2 2 2" xfId="37526"/>
    <cellStyle name="Salida 2 4 2 2 3" xfId="37527"/>
    <cellStyle name="Salida 2 4 2 2 3 2" xfId="37528"/>
    <cellStyle name="Salida 2 4 2 2 4" xfId="37529"/>
    <cellStyle name="Salida 2 4 2 2 4 2" xfId="37530"/>
    <cellStyle name="Salida 2 4 2 2 5" xfId="37531"/>
    <cellStyle name="Salida 2 4 2 2 5 2" xfId="37532"/>
    <cellStyle name="Salida 2 4 2 2 6" xfId="37533"/>
    <cellStyle name="Salida 2 4 2 2 6 2" xfId="37534"/>
    <cellStyle name="Salida 2 4 2 2 7" xfId="37535"/>
    <cellStyle name="Salida 2 4 2 2 7 2" xfId="37536"/>
    <cellStyle name="Salida 2 4 2 2 8" xfId="37537"/>
    <cellStyle name="Salida 2 4 2 2 8 2" xfId="37538"/>
    <cellStyle name="Salida 2 4 2 2 9" xfId="37539"/>
    <cellStyle name="Salida 2 4 2 2 9 2" xfId="37540"/>
    <cellStyle name="Salida 2 4 2 3" xfId="37541"/>
    <cellStyle name="Salida 2 4 2 3 10" xfId="37542"/>
    <cellStyle name="Salida 2 4 2 3 10 2" xfId="37543"/>
    <cellStyle name="Salida 2 4 2 3 11" xfId="37544"/>
    <cellStyle name="Salida 2 4 2 3 2" xfId="37545"/>
    <cellStyle name="Salida 2 4 2 3 2 2" xfId="37546"/>
    <cellStyle name="Salida 2 4 2 3 3" xfId="37547"/>
    <cellStyle name="Salida 2 4 2 3 3 2" xfId="37548"/>
    <cellStyle name="Salida 2 4 2 3 4" xfId="37549"/>
    <cellStyle name="Salida 2 4 2 3 4 2" xfId="37550"/>
    <cellStyle name="Salida 2 4 2 3 5" xfId="37551"/>
    <cellStyle name="Salida 2 4 2 3 5 2" xfId="37552"/>
    <cellStyle name="Salida 2 4 2 3 6" xfId="37553"/>
    <cellStyle name="Salida 2 4 2 3 6 2" xfId="37554"/>
    <cellStyle name="Salida 2 4 2 3 7" xfId="37555"/>
    <cellStyle name="Salida 2 4 2 3 7 2" xfId="37556"/>
    <cellStyle name="Salida 2 4 2 3 8" xfId="37557"/>
    <cellStyle name="Salida 2 4 2 3 8 2" xfId="37558"/>
    <cellStyle name="Salida 2 4 2 3 9" xfId="37559"/>
    <cellStyle name="Salida 2 4 2 3 9 2" xfId="37560"/>
    <cellStyle name="Salida 2 4 2 4" xfId="37561"/>
    <cellStyle name="Salida 2 4 2 4 2" xfId="37562"/>
    <cellStyle name="Salida 2 4 2 5" xfId="37563"/>
    <cellStyle name="Salida 2 4 2 5 2" xfId="37564"/>
    <cellStyle name="Salida 2 4 2 6" xfId="37565"/>
    <cellStyle name="Salida 2 4 2 6 2" xfId="37566"/>
    <cellStyle name="Salida 2 4 2 7" xfId="37567"/>
    <cellStyle name="Salida 2 4 2 7 2" xfId="37568"/>
    <cellStyle name="Salida 2 4 2 8" xfId="37569"/>
    <cellStyle name="Salida 2 4 2 8 2" xfId="37570"/>
    <cellStyle name="Salida 2 4 2 9" xfId="37571"/>
    <cellStyle name="Salida 2 4 2 9 2" xfId="37572"/>
    <cellStyle name="Salida 2 4 3" xfId="37573"/>
    <cellStyle name="Salida 2 4 3 10" xfId="37574"/>
    <cellStyle name="Salida 2 4 3 10 2" xfId="37575"/>
    <cellStyle name="Salida 2 4 3 11" xfId="37576"/>
    <cellStyle name="Salida 2 4 3 11 2" xfId="37577"/>
    <cellStyle name="Salida 2 4 3 12" xfId="37578"/>
    <cellStyle name="Salida 2 4 3 12 2" xfId="37579"/>
    <cellStyle name="Salida 2 4 3 13" xfId="37580"/>
    <cellStyle name="Salida 2 4 3 2" xfId="37581"/>
    <cellStyle name="Salida 2 4 3 2 10" xfId="37582"/>
    <cellStyle name="Salida 2 4 3 2 10 2" xfId="37583"/>
    <cellStyle name="Salida 2 4 3 2 11" xfId="37584"/>
    <cellStyle name="Salida 2 4 3 2 2" xfId="37585"/>
    <cellStyle name="Salida 2 4 3 2 2 2" xfId="37586"/>
    <cellStyle name="Salida 2 4 3 2 3" xfId="37587"/>
    <cellStyle name="Salida 2 4 3 2 3 2" xfId="37588"/>
    <cellStyle name="Salida 2 4 3 2 4" xfId="37589"/>
    <cellStyle name="Salida 2 4 3 2 4 2" xfId="37590"/>
    <cellStyle name="Salida 2 4 3 2 5" xfId="37591"/>
    <cellStyle name="Salida 2 4 3 2 5 2" xfId="37592"/>
    <cellStyle name="Salida 2 4 3 2 6" xfId="37593"/>
    <cellStyle name="Salida 2 4 3 2 6 2" xfId="37594"/>
    <cellStyle name="Salida 2 4 3 2 7" xfId="37595"/>
    <cellStyle name="Salida 2 4 3 2 7 2" xfId="37596"/>
    <cellStyle name="Salida 2 4 3 2 8" xfId="37597"/>
    <cellStyle name="Salida 2 4 3 2 8 2" xfId="37598"/>
    <cellStyle name="Salida 2 4 3 2 9" xfId="37599"/>
    <cellStyle name="Salida 2 4 3 2 9 2" xfId="37600"/>
    <cellStyle name="Salida 2 4 3 3" xfId="37601"/>
    <cellStyle name="Salida 2 4 3 3 10" xfId="37602"/>
    <cellStyle name="Salida 2 4 3 3 10 2" xfId="37603"/>
    <cellStyle name="Salida 2 4 3 3 11" xfId="37604"/>
    <cellStyle name="Salida 2 4 3 3 2" xfId="37605"/>
    <cellStyle name="Salida 2 4 3 3 2 2" xfId="37606"/>
    <cellStyle name="Salida 2 4 3 3 3" xfId="37607"/>
    <cellStyle name="Salida 2 4 3 3 3 2" xfId="37608"/>
    <cellStyle name="Salida 2 4 3 3 4" xfId="37609"/>
    <cellStyle name="Salida 2 4 3 3 4 2" xfId="37610"/>
    <cellStyle name="Salida 2 4 3 3 5" xfId="37611"/>
    <cellStyle name="Salida 2 4 3 3 5 2" xfId="37612"/>
    <cellStyle name="Salida 2 4 3 3 6" xfId="37613"/>
    <cellStyle name="Salida 2 4 3 3 6 2" xfId="37614"/>
    <cellStyle name="Salida 2 4 3 3 7" xfId="37615"/>
    <cellStyle name="Salida 2 4 3 3 7 2" xfId="37616"/>
    <cellStyle name="Salida 2 4 3 3 8" xfId="37617"/>
    <cellStyle name="Salida 2 4 3 3 8 2" xfId="37618"/>
    <cellStyle name="Salida 2 4 3 3 9" xfId="37619"/>
    <cellStyle name="Salida 2 4 3 3 9 2" xfId="37620"/>
    <cellStyle name="Salida 2 4 3 4" xfId="37621"/>
    <cellStyle name="Salida 2 4 3 4 2" xfId="37622"/>
    <cellStyle name="Salida 2 4 3 5" xfId="37623"/>
    <cellStyle name="Salida 2 4 3 5 2" xfId="37624"/>
    <cellStyle name="Salida 2 4 3 6" xfId="37625"/>
    <cellStyle name="Salida 2 4 3 6 2" xfId="37626"/>
    <cellStyle name="Salida 2 4 3 7" xfId="37627"/>
    <cellStyle name="Salida 2 4 3 7 2" xfId="37628"/>
    <cellStyle name="Salida 2 4 3 8" xfId="37629"/>
    <cellStyle name="Salida 2 4 3 8 2" xfId="37630"/>
    <cellStyle name="Salida 2 4 3 9" xfId="37631"/>
    <cellStyle name="Salida 2 4 3 9 2" xfId="37632"/>
    <cellStyle name="Salida 2 4 4" xfId="37633"/>
    <cellStyle name="Salida 2 4 4 10" xfId="37634"/>
    <cellStyle name="Salida 2 4 4 10 2" xfId="37635"/>
    <cellStyle name="Salida 2 4 4 11" xfId="37636"/>
    <cellStyle name="Salida 2 4 4 2" xfId="37637"/>
    <cellStyle name="Salida 2 4 4 2 2" xfId="37638"/>
    <cellStyle name="Salida 2 4 4 3" xfId="37639"/>
    <cellStyle name="Salida 2 4 4 3 2" xfId="37640"/>
    <cellStyle name="Salida 2 4 4 4" xfId="37641"/>
    <cellStyle name="Salida 2 4 4 4 2" xfId="37642"/>
    <cellStyle name="Salida 2 4 4 5" xfId="37643"/>
    <cellStyle name="Salida 2 4 4 5 2" xfId="37644"/>
    <cellStyle name="Salida 2 4 4 6" xfId="37645"/>
    <cellStyle name="Salida 2 4 4 6 2" xfId="37646"/>
    <cellStyle name="Salida 2 4 4 7" xfId="37647"/>
    <cellStyle name="Salida 2 4 4 7 2" xfId="37648"/>
    <cellStyle name="Salida 2 4 4 8" xfId="37649"/>
    <cellStyle name="Salida 2 4 4 8 2" xfId="37650"/>
    <cellStyle name="Salida 2 4 4 9" xfId="37651"/>
    <cellStyle name="Salida 2 4 4 9 2" xfId="37652"/>
    <cellStyle name="Salida 2 4 5" xfId="37653"/>
    <cellStyle name="Salida 2 4 5 10" xfId="37654"/>
    <cellStyle name="Salida 2 4 5 10 2" xfId="37655"/>
    <cellStyle name="Salida 2 4 5 11" xfId="37656"/>
    <cellStyle name="Salida 2 4 5 2" xfId="37657"/>
    <cellStyle name="Salida 2 4 5 2 2" xfId="37658"/>
    <cellStyle name="Salida 2 4 5 3" xfId="37659"/>
    <cellStyle name="Salida 2 4 5 3 2" xfId="37660"/>
    <cellStyle name="Salida 2 4 5 4" xfId="37661"/>
    <cellStyle name="Salida 2 4 5 4 2" xfId="37662"/>
    <cellStyle name="Salida 2 4 5 5" xfId="37663"/>
    <cellStyle name="Salida 2 4 5 5 2" xfId="37664"/>
    <cellStyle name="Salida 2 4 5 6" xfId="37665"/>
    <cellStyle name="Salida 2 4 5 6 2" xfId="37666"/>
    <cellStyle name="Salida 2 4 5 7" xfId="37667"/>
    <cellStyle name="Salida 2 4 5 7 2" xfId="37668"/>
    <cellStyle name="Salida 2 4 5 8" xfId="37669"/>
    <cellStyle name="Salida 2 4 5 8 2" xfId="37670"/>
    <cellStyle name="Salida 2 4 5 9" xfId="37671"/>
    <cellStyle name="Salida 2 4 5 9 2" xfId="37672"/>
    <cellStyle name="Salida 2 4 6" xfId="37673"/>
    <cellStyle name="Salida 2 4 6 2" xfId="37674"/>
    <cellStyle name="Salida 2 4 7" xfId="37675"/>
    <cellStyle name="Salida 2 4 7 2" xfId="37676"/>
    <cellStyle name="Salida 2 4 8" xfId="37677"/>
    <cellStyle name="Salida 2 4 8 2" xfId="37678"/>
    <cellStyle name="Salida 2 4 9" xfId="37679"/>
    <cellStyle name="Salida 2 4 9 2" xfId="37680"/>
    <cellStyle name="Salida 2 5" xfId="37681"/>
    <cellStyle name="Salida 2 5 10" xfId="37682"/>
    <cellStyle name="Salida 2 5 10 2" xfId="37683"/>
    <cellStyle name="Salida 2 5 11" xfId="37684"/>
    <cellStyle name="Salida 2 5 11 2" xfId="37685"/>
    <cellStyle name="Salida 2 5 12" xfId="37686"/>
    <cellStyle name="Salida 2 5 12 2" xfId="37687"/>
    <cellStyle name="Salida 2 5 13" xfId="37688"/>
    <cellStyle name="Salida 2 5 13 2" xfId="37689"/>
    <cellStyle name="Salida 2 5 14" xfId="37690"/>
    <cellStyle name="Salida 2 5 14 2" xfId="37691"/>
    <cellStyle name="Salida 2 5 15" xfId="37692"/>
    <cellStyle name="Salida 2 5 2" xfId="37693"/>
    <cellStyle name="Salida 2 5 2 10" xfId="37694"/>
    <cellStyle name="Salida 2 5 2 10 2" xfId="37695"/>
    <cellStyle name="Salida 2 5 2 11" xfId="37696"/>
    <cellStyle name="Salida 2 5 2 11 2" xfId="37697"/>
    <cellStyle name="Salida 2 5 2 12" xfId="37698"/>
    <cellStyle name="Salida 2 5 2 12 2" xfId="37699"/>
    <cellStyle name="Salida 2 5 2 13" xfId="37700"/>
    <cellStyle name="Salida 2 5 2 2" xfId="37701"/>
    <cellStyle name="Salida 2 5 2 2 10" xfId="37702"/>
    <cellStyle name="Salida 2 5 2 2 10 2" xfId="37703"/>
    <cellStyle name="Salida 2 5 2 2 11" xfId="37704"/>
    <cellStyle name="Salida 2 5 2 2 2" xfId="37705"/>
    <cellStyle name="Salida 2 5 2 2 2 2" xfId="37706"/>
    <cellStyle name="Salida 2 5 2 2 3" xfId="37707"/>
    <cellStyle name="Salida 2 5 2 2 3 2" xfId="37708"/>
    <cellStyle name="Salida 2 5 2 2 4" xfId="37709"/>
    <cellStyle name="Salida 2 5 2 2 4 2" xfId="37710"/>
    <cellStyle name="Salida 2 5 2 2 5" xfId="37711"/>
    <cellStyle name="Salida 2 5 2 2 5 2" xfId="37712"/>
    <cellStyle name="Salida 2 5 2 2 6" xfId="37713"/>
    <cellStyle name="Salida 2 5 2 2 6 2" xfId="37714"/>
    <cellStyle name="Salida 2 5 2 2 7" xfId="37715"/>
    <cellStyle name="Salida 2 5 2 2 7 2" xfId="37716"/>
    <cellStyle name="Salida 2 5 2 2 8" xfId="37717"/>
    <cellStyle name="Salida 2 5 2 2 8 2" xfId="37718"/>
    <cellStyle name="Salida 2 5 2 2 9" xfId="37719"/>
    <cellStyle name="Salida 2 5 2 2 9 2" xfId="37720"/>
    <cellStyle name="Salida 2 5 2 3" xfId="37721"/>
    <cellStyle name="Salida 2 5 2 3 10" xfId="37722"/>
    <cellStyle name="Salida 2 5 2 3 10 2" xfId="37723"/>
    <cellStyle name="Salida 2 5 2 3 11" xfId="37724"/>
    <cellStyle name="Salida 2 5 2 3 2" xfId="37725"/>
    <cellStyle name="Salida 2 5 2 3 2 2" xfId="37726"/>
    <cellStyle name="Salida 2 5 2 3 3" xfId="37727"/>
    <cellStyle name="Salida 2 5 2 3 3 2" xfId="37728"/>
    <cellStyle name="Salida 2 5 2 3 4" xfId="37729"/>
    <cellStyle name="Salida 2 5 2 3 4 2" xfId="37730"/>
    <cellStyle name="Salida 2 5 2 3 5" xfId="37731"/>
    <cellStyle name="Salida 2 5 2 3 5 2" xfId="37732"/>
    <cellStyle name="Salida 2 5 2 3 6" xfId="37733"/>
    <cellStyle name="Salida 2 5 2 3 6 2" xfId="37734"/>
    <cellStyle name="Salida 2 5 2 3 7" xfId="37735"/>
    <cellStyle name="Salida 2 5 2 3 7 2" xfId="37736"/>
    <cellStyle name="Salida 2 5 2 3 8" xfId="37737"/>
    <cellStyle name="Salida 2 5 2 3 8 2" xfId="37738"/>
    <cellStyle name="Salida 2 5 2 3 9" xfId="37739"/>
    <cellStyle name="Salida 2 5 2 3 9 2" xfId="37740"/>
    <cellStyle name="Salida 2 5 2 4" xfId="37741"/>
    <cellStyle name="Salida 2 5 2 4 2" xfId="37742"/>
    <cellStyle name="Salida 2 5 2 5" xfId="37743"/>
    <cellStyle name="Salida 2 5 2 5 2" xfId="37744"/>
    <cellStyle name="Salida 2 5 2 6" xfId="37745"/>
    <cellStyle name="Salida 2 5 2 6 2" xfId="37746"/>
    <cellStyle name="Salida 2 5 2 7" xfId="37747"/>
    <cellStyle name="Salida 2 5 2 7 2" xfId="37748"/>
    <cellStyle name="Salida 2 5 2 8" xfId="37749"/>
    <cellStyle name="Salida 2 5 2 8 2" xfId="37750"/>
    <cellStyle name="Salida 2 5 2 9" xfId="37751"/>
    <cellStyle name="Salida 2 5 2 9 2" xfId="37752"/>
    <cellStyle name="Salida 2 5 3" xfId="37753"/>
    <cellStyle name="Salida 2 5 3 10" xfId="37754"/>
    <cellStyle name="Salida 2 5 3 10 2" xfId="37755"/>
    <cellStyle name="Salida 2 5 3 11" xfId="37756"/>
    <cellStyle name="Salida 2 5 3 11 2" xfId="37757"/>
    <cellStyle name="Salida 2 5 3 12" xfId="37758"/>
    <cellStyle name="Salida 2 5 3 12 2" xfId="37759"/>
    <cellStyle name="Salida 2 5 3 13" xfId="37760"/>
    <cellStyle name="Salida 2 5 3 2" xfId="37761"/>
    <cellStyle name="Salida 2 5 3 2 10" xfId="37762"/>
    <cellStyle name="Salida 2 5 3 2 10 2" xfId="37763"/>
    <cellStyle name="Salida 2 5 3 2 11" xfId="37764"/>
    <cellStyle name="Salida 2 5 3 2 2" xfId="37765"/>
    <cellStyle name="Salida 2 5 3 2 2 2" xfId="37766"/>
    <cellStyle name="Salida 2 5 3 2 3" xfId="37767"/>
    <cellStyle name="Salida 2 5 3 2 3 2" xfId="37768"/>
    <cellStyle name="Salida 2 5 3 2 4" xfId="37769"/>
    <cellStyle name="Salida 2 5 3 2 4 2" xfId="37770"/>
    <cellStyle name="Salida 2 5 3 2 5" xfId="37771"/>
    <cellStyle name="Salida 2 5 3 2 5 2" xfId="37772"/>
    <cellStyle name="Salida 2 5 3 2 6" xfId="37773"/>
    <cellStyle name="Salida 2 5 3 2 6 2" xfId="37774"/>
    <cellStyle name="Salida 2 5 3 2 7" xfId="37775"/>
    <cellStyle name="Salida 2 5 3 2 7 2" xfId="37776"/>
    <cellStyle name="Salida 2 5 3 2 8" xfId="37777"/>
    <cellStyle name="Salida 2 5 3 2 8 2" xfId="37778"/>
    <cellStyle name="Salida 2 5 3 2 9" xfId="37779"/>
    <cellStyle name="Salida 2 5 3 2 9 2" xfId="37780"/>
    <cellStyle name="Salida 2 5 3 3" xfId="37781"/>
    <cellStyle name="Salida 2 5 3 3 10" xfId="37782"/>
    <cellStyle name="Salida 2 5 3 3 10 2" xfId="37783"/>
    <cellStyle name="Salida 2 5 3 3 11" xfId="37784"/>
    <cellStyle name="Salida 2 5 3 3 2" xfId="37785"/>
    <cellStyle name="Salida 2 5 3 3 2 2" xfId="37786"/>
    <cellStyle name="Salida 2 5 3 3 3" xfId="37787"/>
    <cellStyle name="Salida 2 5 3 3 3 2" xfId="37788"/>
    <cellStyle name="Salida 2 5 3 3 4" xfId="37789"/>
    <cellStyle name="Salida 2 5 3 3 4 2" xfId="37790"/>
    <cellStyle name="Salida 2 5 3 3 5" xfId="37791"/>
    <cellStyle name="Salida 2 5 3 3 5 2" xfId="37792"/>
    <cellStyle name="Salida 2 5 3 3 6" xfId="37793"/>
    <cellStyle name="Salida 2 5 3 3 6 2" xfId="37794"/>
    <cellStyle name="Salida 2 5 3 3 7" xfId="37795"/>
    <cellStyle name="Salida 2 5 3 3 7 2" xfId="37796"/>
    <cellStyle name="Salida 2 5 3 3 8" xfId="37797"/>
    <cellStyle name="Salida 2 5 3 3 8 2" xfId="37798"/>
    <cellStyle name="Salida 2 5 3 3 9" xfId="37799"/>
    <cellStyle name="Salida 2 5 3 3 9 2" xfId="37800"/>
    <cellStyle name="Salida 2 5 3 4" xfId="37801"/>
    <cellStyle name="Salida 2 5 3 4 2" xfId="37802"/>
    <cellStyle name="Salida 2 5 3 5" xfId="37803"/>
    <cellStyle name="Salida 2 5 3 5 2" xfId="37804"/>
    <cellStyle name="Salida 2 5 3 6" xfId="37805"/>
    <cellStyle name="Salida 2 5 3 6 2" xfId="37806"/>
    <cellStyle name="Salida 2 5 3 7" xfId="37807"/>
    <cellStyle name="Salida 2 5 3 7 2" xfId="37808"/>
    <cellStyle name="Salida 2 5 3 8" xfId="37809"/>
    <cellStyle name="Salida 2 5 3 8 2" xfId="37810"/>
    <cellStyle name="Salida 2 5 3 9" xfId="37811"/>
    <cellStyle name="Salida 2 5 3 9 2" xfId="37812"/>
    <cellStyle name="Salida 2 5 4" xfId="37813"/>
    <cellStyle name="Salida 2 5 4 10" xfId="37814"/>
    <cellStyle name="Salida 2 5 4 10 2" xfId="37815"/>
    <cellStyle name="Salida 2 5 4 11" xfId="37816"/>
    <cellStyle name="Salida 2 5 4 2" xfId="37817"/>
    <cellStyle name="Salida 2 5 4 2 2" xfId="37818"/>
    <cellStyle name="Salida 2 5 4 3" xfId="37819"/>
    <cellStyle name="Salida 2 5 4 3 2" xfId="37820"/>
    <cellStyle name="Salida 2 5 4 4" xfId="37821"/>
    <cellStyle name="Salida 2 5 4 4 2" xfId="37822"/>
    <cellStyle name="Salida 2 5 4 5" xfId="37823"/>
    <cellStyle name="Salida 2 5 4 5 2" xfId="37824"/>
    <cellStyle name="Salida 2 5 4 6" xfId="37825"/>
    <cellStyle name="Salida 2 5 4 6 2" xfId="37826"/>
    <cellStyle name="Salida 2 5 4 7" xfId="37827"/>
    <cellStyle name="Salida 2 5 4 7 2" xfId="37828"/>
    <cellStyle name="Salida 2 5 4 8" xfId="37829"/>
    <cellStyle name="Salida 2 5 4 8 2" xfId="37830"/>
    <cellStyle name="Salida 2 5 4 9" xfId="37831"/>
    <cellStyle name="Salida 2 5 4 9 2" xfId="37832"/>
    <cellStyle name="Salida 2 5 5" xfId="37833"/>
    <cellStyle name="Salida 2 5 5 10" xfId="37834"/>
    <cellStyle name="Salida 2 5 5 10 2" xfId="37835"/>
    <cellStyle name="Salida 2 5 5 11" xfId="37836"/>
    <cellStyle name="Salida 2 5 5 2" xfId="37837"/>
    <cellStyle name="Salida 2 5 5 2 2" xfId="37838"/>
    <cellStyle name="Salida 2 5 5 3" xfId="37839"/>
    <cellStyle name="Salida 2 5 5 3 2" xfId="37840"/>
    <cellStyle name="Salida 2 5 5 4" xfId="37841"/>
    <cellStyle name="Salida 2 5 5 4 2" xfId="37842"/>
    <cellStyle name="Salida 2 5 5 5" xfId="37843"/>
    <cellStyle name="Salida 2 5 5 5 2" xfId="37844"/>
    <cellStyle name="Salida 2 5 5 6" xfId="37845"/>
    <cellStyle name="Salida 2 5 5 6 2" xfId="37846"/>
    <cellStyle name="Salida 2 5 5 7" xfId="37847"/>
    <cellStyle name="Salida 2 5 5 7 2" xfId="37848"/>
    <cellStyle name="Salida 2 5 5 8" xfId="37849"/>
    <cellStyle name="Salida 2 5 5 8 2" xfId="37850"/>
    <cellStyle name="Salida 2 5 5 9" xfId="37851"/>
    <cellStyle name="Salida 2 5 5 9 2" xfId="37852"/>
    <cellStyle name="Salida 2 5 6" xfId="37853"/>
    <cellStyle name="Salida 2 5 6 2" xfId="37854"/>
    <cellStyle name="Salida 2 5 7" xfId="37855"/>
    <cellStyle name="Salida 2 5 7 2" xfId="37856"/>
    <cellStyle name="Salida 2 5 8" xfId="37857"/>
    <cellStyle name="Salida 2 5 8 2" xfId="37858"/>
    <cellStyle name="Salida 2 5 9" xfId="37859"/>
    <cellStyle name="Salida 2 5 9 2" xfId="37860"/>
    <cellStyle name="Salida 2 6" xfId="37861"/>
    <cellStyle name="Salida 2 6 10" xfId="37862"/>
    <cellStyle name="Salida 2 6 10 2" xfId="37863"/>
    <cellStyle name="Salida 2 6 11" xfId="37864"/>
    <cellStyle name="Salida 2 6 11 2" xfId="37865"/>
    <cellStyle name="Salida 2 6 12" xfId="37866"/>
    <cellStyle name="Salida 2 6 12 2" xfId="37867"/>
    <cellStyle name="Salida 2 6 13" xfId="37868"/>
    <cellStyle name="Salida 2 6 13 2" xfId="37869"/>
    <cellStyle name="Salida 2 6 14" xfId="37870"/>
    <cellStyle name="Salida 2 6 14 2" xfId="37871"/>
    <cellStyle name="Salida 2 6 15" xfId="37872"/>
    <cellStyle name="Salida 2 6 2" xfId="37873"/>
    <cellStyle name="Salida 2 6 2 10" xfId="37874"/>
    <cellStyle name="Salida 2 6 2 10 2" xfId="37875"/>
    <cellStyle name="Salida 2 6 2 11" xfId="37876"/>
    <cellStyle name="Salida 2 6 2 11 2" xfId="37877"/>
    <cellStyle name="Salida 2 6 2 12" xfId="37878"/>
    <cellStyle name="Salida 2 6 2 12 2" xfId="37879"/>
    <cellStyle name="Salida 2 6 2 13" xfId="37880"/>
    <cellStyle name="Salida 2 6 2 2" xfId="37881"/>
    <cellStyle name="Salida 2 6 2 2 10" xfId="37882"/>
    <cellStyle name="Salida 2 6 2 2 10 2" xfId="37883"/>
    <cellStyle name="Salida 2 6 2 2 11" xfId="37884"/>
    <cellStyle name="Salida 2 6 2 2 2" xfId="37885"/>
    <cellStyle name="Salida 2 6 2 2 2 2" xfId="37886"/>
    <cellStyle name="Salida 2 6 2 2 3" xfId="37887"/>
    <cellStyle name="Salida 2 6 2 2 3 2" xfId="37888"/>
    <cellStyle name="Salida 2 6 2 2 4" xfId="37889"/>
    <cellStyle name="Salida 2 6 2 2 4 2" xfId="37890"/>
    <cellStyle name="Salida 2 6 2 2 5" xfId="37891"/>
    <cellStyle name="Salida 2 6 2 2 5 2" xfId="37892"/>
    <cellStyle name="Salida 2 6 2 2 6" xfId="37893"/>
    <cellStyle name="Salida 2 6 2 2 6 2" xfId="37894"/>
    <cellStyle name="Salida 2 6 2 2 7" xfId="37895"/>
    <cellStyle name="Salida 2 6 2 2 7 2" xfId="37896"/>
    <cellStyle name="Salida 2 6 2 2 8" xfId="37897"/>
    <cellStyle name="Salida 2 6 2 2 8 2" xfId="37898"/>
    <cellStyle name="Salida 2 6 2 2 9" xfId="37899"/>
    <cellStyle name="Salida 2 6 2 2 9 2" xfId="37900"/>
    <cellStyle name="Salida 2 6 2 3" xfId="37901"/>
    <cellStyle name="Salida 2 6 2 3 10" xfId="37902"/>
    <cellStyle name="Salida 2 6 2 3 10 2" xfId="37903"/>
    <cellStyle name="Salida 2 6 2 3 11" xfId="37904"/>
    <cellStyle name="Salida 2 6 2 3 2" xfId="37905"/>
    <cellStyle name="Salida 2 6 2 3 2 2" xfId="37906"/>
    <cellStyle name="Salida 2 6 2 3 3" xfId="37907"/>
    <cellStyle name="Salida 2 6 2 3 3 2" xfId="37908"/>
    <cellStyle name="Salida 2 6 2 3 4" xfId="37909"/>
    <cellStyle name="Salida 2 6 2 3 4 2" xfId="37910"/>
    <cellStyle name="Salida 2 6 2 3 5" xfId="37911"/>
    <cellStyle name="Salida 2 6 2 3 5 2" xfId="37912"/>
    <cellStyle name="Salida 2 6 2 3 6" xfId="37913"/>
    <cellStyle name="Salida 2 6 2 3 6 2" xfId="37914"/>
    <cellStyle name="Salida 2 6 2 3 7" xfId="37915"/>
    <cellStyle name="Salida 2 6 2 3 7 2" xfId="37916"/>
    <cellStyle name="Salida 2 6 2 3 8" xfId="37917"/>
    <cellStyle name="Salida 2 6 2 3 8 2" xfId="37918"/>
    <cellStyle name="Salida 2 6 2 3 9" xfId="37919"/>
    <cellStyle name="Salida 2 6 2 3 9 2" xfId="37920"/>
    <cellStyle name="Salida 2 6 2 4" xfId="37921"/>
    <cellStyle name="Salida 2 6 2 4 2" xfId="37922"/>
    <cellStyle name="Salida 2 6 2 5" xfId="37923"/>
    <cellStyle name="Salida 2 6 2 5 2" xfId="37924"/>
    <cellStyle name="Salida 2 6 2 6" xfId="37925"/>
    <cellStyle name="Salida 2 6 2 6 2" xfId="37926"/>
    <cellStyle name="Salida 2 6 2 7" xfId="37927"/>
    <cellStyle name="Salida 2 6 2 7 2" xfId="37928"/>
    <cellStyle name="Salida 2 6 2 8" xfId="37929"/>
    <cellStyle name="Salida 2 6 2 8 2" xfId="37930"/>
    <cellStyle name="Salida 2 6 2 9" xfId="37931"/>
    <cellStyle name="Salida 2 6 2 9 2" xfId="37932"/>
    <cellStyle name="Salida 2 6 3" xfId="37933"/>
    <cellStyle name="Salida 2 6 3 10" xfId="37934"/>
    <cellStyle name="Salida 2 6 3 10 2" xfId="37935"/>
    <cellStyle name="Salida 2 6 3 11" xfId="37936"/>
    <cellStyle name="Salida 2 6 3 11 2" xfId="37937"/>
    <cellStyle name="Salida 2 6 3 12" xfId="37938"/>
    <cellStyle name="Salida 2 6 3 12 2" xfId="37939"/>
    <cellStyle name="Salida 2 6 3 13" xfId="37940"/>
    <cellStyle name="Salida 2 6 3 2" xfId="37941"/>
    <cellStyle name="Salida 2 6 3 2 10" xfId="37942"/>
    <cellStyle name="Salida 2 6 3 2 10 2" xfId="37943"/>
    <cellStyle name="Salida 2 6 3 2 11" xfId="37944"/>
    <cellStyle name="Salida 2 6 3 2 2" xfId="37945"/>
    <cellStyle name="Salida 2 6 3 2 2 2" xfId="37946"/>
    <cellStyle name="Salida 2 6 3 2 3" xfId="37947"/>
    <cellStyle name="Salida 2 6 3 2 3 2" xfId="37948"/>
    <cellStyle name="Salida 2 6 3 2 4" xfId="37949"/>
    <cellStyle name="Salida 2 6 3 2 4 2" xfId="37950"/>
    <cellStyle name="Salida 2 6 3 2 5" xfId="37951"/>
    <cellStyle name="Salida 2 6 3 2 5 2" xfId="37952"/>
    <cellStyle name="Salida 2 6 3 2 6" xfId="37953"/>
    <cellStyle name="Salida 2 6 3 2 6 2" xfId="37954"/>
    <cellStyle name="Salida 2 6 3 2 7" xfId="37955"/>
    <cellStyle name="Salida 2 6 3 2 7 2" xfId="37956"/>
    <cellStyle name="Salida 2 6 3 2 8" xfId="37957"/>
    <cellStyle name="Salida 2 6 3 2 8 2" xfId="37958"/>
    <cellStyle name="Salida 2 6 3 2 9" xfId="37959"/>
    <cellStyle name="Salida 2 6 3 2 9 2" xfId="37960"/>
    <cellStyle name="Salida 2 6 3 3" xfId="37961"/>
    <cellStyle name="Salida 2 6 3 3 10" xfId="37962"/>
    <cellStyle name="Salida 2 6 3 3 10 2" xfId="37963"/>
    <cellStyle name="Salida 2 6 3 3 11" xfId="37964"/>
    <cellStyle name="Salida 2 6 3 3 2" xfId="37965"/>
    <cellStyle name="Salida 2 6 3 3 2 2" xfId="37966"/>
    <cellStyle name="Salida 2 6 3 3 3" xfId="37967"/>
    <cellStyle name="Salida 2 6 3 3 3 2" xfId="37968"/>
    <cellStyle name="Salida 2 6 3 3 4" xfId="37969"/>
    <cellStyle name="Salida 2 6 3 3 4 2" xfId="37970"/>
    <cellStyle name="Salida 2 6 3 3 5" xfId="37971"/>
    <cellStyle name="Salida 2 6 3 3 5 2" xfId="37972"/>
    <cellStyle name="Salida 2 6 3 3 6" xfId="37973"/>
    <cellStyle name="Salida 2 6 3 3 6 2" xfId="37974"/>
    <cellStyle name="Salida 2 6 3 3 7" xfId="37975"/>
    <cellStyle name="Salida 2 6 3 3 7 2" xfId="37976"/>
    <cellStyle name="Salida 2 6 3 3 8" xfId="37977"/>
    <cellStyle name="Salida 2 6 3 3 8 2" xfId="37978"/>
    <cellStyle name="Salida 2 6 3 3 9" xfId="37979"/>
    <cellStyle name="Salida 2 6 3 3 9 2" xfId="37980"/>
    <cellStyle name="Salida 2 6 3 4" xfId="37981"/>
    <cellStyle name="Salida 2 6 3 4 2" xfId="37982"/>
    <cellStyle name="Salida 2 6 3 5" xfId="37983"/>
    <cellStyle name="Salida 2 6 3 5 2" xfId="37984"/>
    <cellStyle name="Salida 2 6 3 6" xfId="37985"/>
    <cellStyle name="Salida 2 6 3 6 2" xfId="37986"/>
    <cellStyle name="Salida 2 6 3 7" xfId="37987"/>
    <cellStyle name="Salida 2 6 3 7 2" xfId="37988"/>
    <cellStyle name="Salida 2 6 3 8" xfId="37989"/>
    <cellStyle name="Salida 2 6 3 8 2" xfId="37990"/>
    <cellStyle name="Salida 2 6 3 9" xfId="37991"/>
    <cellStyle name="Salida 2 6 3 9 2" xfId="37992"/>
    <cellStyle name="Salida 2 6 4" xfId="37993"/>
    <cellStyle name="Salida 2 6 4 10" xfId="37994"/>
    <cellStyle name="Salida 2 6 4 10 2" xfId="37995"/>
    <cellStyle name="Salida 2 6 4 11" xfId="37996"/>
    <cellStyle name="Salida 2 6 4 2" xfId="37997"/>
    <cellStyle name="Salida 2 6 4 2 2" xfId="37998"/>
    <cellStyle name="Salida 2 6 4 3" xfId="37999"/>
    <cellStyle name="Salida 2 6 4 3 2" xfId="38000"/>
    <cellStyle name="Salida 2 6 4 4" xfId="38001"/>
    <cellStyle name="Salida 2 6 4 4 2" xfId="38002"/>
    <cellStyle name="Salida 2 6 4 5" xfId="38003"/>
    <cellStyle name="Salida 2 6 4 5 2" xfId="38004"/>
    <cellStyle name="Salida 2 6 4 6" xfId="38005"/>
    <cellStyle name="Salida 2 6 4 6 2" xfId="38006"/>
    <cellStyle name="Salida 2 6 4 7" xfId="38007"/>
    <cellStyle name="Salida 2 6 4 7 2" xfId="38008"/>
    <cellStyle name="Salida 2 6 4 8" xfId="38009"/>
    <cellStyle name="Salida 2 6 4 8 2" xfId="38010"/>
    <cellStyle name="Salida 2 6 4 9" xfId="38011"/>
    <cellStyle name="Salida 2 6 4 9 2" xfId="38012"/>
    <cellStyle name="Salida 2 6 5" xfId="38013"/>
    <cellStyle name="Salida 2 6 5 10" xfId="38014"/>
    <cellStyle name="Salida 2 6 5 10 2" xfId="38015"/>
    <cellStyle name="Salida 2 6 5 11" xfId="38016"/>
    <cellStyle name="Salida 2 6 5 2" xfId="38017"/>
    <cellStyle name="Salida 2 6 5 2 2" xfId="38018"/>
    <cellStyle name="Salida 2 6 5 3" xfId="38019"/>
    <cellStyle name="Salida 2 6 5 3 2" xfId="38020"/>
    <cellStyle name="Salida 2 6 5 4" xfId="38021"/>
    <cellStyle name="Salida 2 6 5 4 2" xfId="38022"/>
    <cellStyle name="Salida 2 6 5 5" xfId="38023"/>
    <cellStyle name="Salida 2 6 5 5 2" xfId="38024"/>
    <cellStyle name="Salida 2 6 5 6" xfId="38025"/>
    <cellStyle name="Salida 2 6 5 6 2" xfId="38026"/>
    <cellStyle name="Salida 2 6 5 7" xfId="38027"/>
    <cellStyle name="Salida 2 6 5 7 2" xfId="38028"/>
    <cellStyle name="Salida 2 6 5 8" xfId="38029"/>
    <cellStyle name="Salida 2 6 5 8 2" xfId="38030"/>
    <cellStyle name="Salida 2 6 5 9" xfId="38031"/>
    <cellStyle name="Salida 2 6 5 9 2" xfId="38032"/>
    <cellStyle name="Salida 2 6 6" xfId="38033"/>
    <cellStyle name="Salida 2 6 6 2" xfId="38034"/>
    <cellStyle name="Salida 2 6 7" xfId="38035"/>
    <cellStyle name="Salida 2 6 7 2" xfId="38036"/>
    <cellStyle name="Salida 2 6 8" xfId="38037"/>
    <cellStyle name="Salida 2 6 8 2" xfId="38038"/>
    <cellStyle name="Salida 2 6 9" xfId="38039"/>
    <cellStyle name="Salida 2 6 9 2" xfId="38040"/>
    <cellStyle name="Salida 2 7" xfId="38041"/>
    <cellStyle name="Salida 2 7 10" xfId="38042"/>
    <cellStyle name="Salida 2 7 10 2" xfId="38043"/>
    <cellStyle name="Salida 2 7 11" xfId="38044"/>
    <cellStyle name="Salida 2 7 11 2" xfId="38045"/>
    <cellStyle name="Salida 2 7 12" xfId="38046"/>
    <cellStyle name="Salida 2 7 12 2" xfId="38047"/>
    <cellStyle name="Salida 2 7 13" xfId="38048"/>
    <cellStyle name="Salida 2 7 2" xfId="38049"/>
    <cellStyle name="Salida 2 7 2 10" xfId="38050"/>
    <cellStyle name="Salida 2 7 2 10 2" xfId="38051"/>
    <cellStyle name="Salida 2 7 2 11" xfId="38052"/>
    <cellStyle name="Salida 2 7 2 2" xfId="38053"/>
    <cellStyle name="Salida 2 7 2 2 2" xfId="38054"/>
    <cellStyle name="Salida 2 7 2 3" xfId="38055"/>
    <cellStyle name="Salida 2 7 2 3 2" xfId="38056"/>
    <cellStyle name="Salida 2 7 2 4" xfId="38057"/>
    <cellStyle name="Salida 2 7 2 4 2" xfId="38058"/>
    <cellStyle name="Salida 2 7 2 5" xfId="38059"/>
    <cellStyle name="Salida 2 7 2 5 2" xfId="38060"/>
    <cellStyle name="Salida 2 7 2 6" xfId="38061"/>
    <cellStyle name="Salida 2 7 2 6 2" xfId="38062"/>
    <cellStyle name="Salida 2 7 2 7" xfId="38063"/>
    <cellStyle name="Salida 2 7 2 7 2" xfId="38064"/>
    <cellStyle name="Salida 2 7 2 8" xfId="38065"/>
    <cellStyle name="Salida 2 7 2 8 2" xfId="38066"/>
    <cellStyle name="Salida 2 7 2 9" xfId="38067"/>
    <cellStyle name="Salida 2 7 2 9 2" xfId="38068"/>
    <cellStyle name="Salida 2 7 3" xfId="38069"/>
    <cellStyle name="Salida 2 7 3 10" xfId="38070"/>
    <cellStyle name="Salida 2 7 3 10 2" xfId="38071"/>
    <cellStyle name="Salida 2 7 3 11" xfId="38072"/>
    <cellStyle name="Salida 2 7 3 2" xfId="38073"/>
    <cellStyle name="Salida 2 7 3 2 2" xfId="38074"/>
    <cellStyle name="Salida 2 7 3 3" xfId="38075"/>
    <cellStyle name="Salida 2 7 3 3 2" xfId="38076"/>
    <cellStyle name="Salida 2 7 3 4" xfId="38077"/>
    <cellStyle name="Salida 2 7 3 4 2" xfId="38078"/>
    <cellStyle name="Salida 2 7 3 5" xfId="38079"/>
    <cellStyle name="Salida 2 7 3 5 2" xfId="38080"/>
    <cellStyle name="Salida 2 7 3 6" xfId="38081"/>
    <cellStyle name="Salida 2 7 3 6 2" xfId="38082"/>
    <cellStyle name="Salida 2 7 3 7" xfId="38083"/>
    <cellStyle name="Salida 2 7 3 7 2" xfId="38084"/>
    <cellStyle name="Salida 2 7 3 8" xfId="38085"/>
    <cellStyle name="Salida 2 7 3 8 2" xfId="38086"/>
    <cellStyle name="Salida 2 7 3 9" xfId="38087"/>
    <cellStyle name="Salida 2 7 3 9 2" xfId="38088"/>
    <cellStyle name="Salida 2 7 4" xfId="38089"/>
    <cellStyle name="Salida 2 7 4 2" xfId="38090"/>
    <cellStyle name="Salida 2 7 5" xfId="38091"/>
    <cellStyle name="Salida 2 7 5 2" xfId="38092"/>
    <cellStyle name="Salida 2 7 6" xfId="38093"/>
    <cellStyle name="Salida 2 7 6 2" xfId="38094"/>
    <cellStyle name="Salida 2 7 7" xfId="38095"/>
    <cellStyle name="Salida 2 7 7 2" xfId="38096"/>
    <cellStyle name="Salida 2 7 8" xfId="38097"/>
    <cellStyle name="Salida 2 7 8 2" xfId="38098"/>
    <cellStyle name="Salida 2 7 9" xfId="38099"/>
    <cellStyle name="Salida 2 7 9 2" xfId="38100"/>
    <cellStyle name="Salida 2 8" xfId="38101"/>
    <cellStyle name="Salida 2 8 10" xfId="38102"/>
    <cellStyle name="Salida 2 8 10 2" xfId="38103"/>
    <cellStyle name="Salida 2 8 11" xfId="38104"/>
    <cellStyle name="Salida 2 8 11 2" xfId="38105"/>
    <cellStyle name="Salida 2 8 12" xfId="38106"/>
    <cellStyle name="Salida 2 8 12 2" xfId="38107"/>
    <cellStyle name="Salida 2 8 13" xfId="38108"/>
    <cellStyle name="Salida 2 8 2" xfId="38109"/>
    <cellStyle name="Salida 2 8 2 10" xfId="38110"/>
    <cellStyle name="Salida 2 8 2 10 2" xfId="38111"/>
    <cellStyle name="Salida 2 8 2 11" xfId="38112"/>
    <cellStyle name="Salida 2 8 2 2" xfId="38113"/>
    <cellStyle name="Salida 2 8 2 2 2" xfId="38114"/>
    <cellStyle name="Salida 2 8 2 3" xfId="38115"/>
    <cellStyle name="Salida 2 8 2 3 2" xfId="38116"/>
    <cellStyle name="Salida 2 8 2 4" xfId="38117"/>
    <cellStyle name="Salida 2 8 2 4 2" xfId="38118"/>
    <cellStyle name="Salida 2 8 2 5" xfId="38119"/>
    <cellStyle name="Salida 2 8 2 5 2" xfId="38120"/>
    <cellStyle name="Salida 2 8 2 6" xfId="38121"/>
    <cellStyle name="Salida 2 8 2 6 2" xfId="38122"/>
    <cellStyle name="Salida 2 8 2 7" xfId="38123"/>
    <cellStyle name="Salida 2 8 2 7 2" xfId="38124"/>
    <cellStyle name="Salida 2 8 2 8" xfId="38125"/>
    <cellStyle name="Salida 2 8 2 8 2" xfId="38126"/>
    <cellStyle name="Salida 2 8 2 9" xfId="38127"/>
    <cellStyle name="Salida 2 8 2 9 2" xfId="38128"/>
    <cellStyle name="Salida 2 8 3" xfId="38129"/>
    <cellStyle name="Salida 2 8 3 10" xfId="38130"/>
    <cellStyle name="Salida 2 8 3 10 2" xfId="38131"/>
    <cellStyle name="Salida 2 8 3 11" xfId="38132"/>
    <cellStyle name="Salida 2 8 3 2" xfId="38133"/>
    <cellStyle name="Salida 2 8 3 2 2" xfId="38134"/>
    <cellStyle name="Salida 2 8 3 3" xfId="38135"/>
    <cellStyle name="Salida 2 8 3 3 2" xfId="38136"/>
    <cellStyle name="Salida 2 8 3 4" xfId="38137"/>
    <cellStyle name="Salida 2 8 3 4 2" xfId="38138"/>
    <cellStyle name="Salida 2 8 3 5" xfId="38139"/>
    <cellStyle name="Salida 2 8 3 5 2" xfId="38140"/>
    <cellStyle name="Salida 2 8 3 6" xfId="38141"/>
    <cellStyle name="Salida 2 8 3 6 2" xfId="38142"/>
    <cellStyle name="Salida 2 8 3 7" xfId="38143"/>
    <cellStyle name="Salida 2 8 3 7 2" xfId="38144"/>
    <cellStyle name="Salida 2 8 3 8" xfId="38145"/>
    <cellStyle name="Salida 2 8 3 8 2" xfId="38146"/>
    <cellStyle name="Salida 2 8 3 9" xfId="38147"/>
    <cellStyle name="Salida 2 8 3 9 2" xfId="38148"/>
    <cellStyle name="Salida 2 8 4" xfId="38149"/>
    <cellStyle name="Salida 2 8 4 2" xfId="38150"/>
    <cellStyle name="Salida 2 8 5" xfId="38151"/>
    <cellStyle name="Salida 2 8 5 2" xfId="38152"/>
    <cellStyle name="Salida 2 8 6" xfId="38153"/>
    <cellStyle name="Salida 2 8 6 2" xfId="38154"/>
    <cellStyle name="Salida 2 8 7" xfId="38155"/>
    <cellStyle name="Salida 2 8 7 2" xfId="38156"/>
    <cellStyle name="Salida 2 8 8" xfId="38157"/>
    <cellStyle name="Salida 2 8 8 2" xfId="38158"/>
    <cellStyle name="Salida 2 8 9" xfId="38159"/>
    <cellStyle name="Salida 2 8 9 2" xfId="38160"/>
    <cellStyle name="Salida 2 9" xfId="38161"/>
    <cellStyle name="Salida 2 9 2" xfId="38162"/>
    <cellStyle name="Salida 3" xfId="1140"/>
    <cellStyle name="Salida 3 10" xfId="38163"/>
    <cellStyle name="Salida 3 10 2" xfId="38164"/>
    <cellStyle name="Salida 3 11" xfId="38165"/>
    <cellStyle name="Salida 3 11 2" xfId="38166"/>
    <cellStyle name="Salida 3 12" xfId="38167"/>
    <cellStyle name="Salida 3 12 2" xfId="38168"/>
    <cellStyle name="Salida 3 13" xfId="38169"/>
    <cellStyle name="Salida 3 13 2" xfId="38170"/>
    <cellStyle name="Salida 3 14" xfId="38171"/>
    <cellStyle name="Salida 3 14 2" xfId="38172"/>
    <cellStyle name="Salida 3 15" xfId="38173"/>
    <cellStyle name="Salida 3 16" xfId="38174"/>
    <cellStyle name="Salida 3 17" xfId="38175"/>
    <cellStyle name="Salida 3 2" xfId="38176"/>
    <cellStyle name="Salida 3 2 10" xfId="38177"/>
    <cellStyle name="Salida 3 2 10 2" xfId="38178"/>
    <cellStyle name="Salida 3 2 11" xfId="38179"/>
    <cellStyle name="Salida 3 2 11 2" xfId="38180"/>
    <cellStyle name="Salida 3 2 12" xfId="38181"/>
    <cellStyle name="Salida 3 2 12 2" xfId="38182"/>
    <cellStyle name="Salida 3 2 13" xfId="38183"/>
    <cellStyle name="Salida 3 2 13 2" xfId="38184"/>
    <cellStyle name="Salida 3 2 14" xfId="38185"/>
    <cellStyle name="Salida 3 2 14 2" xfId="38186"/>
    <cellStyle name="Salida 3 2 15" xfId="38187"/>
    <cellStyle name="Salida 3 2 2" xfId="38188"/>
    <cellStyle name="Salida 3 2 2 10" xfId="38189"/>
    <cellStyle name="Salida 3 2 2 10 2" xfId="38190"/>
    <cellStyle name="Salida 3 2 2 11" xfId="38191"/>
    <cellStyle name="Salida 3 2 2 11 2" xfId="38192"/>
    <cellStyle name="Salida 3 2 2 12" xfId="38193"/>
    <cellStyle name="Salida 3 2 2 12 2" xfId="38194"/>
    <cellStyle name="Salida 3 2 2 13" xfId="38195"/>
    <cellStyle name="Salida 3 2 2 2" xfId="38196"/>
    <cellStyle name="Salida 3 2 2 2 10" xfId="38197"/>
    <cellStyle name="Salida 3 2 2 2 10 2" xfId="38198"/>
    <cellStyle name="Salida 3 2 2 2 11" xfId="38199"/>
    <cellStyle name="Salida 3 2 2 2 2" xfId="38200"/>
    <cellStyle name="Salida 3 2 2 2 2 2" xfId="38201"/>
    <cellStyle name="Salida 3 2 2 2 3" xfId="38202"/>
    <cellStyle name="Salida 3 2 2 2 3 2" xfId="38203"/>
    <cellStyle name="Salida 3 2 2 2 4" xfId="38204"/>
    <cellStyle name="Salida 3 2 2 2 4 2" xfId="38205"/>
    <cellStyle name="Salida 3 2 2 2 5" xfId="38206"/>
    <cellStyle name="Salida 3 2 2 2 5 2" xfId="38207"/>
    <cellStyle name="Salida 3 2 2 2 6" xfId="38208"/>
    <cellStyle name="Salida 3 2 2 2 6 2" xfId="38209"/>
    <cellStyle name="Salida 3 2 2 2 7" xfId="38210"/>
    <cellStyle name="Salida 3 2 2 2 7 2" xfId="38211"/>
    <cellStyle name="Salida 3 2 2 2 8" xfId="38212"/>
    <cellStyle name="Salida 3 2 2 2 8 2" xfId="38213"/>
    <cellStyle name="Salida 3 2 2 2 9" xfId="38214"/>
    <cellStyle name="Salida 3 2 2 2 9 2" xfId="38215"/>
    <cellStyle name="Salida 3 2 2 3" xfId="38216"/>
    <cellStyle name="Salida 3 2 2 3 10" xfId="38217"/>
    <cellStyle name="Salida 3 2 2 3 10 2" xfId="38218"/>
    <cellStyle name="Salida 3 2 2 3 11" xfId="38219"/>
    <cellStyle name="Salida 3 2 2 3 2" xfId="38220"/>
    <cellStyle name="Salida 3 2 2 3 2 2" xfId="38221"/>
    <cellStyle name="Salida 3 2 2 3 3" xfId="38222"/>
    <cellStyle name="Salida 3 2 2 3 3 2" xfId="38223"/>
    <cellStyle name="Salida 3 2 2 3 4" xfId="38224"/>
    <cellStyle name="Salida 3 2 2 3 4 2" xfId="38225"/>
    <cellStyle name="Salida 3 2 2 3 5" xfId="38226"/>
    <cellStyle name="Salida 3 2 2 3 5 2" xfId="38227"/>
    <cellStyle name="Salida 3 2 2 3 6" xfId="38228"/>
    <cellStyle name="Salida 3 2 2 3 6 2" xfId="38229"/>
    <cellStyle name="Salida 3 2 2 3 7" xfId="38230"/>
    <cellStyle name="Salida 3 2 2 3 7 2" xfId="38231"/>
    <cellStyle name="Salida 3 2 2 3 8" xfId="38232"/>
    <cellStyle name="Salida 3 2 2 3 8 2" xfId="38233"/>
    <cellStyle name="Salida 3 2 2 3 9" xfId="38234"/>
    <cellStyle name="Salida 3 2 2 3 9 2" xfId="38235"/>
    <cellStyle name="Salida 3 2 2 4" xfId="38236"/>
    <cellStyle name="Salida 3 2 2 4 2" xfId="38237"/>
    <cellStyle name="Salida 3 2 2 5" xfId="38238"/>
    <cellStyle name="Salida 3 2 2 5 2" xfId="38239"/>
    <cellStyle name="Salida 3 2 2 6" xfId="38240"/>
    <cellStyle name="Salida 3 2 2 6 2" xfId="38241"/>
    <cellStyle name="Salida 3 2 2 7" xfId="38242"/>
    <cellStyle name="Salida 3 2 2 7 2" xfId="38243"/>
    <cellStyle name="Salida 3 2 2 8" xfId="38244"/>
    <cellStyle name="Salida 3 2 2 8 2" xfId="38245"/>
    <cellStyle name="Salida 3 2 2 9" xfId="38246"/>
    <cellStyle name="Salida 3 2 2 9 2" xfId="38247"/>
    <cellStyle name="Salida 3 2 3" xfId="38248"/>
    <cellStyle name="Salida 3 2 3 10" xfId="38249"/>
    <cellStyle name="Salida 3 2 3 10 2" xfId="38250"/>
    <cellStyle name="Salida 3 2 3 11" xfId="38251"/>
    <cellStyle name="Salida 3 2 3 11 2" xfId="38252"/>
    <cellStyle name="Salida 3 2 3 12" xfId="38253"/>
    <cellStyle name="Salida 3 2 3 12 2" xfId="38254"/>
    <cellStyle name="Salida 3 2 3 13" xfId="38255"/>
    <cellStyle name="Salida 3 2 3 2" xfId="38256"/>
    <cellStyle name="Salida 3 2 3 2 10" xfId="38257"/>
    <cellStyle name="Salida 3 2 3 2 10 2" xfId="38258"/>
    <cellStyle name="Salida 3 2 3 2 11" xfId="38259"/>
    <cellStyle name="Salida 3 2 3 2 2" xfId="38260"/>
    <cellStyle name="Salida 3 2 3 2 2 2" xfId="38261"/>
    <cellStyle name="Salida 3 2 3 2 3" xfId="38262"/>
    <cellStyle name="Salida 3 2 3 2 3 2" xfId="38263"/>
    <cellStyle name="Salida 3 2 3 2 4" xfId="38264"/>
    <cellStyle name="Salida 3 2 3 2 4 2" xfId="38265"/>
    <cellStyle name="Salida 3 2 3 2 5" xfId="38266"/>
    <cellStyle name="Salida 3 2 3 2 5 2" xfId="38267"/>
    <cellStyle name="Salida 3 2 3 2 6" xfId="38268"/>
    <cellStyle name="Salida 3 2 3 2 6 2" xfId="38269"/>
    <cellStyle name="Salida 3 2 3 2 7" xfId="38270"/>
    <cellStyle name="Salida 3 2 3 2 7 2" xfId="38271"/>
    <cellStyle name="Salida 3 2 3 2 8" xfId="38272"/>
    <cellStyle name="Salida 3 2 3 2 8 2" xfId="38273"/>
    <cellStyle name="Salida 3 2 3 2 9" xfId="38274"/>
    <cellStyle name="Salida 3 2 3 2 9 2" xfId="38275"/>
    <cellStyle name="Salida 3 2 3 3" xfId="38276"/>
    <cellStyle name="Salida 3 2 3 3 10" xfId="38277"/>
    <cellStyle name="Salida 3 2 3 3 10 2" xfId="38278"/>
    <cellStyle name="Salida 3 2 3 3 11" xfId="38279"/>
    <cellStyle name="Salida 3 2 3 3 2" xfId="38280"/>
    <cellStyle name="Salida 3 2 3 3 2 2" xfId="38281"/>
    <cellStyle name="Salida 3 2 3 3 3" xfId="38282"/>
    <cellStyle name="Salida 3 2 3 3 3 2" xfId="38283"/>
    <cellStyle name="Salida 3 2 3 3 4" xfId="38284"/>
    <cellStyle name="Salida 3 2 3 3 4 2" xfId="38285"/>
    <cellStyle name="Salida 3 2 3 3 5" xfId="38286"/>
    <cellStyle name="Salida 3 2 3 3 5 2" xfId="38287"/>
    <cellStyle name="Salida 3 2 3 3 6" xfId="38288"/>
    <cellStyle name="Salida 3 2 3 3 6 2" xfId="38289"/>
    <cellStyle name="Salida 3 2 3 3 7" xfId="38290"/>
    <cellStyle name="Salida 3 2 3 3 7 2" xfId="38291"/>
    <cellStyle name="Salida 3 2 3 3 8" xfId="38292"/>
    <cellStyle name="Salida 3 2 3 3 8 2" xfId="38293"/>
    <cellStyle name="Salida 3 2 3 3 9" xfId="38294"/>
    <cellStyle name="Salida 3 2 3 3 9 2" xfId="38295"/>
    <cellStyle name="Salida 3 2 3 4" xfId="38296"/>
    <cellStyle name="Salida 3 2 3 4 2" xfId="38297"/>
    <cellStyle name="Salida 3 2 3 5" xfId="38298"/>
    <cellStyle name="Salida 3 2 3 5 2" xfId="38299"/>
    <cellStyle name="Salida 3 2 3 6" xfId="38300"/>
    <cellStyle name="Salida 3 2 3 6 2" xfId="38301"/>
    <cellStyle name="Salida 3 2 3 7" xfId="38302"/>
    <cellStyle name="Salida 3 2 3 7 2" xfId="38303"/>
    <cellStyle name="Salida 3 2 3 8" xfId="38304"/>
    <cellStyle name="Salida 3 2 3 8 2" xfId="38305"/>
    <cellStyle name="Salida 3 2 3 9" xfId="38306"/>
    <cellStyle name="Salida 3 2 3 9 2" xfId="38307"/>
    <cellStyle name="Salida 3 2 4" xfId="38308"/>
    <cellStyle name="Salida 3 2 4 10" xfId="38309"/>
    <cellStyle name="Salida 3 2 4 10 2" xfId="38310"/>
    <cellStyle name="Salida 3 2 4 11" xfId="38311"/>
    <cellStyle name="Salida 3 2 4 2" xfId="38312"/>
    <cellStyle name="Salida 3 2 4 2 2" xfId="38313"/>
    <cellStyle name="Salida 3 2 4 3" xfId="38314"/>
    <cellStyle name="Salida 3 2 4 3 2" xfId="38315"/>
    <cellStyle name="Salida 3 2 4 4" xfId="38316"/>
    <cellStyle name="Salida 3 2 4 4 2" xfId="38317"/>
    <cellStyle name="Salida 3 2 4 5" xfId="38318"/>
    <cellStyle name="Salida 3 2 4 5 2" xfId="38319"/>
    <cellStyle name="Salida 3 2 4 6" xfId="38320"/>
    <cellStyle name="Salida 3 2 4 6 2" xfId="38321"/>
    <cellStyle name="Salida 3 2 4 7" xfId="38322"/>
    <cellStyle name="Salida 3 2 4 7 2" xfId="38323"/>
    <cellStyle name="Salida 3 2 4 8" xfId="38324"/>
    <cellStyle name="Salida 3 2 4 8 2" xfId="38325"/>
    <cellStyle name="Salida 3 2 4 9" xfId="38326"/>
    <cellStyle name="Salida 3 2 4 9 2" xfId="38327"/>
    <cellStyle name="Salida 3 2 5" xfId="38328"/>
    <cellStyle name="Salida 3 2 5 10" xfId="38329"/>
    <cellStyle name="Salida 3 2 5 10 2" xfId="38330"/>
    <cellStyle name="Salida 3 2 5 11" xfId="38331"/>
    <cellStyle name="Salida 3 2 5 2" xfId="38332"/>
    <cellStyle name="Salida 3 2 5 2 2" xfId="38333"/>
    <cellStyle name="Salida 3 2 5 3" xfId="38334"/>
    <cellStyle name="Salida 3 2 5 3 2" xfId="38335"/>
    <cellStyle name="Salida 3 2 5 4" xfId="38336"/>
    <cellStyle name="Salida 3 2 5 4 2" xfId="38337"/>
    <cellStyle name="Salida 3 2 5 5" xfId="38338"/>
    <cellStyle name="Salida 3 2 5 5 2" xfId="38339"/>
    <cellStyle name="Salida 3 2 5 6" xfId="38340"/>
    <cellStyle name="Salida 3 2 5 6 2" xfId="38341"/>
    <cellStyle name="Salida 3 2 5 7" xfId="38342"/>
    <cellStyle name="Salida 3 2 5 7 2" xfId="38343"/>
    <cellStyle name="Salida 3 2 5 8" xfId="38344"/>
    <cellStyle name="Salida 3 2 5 8 2" xfId="38345"/>
    <cellStyle name="Salida 3 2 5 9" xfId="38346"/>
    <cellStyle name="Salida 3 2 5 9 2" xfId="38347"/>
    <cellStyle name="Salida 3 2 6" xfId="38348"/>
    <cellStyle name="Salida 3 2 6 2" xfId="38349"/>
    <cellStyle name="Salida 3 2 7" xfId="38350"/>
    <cellStyle name="Salida 3 2 7 2" xfId="38351"/>
    <cellStyle name="Salida 3 2 8" xfId="38352"/>
    <cellStyle name="Salida 3 2 8 2" xfId="38353"/>
    <cellStyle name="Salida 3 2 9" xfId="38354"/>
    <cellStyle name="Salida 3 2 9 2" xfId="38355"/>
    <cellStyle name="Salida 3 3" xfId="38356"/>
    <cellStyle name="Salida 3 3 10" xfId="38357"/>
    <cellStyle name="Salida 3 3 10 2" xfId="38358"/>
    <cellStyle name="Salida 3 3 11" xfId="38359"/>
    <cellStyle name="Salida 3 3 11 2" xfId="38360"/>
    <cellStyle name="Salida 3 3 12" xfId="38361"/>
    <cellStyle name="Salida 3 3 12 2" xfId="38362"/>
    <cellStyle name="Salida 3 3 13" xfId="38363"/>
    <cellStyle name="Salida 3 3 13 2" xfId="38364"/>
    <cellStyle name="Salida 3 3 14" xfId="38365"/>
    <cellStyle name="Salida 3 3 14 2" xfId="38366"/>
    <cellStyle name="Salida 3 3 15" xfId="38367"/>
    <cellStyle name="Salida 3 3 2" xfId="38368"/>
    <cellStyle name="Salida 3 3 2 10" xfId="38369"/>
    <cellStyle name="Salida 3 3 2 10 2" xfId="38370"/>
    <cellStyle name="Salida 3 3 2 11" xfId="38371"/>
    <cellStyle name="Salida 3 3 2 11 2" xfId="38372"/>
    <cellStyle name="Salida 3 3 2 12" xfId="38373"/>
    <cellStyle name="Salida 3 3 2 12 2" xfId="38374"/>
    <cellStyle name="Salida 3 3 2 13" xfId="38375"/>
    <cellStyle name="Salida 3 3 2 2" xfId="38376"/>
    <cellStyle name="Salida 3 3 2 2 10" xfId="38377"/>
    <cellStyle name="Salida 3 3 2 2 10 2" xfId="38378"/>
    <cellStyle name="Salida 3 3 2 2 11" xfId="38379"/>
    <cellStyle name="Salida 3 3 2 2 2" xfId="38380"/>
    <cellStyle name="Salida 3 3 2 2 2 2" xfId="38381"/>
    <cellStyle name="Salida 3 3 2 2 3" xfId="38382"/>
    <cellStyle name="Salida 3 3 2 2 3 2" xfId="38383"/>
    <cellStyle name="Salida 3 3 2 2 4" xfId="38384"/>
    <cellStyle name="Salida 3 3 2 2 4 2" xfId="38385"/>
    <cellStyle name="Salida 3 3 2 2 5" xfId="38386"/>
    <cellStyle name="Salida 3 3 2 2 5 2" xfId="38387"/>
    <cellStyle name="Salida 3 3 2 2 6" xfId="38388"/>
    <cellStyle name="Salida 3 3 2 2 6 2" xfId="38389"/>
    <cellStyle name="Salida 3 3 2 2 7" xfId="38390"/>
    <cellStyle name="Salida 3 3 2 2 7 2" xfId="38391"/>
    <cellStyle name="Salida 3 3 2 2 8" xfId="38392"/>
    <cellStyle name="Salida 3 3 2 2 8 2" xfId="38393"/>
    <cellStyle name="Salida 3 3 2 2 9" xfId="38394"/>
    <cellStyle name="Salida 3 3 2 2 9 2" xfId="38395"/>
    <cellStyle name="Salida 3 3 2 3" xfId="38396"/>
    <cellStyle name="Salida 3 3 2 3 10" xfId="38397"/>
    <cellStyle name="Salida 3 3 2 3 10 2" xfId="38398"/>
    <cellStyle name="Salida 3 3 2 3 11" xfId="38399"/>
    <cellStyle name="Salida 3 3 2 3 2" xfId="38400"/>
    <cellStyle name="Salida 3 3 2 3 2 2" xfId="38401"/>
    <cellStyle name="Salida 3 3 2 3 3" xfId="38402"/>
    <cellStyle name="Salida 3 3 2 3 3 2" xfId="38403"/>
    <cellStyle name="Salida 3 3 2 3 4" xfId="38404"/>
    <cellStyle name="Salida 3 3 2 3 4 2" xfId="38405"/>
    <cellStyle name="Salida 3 3 2 3 5" xfId="38406"/>
    <cellStyle name="Salida 3 3 2 3 5 2" xfId="38407"/>
    <cellStyle name="Salida 3 3 2 3 6" xfId="38408"/>
    <cellStyle name="Salida 3 3 2 3 6 2" xfId="38409"/>
    <cellStyle name="Salida 3 3 2 3 7" xfId="38410"/>
    <cellStyle name="Salida 3 3 2 3 7 2" xfId="38411"/>
    <cellStyle name="Salida 3 3 2 3 8" xfId="38412"/>
    <cellStyle name="Salida 3 3 2 3 8 2" xfId="38413"/>
    <cellStyle name="Salida 3 3 2 3 9" xfId="38414"/>
    <cellStyle name="Salida 3 3 2 3 9 2" xfId="38415"/>
    <cellStyle name="Salida 3 3 2 4" xfId="38416"/>
    <cellStyle name="Salida 3 3 2 4 2" xfId="38417"/>
    <cellStyle name="Salida 3 3 2 5" xfId="38418"/>
    <cellStyle name="Salida 3 3 2 5 2" xfId="38419"/>
    <cellStyle name="Salida 3 3 2 6" xfId="38420"/>
    <cellStyle name="Salida 3 3 2 6 2" xfId="38421"/>
    <cellStyle name="Salida 3 3 2 7" xfId="38422"/>
    <cellStyle name="Salida 3 3 2 7 2" xfId="38423"/>
    <cellStyle name="Salida 3 3 2 8" xfId="38424"/>
    <cellStyle name="Salida 3 3 2 8 2" xfId="38425"/>
    <cellStyle name="Salida 3 3 2 9" xfId="38426"/>
    <cellStyle name="Salida 3 3 2 9 2" xfId="38427"/>
    <cellStyle name="Salida 3 3 3" xfId="38428"/>
    <cellStyle name="Salida 3 3 3 10" xfId="38429"/>
    <cellStyle name="Salida 3 3 3 10 2" xfId="38430"/>
    <cellStyle name="Salida 3 3 3 11" xfId="38431"/>
    <cellStyle name="Salida 3 3 3 11 2" xfId="38432"/>
    <cellStyle name="Salida 3 3 3 12" xfId="38433"/>
    <cellStyle name="Salida 3 3 3 12 2" xfId="38434"/>
    <cellStyle name="Salida 3 3 3 13" xfId="38435"/>
    <cellStyle name="Salida 3 3 3 2" xfId="38436"/>
    <cellStyle name="Salida 3 3 3 2 10" xfId="38437"/>
    <cellStyle name="Salida 3 3 3 2 10 2" xfId="38438"/>
    <cellStyle name="Salida 3 3 3 2 11" xfId="38439"/>
    <cellStyle name="Salida 3 3 3 2 2" xfId="38440"/>
    <cellStyle name="Salida 3 3 3 2 2 2" xfId="38441"/>
    <cellStyle name="Salida 3 3 3 2 3" xfId="38442"/>
    <cellStyle name="Salida 3 3 3 2 3 2" xfId="38443"/>
    <cellStyle name="Salida 3 3 3 2 4" xfId="38444"/>
    <cellStyle name="Salida 3 3 3 2 4 2" xfId="38445"/>
    <cellStyle name="Salida 3 3 3 2 5" xfId="38446"/>
    <cellStyle name="Salida 3 3 3 2 5 2" xfId="38447"/>
    <cellStyle name="Salida 3 3 3 2 6" xfId="38448"/>
    <cellStyle name="Salida 3 3 3 2 6 2" xfId="38449"/>
    <cellStyle name="Salida 3 3 3 2 7" xfId="38450"/>
    <cellStyle name="Salida 3 3 3 2 7 2" xfId="38451"/>
    <cellStyle name="Salida 3 3 3 2 8" xfId="38452"/>
    <cellStyle name="Salida 3 3 3 2 8 2" xfId="38453"/>
    <cellStyle name="Salida 3 3 3 2 9" xfId="38454"/>
    <cellStyle name="Salida 3 3 3 2 9 2" xfId="38455"/>
    <cellStyle name="Salida 3 3 3 3" xfId="38456"/>
    <cellStyle name="Salida 3 3 3 3 10" xfId="38457"/>
    <cellStyle name="Salida 3 3 3 3 10 2" xfId="38458"/>
    <cellStyle name="Salida 3 3 3 3 11" xfId="38459"/>
    <cellStyle name="Salida 3 3 3 3 2" xfId="38460"/>
    <cellStyle name="Salida 3 3 3 3 2 2" xfId="38461"/>
    <cellStyle name="Salida 3 3 3 3 3" xfId="38462"/>
    <cellStyle name="Salida 3 3 3 3 3 2" xfId="38463"/>
    <cellStyle name="Salida 3 3 3 3 4" xfId="38464"/>
    <cellStyle name="Salida 3 3 3 3 4 2" xfId="38465"/>
    <cellStyle name="Salida 3 3 3 3 5" xfId="38466"/>
    <cellStyle name="Salida 3 3 3 3 5 2" xfId="38467"/>
    <cellStyle name="Salida 3 3 3 3 6" xfId="38468"/>
    <cellStyle name="Salida 3 3 3 3 6 2" xfId="38469"/>
    <cellStyle name="Salida 3 3 3 3 7" xfId="38470"/>
    <cellStyle name="Salida 3 3 3 3 7 2" xfId="38471"/>
    <cellStyle name="Salida 3 3 3 3 8" xfId="38472"/>
    <cellStyle name="Salida 3 3 3 3 8 2" xfId="38473"/>
    <cellStyle name="Salida 3 3 3 3 9" xfId="38474"/>
    <cellStyle name="Salida 3 3 3 3 9 2" xfId="38475"/>
    <cellStyle name="Salida 3 3 3 4" xfId="38476"/>
    <cellStyle name="Salida 3 3 3 4 2" xfId="38477"/>
    <cellStyle name="Salida 3 3 3 5" xfId="38478"/>
    <cellStyle name="Salida 3 3 3 5 2" xfId="38479"/>
    <cellStyle name="Salida 3 3 3 6" xfId="38480"/>
    <cellStyle name="Salida 3 3 3 6 2" xfId="38481"/>
    <cellStyle name="Salida 3 3 3 7" xfId="38482"/>
    <cellStyle name="Salida 3 3 3 7 2" xfId="38483"/>
    <cellStyle name="Salida 3 3 3 8" xfId="38484"/>
    <cellStyle name="Salida 3 3 3 8 2" xfId="38485"/>
    <cellStyle name="Salida 3 3 3 9" xfId="38486"/>
    <cellStyle name="Salida 3 3 3 9 2" xfId="38487"/>
    <cellStyle name="Salida 3 3 4" xfId="38488"/>
    <cellStyle name="Salida 3 3 4 10" xfId="38489"/>
    <cellStyle name="Salida 3 3 4 10 2" xfId="38490"/>
    <cellStyle name="Salida 3 3 4 11" xfId="38491"/>
    <cellStyle name="Salida 3 3 4 2" xfId="38492"/>
    <cellStyle name="Salida 3 3 4 2 2" xfId="38493"/>
    <cellStyle name="Salida 3 3 4 3" xfId="38494"/>
    <cellStyle name="Salida 3 3 4 3 2" xfId="38495"/>
    <cellStyle name="Salida 3 3 4 4" xfId="38496"/>
    <cellStyle name="Salida 3 3 4 4 2" xfId="38497"/>
    <cellStyle name="Salida 3 3 4 5" xfId="38498"/>
    <cellStyle name="Salida 3 3 4 5 2" xfId="38499"/>
    <cellStyle name="Salida 3 3 4 6" xfId="38500"/>
    <cellStyle name="Salida 3 3 4 6 2" xfId="38501"/>
    <cellStyle name="Salida 3 3 4 7" xfId="38502"/>
    <cellStyle name="Salida 3 3 4 7 2" xfId="38503"/>
    <cellStyle name="Salida 3 3 4 8" xfId="38504"/>
    <cellStyle name="Salida 3 3 4 8 2" xfId="38505"/>
    <cellStyle name="Salida 3 3 4 9" xfId="38506"/>
    <cellStyle name="Salida 3 3 4 9 2" xfId="38507"/>
    <cellStyle name="Salida 3 3 5" xfId="38508"/>
    <cellStyle name="Salida 3 3 5 10" xfId="38509"/>
    <cellStyle name="Salida 3 3 5 10 2" xfId="38510"/>
    <cellStyle name="Salida 3 3 5 11" xfId="38511"/>
    <cellStyle name="Salida 3 3 5 2" xfId="38512"/>
    <cellStyle name="Salida 3 3 5 2 2" xfId="38513"/>
    <cellStyle name="Salida 3 3 5 3" xfId="38514"/>
    <cellStyle name="Salida 3 3 5 3 2" xfId="38515"/>
    <cellStyle name="Salida 3 3 5 4" xfId="38516"/>
    <cellStyle name="Salida 3 3 5 4 2" xfId="38517"/>
    <cellStyle name="Salida 3 3 5 5" xfId="38518"/>
    <cellStyle name="Salida 3 3 5 5 2" xfId="38519"/>
    <cellStyle name="Salida 3 3 5 6" xfId="38520"/>
    <cellStyle name="Salida 3 3 5 6 2" xfId="38521"/>
    <cellStyle name="Salida 3 3 5 7" xfId="38522"/>
    <cellStyle name="Salida 3 3 5 7 2" xfId="38523"/>
    <cellStyle name="Salida 3 3 5 8" xfId="38524"/>
    <cellStyle name="Salida 3 3 5 8 2" xfId="38525"/>
    <cellStyle name="Salida 3 3 5 9" xfId="38526"/>
    <cellStyle name="Salida 3 3 5 9 2" xfId="38527"/>
    <cellStyle name="Salida 3 3 6" xfId="38528"/>
    <cellStyle name="Salida 3 3 6 2" xfId="38529"/>
    <cellStyle name="Salida 3 3 7" xfId="38530"/>
    <cellStyle name="Salida 3 3 7 2" xfId="38531"/>
    <cellStyle name="Salida 3 3 8" xfId="38532"/>
    <cellStyle name="Salida 3 3 8 2" xfId="38533"/>
    <cellStyle name="Salida 3 3 9" xfId="38534"/>
    <cellStyle name="Salida 3 3 9 2" xfId="38535"/>
    <cellStyle name="Salida 3 4" xfId="38536"/>
    <cellStyle name="Salida 3 4 10" xfId="38537"/>
    <cellStyle name="Salida 3 4 10 2" xfId="38538"/>
    <cellStyle name="Salida 3 4 11" xfId="38539"/>
    <cellStyle name="Salida 3 4 11 2" xfId="38540"/>
    <cellStyle name="Salida 3 4 12" xfId="38541"/>
    <cellStyle name="Salida 3 4 12 2" xfId="38542"/>
    <cellStyle name="Salida 3 4 13" xfId="38543"/>
    <cellStyle name="Salida 3 4 2" xfId="38544"/>
    <cellStyle name="Salida 3 4 2 10" xfId="38545"/>
    <cellStyle name="Salida 3 4 2 10 2" xfId="38546"/>
    <cellStyle name="Salida 3 4 2 11" xfId="38547"/>
    <cellStyle name="Salida 3 4 2 2" xfId="38548"/>
    <cellStyle name="Salida 3 4 2 2 2" xfId="38549"/>
    <cellStyle name="Salida 3 4 2 3" xfId="38550"/>
    <cellStyle name="Salida 3 4 2 3 2" xfId="38551"/>
    <cellStyle name="Salida 3 4 2 4" xfId="38552"/>
    <cellStyle name="Salida 3 4 2 4 2" xfId="38553"/>
    <cellStyle name="Salida 3 4 2 5" xfId="38554"/>
    <cellStyle name="Salida 3 4 2 5 2" xfId="38555"/>
    <cellStyle name="Salida 3 4 2 6" xfId="38556"/>
    <cellStyle name="Salida 3 4 2 6 2" xfId="38557"/>
    <cellStyle name="Salida 3 4 2 7" xfId="38558"/>
    <cellStyle name="Salida 3 4 2 7 2" xfId="38559"/>
    <cellStyle name="Salida 3 4 2 8" xfId="38560"/>
    <cellStyle name="Salida 3 4 2 8 2" xfId="38561"/>
    <cellStyle name="Salida 3 4 2 9" xfId="38562"/>
    <cellStyle name="Salida 3 4 2 9 2" xfId="38563"/>
    <cellStyle name="Salida 3 4 3" xfId="38564"/>
    <cellStyle name="Salida 3 4 3 10" xfId="38565"/>
    <cellStyle name="Salida 3 4 3 10 2" xfId="38566"/>
    <cellStyle name="Salida 3 4 3 11" xfId="38567"/>
    <cellStyle name="Salida 3 4 3 2" xfId="38568"/>
    <cellStyle name="Salida 3 4 3 2 2" xfId="38569"/>
    <cellStyle name="Salida 3 4 3 3" xfId="38570"/>
    <cellStyle name="Salida 3 4 3 3 2" xfId="38571"/>
    <cellStyle name="Salida 3 4 3 4" xfId="38572"/>
    <cellStyle name="Salida 3 4 3 4 2" xfId="38573"/>
    <cellStyle name="Salida 3 4 3 5" xfId="38574"/>
    <cellStyle name="Salida 3 4 3 5 2" xfId="38575"/>
    <cellStyle name="Salida 3 4 3 6" xfId="38576"/>
    <cellStyle name="Salida 3 4 3 6 2" xfId="38577"/>
    <cellStyle name="Salida 3 4 3 7" xfId="38578"/>
    <cellStyle name="Salida 3 4 3 7 2" xfId="38579"/>
    <cellStyle name="Salida 3 4 3 8" xfId="38580"/>
    <cellStyle name="Salida 3 4 3 8 2" xfId="38581"/>
    <cellStyle name="Salida 3 4 3 9" xfId="38582"/>
    <cellStyle name="Salida 3 4 3 9 2" xfId="38583"/>
    <cellStyle name="Salida 3 4 4" xfId="38584"/>
    <cellStyle name="Salida 3 4 4 2" xfId="38585"/>
    <cellStyle name="Salida 3 4 5" xfId="38586"/>
    <cellStyle name="Salida 3 4 5 2" xfId="38587"/>
    <cellStyle name="Salida 3 4 6" xfId="38588"/>
    <cellStyle name="Salida 3 4 6 2" xfId="38589"/>
    <cellStyle name="Salida 3 4 7" xfId="38590"/>
    <cellStyle name="Salida 3 4 7 2" xfId="38591"/>
    <cellStyle name="Salida 3 4 8" xfId="38592"/>
    <cellStyle name="Salida 3 4 8 2" xfId="38593"/>
    <cellStyle name="Salida 3 4 9" xfId="38594"/>
    <cellStyle name="Salida 3 4 9 2" xfId="38595"/>
    <cellStyle name="Salida 3 5" xfId="38596"/>
    <cellStyle name="Salida 3 5 10" xfId="38597"/>
    <cellStyle name="Salida 3 5 10 2" xfId="38598"/>
    <cellStyle name="Salida 3 5 11" xfId="38599"/>
    <cellStyle name="Salida 3 5 11 2" xfId="38600"/>
    <cellStyle name="Salida 3 5 12" xfId="38601"/>
    <cellStyle name="Salida 3 5 12 2" xfId="38602"/>
    <cellStyle name="Salida 3 5 13" xfId="38603"/>
    <cellStyle name="Salida 3 5 2" xfId="38604"/>
    <cellStyle name="Salida 3 5 2 10" xfId="38605"/>
    <cellStyle name="Salida 3 5 2 10 2" xfId="38606"/>
    <cellStyle name="Salida 3 5 2 11" xfId="38607"/>
    <cellStyle name="Salida 3 5 2 2" xfId="38608"/>
    <cellStyle name="Salida 3 5 2 2 2" xfId="38609"/>
    <cellStyle name="Salida 3 5 2 3" xfId="38610"/>
    <cellStyle name="Salida 3 5 2 3 2" xfId="38611"/>
    <cellStyle name="Salida 3 5 2 4" xfId="38612"/>
    <cellStyle name="Salida 3 5 2 4 2" xfId="38613"/>
    <cellStyle name="Salida 3 5 2 5" xfId="38614"/>
    <cellStyle name="Salida 3 5 2 5 2" xfId="38615"/>
    <cellStyle name="Salida 3 5 2 6" xfId="38616"/>
    <cellStyle name="Salida 3 5 2 6 2" xfId="38617"/>
    <cellStyle name="Salida 3 5 2 7" xfId="38618"/>
    <cellStyle name="Salida 3 5 2 7 2" xfId="38619"/>
    <cellStyle name="Salida 3 5 2 8" xfId="38620"/>
    <cellStyle name="Salida 3 5 2 8 2" xfId="38621"/>
    <cellStyle name="Salida 3 5 2 9" xfId="38622"/>
    <cellStyle name="Salida 3 5 2 9 2" xfId="38623"/>
    <cellStyle name="Salida 3 5 3" xfId="38624"/>
    <cellStyle name="Salida 3 5 3 10" xfId="38625"/>
    <cellStyle name="Salida 3 5 3 10 2" xfId="38626"/>
    <cellStyle name="Salida 3 5 3 11" xfId="38627"/>
    <cellStyle name="Salida 3 5 3 2" xfId="38628"/>
    <cellStyle name="Salida 3 5 3 2 2" xfId="38629"/>
    <cellStyle name="Salida 3 5 3 3" xfId="38630"/>
    <cellStyle name="Salida 3 5 3 3 2" xfId="38631"/>
    <cellStyle name="Salida 3 5 3 4" xfId="38632"/>
    <cellStyle name="Salida 3 5 3 4 2" xfId="38633"/>
    <cellStyle name="Salida 3 5 3 5" xfId="38634"/>
    <cellStyle name="Salida 3 5 3 5 2" xfId="38635"/>
    <cellStyle name="Salida 3 5 3 6" xfId="38636"/>
    <cellStyle name="Salida 3 5 3 6 2" xfId="38637"/>
    <cellStyle name="Salida 3 5 3 7" xfId="38638"/>
    <cellStyle name="Salida 3 5 3 7 2" xfId="38639"/>
    <cellStyle name="Salida 3 5 3 8" xfId="38640"/>
    <cellStyle name="Salida 3 5 3 8 2" xfId="38641"/>
    <cellStyle name="Salida 3 5 3 9" xfId="38642"/>
    <cellStyle name="Salida 3 5 3 9 2" xfId="38643"/>
    <cellStyle name="Salida 3 5 4" xfId="38644"/>
    <cellStyle name="Salida 3 5 4 2" xfId="38645"/>
    <cellStyle name="Salida 3 5 5" xfId="38646"/>
    <cellStyle name="Salida 3 5 5 2" xfId="38647"/>
    <cellStyle name="Salida 3 5 6" xfId="38648"/>
    <cellStyle name="Salida 3 5 6 2" xfId="38649"/>
    <cellStyle name="Salida 3 5 7" xfId="38650"/>
    <cellStyle name="Salida 3 5 7 2" xfId="38651"/>
    <cellStyle name="Salida 3 5 8" xfId="38652"/>
    <cellStyle name="Salida 3 5 8 2" xfId="38653"/>
    <cellStyle name="Salida 3 5 9" xfId="38654"/>
    <cellStyle name="Salida 3 5 9 2" xfId="38655"/>
    <cellStyle name="Salida 3 6" xfId="38656"/>
    <cellStyle name="Salida 3 6 2" xfId="38657"/>
    <cellStyle name="Salida 3 7" xfId="38658"/>
    <cellStyle name="Salida 3 7 2" xfId="38659"/>
    <cellStyle name="Salida 3 8" xfId="38660"/>
    <cellStyle name="Salida 3 8 2" xfId="38661"/>
    <cellStyle name="Salida 3 9" xfId="38662"/>
    <cellStyle name="Salida 3 9 2" xfId="38663"/>
    <cellStyle name="Salida 4" xfId="38664"/>
    <cellStyle name="Salida 4 10" xfId="38665"/>
    <cellStyle name="Salida 4 10 2" xfId="38666"/>
    <cellStyle name="Salida 4 11" xfId="38667"/>
    <cellStyle name="Salida 4 11 2" xfId="38668"/>
    <cellStyle name="Salida 4 12" xfId="38669"/>
    <cellStyle name="Salida 4 12 2" xfId="38670"/>
    <cellStyle name="Salida 4 13" xfId="38671"/>
    <cellStyle name="Salida 4 13 2" xfId="38672"/>
    <cellStyle name="Salida 4 14" xfId="38673"/>
    <cellStyle name="Salida 4 14 2" xfId="38674"/>
    <cellStyle name="Salida 4 15" xfId="38675"/>
    <cellStyle name="Salida 4 15 2" xfId="38676"/>
    <cellStyle name="Salida 4 16" xfId="38677"/>
    <cellStyle name="Salida 4 17" xfId="38678"/>
    <cellStyle name="Salida 4 18" xfId="38679"/>
    <cellStyle name="Salida 4 2" xfId="38680"/>
    <cellStyle name="Salida 4 2 10" xfId="38681"/>
    <cellStyle name="Salida 4 2 10 2" xfId="38682"/>
    <cellStyle name="Salida 4 2 11" xfId="38683"/>
    <cellStyle name="Salida 4 2 11 2" xfId="38684"/>
    <cellStyle name="Salida 4 2 12" xfId="38685"/>
    <cellStyle name="Salida 4 2 12 2" xfId="38686"/>
    <cellStyle name="Salida 4 2 13" xfId="38687"/>
    <cellStyle name="Salida 4 2 13 2" xfId="38688"/>
    <cellStyle name="Salida 4 2 14" xfId="38689"/>
    <cellStyle name="Salida 4 2 14 2" xfId="38690"/>
    <cellStyle name="Salida 4 2 15" xfId="38691"/>
    <cellStyle name="Salida 4 2 2" xfId="38692"/>
    <cellStyle name="Salida 4 2 2 10" xfId="38693"/>
    <cellStyle name="Salida 4 2 2 10 2" xfId="38694"/>
    <cellStyle name="Salida 4 2 2 11" xfId="38695"/>
    <cellStyle name="Salida 4 2 2 11 2" xfId="38696"/>
    <cellStyle name="Salida 4 2 2 12" xfId="38697"/>
    <cellStyle name="Salida 4 2 2 12 2" xfId="38698"/>
    <cellStyle name="Salida 4 2 2 13" xfId="38699"/>
    <cellStyle name="Salida 4 2 2 2" xfId="38700"/>
    <cellStyle name="Salida 4 2 2 2 10" xfId="38701"/>
    <cellStyle name="Salida 4 2 2 2 10 2" xfId="38702"/>
    <cellStyle name="Salida 4 2 2 2 11" xfId="38703"/>
    <cellStyle name="Salida 4 2 2 2 2" xfId="38704"/>
    <cellStyle name="Salida 4 2 2 2 2 2" xfId="38705"/>
    <cellStyle name="Salida 4 2 2 2 3" xfId="38706"/>
    <cellStyle name="Salida 4 2 2 2 3 2" xfId="38707"/>
    <cellStyle name="Salida 4 2 2 2 4" xfId="38708"/>
    <cellStyle name="Salida 4 2 2 2 4 2" xfId="38709"/>
    <cellStyle name="Salida 4 2 2 2 5" xfId="38710"/>
    <cellStyle name="Salida 4 2 2 2 5 2" xfId="38711"/>
    <cellStyle name="Salida 4 2 2 2 6" xfId="38712"/>
    <cellStyle name="Salida 4 2 2 2 6 2" xfId="38713"/>
    <cellStyle name="Salida 4 2 2 2 7" xfId="38714"/>
    <cellStyle name="Salida 4 2 2 2 7 2" xfId="38715"/>
    <cellStyle name="Salida 4 2 2 2 8" xfId="38716"/>
    <cellStyle name="Salida 4 2 2 2 8 2" xfId="38717"/>
    <cellStyle name="Salida 4 2 2 2 9" xfId="38718"/>
    <cellStyle name="Salida 4 2 2 2 9 2" xfId="38719"/>
    <cellStyle name="Salida 4 2 2 3" xfId="38720"/>
    <cellStyle name="Salida 4 2 2 3 10" xfId="38721"/>
    <cellStyle name="Salida 4 2 2 3 10 2" xfId="38722"/>
    <cellStyle name="Salida 4 2 2 3 11" xfId="38723"/>
    <cellStyle name="Salida 4 2 2 3 2" xfId="38724"/>
    <cellStyle name="Salida 4 2 2 3 2 2" xfId="38725"/>
    <cellStyle name="Salida 4 2 2 3 3" xfId="38726"/>
    <cellStyle name="Salida 4 2 2 3 3 2" xfId="38727"/>
    <cellStyle name="Salida 4 2 2 3 4" xfId="38728"/>
    <cellStyle name="Salida 4 2 2 3 4 2" xfId="38729"/>
    <cellStyle name="Salida 4 2 2 3 5" xfId="38730"/>
    <cellStyle name="Salida 4 2 2 3 5 2" xfId="38731"/>
    <cellStyle name="Salida 4 2 2 3 6" xfId="38732"/>
    <cellStyle name="Salida 4 2 2 3 6 2" xfId="38733"/>
    <cellStyle name="Salida 4 2 2 3 7" xfId="38734"/>
    <cellStyle name="Salida 4 2 2 3 7 2" xfId="38735"/>
    <cellStyle name="Salida 4 2 2 3 8" xfId="38736"/>
    <cellStyle name="Salida 4 2 2 3 8 2" xfId="38737"/>
    <cellStyle name="Salida 4 2 2 3 9" xfId="38738"/>
    <cellStyle name="Salida 4 2 2 3 9 2" xfId="38739"/>
    <cellStyle name="Salida 4 2 2 4" xfId="38740"/>
    <cellStyle name="Salida 4 2 2 4 2" xfId="38741"/>
    <cellStyle name="Salida 4 2 2 5" xfId="38742"/>
    <cellStyle name="Salida 4 2 2 5 2" xfId="38743"/>
    <cellStyle name="Salida 4 2 2 6" xfId="38744"/>
    <cellStyle name="Salida 4 2 2 6 2" xfId="38745"/>
    <cellStyle name="Salida 4 2 2 7" xfId="38746"/>
    <cellStyle name="Salida 4 2 2 7 2" xfId="38747"/>
    <cellStyle name="Salida 4 2 2 8" xfId="38748"/>
    <cellStyle name="Salida 4 2 2 8 2" xfId="38749"/>
    <cellStyle name="Salida 4 2 2 9" xfId="38750"/>
    <cellStyle name="Salida 4 2 2 9 2" xfId="38751"/>
    <cellStyle name="Salida 4 2 3" xfId="38752"/>
    <cellStyle name="Salida 4 2 3 10" xfId="38753"/>
    <cellStyle name="Salida 4 2 3 10 2" xfId="38754"/>
    <cellStyle name="Salida 4 2 3 11" xfId="38755"/>
    <cellStyle name="Salida 4 2 3 11 2" xfId="38756"/>
    <cellStyle name="Salida 4 2 3 12" xfId="38757"/>
    <cellStyle name="Salida 4 2 3 12 2" xfId="38758"/>
    <cellStyle name="Salida 4 2 3 13" xfId="38759"/>
    <cellStyle name="Salida 4 2 3 2" xfId="38760"/>
    <cellStyle name="Salida 4 2 3 2 10" xfId="38761"/>
    <cellStyle name="Salida 4 2 3 2 10 2" xfId="38762"/>
    <cellStyle name="Salida 4 2 3 2 11" xfId="38763"/>
    <cellStyle name="Salida 4 2 3 2 2" xfId="38764"/>
    <cellStyle name="Salida 4 2 3 2 2 2" xfId="38765"/>
    <cellStyle name="Salida 4 2 3 2 3" xfId="38766"/>
    <cellStyle name="Salida 4 2 3 2 3 2" xfId="38767"/>
    <cellStyle name="Salida 4 2 3 2 4" xfId="38768"/>
    <cellStyle name="Salida 4 2 3 2 4 2" xfId="38769"/>
    <cellStyle name="Salida 4 2 3 2 5" xfId="38770"/>
    <cellStyle name="Salida 4 2 3 2 5 2" xfId="38771"/>
    <cellStyle name="Salida 4 2 3 2 6" xfId="38772"/>
    <cellStyle name="Salida 4 2 3 2 6 2" xfId="38773"/>
    <cellStyle name="Salida 4 2 3 2 7" xfId="38774"/>
    <cellStyle name="Salida 4 2 3 2 7 2" xfId="38775"/>
    <cellStyle name="Salida 4 2 3 2 8" xfId="38776"/>
    <cellStyle name="Salida 4 2 3 2 8 2" xfId="38777"/>
    <cellStyle name="Salida 4 2 3 2 9" xfId="38778"/>
    <cellStyle name="Salida 4 2 3 2 9 2" xfId="38779"/>
    <cellStyle name="Salida 4 2 3 3" xfId="38780"/>
    <cellStyle name="Salida 4 2 3 3 10" xfId="38781"/>
    <cellStyle name="Salida 4 2 3 3 10 2" xfId="38782"/>
    <cellStyle name="Salida 4 2 3 3 11" xfId="38783"/>
    <cellStyle name="Salida 4 2 3 3 2" xfId="38784"/>
    <cellStyle name="Salida 4 2 3 3 2 2" xfId="38785"/>
    <cellStyle name="Salida 4 2 3 3 3" xfId="38786"/>
    <cellStyle name="Salida 4 2 3 3 3 2" xfId="38787"/>
    <cellStyle name="Salida 4 2 3 3 4" xfId="38788"/>
    <cellStyle name="Salida 4 2 3 3 4 2" xfId="38789"/>
    <cellStyle name="Salida 4 2 3 3 5" xfId="38790"/>
    <cellStyle name="Salida 4 2 3 3 5 2" xfId="38791"/>
    <cellStyle name="Salida 4 2 3 3 6" xfId="38792"/>
    <cellStyle name="Salida 4 2 3 3 6 2" xfId="38793"/>
    <cellStyle name="Salida 4 2 3 3 7" xfId="38794"/>
    <cellStyle name="Salida 4 2 3 3 7 2" xfId="38795"/>
    <cellStyle name="Salida 4 2 3 3 8" xfId="38796"/>
    <cellStyle name="Salida 4 2 3 3 8 2" xfId="38797"/>
    <cellStyle name="Salida 4 2 3 3 9" xfId="38798"/>
    <cellStyle name="Salida 4 2 3 3 9 2" xfId="38799"/>
    <cellStyle name="Salida 4 2 3 4" xfId="38800"/>
    <cellStyle name="Salida 4 2 3 4 2" xfId="38801"/>
    <cellStyle name="Salida 4 2 3 5" xfId="38802"/>
    <cellStyle name="Salida 4 2 3 5 2" xfId="38803"/>
    <cellStyle name="Salida 4 2 3 6" xfId="38804"/>
    <cellStyle name="Salida 4 2 3 6 2" xfId="38805"/>
    <cellStyle name="Salida 4 2 3 7" xfId="38806"/>
    <cellStyle name="Salida 4 2 3 7 2" xfId="38807"/>
    <cellStyle name="Salida 4 2 3 8" xfId="38808"/>
    <cellStyle name="Salida 4 2 3 8 2" xfId="38809"/>
    <cellStyle name="Salida 4 2 3 9" xfId="38810"/>
    <cellStyle name="Salida 4 2 3 9 2" xfId="38811"/>
    <cellStyle name="Salida 4 2 4" xfId="38812"/>
    <cellStyle name="Salida 4 2 4 10" xfId="38813"/>
    <cellStyle name="Salida 4 2 4 10 2" xfId="38814"/>
    <cellStyle name="Salida 4 2 4 11" xfId="38815"/>
    <cellStyle name="Salida 4 2 4 2" xfId="38816"/>
    <cellStyle name="Salida 4 2 4 2 2" xfId="38817"/>
    <cellStyle name="Salida 4 2 4 3" xfId="38818"/>
    <cellStyle name="Salida 4 2 4 3 2" xfId="38819"/>
    <cellStyle name="Salida 4 2 4 4" xfId="38820"/>
    <cellStyle name="Salida 4 2 4 4 2" xfId="38821"/>
    <cellStyle name="Salida 4 2 4 5" xfId="38822"/>
    <cellStyle name="Salida 4 2 4 5 2" xfId="38823"/>
    <cellStyle name="Salida 4 2 4 6" xfId="38824"/>
    <cellStyle name="Salida 4 2 4 6 2" xfId="38825"/>
    <cellStyle name="Salida 4 2 4 7" xfId="38826"/>
    <cellStyle name="Salida 4 2 4 7 2" xfId="38827"/>
    <cellStyle name="Salida 4 2 4 8" xfId="38828"/>
    <cellStyle name="Salida 4 2 4 8 2" xfId="38829"/>
    <cellStyle name="Salida 4 2 4 9" xfId="38830"/>
    <cellStyle name="Salida 4 2 4 9 2" xfId="38831"/>
    <cellStyle name="Salida 4 2 5" xfId="38832"/>
    <cellStyle name="Salida 4 2 5 10" xfId="38833"/>
    <cellStyle name="Salida 4 2 5 10 2" xfId="38834"/>
    <cellStyle name="Salida 4 2 5 11" xfId="38835"/>
    <cellStyle name="Salida 4 2 5 2" xfId="38836"/>
    <cellStyle name="Salida 4 2 5 2 2" xfId="38837"/>
    <cellStyle name="Salida 4 2 5 3" xfId="38838"/>
    <cellStyle name="Salida 4 2 5 3 2" xfId="38839"/>
    <cellStyle name="Salida 4 2 5 4" xfId="38840"/>
    <cellStyle name="Salida 4 2 5 4 2" xfId="38841"/>
    <cellStyle name="Salida 4 2 5 5" xfId="38842"/>
    <cellStyle name="Salida 4 2 5 5 2" xfId="38843"/>
    <cellStyle name="Salida 4 2 5 6" xfId="38844"/>
    <cellStyle name="Salida 4 2 5 6 2" xfId="38845"/>
    <cellStyle name="Salida 4 2 5 7" xfId="38846"/>
    <cellStyle name="Salida 4 2 5 7 2" xfId="38847"/>
    <cellStyle name="Salida 4 2 5 8" xfId="38848"/>
    <cellStyle name="Salida 4 2 5 8 2" xfId="38849"/>
    <cellStyle name="Salida 4 2 5 9" xfId="38850"/>
    <cellStyle name="Salida 4 2 5 9 2" xfId="38851"/>
    <cellStyle name="Salida 4 2 6" xfId="38852"/>
    <cellStyle name="Salida 4 2 6 2" xfId="38853"/>
    <cellStyle name="Salida 4 2 7" xfId="38854"/>
    <cellStyle name="Salida 4 2 7 2" xfId="38855"/>
    <cellStyle name="Salida 4 2 8" xfId="38856"/>
    <cellStyle name="Salida 4 2 8 2" xfId="38857"/>
    <cellStyle name="Salida 4 2 9" xfId="38858"/>
    <cellStyle name="Salida 4 2 9 2" xfId="38859"/>
    <cellStyle name="Salida 4 3" xfId="38860"/>
    <cellStyle name="Salida 4 3 10" xfId="38861"/>
    <cellStyle name="Salida 4 3 10 2" xfId="38862"/>
    <cellStyle name="Salida 4 3 11" xfId="38863"/>
    <cellStyle name="Salida 4 3 11 2" xfId="38864"/>
    <cellStyle name="Salida 4 3 12" xfId="38865"/>
    <cellStyle name="Salida 4 3 12 2" xfId="38866"/>
    <cellStyle name="Salida 4 3 13" xfId="38867"/>
    <cellStyle name="Salida 4 3 2" xfId="38868"/>
    <cellStyle name="Salida 4 3 2 10" xfId="38869"/>
    <cellStyle name="Salida 4 3 2 10 2" xfId="38870"/>
    <cellStyle name="Salida 4 3 2 11" xfId="38871"/>
    <cellStyle name="Salida 4 3 2 2" xfId="38872"/>
    <cellStyle name="Salida 4 3 2 2 2" xfId="38873"/>
    <cellStyle name="Salida 4 3 2 3" xfId="38874"/>
    <cellStyle name="Salida 4 3 2 3 2" xfId="38875"/>
    <cellStyle name="Salida 4 3 2 4" xfId="38876"/>
    <cellStyle name="Salida 4 3 2 4 2" xfId="38877"/>
    <cellStyle name="Salida 4 3 2 5" xfId="38878"/>
    <cellStyle name="Salida 4 3 2 5 2" xfId="38879"/>
    <cellStyle name="Salida 4 3 2 6" xfId="38880"/>
    <cellStyle name="Salida 4 3 2 6 2" xfId="38881"/>
    <cellStyle name="Salida 4 3 2 7" xfId="38882"/>
    <cellStyle name="Salida 4 3 2 7 2" xfId="38883"/>
    <cellStyle name="Salida 4 3 2 8" xfId="38884"/>
    <cellStyle name="Salida 4 3 2 8 2" xfId="38885"/>
    <cellStyle name="Salida 4 3 2 9" xfId="38886"/>
    <cellStyle name="Salida 4 3 2 9 2" xfId="38887"/>
    <cellStyle name="Salida 4 3 3" xfId="38888"/>
    <cellStyle name="Salida 4 3 3 10" xfId="38889"/>
    <cellStyle name="Salida 4 3 3 10 2" xfId="38890"/>
    <cellStyle name="Salida 4 3 3 11" xfId="38891"/>
    <cellStyle name="Salida 4 3 3 2" xfId="38892"/>
    <cellStyle name="Salida 4 3 3 2 2" xfId="38893"/>
    <cellStyle name="Salida 4 3 3 3" xfId="38894"/>
    <cellStyle name="Salida 4 3 3 3 2" xfId="38895"/>
    <cellStyle name="Salida 4 3 3 4" xfId="38896"/>
    <cellStyle name="Salida 4 3 3 4 2" xfId="38897"/>
    <cellStyle name="Salida 4 3 3 5" xfId="38898"/>
    <cellStyle name="Salida 4 3 3 5 2" xfId="38899"/>
    <cellStyle name="Salida 4 3 3 6" xfId="38900"/>
    <cellStyle name="Salida 4 3 3 6 2" xfId="38901"/>
    <cellStyle name="Salida 4 3 3 7" xfId="38902"/>
    <cellStyle name="Salida 4 3 3 7 2" xfId="38903"/>
    <cellStyle name="Salida 4 3 3 8" xfId="38904"/>
    <cellStyle name="Salida 4 3 3 8 2" xfId="38905"/>
    <cellStyle name="Salida 4 3 3 9" xfId="38906"/>
    <cellStyle name="Salida 4 3 3 9 2" xfId="38907"/>
    <cellStyle name="Salida 4 3 4" xfId="38908"/>
    <cellStyle name="Salida 4 3 4 2" xfId="38909"/>
    <cellStyle name="Salida 4 3 5" xfId="38910"/>
    <cellStyle name="Salida 4 3 5 2" xfId="38911"/>
    <cellStyle name="Salida 4 3 6" xfId="38912"/>
    <cellStyle name="Salida 4 3 6 2" xfId="38913"/>
    <cellStyle name="Salida 4 3 7" xfId="38914"/>
    <cellStyle name="Salida 4 3 7 2" xfId="38915"/>
    <cellStyle name="Salida 4 3 8" xfId="38916"/>
    <cellStyle name="Salida 4 3 8 2" xfId="38917"/>
    <cellStyle name="Salida 4 3 9" xfId="38918"/>
    <cellStyle name="Salida 4 3 9 2" xfId="38919"/>
    <cellStyle name="Salida 4 4" xfId="38920"/>
    <cellStyle name="Salida 4 4 10" xfId="38921"/>
    <cellStyle name="Salida 4 4 10 2" xfId="38922"/>
    <cellStyle name="Salida 4 4 11" xfId="38923"/>
    <cellStyle name="Salida 4 4 11 2" xfId="38924"/>
    <cellStyle name="Salida 4 4 12" xfId="38925"/>
    <cellStyle name="Salida 4 4 12 2" xfId="38926"/>
    <cellStyle name="Salida 4 4 13" xfId="38927"/>
    <cellStyle name="Salida 4 4 2" xfId="38928"/>
    <cellStyle name="Salida 4 4 2 10" xfId="38929"/>
    <cellStyle name="Salida 4 4 2 10 2" xfId="38930"/>
    <cellStyle name="Salida 4 4 2 11" xfId="38931"/>
    <cellStyle name="Salida 4 4 2 2" xfId="38932"/>
    <cellStyle name="Salida 4 4 2 2 2" xfId="38933"/>
    <cellStyle name="Salida 4 4 2 3" xfId="38934"/>
    <cellStyle name="Salida 4 4 2 3 2" xfId="38935"/>
    <cellStyle name="Salida 4 4 2 4" xfId="38936"/>
    <cellStyle name="Salida 4 4 2 4 2" xfId="38937"/>
    <cellStyle name="Salida 4 4 2 5" xfId="38938"/>
    <cellStyle name="Salida 4 4 2 5 2" xfId="38939"/>
    <cellStyle name="Salida 4 4 2 6" xfId="38940"/>
    <cellStyle name="Salida 4 4 2 6 2" xfId="38941"/>
    <cellStyle name="Salida 4 4 2 7" xfId="38942"/>
    <cellStyle name="Salida 4 4 2 7 2" xfId="38943"/>
    <cellStyle name="Salida 4 4 2 8" xfId="38944"/>
    <cellStyle name="Salida 4 4 2 8 2" xfId="38945"/>
    <cellStyle name="Salida 4 4 2 9" xfId="38946"/>
    <cellStyle name="Salida 4 4 2 9 2" xfId="38947"/>
    <cellStyle name="Salida 4 4 3" xfId="38948"/>
    <cellStyle name="Salida 4 4 3 10" xfId="38949"/>
    <cellStyle name="Salida 4 4 3 10 2" xfId="38950"/>
    <cellStyle name="Salida 4 4 3 11" xfId="38951"/>
    <cellStyle name="Salida 4 4 3 2" xfId="38952"/>
    <cellStyle name="Salida 4 4 3 2 2" xfId="38953"/>
    <cellStyle name="Salida 4 4 3 3" xfId="38954"/>
    <cellStyle name="Salida 4 4 3 3 2" xfId="38955"/>
    <cellStyle name="Salida 4 4 3 4" xfId="38956"/>
    <cellStyle name="Salida 4 4 3 4 2" xfId="38957"/>
    <cellStyle name="Salida 4 4 3 5" xfId="38958"/>
    <cellStyle name="Salida 4 4 3 5 2" xfId="38959"/>
    <cellStyle name="Salida 4 4 3 6" xfId="38960"/>
    <cellStyle name="Salida 4 4 3 6 2" xfId="38961"/>
    <cellStyle name="Salida 4 4 3 7" xfId="38962"/>
    <cellStyle name="Salida 4 4 3 7 2" xfId="38963"/>
    <cellStyle name="Salida 4 4 3 8" xfId="38964"/>
    <cellStyle name="Salida 4 4 3 8 2" xfId="38965"/>
    <cellStyle name="Salida 4 4 3 9" xfId="38966"/>
    <cellStyle name="Salida 4 4 3 9 2" xfId="38967"/>
    <cellStyle name="Salida 4 4 4" xfId="38968"/>
    <cellStyle name="Salida 4 4 4 2" xfId="38969"/>
    <cellStyle name="Salida 4 4 5" xfId="38970"/>
    <cellStyle name="Salida 4 4 5 2" xfId="38971"/>
    <cellStyle name="Salida 4 4 6" xfId="38972"/>
    <cellStyle name="Salida 4 4 6 2" xfId="38973"/>
    <cellStyle name="Salida 4 4 7" xfId="38974"/>
    <cellStyle name="Salida 4 4 7 2" xfId="38975"/>
    <cellStyle name="Salida 4 4 8" xfId="38976"/>
    <cellStyle name="Salida 4 4 8 2" xfId="38977"/>
    <cellStyle name="Salida 4 4 9" xfId="38978"/>
    <cellStyle name="Salida 4 4 9 2" xfId="38979"/>
    <cellStyle name="Salida 4 5" xfId="38980"/>
    <cellStyle name="Salida 4 5 10" xfId="38981"/>
    <cellStyle name="Salida 4 5 10 2" xfId="38982"/>
    <cellStyle name="Salida 4 5 11" xfId="38983"/>
    <cellStyle name="Salida 4 5 2" xfId="38984"/>
    <cellStyle name="Salida 4 5 2 2" xfId="38985"/>
    <cellStyle name="Salida 4 5 3" xfId="38986"/>
    <cellStyle name="Salida 4 5 3 2" xfId="38987"/>
    <cellStyle name="Salida 4 5 4" xfId="38988"/>
    <cellStyle name="Salida 4 5 4 2" xfId="38989"/>
    <cellStyle name="Salida 4 5 5" xfId="38990"/>
    <cellStyle name="Salida 4 5 5 2" xfId="38991"/>
    <cellStyle name="Salida 4 5 6" xfId="38992"/>
    <cellStyle name="Salida 4 5 6 2" xfId="38993"/>
    <cellStyle name="Salida 4 5 7" xfId="38994"/>
    <cellStyle name="Salida 4 5 7 2" xfId="38995"/>
    <cellStyle name="Salida 4 5 8" xfId="38996"/>
    <cellStyle name="Salida 4 5 8 2" xfId="38997"/>
    <cellStyle name="Salida 4 5 9" xfId="38998"/>
    <cellStyle name="Salida 4 5 9 2" xfId="38999"/>
    <cellStyle name="Salida 4 6" xfId="39000"/>
    <cellStyle name="Salida 4 6 10" xfId="39001"/>
    <cellStyle name="Salida 4 6 10 2" xfId="39002"/>
    <cellStyle name="Salida 4 6 11" xfId="39003"/>
    <cellStyle name="Salida 4 6 2" xfId="39004"/>
    <cellStyle name="Salida 4 6 2 2" xfId="39005"/>
    <cellStyle name="Salida 4 6 3" xfId="39006"/>
    <cellStyle name="Salida 4 6 3 2" xfId="39007"/>
    <cellStyle name="Salida 4 6 4" xfId="39008"/>
    <cellStyle name="Salida 4 6 4 2" xfId="39009"/>
    <cellStyle name="Salida 4 6 5" xfId="39010"/>
    <cellStyle name="Salida 4 6 5 2" xfId="39011"/>
    <cellStyle name="Salida 4 6 6" xfId="39012"/>
    <cellStyle name="Salida 4 6 6 2" xfId="39013"/>
    <cellStyle name="Salida 4 6 7" xfId="39014"/>
    <cellStyle name="Salida 4 6 7 2" xfId="39015"/>
    <cellStyle name="Salida 4 6 8" xfId="39016"/>
    <cellStyle name="Salida 4 6 8 2" xfId="39017"/>
    <cellStyle name="Salida 4 6 9" xfId="39018"/>
    <cellStyle name="Salida 4 6 9 2" xfId="39019"/>
    <cellStyle name="Salida 4 7" xfId="39020"/>
    <cellStyle name="Salida 4 7 2" xfId="39021"/>
    <cellStyle name="Salida 4 8" xfId="39022"/>
    <cellStyle name="Salida 4 8 2" xfId="39023"/>
    <cellStyle name="Salida 4 9" xfId="39024"/>
    <cellStyle name="Salida 4 9 2" xfId="39025"/>
    <cellStyle name="Salida 5" xfId="39026"/>
    <cellStyle name="Salida 5 10" xfId="39027"/>
    <cellStyle name="Salida 5 10 2" xfId="39028"/>
    <cellStyle name="Salida 5 11" xfId="39029"/>
    <cellStyle name="Salida 5 11 2" xfId="39030"/>
    <cellStyle name="Salida 5 12" xfId="39031"/>
    <cellStyle name="Salida 5 12 2" xfId="39032"/>
    <cellStyle name="Salida 5 13" xfId="39033"/>
    <cellStyle name="Salida 5 2" xfId="39034"/>
    <cellStyle name="Salida 5 2 10" xfId="39035"/>
    <cellStyle name="Salida 5 2 10 2" xfId="39036"/>
    <cellStyle name="Salida 5 2 11" xfId="39037"/>
    <cellStyle name="Salida 5 2 2" xfId="39038"/>
    <cellStyle name="Salida 5 2 2 2" xfId="39039"/>
    <cellStyle name="Salida 5 2 3" xfId="39040"/>
    <cellStyle name="Salida 5 2 3 2" xfId="39041"/>
    <cellStyle name="Salida 5 2 4" xfId="39042"/>
    <cellStyle name="Salida 5 2 4 2" xfId="39043"/>
    <cellStyle name="Salida 5 2 5" xfId="39044"/>
    <cellStyle name="Salida 5 2 5 2" xfId="39045"/>
    <cellStyle name="Salida 5 2 6" xfId="39046"/>
    <cellStyle name="Salida 5 2 6 2" xfId="39047"/>
    <cellStyle name="Salida 5 2 7" xfId="39048"/>
    <cellStyle name="Salida 5 2 7 2" xfId="39049"/>
    <cellStyle name="Salida 5 2 8" xfId="39050"/>
    <cellStyle name="Salida 5 2 8 2" xfId="39051"/>
    <cellStyle name="Salida 5 2 9" xfId="39052"/>
    <cellStyle name="Salida 5 2 9 2" xfId="39053"/>
    <cellStyle name="Salida 5 3" xfId="39054"/>
    <cellStyle name="Salida 5 3 10" xfId="39055"/>
    <cellStyle name="Salida 5 3 10 2" xfId="39056"/>
    <cellStyle name="Salida 5 3 11" xfId="39057"/>
    <cellStyle name="Salida 5 3 2" xfId="39058"/>
    <cellStyle name="Salida 5 3 2 2" xfId="39059"/>
    <cellStyle name="Salida 5 3 3" xfId="39060"/>
    <cellStyle name="Salida 5 3 3 2" xfId="39061"/>
    <cellStyle name="Salida 5 3 4" xfId="39062"/>
    <cellStyle name="Salida 5 3 4 2" xfId="39063"/>
    <cellStyle name="Salida 5 3 5" xfId="39064"/>
    <cellStyle name="Salida 5 3 5 2" xfId="39065"/>
    <cellStyle name="Salida 5 3 6" xfId="39066"/>
    <cellStyle name="Salida 5 3 6 2" xfId="39067"/>
    <cellStyle name="Salida 5 3 7" xfId="39068"/>
    <cellStyle name="Salida 5 3 7 2" xfId="39069"/>
    <cellStyle name="Salida 5 3 8" xfId="39070"/>
    <cellStyle name="Salida 5 3 8 2" xfId="39071"/>
    <cellStyle name="Salida 5 3 9" xfId="39072"/>
    <cellStyle name="Salida 5 3 9 2" xfId="39073"/>
    <cellStyle name="Salida 5 4" xfId="39074"/>
    <cellStyle name="Salida 5 4 2" xfId="39075"/>
    <cellStyle name="Salida 5 5" xfId="39076"/>
    <cellStyle name="Salida 5 5 2" xfId="39077"/>
    <cellStyle name="Salida 5 6" xfId="39078"/>
    <cellStyle name="Salida 5 6 2" xfId="39079"/>
    <cellStyle name="Salida 5 7" xfId="39080"/>
    <cellStyle name="Salida 5 7 2" xfId="39081"/>
    <cellStyle name="Salida 5 8" xfId="39082"/>
    <cellStyle name="Salida 5 8 2" xfId="39083"/>
    <cellStyle name="Salida 5 9" xfId="39084"/>
    <cellStyle name="Salida 5 9 2" xfId="39085"/>
    <cellStyle name="Salida 6" xfId="39086"/>
    <cellStyle name="Salida 6 10" xfId="39087"/>
    <cellStyle name="Salida 6 10 2" xfId="39088"/>
    <cellStyle name="Salida 6 11" xfId="39089"/>
    <cellStyle name="Salida 6 11 2" xfId="39090"/>
    <cellStyle name="Salida 6 12" xfId="39091"/>
    <cellStyle name="Salida 6 12 2" xfId="39092"/>
    <cellStyle name="Salida 6 13" xfId="39093"/>
    <cellStyle name="Salida 6 2" xfId="39094"/>
    <cellStyle name="Salida 6 2 10" xfId="39095"/>
    <cellStyle name="Salida 6 2 10 2" xfId="39096"/>
    <cellStyle name="Salida 6 2 11" xfId="39097"/>
    <cellStyle name="Salida 6 2 2" xfId="39098"/>
    <cellStyle name="Salida 6 2 2 2" xfId="39099"/>
    <cellStyle name="Salida 6 2 3" xfId="39100"/>
    <cellStyle name="Salida 6 2 3 2" xfId="39101"/>
    <cellStyle name="Salida 6 2 4" xfId="39102"/>
    <cellStyle name="Salida 6 2 4 2" xfId="39103"/>
    <cellStyle name="Salida 6 2 5" xfId="39104"/>
    <cellStyle name="Salida 6 2 5 2" xfId="39105"/>
    <cellStyle name="Salida 6 2 6" xfId="39106"/>
    <cellStyle name="Salida 6 2 6 2" xfId="39107"/>
    <cellStyle name="Salida 6 2 7" xfId="39108"/>
    <cellStyle name="Salida 6 2 7 2" xfId="39109"/>
    <cellStyle name="Salida 6 2 8" xfId="39110"/>
    <cellStyle name="Salida 6 2 8 2" xfId="39111"/>
    <cellStyle name="Salida 6 2 9" xfId="39112"/>
    <cellStyle name="Salida 6 2 9 2" xfId="39113"/>
    <cellStyle name="Salida 6 3" xfId="39114"/>
    <cellStyle name="Salida 6 3 10" xfId="39115"/>
    <cellStyle name="Salida 6 3 10 2" xfId="39116"/>
    <cellStyle name="Salida 6 3 11" xfId="39117"/>
    <cellStyle name="Salida 6 3 2" xfId="39118"/>
    <cellStyle name="Salida 6 3 2 2" xfId="39119"/>
    <cellStyle name="Salida 6 3 3" xfId="39120"/>
    <cellStyle name="Salida 6 3 3 2" xfId="39121"/>
    <cellStyle name="Salida 6 3 4" xfId="39122"/>
    <cellStyle name="Salida 6 3 4 2" xfId="39123"/>
    <cellStyle name="Salida 6 3 5" xfId="39124"/>
    <cellStyle name="Salida 6 3 5 2" xfId="39125"/>
    <cellStyle name="Salida 6 3 6" xfId="39126"/>
    <cellStyle name="Salida 6 3 6 2" xfId="39127"/>
    <cellStyle name="Salida 6 3 7" xfId="39128"/>
    <cellStyle name="Salida 6 3 7 2" xfId="39129"/>
    <cellStyle name="Salida 6 3 8" xfId="39130"/>
    <cellStyle name="Salida 6 3 8 2" xfId="39131"/>
    <cellStyle name="Salida 6 3 9" xfId="39132"/>
    <cellStyle name="Salida 6 3 9 2" xfId="39133"/>
    <cellStyle name="Salida 6 4" xfId="39134"/>
    <cellStyle name="Salida 6 4 2" xfId="39135"/>
    <cellStyle name="Salida 6 5" xfId="39136"/>
    <cellStyle name="Salida 6 5 2" xfId="39137"/>
    <cellStyle name="Salida 6 6" xfId="39138"/>
    <cellStyle name="Salida 6 6 2" xfId="39139"/>
    <cellStyle name="Salida 6 7" xfId="39140"/>
    <cellStyle name="Salida 6 7 2" xfId="39141"/>
    <cellStyle name="Salida 6 8" xfId="39142"/>
    <cellStyle name="Salida 6 8 2" xfId="39143"/>
    <cellStyle name="Salida 6 9" xfId="39144"/>
    <cellStyle name="Salida 6 9 2" xfId="39145"/>
    <cellStyle name="Salida 7" xfId="39146"/>
    <cellStyle name="Salida 7 10" xfId="39147"/>
    <cellStyle name="Salida 7 10 2" xfId="39148"/>
    <cellStyle name="Salida 7 11" xfId="39149"/>
    <cellStyle name="Salida 7 11 2" xfId="39150"/>
    <cellStyle name="Salida 7 12" xfId="39151"/>
    <cellStyle name="Salida 7 12 2" xfId="39152"/>
    <cellStyle name="Salida 7 13" xfId="39153"/>
    <cellStyle name="Salida 7 2" xfId="39154"/>
    <cellStyle name="Salida 7 2 10" xfId="39155"/>
    <cellStyle name="Salida 7 2 10 2" xfId="39156"/>
    <cellStyle name="Salida 7 2 11" xfId="39157"/>
    <cellStyle name="Salida 7 2 2" xfId="39158"/>
    <cellStyle name="Salida 7 2 2 2" xfId="39159"/>
    <cellStyle name="Salida 7 2 3" xfId="39160"/>
    <cellStyle name="Salida 7 2 3 2" xfId="39161"/>
    <cellStyle name="Salida 7 2 4" xfId="39162"/>
    <cellStyle name="Salida 7 2 4 2" xfId="39163"/>
    <cellStyle name="Salida 7 2 5" xfId="39164"/>
    <cellStyle name="Salida 7 2 5 2" xfId="39165"/>
    <cellStyle name="Salida 7 2 6" xfId="39166"/>
    <cellStyle name="Salida 7 2 6 2" xfId="39167"/>
    <cellStyle name="Salida 7 2 7" xfId="39168"/>
    <cellStyle name="Salida 7 2 7 2" xfId="39169"/>
    <cellStyle name="Salida 7 2 8" xfId="39170"/>
    <cellStyle name="Salida 7 2 8 2" xfId="39171"/>
    <cellStyle name="Salida 7 2 9" xfId="39172"/>
    <cellStyle name="Salida 7 2 9 2" xfId="39173"/>
    <cellStyle name="Salida 7 3" xfId="39174"/>
    <cellStyle name="Salida 7 3 10" xfId="39175"/>
    <cellStyle name="Salida 7 3 10 2" xfId="39176"/>
    <cellStyle name="Salida 7 3 11" xfId="39177"/>
    <cellStyle name="Salida 7 3 2" xfId="39178"/>
    <cellStyle name="Salida 7 3 2 2" xfId="39179"/>
    <cellStyle name="Salida 7 3 3" xfId="39180"/>
    <cellStyle name="Salida 7 3 3 2" xfId="39181"/>
    <cellStyle name="Salida 7 3 4" xfId="39182"/>
    <cellStyle name="Salida 7 3 4 2" xfId="39183"/>
    <cellStyle name="Salida 7 3 5" xfId="39184"/>
    <cellStyle name="Salida 7 3 5 2" xfId="39185"/>
    <cellStyle name="Salida 7 3 6" xfId="39186"/>
    <cellStyle name="Salida 7 3 6 2" xfId="39187"/>
    <cellStyle name="Salida 7 3 7" xfId="39188"/>
    <cellStyle name="Salida 7 3 7 2" xfId="39189"/>
    <cellStyle name="Salida 7 3 8" xfId="39190"/>
    <cellStyle name="Salida 7 3 8 2" xfId="39191"/>
    <cellStyle name="Salida 7 3 9" xfId="39192"/>
    <cellStyle name="Salida 7 3 9 2" xfId="39193"/>
    <cellStyle name="Salida 7 4" xfId="39194"/>
    <cellStyle name="Salida 7 4 2" xfId="39195"/>
    <cellStyle name="Salida 7 5" xfId="39196"/>
    <cellStyle name="Salida 7 5 2" xfId="39197"/>
    <cellStyle name="Salida 7 6" xfId="39198"/>
    <cellStyle name="Salida 7 6 2" xfId="39199"/>
    <cellStyle name="Salida 7 7" xfId="39200"/>
    <cellStyle name="Salida 7 7 2" xfId="39201"/>
    <cellStyle name="Salida 7 8" xfId="39202"/>
    <cellStyle name="Salida 7 8 2" xfId="39203"/>
    <cellStyle name="Salida 7 9" xfId="39204"/>
    <cellStyle name="Salida 7 9 2" xfId="39205"/>
    <cellStyle name="Salida 8" xfId="39206"/>
    <cellStyle name="Salida 9" xfId="1136"/>
    <cellStyle name="Texto de advertencia" xfId="21" builtinId="11" customBuiltin="1"/>
    <cellStyle name="Texto de advertencia 2" xfId="1142"/>
    <cellStyle name="Texto de advertencia 2 2" xfId="1143"/>
    <cellStyle name="Texto de advertencia 2 3" xfId="1144"/>
    <cellStyle name="Texto de advertencia 2 4" xfId="39207"/>
    <cellStyle name="Texto de advertencia 3" xfId="1145"/>
    <cellStyle name="Texto de advertencia 4" xfId="39208"/>
    <cellStyle name="Texto de advertencia 5" xfId="39209"/>
    <cellStyle name="Texto de advertencia 6" xfId="39210"/>
    <cellStyle name="Texto de advertencia 7" xfId="39211"/>
    <cellStyle name="Texto de advertencia 8" xfId="1141"/>
    <cellStyle name="Texto explicativo" xfId="23" builtinId="53" customBuiltin="1"/>
    <cellStyle name="Texto explicativo 2" xfId="1147"/>
    <cellStyle name="Texto explicativo 2 2" xfId="1148"/>
    <cellStyle name="Texto explicativo 2 3" xfId="1149"/>
    <cellStyle name="Texto explicativo 2 4" xfId="39212"/>
    <cellStyle name="Texto explicativo 3" xfId="1150"/>
    <cellStyle name="Texto explicativo 4" xfId="39213"/>
    <cellStyle name="Texto explicativo 5" xfId="39214"/>
    <cellStyle name="Texto explicativo 6" xfId="39215"/>
    <cellStyle name="Texto explicativo 7" xfId="39216"/>
    <cellStyle name="Texto explicativo 8" xfId="1146"/>
    <cellStyle name="Título" xfId="9" builtinId="15" customBuiltin="1"/>
    <cellStyle name="Título 1 2" xfId="1153"/>
    <cellStyle name="Título 1 2 2" xfId="1154"/>
    <cellStyle name="Título 1 2 3" xfId="1155"/>
    <cellStyle name="Título 1 2 4" xfId="39217"/>
    <cellStyle name="Título 1 3" xfId="1156"/>
    <cellStyle name="Título 1 4" xfId="39218"/>
    <cellStyle name="Título 1 5" xfId="39219"/>
    <cellStyle name="Título 1 6" xfId="39220"/>
    <cellStyle name="Título 1 7" xfId="39221"/>
    <cellStyle name="Título 1 8" xfId="1152"/>
    <cellStyle name="Título 10" xfId="1151"/>
    <cellStyle name="Título 2" xfId="11" builtinId="17" customBuiltin="1"/>
    <cellStyle name="Título 2 2" xfId="1158"/>
    <cellStyle name="Título 2 2 2" xfId="1159"/>
    <cellStyle name="Título 2 2 3" xfId="1160"/>
    <cellStyle name="Título 2 2 4" xfId="39222"/>
    <cellStyle name="Título 2 3" xfId="1161"/>
    <cellStyle name="Título 2 4" xfId="39223"/>
    <cellStyle name="Título 2 5" xfId="39224"/>
    <cellStyle name="Título 2 6" xfId="39225"/>
    <cellStyle name="Título 2 7" xfId="39226"/>
    <cellStyle name="Título 2 8" xfId="1157"/>
    <cellStyle name="Título 3" xfId="12" builtinId="18" customBuiltin="1"/>
    <cellStyle name="Título 3 2" xfId="1163"/>
    <cellStyle name="Título 3 2 10" xfId="39227"/>
    <cellStyle name="Título 3 2 10 2" xfId="39228"/>
    <cellStyle name="Título 3 2 11" xfId="39229"/>
    <cellStyle name="Título 3 2 11 2" xfId="39230"/>
    <cellStyle name="Título 3 2 12" xfId="39231"/>
    <cellStyle name="Título 3 2 12 2" xfId="39232"/>
    <cellStyle name="Título 3 2 13" xfId="39233"/>
    <cellStyle name="Título 3 2 13 2" xfId="39234"/>
    <cellStyle name="Título 3 2 14" xfId="39235"/>
    <cellStyle name="Título 3 2 14 2" xfId="39236"/>
    <cellStyle name="Título 3 2 15" xfId="39237"/>
    <cellStyle name="Título 3 2 15 2" xfId="39238"/>
    <cellStyle name="Título 3 2 16" xfId="39239"/>
    <cellStyle name="Título 3 2 17" xfId="39240"/>
    <cellStyle name="Título 3 2 18" xfId="39241"/>
    <cellStyle name="Título 3 2 2" xfId="1164"/>
    <cellStyle name="Título 3 2 2 10" xfId="39242"/>
    <cellStyle name="Título 3 2 2 10 2" xfId="39243"/>
    <cellStyle name="Título 3 2 2 11" xfId="39244"/>
    <cellStyle name="Título 3 2 2 11 2" xfId="39245"/>
    <cellStyle name="Título 3 2 2 12" xfId="39246"/>
    <cellStyle name="Título 3 2 2 12 2" xfId="39247"/>
    <cellStyle name="Título 3 2 2 13" xfId="39248"/>
    <cellStyle name="Título 3 2 2 14" xfId="39249"/>
    <cellStyle name="Título 3 2 2 15" xfId="39250"/>
    <cellStyle name="Título 3 2 2 2" xfId="39251"/>
    <cellStyle name="Título 3 2 2 2 2" xfId="39252"/>
    <cellStyle name="Título 3 2 2 2 2 2" xfId="39253"/>
    <cellStyle name="Título 3 2 2 2 2 2 2" xfId="39254"/>
    <cellStyle name="Título 3 2 2 2 2 3" xfId="39255"/>
    <cellStyle name="Título 3 2 2 2 3" xfId="39256"/>
    <cellStyle name="Título 3 2 2 2 3 2" xfId="39257"/>
    <cellStyle name="Título 3 2 2 2 4" xfId="39258"/>
    <cellStyle name="Título 3 2 2 3" xfId="39259"/>
    <cellStyle name="Título 3 2 2 3 2" xfId="39260"/>
    <cellStyle name="Título 3 2 2 4" xfId="39261"/>
    <cellStyle name="Título 3 2 2 4 2" xfId="39262"/>
    <cellStyle name="Título 3 2 2 5" xfId="39263"/>
    <cellStyle name="Título 3 2 2 5 2" xfId="39264"/>
    <cellStyle name="Título 3 2 2 6" xfId="39265"/>
    <cellStyle name="Título 3 2 2 6 2" xfId="39266"/>
    <cellStyle name="Título 3 2 2 7" xfId="39267"/>
    <cellStyle name="Título 3 2 2 7 2" xfId="39268"/>
    <cellStyle name="Título 3 2 2 8" xfId="39269"/>
    <cellStyle name="Título 3 2 2 8 2" xfId="39270"/>
    <cellStyle name="Título 3 2 2 9" xfId="39271"/>
    <cellStyle name="Título 3 2 2 9 2" xfId="39272"/>
    <cellStyle name="Título 3 2 3" xfId="1165"/>
    <cellStyle name="Título 3 2 3 10" xfId="39273"/>
    <cellStyle name="Título 3 2 3 10 2" xfId="39274"/>
    <cellStyle name="Título 3 2 3 11" xfId="39275"/>
    <cellStyle name="Título 3 2 3 11 2" xfId="39276"/>
    <cellStyle name="Título 3 2 3 12" xfId="39277"/>
    <cellStyle name="Título 3 2 3 13" xfId="39278"/>
    <cellStyle name="Título 3 2 3 14" xfId="39279"/>
    <cellStyle name="Título 3 2 3 2" xfId="39280"/>
    <cellStyle name="Título 3 2 3 2 2" xfId="39281"/>
    <cellStyle name="Título 3 2 3 2 2 2" xfId="39282"/>
    <cellStyle name="Título 3 2 3 2 2 2 2" xfId="39283"/>
    <cellStyle name="Título 3 2 3 2 2 3" xfId="39284"/>
    <cellStyle name="Título 3 2 3 2 3" xfId="39285"/>
    <cellStyle name="Título 3 2 3 2 3 2" xfId="39286"/>
    <cellStyle name="Título 3 2 3 2 4" xfId="39287"/>
    <cellStyle name="Título 3 2 3 3" xfId="39288"/>
    <cellStyle name="Título 3 2 3 3 2" xfId="39289"/>
    <cellStyle name="Título 3 2 3 4" xfId="39290"/>
    <cellStyle name="Título 3 2 3 4 2" xfId="39291"/>
    <cellStyle name="Título 3 2 3 5" xfId="39292"/>
    <cellStyle name="Título 3 2 3 5 2" xfId="39293"/>
    <cellStyle name="Título 3 2 3 6" xfId="39294"/>
    <cellStyle name="Título 3 2 3 6 2" xfId="39295"/>
    <cellStyle name="Título 3 2 3 7" xfId="39296"/>
    <cellStyle name="Título 3 2 3 7 2" xfId="39297"/>
    <cellStyle name="Título 3 2 3 8" xfId="39298"/>
    <cellStyle name="Título 3 2 3 8 2" xfId="39299"/>
    <cellStyle name="Título 3 2 3 9" xfId="39300"/>
    <cellStyle name="Título 3 2 3 9 2" xfId="39301"/>
    <cellStyle name="Título 3 2 4" xfId="39302"/>
    <cellStyle name="Título 3 2 4 2" xfId="39303"/>
    <cellStyle name="Título 3 2 4 2 2" xfId="39304"/>
    <cellStyle name="Título 3 2 4 2 2 2" xfId="39305"/>
    <cellStyle name="Título 3 2 4 2 3" xfId="39306"/>
    <cellStyle name="Título 3 2 4 3" xfId="39307"/>
    <cellStyle name="Título 3 2 4 3 2" xfId="39308"/>
    <cellStyle name="Título 3 2 4 4" xfId="39309"/>
    <cellStyle name="Título 3 2 5" xfId="39310"/>
    <cellStyle name="Título 3 2 5 2" xfId="39311"/>
    <cellStyle name="Título 3 2 5 2 2" xfId="39312"/>
    <cellStyle name="Título 3 2 5 2 2 2" xfId="39313"/>
    <cellStyle name="Título 3 2 5 2 3" xfId="39314"/>
    <cellStyle name="Título 3 2 5 3" xfId="39315"/>
    <cellStyle name="Título 3 2 5 3 2" xfId="39316"/>
    <cellStyle name="Título 3 2 5 4" xfId="39317"/>
    <cellStyle name="Título 3 2 6" xfId="39318"/>
    <cellStyle name="Título 3 2 6 2" xfId="39319"/>
    <cellStyle name="Título 3 2 7" xfId="39320"/>
    <cellStyle name="Título 3 2 7 2" xfId="39321"/>
    <cellStyle name="Título 3 2 8" xfId="39322"/>
    <cellStyle name="Título 3 2 8 2" xfId="39323"/>
    <cellStyle name="Título 3 2 9" xfId="39324"/>
    <cellStyle name="Título 3 2 9 2" xfId="39325"/>
    <cellStyle name="Título 3 3" xfId="1166"/>
    <cellStyle name="Título 3 3 10" xfId="39326"/>
    <cellStyle name="Título 3 3 10 2" xfId="39327"/>
    <cellStyle name="Título 3 3 11" xfId="39328"/>
    <cellStyle name="Título 3 3 11 2" xfId="39329"/>
    <cellStyle name="Título 3 3 12" xfId="39330"/>
    <cellStyle name="Título 3 3 13" xfId="39331"/>
    <cellStyle name="Título 3 3 14" xfId="39332"/>
    <cellStyle name="Título 3 3 2" xfId="39333"/>
    <cellStyle name="Título 3 3 2 2" xfId="39334"/>
    <cellStyle name="Título 3 3 2 2 2" xfId="39335"/>
    <cellStyle name="Título 3 3 2 2 2 2" xfId="39336"/>
    <cellStyle name="Título 3 3 2 2 3" xfId="39337"/>
    <cellStyle name="Título 3 3 2 3" xfId="39338"/>
    <cellStyle name="Título 3 3 2 3 2" xfId="39339"/>
    <cellStyle name="Título 3 3 2 4" xfId="39340"/>
    <cellStyle name="Título 3 3 3" xfId="39341"/>
    <cellStyle name="Título 3 3 3 2" xfId="39342"/>
    <cellStyle name="Título 3 3 4" xfId="39343"/>
    <cellStyle name="Título 3 3 4 2" xfId="39344"/>
    <cellStyle name="Título 3 3 5" xfId="39345"/>
    <cellStyle name="Título 3 3 5 2" xfId="39346"/>
    <cellStyle name="Título 3 3 6" xfId="39347"/>
    <cellStyle name="Título 3 3 6 2" xfId="39348"/>
    <cellStyle name="Título 3 3 7" xfId="39349"/>
    <cellStyle name="Título 3 3 7 2" xfId="39350"/>
    <cellStyle name="Título 3 3 8" xfId="39351"/>
    <cellStyle name="Título 3 3 8 2" xfId="39352"/>
    <cellStyle name="Título 3 3 9" xfId="39353"/>
    <cellStyle name="Título 3 3 9 2" xfId="39354"/>
    <cellStyle name="Título 3 4" xfId="39355"/>
    <cellStyle name="Título 3 4 2" xfId="39356"/>
    <cellStyle name="Título 3 4 2 2" xfId="39357"/>
    <cellStyle name="Título 3 4 2 2 2" xfId="39358"/>
    <cellStyle name="Título 3 4 2 3" xfId="39359"/>
    <cellStyle name="Título 3 4 3" xfId="39360"/>
    <cellStyle name="Título 3 4 3 2" xfId="39361"/>
    <cellStyle name="Título 3 4 4" xfId="39362"/>
    <cellStyle name="Título 3 5" xfId="39363"/>
    <cellStyle name="Título 3 5 2" xfId="39364"/>
    <cellStyle name="Título 3 5 2 2" xfId="39365"/>
    <cellStyle name="Título 3 5 3" xfId="39366"/>
    <cellStyle name="Título 3 6" xfId="39367"/>
    <cellStyle name="Título 3 6 2" xfId="39368"/>
    <cellStyle name="Título 3 7" xfId="39369"/>
    <cellStyle name="Título 3 8" xfId="1162"/>
    <cellStyle name="Título 4" xfId="1167"/>
    <cellStyle name="Título 4 2" xfId="1168"/>
    <cellStyle name="Título 4 3" xfId="1169"/>
    <cellStyle name="Título 4 4" xfId="39370"/>
    <cellStyle name="Título 5" xfId="1170"/>
    <cellStyle name="Título 6" xfId="39371"/>
    <cellStyle name="Título 7" xfId="39372"/>
    <cellStyle name="Título 8" xfId="39373"/>
    <cellStyle name="Título 9" xfId="39374"/>
    <cellStyle name="Total" xfId="24" builtinId="25" customBuiltin="1"/>
    <cellStyle name="Total 2" xfId="1172"/>
    <cellStyle name="Total 2 10" xfId="39375"/>
    <cellStyle name="Total 2 10 2" xfId="39376"/>
    <cellStyle name="Total 2 11" xfId="39377"/>
    <cellStyle name="Total 2 11 2" xfId="39378"/>
    <cellStyle name="Total 2 12" xfId="39379"/>
    <cellStyle name="Total 2 12 2" xfId="39380"/>
    <cellStyle name="Total 2 13" xfId="39381"/>
    <cellStyle name="Total 2 13 2" xfId="39382"/>
    <cellStyle name="Total 2 14" xfId="39383"/>
    <cellStyle name="Total 2 14 2" xfId="39384"/>
    <cellStyle name="Total 2 15" xfId="39385"/>
    <cellStyle name="Total 2 15 2" xfId="39386"/>
    <cellStyle name="Total 2 16" xfId="39387"/>
    <cellStyle name="Total 2 16 2" xfId="39388"/>
    <cellStyle name="Total 2 17" xfId="39389"/>
    <cellStyle name="Total 2 17 2" xfId="39390"/>
    <cellStyle name="Total 2 18" xfId="39391"/>
    <cellStyle name="Total 2 18 2" xfId="39392"/>
    <cellStyle name="Total 2 19" xfId="39393"/>
    <cellStyle name="Total 2 2" xfId="1173"/>
    <cellStyle name="Total 2 2 10" xfId="39394"/>
    <cellStyle name="Total 2 2 10 2" xfId="39395"/>
    <cellStyle name="Total 2 2 11" xfId="39396"/>
    <cellStyle name="Total 2 2 11 2" xfId="39397"/>
    <cellStyle name="Total 2 2 12" xfId="39398"/>
    <cellStyle name="Total 2 2 12 2" xfId="39399"/>
    <cellStyle name="Total 2 2 13" xfId="39400"/>
    <cellStyle name="Total 2 2 13 2" xfId="39401"/>
    <cellStyle name="Total 2 2 14" xfId="39402"/>
    <cellStyle name="Total 2 2 14 2" xfId="39403"/>
    <cellStyle name="Total 2 2 15" xfId="39404"/>
    <cellStyle name="Total 2 2 15 2" xfId="39405"/>
    <cellStyle name="Total 2 2 16" xfId="39406"/>
    <cellStyle name="Total 2 2 17" xfId="39407"/>
    <cellStyle name="Total 2 2 18" xfId="39408"/>
    <cellStyle name="Total 2 2 2" xfId="39409"/>
    <cellStyle name="Total 2 2 2 10" xfId="39410"/>
    <cellStyle name="Total 2 2 2 10 2" xfId="39411"/>
    <cellStyle name="Total 2 2 2 11" xfId="39412"/>
    <cellStyle name="Total 2 2 2 11 2" xfId="39413"/>
    <cellStyle name="Total 2 2 2 12" xfId="39414"/>
    <cellStyle name="Total 2 2 2 12 2" xfId="39415"/>
    <cellStyle name="Total 2 2 2 13" xfId="39416"/>
    <cellStyle name="Total 2 2 2 13 2" xfId="39417"/>
    <cellStyle name="Total 2 2 2 14" xfId="39418"/>
    <cellStyle name="Total 2 2 2 14 2" xfId="39419"/>
    <cellStyle name="Total 2 2 2 15" xfId="39420"/>
    <cellStyle name="Total 2 2 2 2" xfId="39421"/>
    <cellStyle name="Total 2 2 2 2 10" xfId="39422"/>
    <cellStyle name="Total 2 2 2 2 10 2" xfId="39423"/>
    <cellStyle name="Total 2 2 2 2 11" xfId="39424"/>
    <cellStyle name="Total 2 2 2 2 11 2" xfId="39425"/>
    <cellStyle name="Total 2 2 2 2 12" xfId="39426"/>
    <cellStyle name="Total 2 2 2 2 12 2" xfId="39427"/>
    <cellStyle name="Total 2 2 2 2 13" xfId="39428"/>
    <cellStyle name="Total 2 2 2 2 2" xfId="39429"/>
    <cellStyle name="Total 2 2 2 2 2 10" xfId="39430"/>
    <cellStyle name="Total 2 2 2 2 2 10 2" xfId="39431"/>
    <cellStyle name="Total 2 2 2 2 2 11" xfId="39432"/>
    <cellStyle name="Total 2 2 2 2 2 2" xfId="39433"/>
    <cellStyle name="Total 2 2 2 2 2 2 2" xfId="39434"/>
    <cellStyle name="Total 2 2 2 2 2 3" xfId="39435"/>
    <cellStyle name="Total 2 2 2 2 2 3 2" xfId="39436"/>
    <cellStyle name="Total 2 2 2 2 2 4" xfId="39437"/>
    <cellStyle name="Total 2 2 2 2 2 4 2" xfId="39438"/>
    <cellStyle name="Total 2 2 2 2 2 5" xfId="39439"/>
    <cellStyle name="Total 2 2 2 2 2 5 2" xfId="39440"/>
    <cellStyle name="Total 2 2 2 2 2 6" xfId="39441"/>
    <cellStyle name="Total 2 2 2 2 2 6 2" xfId="39442"/>
    <cellStyle name="Total 2 2 2 2 2 7" xfId="39443"/>
    <cellStyle name="Total 2 2 2 2 2 7 2" xfId="39444"/>
    <cellStyle name="Total 2 2 2 2 2 8" xfId="39445"/>
    <cellStyle name="Total 2 2 2 2 2 8 2" xfId="39446"/>
    <cellStyle name="Total 2 2 2 2 2 9" xfId="39447"/>
    <cellStyle name="Total 2 2 2 2 2 9 2" xfId="39448"/>
    <cellStyle name="Total 2 2 2 2 3" xfId="39449"/>
    <cellStyle name="Total 2 2 2 2 3 10" xfId="39450"/>
    <cellStyle name="Total 2 2 2 2 3 10 2" xfId="39451"/>
    <cellStyle name="Total 2 2 2 2 3 11" xfId="39452"/>
    <cellStyle name="Total 2 2 2 2 3 2" xfId="39453"/>
    <cellStyle name="Total 2 2 2 2 3 2 2" xfId="39454"/>
    <cellStyle name="Total 2 2 2 2 3 3" xfId="39455"/>
    <cellStyle name="Total 2 2 2 2 3 3 2" xfId="39456"/>
    <cellStyle name="Total 2 2 2 2 3 4" xfId="39457"/>
    <cellStyle name="Total 2 2 2 2 3 4 2" xfId="39458"/>
    <cellStyle name="Total 2 2 2 2 3 5" xfId="39459"/>
    <cellStyle name="Total 2 2 2 2 3 5 2" xfId="39460"/>
    <cellStyle name="Total 2 2 2 2 3 6" xfId="39461"/>
    <cellStyle name="Total 2 2 2 2 3 6 2" xfId="39462"/>
    <cellStyle name="Total 2 2 2 2 3 7" xfId="39463"/>
    <cellStyle name="Total 2 2 2 2 3 7 2" xfId="39464"/>
    <cellStyle name="Total 2 2 2 2 3 8" xfId="39465"/>
    <cellStyle name="Total 2 2 2 2 3 8 2" xfId="39466"/>
    <cellStyle name="Total 2 2 2 2 3 9" xfId="39467"/>
    <cellStyle name="Total 2 2 2 2 3 9 2" xfId="39468"/>
    <cellStyle name="Total 2 2 2 2 4" xfId="39469"/>
    <cellStyle name="Total 2 2 2 2 4 2" xfId="39470"/>
    <cellStyle name="Total 2 2 2 2 5" xfId="39471"/>
    <cellStyle name="Total 2 2 2 2 5 2" xfId="39472"/>
    <cellStyle name="Total 2 2 2 2 6" xfId="39473"/>
    <cellStyle name="Total 2 2 2 2 6 2" xfId="39474"/>
    <cellStyle name="Total 2 2 2 2 7" xfId="39475"/>
    <cellStyle name="Total 2 2 2 2 7 2" xfId="39476"/>
    <cellStyle name="Total 2 2 2 2 8" xfId="39477"/>
    <cellStyle name="Total 2 2 2 2 8 2" xfId="39478"/>
    <cellStyle name="Total 2 2 2 2 9" xfId="39479"/>
    <cellStyle name="Total 2 2 2 2 9 2" xfId="39480"/>
    <cellStyle name="Total 2 2 2 3" xfId="39481"/>
    <cellStyle name="Total 2 2 2 3 10" xfId="39482"/>
    <cellStyle name="Total 2 2 2 3 10 2" xfId="39483"/>
    <cellStyle name="Total 2 2 2 3 11" xfId="39484"/>
    <cellStyle name="Total 2 2 2 3 11 2" xfId="39485"/>
    <cellStyle name="Total 2 2 2 3 12" xfId="39486"/>
    <cellStyle name="Total 2 2 2 3 12 2" xfId="39487"/>
    <cellStyle name="Total 2 2 2 3 13" xfId="39488"/>
    <cellStyle name="Total 2 2 2 3 2" xfId="39489"/>
    <cellStyle name="Total 2 2 2 3 2 10" xfId="39490"/>
    <cellStyle name="Total 2 2 2 3 2 10 2" xfId="39491"/>
    <cellStyle name="Total 2 2 2 3 2 11" xfId="39492"/>
    <cellStyle name="Total 2 2 2 3 2 2" xfId="39493"/>
    <cellStyle name="Total 2 2 2 3 2 2 2" xfId="39494"/>
    <cellStyle name="Total 2 2 2 3 2 3" xfId="39495"/>
    <cellStyle name="Total 2 2 2 3 2 3 2" xfId="39496"/>
    <cellStyle name="Total 2 2 2 3 2 4" xfId="39497"/>
    <cellStyle name="Total 2 2 2 3 2 4 2" xfId="39498"/>
    <cellStyle name="Total 2 2 2 3 2 5" xfId="39499"/>
    <cellStyle name="Total 2 2 2 3 2 5 2" xfId="39500"/>
    <cellStyle name="Total 2 2 2 3 2 6" xfId="39501"/>
    <cellStyle name="Total 2 2 2 3 2 6 2" xfId="39502"/>
    <cellStyle name="Total 2 2 2 3 2 7" xfId="39503"/>
    <cellStyle name="Total 2 2 2 3 2 7 2" xfId="39504"/>
    <cellStyle name="Total 2 2 2 3 2 8" xfId="39505"/>
    <cellStyle name="Total 2 2 2 3 2 8 2" xfId="39506"/>
    <cellStyle name="Total 2 2 2 3 2 9" xfId="39507"/>
    <cellStyle name="Total 2 2 2 3 2 9 2" xfId="39508"/>
    <cellStyle name="Total 2 2 2 3 3" xfId="39509"/>
    <cellStyle name="Total 2 2 2 3 3 10" xfId="39510"/>
    <cellStyle name="Total 2 2 2 3 3 10 2" xfId="39511"/>
    <cellStyle name="Total 2 2 2 3 3 11" xfId="39512"/>
    <cellStyle name="Total 2 2 2 3 3 2" xfId="39513"/>
    <cellStyle name="Total 2 2 2 3 3 2 2" xfId="39514"/>
    <cellStyle name="Total 2 2 2 3 3 3" xfId="39515"/>
    <cellStyle name="Total 2 2 2 3 3 3 2" xfId="39516"/>
    <cellStyle name="Total 2 2 2 3 3 4" xfId="39517"/>
    <cellStyle name="Total 2 2 2 3 3 4 2" xfId="39518"/>
    <cellStyle name="Total 2 2 2 3 3 5" xfId="39519"/>
    <cellStyle name="Total 2 2 2 3 3 5 2" xfId="39520"/>
    <cellStyle name="Total 2 2 2 3 3 6" xfId="39521"/>
    <cellStyle name="Total 2 2 2 3 3 6 2" xfId="39522"/>
    <cellStyle name="Total 2 2 2 3 3 7" xfId="39523"/>
    <cellStyle name="Total 2 2 2 3 3 7 2" xfId="39524"/>
    <cellStyle name="Total 2 2 2 3 3 8" xfId="39525"/>
    <cellStyle name="Total 2 2 2 3 3 8 2" xfId="39526"/>
    <cellStyle name="Total 2 2 2 3 3 9" xfId="39527"/>
    <cellStyle name="Total 2 2 2 3 3 9 2" xfId="39528"/>
    <cellStyle name="Total 2 2 2 3 4" xfId="39529"/>
    <cellStyle name="Total 2 2 2 3 4 2" xfId="39530"/>
    <cellStyle name="Total 2 2 2 3 5" xfId="39531"/>
    <cellStyle name="Total 2 2 2 3 5 2" xfId="39532"/>
    <cellStyle name="Total 2 2 2 3 6" xfId="39533"/>
    <cellStyle name="Total 2 2 2 3 6 2" xfId="39534"/>
    <cellStyle name="Total 2 2 2 3 7" xfId="39535"/>
    <cellStyle name="Total 2 2 2 3 7 2" xfId="39536"/>
    <cellStyle name="Total 2 2 2 3 8" xfId="39537"/>
    <cellStyle name="Total 2 2 2 3 8 2" xfId="39538"/>
    <cellStyle name="Total 2 2 2 3 9" xfId="39539"/>
    <cellStyle name="Total 2 2 2 3 9 2" xfId="39540"/>
    <cellStyle name="Total 2 2 2 4" xfId="39541"/>
    <cellStyle name="Total 2 2 2 4 10" xfId="39542"/>
    <cellStyle name="Total 2 2 2 4 10 2" xfId="39543"/>
    <cellStyle name="Total 2 2 2 4 11" xfId="39544"/>
    <cellStyle name="Total 2 2 2 4 2" xfId="39545"/>
    <cellStyle name="Total 2 2 2 4 2 2" xfId="39546"/>
    <cellStyle name="Total 2 2 2 4 3" xfId="39547"/>
    <cellStyle name="Total 2 2 2 4 3 2" xfId="39548"/>
    <cellStyle name="Total 2 2 2 4 4" xfId="39549"/>
    <cellStyle name="Total 2 2 2 4 4 2" xfId="39550"/>
    <cellStyle name="Total 2 2 2 4 5" xfId="39551"/>
    <cellStyle name="Total 2 2 2 4 5 2" xfId="39552"/>
    <cellStyle name="Total 2 2 2 4 6" xfId="39553"/>
    <cellStyle name="Total 2 2 2 4 6 2" xfId="39554"/>
    <cellStyle name="Total 2 2 2 4 7" xfId="39555"/>
    <cellStyle name="Total 2 2 2 4 7 2" xfId="39556"/>
    <cellStyle name="Total 2 2 2 4 8" xfId="39557"/>
    <cellStyle name="Total 2 2 2 4 8 2" xfId="39558"/>
    <cellStyle name="Total 2 2 2 4 9" xfId="39559"/>
    <cellStyle name="Total 2 2 2 4 9 2" xfId="39560"/>
    <cellStyle name="Total 2 2 2 5" xfId="39561"/>
    <cellStyle name="Total 2 2 2 5 10" xfId="39562"/>
    <cellStyle name="Total 2 2 2 5 10 2" xfId="39563"/>
    <cellStyle name="Total 2 2 2 5 11" xfId="39564"/>
    <cellStyle name="Total 2 2 2 5 2" xfId="39565"/>
    <cellStyle name="Total 2 2 2 5 2 2" xfId="39566"/>
    <cellStyle name="Total 2 2 2 5 3" xfId="39567"/>
    <cellStyle name="Total 2 2 2 5 3 2" xfId="39568"/>
    <cellStyle name="Total 2 2 2 5 4" xfId="39569"/>
    <cellStyle name="Total 2 2 2 5 4 2" xfId="39570"/>
    <cellStyle name="Total 2 2 2 5 5" xfId="39571"/>
    <cellStyle name="Total 2 2 2 5 5 2" xfId="39572"/>
    <cellStyle name="Total 2 2 2 5 6" xfId="39573"/>
    <cellStyle name="Total 2 2 2 5 6 2" xfId="39574"/>
    <cellStyle name="Total 2 2 2 5 7" xfId="39575"/>
    <cellStyle name="Total 2 2 2 5 7 2" xfId="39576"/>
    <cellStyle name="Total 2 2 2 5 8" xfId="39577"/>
    <cellStyle name="Total 2 2 2 5 8 2" xfId="39578"/>
    <cellStyle name="Total 2 2 2 5 9" xfId="39579"/>
    <cellStyle name="Total 2 2 2 5 9 2" xfId="39580"/>
    <cellStyle name="Total 2 2 2 6" xfId="39581"/>
    <cellStyle name="Total 2 2 2 6 2" xfId="39582"/>
    <cellStyle name="Total 2 2 2 7" xfId="39583"/>
    <cellStyle name="Total 2 2 2 7 2" xfId="39584"/>
    <cellStyle name="Total 2 2 2 8" xfId="39585"/>
    <cellStyle name="Total 2 2 2 8 2" xfId="39586"/>
    <cellStyle name="Total 2 2 2 9" xfId="39587"/>
    <cellStyle name="Total 2 2 2 9 2" xfId="39588"/>
    <cellStyle name="Total 2 2 3" xfId="39589"/>
    <cellStyle name="Total 2 2 3 10" xfId="39590"/>
    <cellStyle name="Total 2 2 3 10 2" xfId="39591"/>
    <cellStyle name="Total 2 2 3 11" xfId="39592"/>
    <cellStyle name="Total 2 2 3 11 2" xfId="39593"/>
    <cellStyle name="Total 2 2 3 12" xfId="39594"/>
    <cellStyle name="Total 2 2 3 12 2" xfId="39595"/>
    <cellStyle name="Total 2 2 3 13" xfId="39596"/>
    <cellStyle name="Total 2 2 3 13 2" xfId="39597"/>
    <cellStyle name="Total 2 2 3 14" xfId="39598"/>
    <cellStyle name="Total 2 2 3 14 2" xfId="39599"/>
    <cellStyle name="Total 2 2 3 15" xfId="39600"/>
    <cellStyle name="Total 2 2 3 2" xfId="39601"/>
    <cellStyle name="Total 2 2 3 2 10" xfId="39602"/>
    <cellStyle name="Total 2 2 3 2 10 2" xfId="39603"/>
    <cellStyle name="Total 2 2 3 2 11" xfId="39604"/>
    <cellStyle name="Total 2 2 3 2 11 2" xfId="39605"/>
    <cellStyle name="Total 2 2 3 2 12" xfId="39606"/>
    <cellStyle name="Total 2 2 3 2 12 2" xfId="39607"/>
    <cellStyle name="Total 2 2 3 2 13" xfId="39608"/>
    <cellStyle name="Total 2 2 3 2 2" xfId="39609"/>
    <cellStyle name="Total 2 2 3 2 2 10" xfId="39610"/>
    <cellStyle name="Total 2 2 3 2 2 10 2" xfId="39611"/>
    <cellStyle name="Total 2 2 3 2 2 11" xfId="39612"/>
    <cellStyle name="Total 2 2 3 2 2 2" xfId="39613"/>
    <cellStyle name="Total 2 2 3 2 2 2 2" xfId="39614"/>
    <cellStyle name="Total 2 2 3 2 2 3" xfId="39615"/>
    <cellStyle name="Total 2 2 3 2 2 3 2" xfId="39616"/>
    <cellStyle name="Total 2 2 3 2 2 4" xfId="39617"/>
    <cellStyle name="Total 2 2 3 2 2 4 2" xfId="39618"/>
    <cellStyle name="Total 2 2 3 2 2 5" xfId="39619"/>
    <cellStyle name="Total 2 2 3 2 2 5 2" xfId="39620"/>
    <cellStyle name="Total 2 2 3 2 2 6" xfId="39621"/>
    <cellStyle name="Total 2 2 3 2 2 6 2" xfId="39622"/>
    <cellStyle name="Total 2 2 3 2 2 7" xfId="39623"/>
    <cellStyle name="Total 2 2 3 2 2 7 2" xfId="39624"/>
    <cellStyle name="Total 2 2 3 2 2 8" xfId="39625"/>
    <cellStyle name="Total 2 2 3 2 2 8 2" xfId="39626"/>
    <cellStyle name="Total 2 2 3 2 2 9" xfId="39627"/>
    <cellStyle name="Total 2 2 3 2 2 9 2" xfId="39628"/>
    <cellStyle name="Total 2 2 3 2 3" xfId="39629"/>
    <cellStyle name="Total 2 2 3 2 3 10" xfId="39630"/>
    <cellStyle name="Total 2 2 3 2 3 10 2" xfId="39631"/>
    <cellStyle name="Total 2 2 3 2 3 11" xfId="39632"/>
    <cellStyle name="Total 2 2 3 2 3 2" xfId="39633"/>
    <cellStyle name="Total 2 2 3 2 3 2 2" xfId="39634"/>
    <cellStyle name="Total 2 2 3 2 3 3" xfId="39635"/>
    <cellStyle name="Total 2 2 3 2 3 3 2" xfId="39636"/>
    <cellStyle name="Total 2 2 3 2 3 4" xfId="39637"/>
    <cellStyle name="Total 2 2 3 2 3 4 2" xfId="39638"/>
    <cellStyle name="Total 2 2 3 2 3 5" xfId="39639"/>
    <cellStyle name="Total 2 2 3 2 3 5 2" xfId="39640"/>
    <cellStyle name="Total 2 2 3 2 3 6" xfId="39641"/>
    <cellStyle name="Total 2 2 3 2 3 6 2" xfId="39642"/>
    <cellStyle name="Total 2 2 3 2 3 7" xfId="39643"/>
    <cellStyle name="Total 2 2 3 2 3 7 2" xfId="39644"/>
    <cellStyle name="Total 2 2 3 2 3 8" xfId="39645"/>
    <cellStyle name="Total 2 2 3 2 3 8 2" xfId="39646"/>
    <cellStyle name="Total 2 2 3 2 3 9" xfId="39647"/>
    <cellStyle name="Total 2 2 3 2 3 9 2" xfId="39648"/>
    <cellStyle name="Total 2 2 3 2 4" xfId="39649"/>
    <cellStyle name="Total 2 2 3 2 4 2" xfId="39650"/>
    <cellStyle name="Total 2 2 3 2 5" xfId="39651"/>
    <cellStyle name="Total 2 2 3 2 5 2" xfId="39652"/>
    <cellStyle name="Total 2 2 3 2 6" xfId="39653"/>
    <cellStyle name="Total 2 2 3 2 6 2" xfId="39654"/>
    <cellStyle name="Total 2 2 3 2 7" xfId="39655"/>
    <cellStyle name="Total 2 2 3 2 7 2" xfId="39656"/>
    <cellStyle name="Total 2 2 3 2 8" xfId="39657"/>
    <cellStyle name="Total 2 2 3 2 8 2" xfId="39658"/>
    <cellStyle name="Total 2 2 3 2 9" xfId="39659"/>
    <cellStyle name="Total 2 2 3 2 9 2" xfId="39660"/>
    <cellStyle name="Total 2 2 3 3" xfId="39661"/>
    <cellStyle name="Total 2 2 3 3 10" xfId="39662"/>
    <cellStyle name="Total 2 2 3 3 10 2" xfId="39663"/>
    <cellStyle name="Total 2 2 3 3 11" xfId="39664"/>
    <cellStyle name="Total 2 2 3 3 11 2" xfId="39665"/>
    <cellStyle name="Total 2 2 3 3 12" xfId="39666"/>
    <cellStyle name="Total 2 2 3 3 12 2" xfId="39667"/>
    <cellStyle name="Total 2 2 3 3 13" xfId="39668"/>
    <cellStyle name="Total 2 2 3 3 2" xfId="39669"/>
    <cellStyle name="Total 2 2 3 3 2 10" xfId="39670"/>
    <cellStyle name="Total 2 2 3 3 2 10 2" xfId="39671"/>
    <cellStyle name="Total 2 2 3 3 2 11" xfId="39672"/>
    <cellStyle name="Total 2 2 3 3 2 2" xfId="39673"/>
    <cellStyle name="Total 2 2 3 3 2 2 2" xfId="39674"/>
    <cellStyle name="Total 2 2 3 3 2 3" xfId="39675"/>
    <cellStyle name="Total 2 2 3 3 2 3 2" xfId="39676"/>
    <cellStyle name="Total 2 2 3 3 2 4" xfId="39677"/>
    <cellStyle name="Total 2 2 3 3 2 4 2" xfId="39678"/>
    <cellStyle name="Total 2 2 3 3 2 5" xfId="39679"/>
    <cellStyle name="Total 2 2 3 3 2 5 2" xfId="39680"/>
    <cellStyle name="Total 2 2 3 3 2 6" xfId="39681"/>
    <cellStyle name="Total 2 2 3 3 2 6 2" xfId="39682"/>
    <cellStyle name="Total 2 2 3 3 2 7" xfId="39683"/>
    <cellStyle name="Total 2 2 3 3 2 7 2" xfId="39684"/>
    <cellStyle name="Total 2 2 3 3 2 8" xfId="39685"/>
    <cellStyle name="Total 2 2 3 3 2 8 2" xfId="39686"/>
    <cellStyle name="Total 2 2 3 3 2 9" xfId="39687"/>
    <cellStyle name="Total 2 2 3 3 2 9 2" xfId="39688"/>
    <cellStyle name="Total 2 2 3 3 3" xfId="39689"/>
    <cellStyle name="Total 2 2 3 3 3 10" xfId="39690"/>
    <cellStyle name="Total 2 2 3 3 3 10 2" xfId="39691"/>
    <cellStyle name="Total 2 2 3 3 3 11" xfId="39692"/>
    <cellStyle name="Total 2 2 3 3 3 2" xfId="39693"/>
    <cellStyle name="Total 2 2 3 3 3 2 2" xfId="39694"/>
    <cellStyle name="Total 2 2 3 3 3 3" xfId="39695"/>
    <cellStyle name="Total 2 2 3 3 3 3 2" xfId="39696"/>
    <cellStyle name="Total 2 2 3 3 3 4" xfId="39697"/>
    <cellStyle name="Total 2 2 3 3 3 4 2" xfId="39698"/>
    <cellStyle name="Total 2 2 3 3 3 5" xfId="39699"/>
    <cellStyle name="Total 2 2 3 3 3 5 2" xfId="39700"/>
    <cellStyle name="Total 2 2 3 3 3 6" xfId="39701"/>
    <cellStyle name="Total 2 2 3 3 3 6 2" xfId="39702"/>
    <cellStyle name="Total 2 2 3 3 3 7" xfId="39703"/>
    <cellStyle name="Total 2 2 3 3 3 7 2" xfId="39704"/>
    <cellStyle name="Total 2 2 3 3 3 8" xfId="39705"/>
    <cellStyle name="Total 2 2 3 3 3 8 2" xfId="39706"/>
    <cellStyle name="Total 2 2 3 3 3 9" xfId="39707"/>
    <cellStyle name="Total 2 2 3 3 3 9 2" xfId="39708"/>
    <cellStyle name="Total 2 2 3 3 4" xfId="39709"/>
    <cellStyle name="Total 2 2 3 3 4 2" xfId="39710"/>
    <cellStyle name="Total 2 2 3 3 5" xfId="39711"/>
    <cellStyle name="Total 2 2 3 3 5 2" xfId="39712"/>
    <cellStyle name="Total 2 2 3 3 6" xfId="39713"/>
    <cellStyle name="Total 2 2 3 3 6 2" xfId="39714"/>
    <cellStyle name="Total 2 2 3 3 7" xfId="39715"/>
    <cellStyle name="Total 2 2 3 3 7 2" xfId="39716"/>
    <cellStyle name="Total 2 2 3 3 8" xfId="39717"/>
    <cellStyle name="Total 2 2 3 3 8 2" xfId="39718"/>
    <cellStyle name="Total 2 2 3 3 9" xfId="39719"/>
    <cellStyle name="Total 2 2 3 3 9 2" xfId="39720"/>
    <cellStyle name="Total 2 2 3 4" xfId="39721"/>
    <cellStyle name="Total 2 2 3 4 10" xfId="39722"/>
    <cellStyle name="Total 2 2 3 4 10 2" xfId="39723"/>
    <cellStyle name="Total 2 2 3 4 11" xfId="39724"/>
    <cellStyle name="Total 2 2 3 4 2" xfId="39725"/>
    <cellStyle name="Total 2 2 3 4 2 2" xfId="39726"/>
    <cellStyle name="Total 2 2 3 4 3" xfId="39727"/>
    <cellStyle name="Total 2 2 3 4 3 2" xfId="39728"/>
    <cellStyle name="Total 2 2 3 4 4" xfId="39729"/>
    <cellStyle name="Total 2 2 3 4 4 2" xfId="39730"/>
    <cellStyle name="Total 2 2 3 4 5" xfId="39731"/>
    <cellStyle name="Total 2 2 3 4 5 2" xfId="39732"/>
    <cellStyle name="Total 2 2 3 4 6" xfId="39733"/>
    <cellStyle name="Total 2 2 3 4 6 2" xfId="39734"/>
    <cellStyle name="Total 2 2 3 4 7" xfId="39735"/>
    <cellStyle name="Total 2 2 3 4 7 2" xfId="39736"/>
    <cellStyle name="Total 2 2 3 4 8" xfId="39737"/>
    <cellStyle name="Total 2 2 3 4 8 2" xfId="39738"/>
    <cellStyle name="Total 2 2 3 4 9" xfId="39739"/>
    <cellStyle name="Total 2 2 3 4 9 2" xfId="39740"/>
    <cellStyle name="Total 2 2 3 5" xfId="39741"/>
    <cellStyle name="Total 2 2 3 5 10" xfId="39742"/>
    <cellStyle name="Total 2 2 3 5 10 2" xfId="39743"/>
    <cellStyle name="Total 2 2 3 5 11" xfId="39744"/>
    <cellStyle name="Total 2 2 3 5 2" xfId="39745"/>
    <cellStyle name="Total 2 2 3 5 2 2" xfId="39746"/>
    <cellStyle name="Total 2 2 3 5 3" xfId="39747"/>
    <cellStyle name="Total 2 2 3 5 3 2" xfId="39748"/>
    <cellStyle name="Total 2 2 3 5 4" xfId="39749"/>
    <cellStyle name="Total 2 2 3 5 4 2" xfId="39750"/>
    <cellStyle name="Total 2 2 3 5 5" xfId="39751"/>
    <cellStyle name="Total 2 2 3 5 5 2" xfId="39752"/>
    <cellStyle name="Total 2 2 3 5 6" xfId="39753"/>
    <cellStyle name="Total 2 2 3 5 6 2" xfId="39754"/>
    <cellStyle name="Total 2 2 3 5 7" xfId="39755"/>
    <cellStyle name="Total 2 2 3 5 7 2" xfId="39756"/>
    <cellStyle name="Total 2 2 3 5 8" xfId="39757"/>
    <cellStyle name="Total 2 2 3 5 8 2" xfId="39758"/>
    <cellStyle name="Total 2 2 3 5 9" xfId="39759"/>
    <cellStyle name="Total 2 2 3 5 9 2" xfId="39760"/>
    <cellStyle name="Total 2 2 3 6" xfId="39761"/>
    <cellStyle name="Total 2 2 3 6 2" xfId="39762"/>
    <cellStyle name="Total 2 2 3 7" xfId="39763"/>
    <cellStyle name="Total 2 2 3 7 2" xfId="39764"/>
    <cellStyle name="Total 2 2 3 8" xfId="39765"/>
    <cellStyle name="Total 2 2 3 8 2" xfId="39766"/>
    <cellStyle name="Total 2 2 3 9" xfId="39767"/>
    <cellStyle name="Total 2 2 3 9 2" xfId="39768"/>
    <cellStyle name="Total 2 2 4" xfId="39769"/>
    <cellStyle name="Total 2 2 4 10" xfId="39770"/>
    <cellStyle name="Total 2 2 4 10 2" xfId="39771"/>
    <cellStyle name="Total 2 2 4 11" xfId="39772"/>
    <cellStyle name="Total 2 2 4 11 2" xfId="39773"/>
    <cellStyle name="Total 2 2 4 12" xfId="39774"/>
    <cellStyle name="Total 2 2 4 12 2" xfId="39775"/>
    <cellStyle name="Total 2 2 4 13" xfId="39776"/>
    <cellStyle name="Total 2 2 4 2" xfId="39777"/>
    <cellStyle name="Total 2 2 4 2 10" xfId="39778"/>
    <cellStyle name="Total 2 2 4 2 10 2" xfId="39779"/>
    <cellStyle name="Total 2 2 4 2 11" xfId="39780"/>
    <cellStyle name="Total 2 2 4 2 2" xfId="39781"/>
    <cellStyle name="Total 2 2 4 2 2 2" xfId="39782"/>
    <cellStyle name="Total 2 2 4 2 3" xfId="39783"/>
    <cellStyle name="Total 2 2 4 2 3 2" xfId="39784"/>
    <cellStyle name="Total 2 2 4 2 4" xfId="39785"/>
    <cellStyle name="Total 2 2 4 2 4 2" xfId="39786"/>
    <cellStyle name="Total 2 2 4 2 5" xfId="39787"/>
    <cellStyle name="Total 2 2 4 2 5 2" xfId="39788"/>
    <cellStyle name="Total 2 2 4 2 6" xfId="39789"/>
    <cellStyle name="Total 2 2 4 2 6 2" xfId="39790"/>
    <cellStyle name="Total 2 2 4 2 7" xfId="39791"/>
    <cellStyle name="Total 2 2 4 2 7 2" xfId="39792"/>
    <cellStyle name="Total 2 2 4 2 8" xfId="39793"/>
    <cellStyle name="Total 2 2 4 2 8 2" xfId="39794"/>
    <cellStyle name="Total 2 2 4 2 9" xfId="39795"/>
    <cellStyle name="Total 2 2 4 2 9 2" xfId="39796"/>
    <cellStyle name="Total 2 2 4 3" xfId="39797"/>
    <cellStyle name="Total 2 2 4 3 10" xfId="39798"/>
    <cellStyle name="Total 2 2 4 3 10 2" xfId="39799"/>
    <cellStyle name="Total 2 2 4 3 11" xfId="39800"/>
    <cellStyle name="Total 2 2 4 3 2" xfId="39801"/>
    <cellStyle name="Total 2 2 4 3 2 2" xfId="39802"/>
    <cellStyle name="Total 2 2 4 3 3" xfId="39803"/>
    <cellStyle name="Total 2 2 4 3 3 2" xfId="39804"/>
    <cellStyle name="Total 2 2 4 3 4" xfId="39805"/>
    <cellStyle name="Total 2 2 4 3 4 2" xfId="39806"/>
    <cellStyle name="Total 2 2 4 3 5" xfId="39807"/>
    <cellStyle name="Total 2 2 4 3 5 2" xfId="39808"/>
    <cellStyle name="Total 2 2 4 3 6" xfId="39809"/>
    <cellStyle name="Total 2 2 4 3 6 2" xfId="39810"/>
    <cellStyle name="Total 2 2 4 3 7" xfId="39811"/>
    <cellStyle name="Total 2 2 4 3 7 2" xfId="39812"/>
    <cellStyle name="Total 2 2 4 3 8" xfId="39813"/>
    <cellStyle name="Total 2 2 4 3 8 2" xfId="39814"/>
    <cellStyle name="Total 2 2 4 3 9" xfId="39815"/>
    <cellStyle name="Total 2 2 4 3 9 2" xfId="39816"/>
    <cellStyle name="Total 2 2 4 4" xfId="39817"/>
    <cellStyle name="Total 2 2 4 4 2" xfId="39818"/>
    <cellStyle name="Total 2 2 4 5" xfId="39819"/>
    <cellStyle name="Total 2 2 4 5 2" xfId="39820"/>
    <cellStyle name="Total 2 2 4 6" xfId="39821"/>
    <cellStyle name="Total 2 2 4 6 2" xfId="39822"/>
    <cellStyle name="Total 2 2 4 7" xfId="39823"/>
    <cellStyle name="Total 2 2 4 7 2" xfId="39824"/>
    <cellStyle name="Total 2 2 4 8" xfId="39825"/>
    <cellStyle name="Total 2 2 4 8 2" xfId="39826"/>
    <cellStyle name="Total 2 2 4 9" xfId="39827"/>
    <cellStyle name="Total 2 2 4 9 2" xfId="39828"/>
    <cellStyle name="Total 2 2 5" xfId="39829"/>
    <cellStyle name="Total 2 2 5 10" xfId="39830"/>
    <cellStyle name="Total 2 2 5 10 2" xfId="39831"/>
    <cellStyle name="Total 2 2 5 11" xfId="39832"/>
    <cellStyle name="Total 2 2 5 11 2" xfId="39833"/>
    <cellStyle name="Total 2 2 5 12" xfId="39834"/>
    <cellStyle name="Total 2 2 5 12 2" xfId="39835"/>
    <cellStyle name="Total 2 2 5 13" xfId="39836"/>
    <cellStyle name="Total 2 2 5 2" xfId="39837"/>
    <cellStyle name="Total 2 2 5 2 10" xfId="39838"/>
    <cellStyle name="Total 2 2 5 2 10 2" xfId="39839"/>
    <cellStyle name="Total 2 2 5 2 11" xfId="39840"/>
    <cellStyle name="Total 2 2 5 2 2" xfId="39841"/>
    <cellStyle name="Total 2 2 5 2 2 2" xfId="39842"/>
    <cellStyle name="Total 2 2 5 2 3" xfId="39843"/>
    <cellStyle name="Total 2 2 5 2 3 2" xfId="39844"/>
    <cellStyle name="Total 2 2 5 2 4" xfId="39845"/>
    <cellStyle name="Total 2 2 5 2 4 2" xfId="39846"/>
    <cellStyle name="Total 2 2 5 2 5" xfId="39847"/>
    <cellStyle name="Total 2 2 5 2 5 2" xfId="39848"/>
    <cellStyle name="Total 2 2 5 2 6" xfId="39849"/>
    <cellStyle name="Total 2 2 5 2 6 2" xfId="39850"/>
    <cellStyle name="Total 2 2 5 2 7" xfId="39851"/>
    <cellStyle name="Total 2 2 5 2 7 2" xfId="39852"/>
    <cellStyle name="Total 2 2 5 2 8" xfId="39853"/>
    <cellStyle name="Total 2 2 5 2 8 2" xfId="39854"/>
    <cellStyle name="Total 2 2 5 2 9" xfId="39855"/>
    <cellStyle name="Total 2 2 5 2 9 2" xfId="39856"/>
    <cellStyle name="Total 2 2 5 3" xfId="39857"/>
    <cellStyle name="Total 2 2 5 3 10" xfId="39858"/>
    <cellStyle name="Total 2 2 5 3 10 2" xfId="39859"/>
    <cellStyle name="Total 2 2 5 3 11" xfId="39860"/>
    <cellStyle name="Total 2 2 5 3 2" xfId="39861"/>
    <cellStyle name="Total 2 2 5 3 2 2" xfId="39862"/>
    <cellStyle name="Total 2 2 5 3 3" xfId="39863"/>
    <cellStyle name="Total 2 2 5 3 3 2" xfId="39864"/>
    <cellStyle name="Total 2 2 5 3 4" xfId="39865"/>
    <cellStyle name="Total 2 2 5 3 4 2" xfId="39866"/>
    <cellStyle name="Total 2 2 5 3 5" xfId="39867"/>
    <cellStyle name="Total 2 2 5 3 5 2" xfId="39868"/>
    <cellStyle name="Total 2 2 5 3 6" xfId="39869"/>
    <cellStyle name="Total 2 2 5 3 6 2" xfId="39870"/>
    <cellStyle name="Total 2 2 5 3 7" xfId="39871"/>
    <cellStyle name="Total 2 2 5 3 7 2" xfId="39872"/>
    <cellStyle name="Total 2 2 5 3 8" xfId="39873"/>
    <cellStyle name="Total 2 2 5 3 8 2" xfId="39874"/>
    <cellStyle name="Total 2 2 5 3 9" xfId="39875"/>
    <cellStyle name="Total 2 2 5 3 9 2" xfId="39876"/>
    <cellStyle name="Total 2 2 5 4" xfId="39877"/>
    <cellStyle name="Total 2 2 5 4 2" xfId="39878"/>
    <cellStyle name="Total 2 2 5 5" xfId="39879"/>
    <cellStyle name="Total 2 2 5 5 2" xfId="39880"/>
    <cellStyle name="Total 2 2 5 6" xfId="39881"/>
    <cellStyle name="Total 2 2 5 6 2" xfId="39882"/>
    <cellStyle name="Total 2 2 5 7" xfId="39883"/>
    <cellStyle name="Total 2 2 5 7 2" xfId="39884"/>
    <cellStyle name="Total 2 2 5 8" xfId="39885"/>
    <cellStyle name="Total 2 2 5 8 2" xfId="39886"/>
    <cellStyle name="Total 2 2 5 9" xfId="39887"/>
    <cellStyle name="Total 2 2 5 9 2" xfId="39888"/>
    <cellStyle name="Total 2 2 6" xfId="39889"/>
    <cellStyle name="Total 2 2 6 2" xfId="39890"/>
    <cellStyle name="Total 2 2 7" xfId="39891"/>
    <cellStyle name="Total 2 2 7 2" xfId="39892"/>
    <cellStyle name="Total 2 2 8" xfId="39893"/>
    <cellStyle name="Total 2 2 8 2" xfId="39894"/>
    <cellStyle name="Total 2 2 9" xfId="39895"/>
    <cellStyle name="Total 2 2 9 2" xfId="39896"/>
    <cellStyle name="Total 2 20" xfId="39897"/>
    <cellStyle name="Total 2 21" xfId="39898"/>
    <cellStyle name="Total 2 3" xfId="1174"/>
    <cellStyle name="Total 2 3 10" xfId="39899"/>
    <cellStyle name="Total 2 3 10 2" xfId="39900"/>
    <cellStyle name="Total 2 3 11" xfId="39901"/>
    <cellStyle name="Total 2 3 11 2" xfId="39902"/>
    <cellStyle name="Total 2 3 12" xfId="39903"/>
    <cellStyle name="Total 2 3 12 2" xfId="39904"/>
    <cellStyle name="Total 2 3 13" xfId="39905"/>
    <cellStyle name="Total 2 3 13 2" xfId="39906"/>
    <cellStyle name="Total 2 3 14" xfId="39907"/>
    <cellStyle name="Total 2 3 14 2" xfId="39908"/>
    <cellStyle name="Total 2 3 15" xfId="39909"/>
    <cellStyle name="Total 2 3 16" xfId="39910"/>
    <cellStyle name="Total 2 3 17" xfId="39911"/>
    <cellStyle name="Total 2 3 2" xfId="39912"/>
    <cellStyle name="Total 2 3 2 10" xfId="39913"/>
    <cellStyle name="Total 2 3 2 10 2" xfId="39914"/>
    <cellStyle name="Total 2 3 2 11" xfId="39915"/>
    <cellStyle name="Total 2 3 2 11 2" xfId="39916"/>
    <cellStyle name="Total 2 3 2 12" xfId="39917"/>
    <cellStyle name="Total 2 3 2 12 2" xfId="39918"/>
    <cellStyle name="Total 2 3 2 13" xfId="39919"/>
    <cellStyle name="Total 2 3 2 13 2" xfId="39920"/>
    <cellStyle name="Total 2 3 2 14" xfId="39921"/>
    <cellStyle name="Total 2 3 2 14 2" xfId="39922"/>
    <cellStyle name="Total 2 3 2 15" xfId="39923"/>
    <cellStyle name="Total 2 3 2 2" xfId="39924"/>
    <cellStyle name="Total 2 3 2 2 10" xfId="39925"/>
    <cellStyle name="Total 2 3 2 2 10 2" xfId="39926"/>
    <cellStyle name="Total 2 3 2 2 11" xfId="39927"/>
    <cellStyle name="Total 2 3 2 2 11 2" xfId="39928"/>
    <cellStyle name="Total 2 3 2 2 12" xfId="39929"/>
    <cellStyle name="Total 2 3 2 2 12 2" xfId="39930"/>
    <cellStyle name="Total 2 3 2 2 13" xfId="39931"/>
    <cellStyle name="Total 2 3 2 2 2" xfId="39932"/>
    <cellStyle name="Total 2 3 2 2 2 10" xfId="39933"/>
    <cellStyle name="Total 2 3 2 2 2 10 2" xfId="39934"/>
    <cellStyle name="Total 2 3 2 2 2 11" xfId="39935"/>
    <cellStyle name="Total 2 3 2 2 2 2" xfId="39936"/>
    <cellStyle name="Total 2 3 2 2 2 2 2" xfId="39937"/>
    <cellStyle name="Total 2 3 2 2 2 3" xfId="39938"/>
    <cellStyle name="Total 2 3 2 2 2 3 2" xfId="39939"/>
    <cellStyle name="Total 2 3 2 2 2 4" xfId="39940"/>
    <cellStyle name="Total 2 3 2 2 2 4 2" xfId="39941"/>
    <cellStyle name="Total 2 3 2 2 2 5" xfId="39942"/>
    <cellStyle name="Total 2 3 2 2 2 5 2" xfId="39943"/>
    <cellStyle name="Total 2 3 2 2 2 6" xfId="39944"/>
    <cellStyle name="Total 2 3 2 2 2 6 2" xfId="39945"/>
    <cellStyle name="Total 2 3 2 2 2 7" xfId="39946"/>
    <cellStyle name="Total 2 3 2 2 2 7 2" xfId="39947"/>
    <cellStyle name="Total 2 3 2 2 2 8" xfId="39948"/>
    <cellStyle name="Total 2 3 2 2 2 8 2" xfId="39949"/>
    <cellStyle name="Total 2 3 2 2 2 9" xfId="39950"/>
    <cellStyle name="Total 2 3 2 2 2 9 2" xfId="39951"/>
    <cellStyle name="Total 2 3 2 2 3" xfId="39952"/>
    <cellStyle name="Total 2 3 2 2 3 10" xfId="39953"/>
    <cellStyle name="Total 2 3 2 2 3 10 2" xfId="39954"/>
    <cellStyle name="Total 2 3 2 2 3 11" xfId="39955"/>
    <cellStyle name="Total 2 3 2 2 3 2" xfId="39956"/>
    <cellStyle name="Total 2 3 2 2 3 2 2" xfId="39957"/>
    <cellStyle name="Total 2 3 2 2 3 3" xfId="39958"/>
    <cellStyle name="Total 2 3 2 2 3 3 2" xfId="39959"/>
    <cellStyle name="Total 2 3 2 2 3 4" xfId="39960"/>
    <cellStyle name="Total 2 3 2 2 3 4 2" xfId="39961"/>
    <cellStyle name="Total 2 3 2 2 3 5" xfId="39962"/>
    <cellStyle name="Total 2 3 2 2 3 5 2" xfId="39963"/>
    <cellStyle name="Total 2 3 2 2 3 6" xfId="39964"/>
    <cellStyle name="Total 2 3 2 2 3 6 2" xfId="39965"/>
    <cellStyle name="Total 2 3 2 2 3 7" xfId="39966"/>
    <cellStyle name="Total 2 3 2 2 3 7 2" xfId="39967"/>
    <cellStyle name="Total 2 3 2 2 3 8" xfId="39968"/>
    <cellStyle name="Total 2 3 2 2 3 8 2" xfId="39969"/>
    <cellStyle name="Total 2 3 2 2 3 9" xfId="39970"/>
    <cellStyle name="Total 2 3 2 2 3 9 2" xfId="39971"/>
    <cellStyle name="Total 2 3 2 2 4" xfId="39972"/>
    <cellStyle name="Total 2 3 2 2 4 2" xfId="39973"/>
    <cellStyle name="Total 2 3 2 2 5" xfId="39974"/>
    <cellStyle name="Total 2 3 2 2 5 2" xfId="39975"/>
    <cellStyle name="Total 2 3 2 2 6" xfId="39976"/>
    <cellStyle name="Total 2 3 2 2 6 2" xfId="39977"/>
    <cellStyle name="Total 2 3 2 2 7" xfId="39978"/>
    <cellStyle name="Total 2 3 2 2 7 2" xfId="39979"/>
    <cellStyle name="Total 2 3 2 2 8" xfId="39980"/>
    <cellStyle name="Total 2 3 2 2 8 2" xfId="39981"/>
    <cellStyle name="Total 2 3 2 2 9" xfId="39982"/>
    <cellStyle name="Total 2 3 2 2 9 2" xfId="39983"/>
    <cellStyle name="Total 2 3 2 3" xfId="39984"/>
    <cellStyle name="Total 2 3 2 3 10" xfId="39985"/>
    <cellStyle name="Total 2 3 2 3 10 2" xfId="39986"/>
    <cellStyle name="Total 2 3 2 3 11" xfId="39987"/>
    <cellStyle name="Total 2 3 2 3 11 2" xfId="39988"/>
    <cellStyle name="Total 2 3 2 3 12" xfId="39989"/>
    <cellStyle name="Total 2 3 2 3 12 2" xfId="39990"/>
    <cellStyle name="Total 2 3 2 3 13" xfId="39991"/>
    <cellStyle name="Total 2 3 2 3 2" xfId="39992"/>
    <cellStyle name="Total 2 3 2 3 2 10" xfId="39993"/>
    <cellStyle name="Total 2 3 2 3 2 10 2" xfId="39994"/>
    <cellStyle name="Total 2 3 2 3 2 11" xfId="39995"/>
    <cellStyle name="Total 2 3 2 3 2 2" xfId="39996"/>
    <cellStyle name="Total 2 3 2 3 2 2 2" xfId="39997"/>
    <cellStyle name="Total 2 3 2 3 2 3" xfId="39998"/>
    <cellStyle name="Total 2 3 2 3 2 3 2" xfId="39999"/>
    <cellStyle name="Total 2 3 2 3 2 4" xfId="40000"/>
    <cellStyle name="Total 2 3 2 3 2 4 2" xfId="40001"/>
    <cellStyle name="Total 2 3 2 3 2 5" xfId="40002"/>
    <cellStyle name="Total 2 3 2 3 2 5 2" xfId="40003"/>
    <cellStyle name="Total 2 3 2 3 2 6" xfId="40004"/>
    <cellStyle name="Total 2 3 2 3 2 6 2" xfId="40005"/>
    <cellStyle name="Total 2 3 2 3 2 7" xfId="40006"/>
    <cellStyle name="Total 2 3 2 3 2 7 2" xfId="40007"/>
    <cellStyle name="Total 2 3 2 3 2 8" xfId="40008"/>
    <cellStyle name="Total 2 3 2 3 2 8 2" xfId="40009"/>
    <cellStyle name="Total 2 3 2 3 2 9" xfId="40010"/>
    <cellStyle name="Total 2 3 2 3 2 9 2" xfId="40011"/>
    <cellStyle name="Total 2 3 2 3 3" xfId="40012"/>
    <cellStyle name="Total 2 3 2 3 3 10" xfId="40013"/>
    <cellStyle name="Total 2 3 2 3 3 10 2" xfId="40014"/>
    <cellStyle name="Total 2 3 2 3 3 11" xfId="40015"/>
    <cellStyle name="Total 2 3 2 3 3 2" xfId="40016"/>
    <cellStyle name="Total 2 3 2 3 3 2 2" xfId="40017"/>
    <cellStyle name="Total 2 3 2 3 3 3" xfId="40018"/>
    <cellStyle name="Total 2 3 2 3 3 3 2" xfId="40019"/>
    <cellStyle name="Total 2 3 2 3 3 4" xfId="40020"/>
    <cellStyle name="Total 2 3 2 3 3 4 2" xfId="40021"/>
    <cellStyle name="Total 2 3 2 3 3 5" xfId="40022"/>
    <cellStyle name="Total 2 3 2 3 3 5 2" xfId="40023"/>
    <cellStyle name="Total 2 3 2 3 3 6" xfId="40024"/>
    <cellStyle name="Total 2 3 2 3 3 6 2" xfId="40025"/>
    <cellStyle name="Total 2 3 2 3 3 7" xfId="40026"/>
    <cellStyle name="Total 2 3 2 3 3 7 2" xfId="40027"/>
    <cellStyle name="Total 2 3 2 3 3 8" xfId="40028"/>
    <cellStyle name="Total 2 3 2 3 3 8 2" xfId="40029"/>
    <cellStyle name="Total 2 3 2 3 3 9" xfId="40030"/>
    <cellStyle name="Total 2 3 2 3 3 9 2" xfId="40031"/>
    <cellStyle name="Total 2 3 2 3 4" xfId="40032"/>
    <cellStyle name="Total 2 3 2 3 4 2" xfId="40033"/>
    <cellStyle name="Total 2 3 2 3 5" xfId="40034"/>
    <cellStyle name="Total 2 3 2 3 5 2" xfId="40035"/>
    <cellStyle name="Total 2 3 2 3 6" xfId="40036"/>
    <cellStyle name="Total 2 3 2 3 6 2" xfId="40037"/>
    <cellStyle name="Total 2 3 2 3 7" xfId="40038"/>
    <cellStyle name="Total 2 3 2 3 7 2" xfId="40039"/>
    <cellStyle name="Total 2 3 2 3 8" xfId="40040"/>
    <cellStyle name="Total 2 3 2 3 8 2" xfId="40041"/>
    <cellStyle name="Total 2 3 2 3 9" xfId="40042"/>
    <cellStyle name="Total 2 3 2 3 9 2" xfId="40043"/>
    <cellStyle name="Total 2 3 2 4" xfId="40044"/>
    <cellStyle name="Total 2 3 2 4 10" xfId="40045"/>
    <cellStyle name="Total 2 3 2 4 10 2" xfId="40046"/>
    <cellStyle name="Total 2 3 2 4 11" xfId="40047"/>
    <cellStyle name="Total 2 3 2 4 2" xfId="40048"/>
    <cellStyle name="Total 2 3 2 4 2 2" xfId="40049"/>
    <cellStyle name="Total 2 3 2 4 3" xfId="40050"/>
    <cellStyle name="Total 2 3 2 4 3 2" xfId="40051"/>
    <cellStyle name="Total 2 3 2 4 4" xfId="40052"/>
    <cellStyle name="Total 2 3 2 4 4 2" xfId="40053"/>
    <cellStyle name="Total 2 3 2 4 5" xfId="40054"/>
    <cellStyle name="Total 2 3 2 4 5 2" xfId="40055"/>
    <cellStyle name="Total 2 3 2 4 6" xfId="40056"/>
    <cellStyle name="Total 2 3 2 4 6 2" xfId="40057"/>
    <cellStyle name="Total 2 3 2 4 7" xfId="40058"/>
    <cellStyle name="Total 2 3 2 4 7 2" xfId="40059"/>
    <cellStyle name="Total 2 3 2 4 8" xfId="40060"/>
    <cellStyle name="Total 2 3 2 4 8 2" xfId="40061"/>
    <cellStyle name="Total 2 3 2 4 9" xfId="40062"/>
    <cellStyle name="Total 2 3 2 4 9 2" xfId="40063"/>
    <cellStyle name="Total 2 3 2 5" xfId="40064"/>
    <cellStyle name="Total 2 3 2 5 10" xfId="40065"/>
    <cellStyle name="Total 2 3 2 5 10 2" xfId="40066"/>
    <cellStyle name="Total 2 3 2 5 11" xfId="40067"/>
    <cellStyle name="Total 2 3 2 5 2" xfId="40068"/>
    <cellStyle name="Total 2 3 2 5 2 2" xfId="40069"/>
    <cellStyle name="Total 2 3 2 5 3" xfId="40070"/>
    <cellStyle name="Total 2 3 2 5 3 2" xfId="40071"/>
    <cellStyle name="Total 2 3 2 5 4" xfId="40072"/>
    <cellStyle name="Total 2 3 2 5 4 2" xfId="40073"/>
    <cellStyle name="Total 2 3 2 5 5" xfId="40074"/>
    <cellStyle name="Total 2 3 2 5 5 2" xfId="40075"/>
    <cellStyle name="Total 2 3 2 5 6" xfId="40076"/>
    <cellStyle name="Total 2 3 2 5 6 2" xfId="40077"/>
    <cellStyle name="Total 2 3 2 5 7" xfId="40078"/>
    <cellStyle name="Total 2 3 2 5 7 2" xfId="40079"/>
    <cellStyle name="Total 2 3 2 5 8" xfId="40080"/>
    <cellStyle name="Total 2 3 2 5 8 2" xfId="40081"/>
    <cellStyle name="Total 2 3 2 5 9" xfId="40082"/>
    <cellStyle name="Total 2 3 2 5 9 2" xfId="40083"/>
    <cellStyle name="Total 2 3 2 6" xfId="40084"/>
    <cellStyle name="Total 2 3 2 6 2" xfId="40085"/>
    <cellStyle name="Total 2 3 2 7" xfId="40086"/>
    <cellStyle name="Total 2 3 2 7 2" xfId="40087"/>
    <cellStyle name="Total 2 3 2 8" xfId="40088"/>
    <cellStyle name="Total 2 3 2 8 2" xfId="40089"/>
    <cellStyle name="Total 2 3 2 9" xfId="40090"/>
    <cellStyle name="Total 2 3 2 9 2" xfId="40091"/>
    <cellStyle name="Total 2 3 3" xfId="40092"/>
    <cellStyle name="Total 2 3 3 10" xfId="40093"/>
    <cellStyle name="Total 2 3 3 10 2" xfId="40094"/>
    <cellStyle name="Total 2 3 3 11" xfId="40095"/>
    <cellStyle name="Total 2 3 3 11 2" xfId="40096"/>
    <cellStyle name="Total 2 3 3 12" xfId="40097"/>
    <cellStyle name="Total 2 3 3 12 2" xfId="40098"/>
    <cellStyle name="Total 2 3 3 13" xfId="40099"/>
    <cellStyle name="Total 2 3 3 13 2" xfId="40100"/>
    <cellStyle name="Total 2 3 3 14" xfId="40101"/>
    <cellStyle name="Total 2 3 3 14 2" xfId="40102"/>
    <cellStyle name="Total 2 3 3 15" xfId="40103"/>
    <cellStyle name="Total 2 3 3 2" xfId="40104"/>
    <cellStyle name="Total 2 3 3 2 10" xfId="40105"/>
    <cellStyle name="Total 2 3 3 2 10 2" xfId="40106"/>
    <cellStyle name="Total 2 3 3 2 11" xfId="40107"/>
    <cellStyle name="Total 2 3 3 2 11 2" xfId="40108"/>
    <cellStyle name="Total 2 3 3 2 12" xfId="40109"/>
    <cellStyle name="Total 2 3 3 2 12 2" xfId="40110"/>
    <cellStyle name="Total 2 3 3 2 13" xfId="40111"/>
    <cellStyle name="Total 2 3 3 2 2" xfId="40112"/>
    <cellStyle name="Total 2 3 3 2 2 10" xfId="40113"/>
    <cellStyle name="Total 2 3 3 2 2 10 2" xfId="40114"/>
    <cellStyle name="Total 2 3 3 2 2 11" xfId="40115"/>
    <cellStyle name="Total 2 3 3 2 2 2" xfId="40116"/>
    <cellStyle name="Total 2 3 3 2 2 2 2" xfId="40117"/>
    <cellStyle name="Total 2 3 3 2 2 3" xfId="40118"/>
    <cellStyle name="Total 2 3 3 2 2 3 2" xfId="40119"/>
    <cellStyle name="Total 2 3 3 2 2 4" xfId="40120"/>
    <cellStyle name="Total 2 3 3 2 2 4 2" xfId="40121"/>
    <cellStyle name="Total 2 3 3 2 2 5" xfId="40122"/>
    <cellStyle name="Total 2 3 3 2 2 5 2" xfId="40123"/>
    <cellStyle name="Total 2 3 3 2 2 6" xfId="40124"/>
    <cellStyle name="Total 2 3 3 2 2 6 2" xfId="40125"/>
    <cellStyle name="Total 2 3 3 2 2 7" xfId="40126"/>
    <cellStyle name="Total 2 3 3 2 2 7 2" xfId="40127"/>
    <cellStyle name="Total 2 3 3 2 2 8" xfId="40128"/>
    <cellStyle name="Total 2 3 3 2 2 8 2" xfId="40129"/>
    <cellStyle name="Total 2 3 3 2 2 9" xfId="40130"/>
    <cellStyle name="Total 2 3 3 2 2 9 2" xfId="40131"/>
    <cellStyle name="Total 2 3 3 2 3" xfId="40132"/>
    <cellStyle name="Total 2 3 3 2 3 10" xfId="40133"/>
    <cellStyle name="Total 2 3 3 2 3 10 2" xfId="40134"/>
    <cellStyle name="Total 2 3 3 2 3 11" xfId="40135"/>
    <cellStyle name="Total 2 3 3 2 3 2" xfId="40136"/>
    <cellStyle name="Total 2 3 3 2 3 2 2" xfId="40137"/>
    <cellStyle name="Total 2 3 3 2 3 3" xfId="40138"/>
    <cellStyle name="Total 2 3 3 2 3 3 2" xfId="40139"/>
    <cellStyle name="Total 2 3 3 2 3 4" xfId="40140"/>
    <cellStyle name="Total 2 3 3 2 3 4 2" xfId="40141"/>
    <cellStyle name="Total 2 3 3 2 3 5" xfId="40142"/>
    <cellStyle name="Total 2 3 3 2 3 5 2" xfId="40143"/>
    <cellStyle name="Total 2 3 3 2 3 6" xfId="40144"/>
    <cellStyle name="Total 2 3 3 2 3 6 2" xfId="40145"/>
    <cellStyle name="Total 2 3 3 2 3 7" xfId="40146"/>
    <cellStyle name="Total 2 3 3 2 3 7 2" xfId="40147"/>
    <cellStyle name="Total 2 3 3 2 3 8" xfId="40148"/>
    <cellStyle name="Total 2 3 3 2 3 8 2" xfId="40149"/>
    <cellStyle name="Total 2 3 3 2 3 9" xfId="40150"/>
    <cellStyle name="Total 2 3 3 2 3 9 2" xfId="40151"/>
    <cellStyle name="Total 2 3 3 2 4" xfId="40152"/>
    <cellStyle name="Total 2 3 3 2 4 2" xfId="40153"/>
    <cellStyle name="Total 2 3 3 2 5" xfId="40154"/>
    <cellStyle name="Total 2 3 3 2 5 2" xfId="40155"/>
    <cellStyle name="Total 2 3 3 2 6" xfId="40156"/>
    <cellStyle name="Total 2 3 3 2 6 2" xfId="40157"/>
    <cellStyle name="Total 2 3 3 2 7" xfId="40158"/>
    <cellStyle name="Total 2 3 3 2 7 2" xfId="40159"/>
    <cellStyle name="Total 2 3 3 2 8" xfId="40160"/>
    <cellStyle name="Total 2 3 3 2 8 2" xfId="40161"/>
    <cellStyle name="Total 2 3 3 2 9" xfId="40162"/>
    <cellStyle name="Total 2 3 3 2 9 2" xfId="40163"/>
    <cellStyle name="Total 2 3 3 3" xfId="40164"/>
    <cellStyle name="Total 2 3 3 3 10" xfId="40165"/>
    <cellStyle name="Total 2 3 3 3 10 2" xfId="40166"/>
    <cellStyle name="Total 2 3 3 3 11" xfId="40167"/>
    <cellStyle name="Total 2 3 3 3 11 2" xfId="40168"/>
    <cellStyle name="Total 2 3 3 3 12" xfId="40169"/>
    <cellStyle name="Total 2 3 3 3 12 2" xfId="40170"/>
    <cellStyle name="Total 2 3 3 3 13" xfId="40171"/>
    <cellStyle name="Total 2 3 3 3 2" xfId="40172"/>
    <cellStyle name="Total 2 3 3 3 2 10" xfId="40173"/>
    <cellStyle name="Total 2 3 3 3 2 10 2" xfId="40174"/>
    <cellStyle name="Total 2 3 3 3 2 11" xfId="40175"/>
    <cellStyle name="Total 2 3 3 3 2 2" xfId="40176"/>
    <cellStyle name="Total 2 3 3 3 2 2 2" xfId="40177"/>
    <cellStyle name="Total 2 3 3 3 2 3" xfId="40178"/>
    <cellStyle name="Total 2 3 3 3 2 3 2" xfId="40179"/>
    <cellStyle name="Total 2 3 3 3 2 4" xfId="40180"/>
    <cellStyle name="Total 2 3 3 3 2 4 2" xfId="40181"/>
    <cellStyle name="Total 2 3 3 3 2 5" xfId="40182"/>
    <cellStyle name="Total 2 3 3 3 2 5 2" xfId="40183"/>
    <cellStyle name="Total 2 3 3 3 2 6" xfId="40184"/>
    <cellStyle name="Total 2 3 3 3 2 6 2" xfId="40185"/>
    <cellStyle name="Total 2 3 3 3 2 7" xfId="40186"/>
    <cellStyle name="Total 2 3 3 3 2 7 2" xfId="40187"/>
    <cellStyle name="Total 2 3 3 3 2 8" xfId="40188"/>
    <cellStyle name="Total 2 3 3 3 2 8 2" xfId="40189"/>
    <cellStyle name="Total 2 3 3 3 2 9" xfId="40190"/>
    <cellStyle name="Total 2 3 3 3 2 9 2" xfId="40191"/>
    <cellStyle name="Total 2 3 3 3 3" xfId="40192"/>
    <cellStyle name="Total 2 3 3 3 3 10" xfId="40193"/>
    <cellStyle name="Total 2 3 3 3 3 10 2" xfId="40194"/>
    <cellStyle name="Total 2 3 3 3 3 11" xfId="40195"/>
    <cellStyle name="Total 2 3 3 3 3 2" xfId="40196"/>
    <cellStyle name="Total 2 3 3 3 3 2 2" xfId="40197"/>
    <cellStyle name="Total 2 3 3 3 3 3" xfId="40198"/>
    <cellStyle name="Total 2 3 3 3 3 3 2" xfId="40199"/>
    <cellStyle name="Total 2 3 3 3 3 4" xfId="40200"/>
    <cellStyle name="Total 2 3 3 3 3 4 2" xfId="40201"/>
    <cellStyle name="Total 2 3 3 3 3 5" xfId="40202"/>
    <cellStyle name="Total 2 3 3 3 3 5 2" xfId="40203"/>
    <cellStyle name="Total 2 3 3 3 3 6" xfId="40204"/>
    <cellStyle name="Total 2 3 3 3 3 6 2" xfId="40205"/>
    <cellStyle name="Total 2 3 3 3 3 7" xfId="40206"/>
    <cellStyle name="Total 2 3 3 3 3 7 2" xfId="40207"/>
    <cellStyle name="Total 2 3 3 3 3 8" xfId="40208"/>
    <cellStyle name="Total 2 3 3 3 3 8 2" xfId="40209"/>
    <cellStyle name="Total 2 3 3 3 3 9" xfId="40210"/>
    <cellStyle name="Total 2 3 3 3 3 9 2" xfId="40211"/>
    <cellStyle name="Total 2 3 3 3 4" xfId="40212"/>
    <cellStyle name="Total 2 3 3 3 4 2" xfId="40213"/>
    <cellStyle name="Total 2 3 3 3 5" xfId="40214"/>
    <cellStyle name="Total 2 3 3 3 5 2" xfId="40215"/>
    <cellStyle name="Total 2 3 3 3 6" xfId="40216"/>
    <cellStyle name="Total 2 3 3 3 6 2" xfId="40217"/>
    <cellStyle name="Total 2 3 3 3 7" xfId="40218"/>
    <cellStyle name="Total 2 3 3 3 7 2" xfId="40219"/>
    <cellStyle name="Total 2 3 3 3 8" xfId="40220"/>
    <cellStyle name="Total 2 3 3 3 8 2" xfId="40221"/>
    <cellStyle name="Total 2 3 3 3 9" xfId="40222"/>
    <cellStyle name="Total 2 3 3 3 9 2" xfId="40223"/>
    <cellStyle name="Total 2 3 3 4" xfId="40224"/>
    <cellStyle name="Total 2 3 3 4 10" xfId="40225"/>
    <cellStyle name="Total 2 3 3 4 10 2" xfId="40226"/>
    <cellStyle name="Total 2 3 3 4 11" xfId="40227"/>
    <cellStyle name="Total 2 3 3 4 2" xfId="40228"/>
    <cellStyle name="Total 2 3 3 4 2 2" xfId="40229"/>
    <cellStyle name="Total 2 3 3 4 3" xfId="40230"/>
    <cellStyle name="Total 2 3 3 4 3 2" xfId="40231"/>
    <cellStyle name="Total 2 3 3 4 4" xfId="40232"/>
    <cellStyle name="Total 2 3 3 4 4 2" xfId="40233"/>
    <cellStyle name="Total 2 3 3 4 5" xfId="40234"/>
    <cellStyle name="Total 2 3 3 4 5 2" xfId="40235"/>
    <cellStyle name="Total 2 3 3 4 6" xfId="40236"/>
    <cellStyle name="Total 2 3 3 4 6 2" xfId="40237"/>
    <cellStyle name="Total 2 3 3 4 7" xfId="40238"/>
    <cellStyle name="Total 2 3 3 4 7 2" xfId="40239"/>
    <cellStyle name="Total 2 3 3 4 8" xfId="40240"/>
    <cellStyle name="Total 2 3 3 4 8 2" xfId="40241"/>
    <cellStyle name="Total 2 3 3 4 9" xfId="40242"/>
    <cellStyle name="Total 2 3 3 4 9 2" xfId="40243"/>
    <cellStyle name="Total 2 3 3 5" xfId="40244"/>
    <cellStyle name="Total 2 3 3 5 10" xfId="40245"/>
    <cellStyle name="Total 2 3 3 5 10 2" xfId="40246"/>
    <cellStyle name="Total 2 3 3 5 11" xfId="40247"/>
    <cellStyle name="Total 2 3 3 5 2" xfId="40248"/>
    <cellStyle name="Total 2 3 3 5 2 2" xfId="40249"/>
    <cellStyle name="Total 2 3 3 5 3" xfId="40250"/>
    <cellStyle name="Total 2 3 3 5 3 2" xfId="40251"/>
    <cellStyle name="Total 2 3 3 5 4" xfId="40252"/>
    <cellStyle name="Total 2 3 3 5 4 2" xfId="40253"/>
    <cellStyle name="Total 2 3 3 5 5" xfId="40254"/>
    <cellStyle name="Total 2 3 3 5 5 2" xfId="40255"/>
    <cellStyle name="Total 2 3 3 5 6" xfId="40256"/>
    <cellStyle name="Total 2 3 3 5 6 2" xfId="40257"/>
    <cellStyle name="Total 2 3 3 5 7" xfId="40258"/>
    <cellStyle name="Total 2 3 3 5 7 2" xfId="40259"/>
    <cellStyle name="Total 2 3 3 5 8" xfId="40260"/>
    <cellStyle name="Total 2 3 3 5 8 2" xfId="40261"/>
    <cellStyle name="Total 2 3 3 5 9" xfId="40262"/>
    <cellStyle name="Total 2 3 3 5 9 2" xfId="40263"/>
    <cellStyle name="Total 2 3 3 6" xfId="40264"/>
    <cellStyle name="Total 2 3 3 6 2" xfId="40265"/>
    <cellStyle name="Total 2 3 3 7" xfId="40266"/>
    <cellStyle name="Total 2 3 3 7 2" xfId="40267"/>
    <cellStyle name="Total 2 3 3 8" xfId="40268"/>
    <cellStyle name="Total 2 3 3 8 2" xfId="40269"/>
    <cellStyle name="Total 2 3 3 9" xfId="40270"/>
    <cellStyle name="Total 2 3 3 9 2" xfId="40271"/>
    <cellStyle name="Total 2 3 4" xfId="40272"/>
    <cellStyle name="Total 2 3 4 10" xfId="40273"/>
    <cellStyle name="Total 2 3 4 10 2" xfId="40274"/>
    <cellStyle name="Total 2 3 4 11" xfId="40275"/>
    <cellStyle name="Total 2 3 4 11 2" xfId="40276"/>
    <cellStyle name="Total 2 3 4 12" xfId="40277"/>
    <cellStyle name="Total 2 3 4 12 2" xfId="40278"/>
    <cellStyle name="Total 2 3 4 13" xfId="40279"/>
    <cellStyle name="Total 2 3 4 2" xfId="40280"/>
    <cellStyle name="Total 2 3 4 2 10" xfId="40281"/>
    <cellStyle name="Total 2 3 4 2 10 2" xfId="40282"/>
    <cellStyle name="Total 2 3 4 2 11" xfId="40283"/>
    <cellStyle name="Total 2 3 4 2 2" xfId="40284"/>
    <cellStyle name="Total 2 3 4 2 2 2" xfId="40285"/>
    <cellStyle name="Total 2 3 4 2 3" xfId="40286"/>
    <cellStyle name="Total 2 3 4 2 3 2" xfId="40287"/>
    <cellStyle name="Total 2 3 4 2 4" xfId="40288"/>
    <cellStyle name="Total 2 3 4 2 4 2" xfId="40289"/>
    <cellStyle name="Total 2 3 4 2 5" xfId="40290"/>
    <cellStyle name="Total 2 3 4 2 5 2" xfId="40291"/>
    <cellStyle name="Total 2 3 4 2 6" xfId="40292"/>
    <cellStyle name="Total 2 3 4 2 6 2" xfId="40293"/>
    <cellStyle name="Total 2 3 4 2 7" xfId="40294"/>
    <cellStyle name="Total 2 3 4 2 7 2" xfId="40295"/>
    <cellStyle name="Total 2 3 4 2 8" xfId="40296"/>
    <cellStyle name="Total 2 3 4 2 8 2" xfId="40297"/>
    <cellStyle name="Total 2 3 4 2 9" xfId="40298"/>
    <cellStyle name="Total 2 3 4 2 9 2" xfId="40299"/>
    <cellStyle name="Total 2 3 4 3" xfId="40300"/>
    <cellStyle name="Total 2 3 4 3 10" xfId="40301"/>
    <cellStyle name="Total 2 3 4 3 10 2" xfId="40302"/>
    <cellStyle name="Total 2 3 4 3 11" xfId="40303"/>
    <cellStyle name="Total 2 3 4 3 2" xfId="40304"/>
    <cellStyle name="Total 2 3 4 3 2 2" xfId="40305"/>
    <cellStyle name="Total 2 3 4 3 3" xfId="40306"/>
    <cellStyle name="Total 2 3 4 3 3 2" xfId="40307"/>
    <cellStyle name="Total 2 3 4 3 4" xfId="40308"/>
    <cellStyle name="Total 2 3 4 3 4 2" xfId="40309"/>
    <cellStyle name="Total 2 3 4 3 5" xfId="40310"/>
    <cellStyle name="Total 2 3 4 3 5 2" xfId="40311"/>
    <cellStyle name="Total 2 3 4 3 6" xfId="40312"/>
    <cellStyle name="Total 2 3 4 3 6 2" xfId="40313"/>
    <cellStyle name="Total 2 3 4 3 7" xfId="40314"/>
    <cellStyle name="Total 2 3 4 3 7 2" xfId="40315"/>
    <cellStyle name="Total 2 3 4 3 8" xfId="40316"/>
    <cellStyle name="Total 2 3 4 3 8 2" xfId="40317"/>
    <cellStyle name="Total 2 3 4 3 9" xfId="40318"/>
    <cellStyle name="Total 2 3 4 3 9 2" xfId="40319"/>
    <cellStyle name="Total 2 3 4 4" xfId="40320"/>
    <cellStyle name="Total 2 3 4 4 2" xfId="40321"/>
    <cellStyle name="Total 2 3 4 5" xfId="40322"/>
    <cellStyle name="Total 2 3 4 5 2" xfId="40323"/>
    <cellStyle name="Total 2 3 4 6" xfId="40324"/>
    <cellStyle name="Total 2 3 4 6 2" xfId="40325"/>
    <cellStyle name="Total 2 3 4 7" xfId="40326"/>
    <cellStyle name="Total 2 3 4 7 2" xfId="40327"/>
    <cellStyle name="Total 2 3 4 8" xfId="40328"/>
    <cellStyle name="Total 2 3 4 8 2" xfId="40329"/>
    <cellStyle name="Total 2 3 4 9" xfId="40330"/>
    <cellStyle name="Total 2 3 4 9 2" xfId="40331"/>
    <cellStyle name="Total 2 3 5" xfId="40332"/>
    <cellStyle name="Total 2 3 5 10" xfId="40333"/>
    <cellStyle name="Total 2 3 5 10 2" xfId="40334"/>
    <cellStyle name="Total 2 3 5 11" xfId="40335"/>
    <cellStyle name="Total 2 3 5 11 2" xfId="40336"/>
    <cellStyle name="Total 2 3 5 12" xfId="40337"/>
    <cellStyle name="Total 2 3 5 12 2" xfId="40338"/>
    <cellStyle name="Total 2 3 5 13" xfId="40339"/>
    <cellStyle name="Total 2 3 5 2" xfId="40340"/>
    <cellStyle name="Total 2 3 5 2 10" xfId="40341"/>
    <cellStyle name="Total 2 3 5 2 10 2" xfId="40342"/>
    <cellStyle name="Total 2 3 5 2 11" xfId="40343"/>
    <cellStyle name="Total 2 3 5 2 2" xfId="40344"/>
    <cellStyle name="Total 2 3 5 2 2 2" xfId="40345"/>
    <cellStyle name="Total 2 3 5 2 3" xfId="40346"/>
    <cellStyle name="Total 2 3 5 2 3 2" xfId="40347"/>
    <cellStyle name="Total 2 3 5 2 4" xfId="40348"/>
    <cellStyle name="Total 2 3 5 2 4 2" xfId="40349"/>
    <cellStyle name="Total 2 3 5 2 5" xfId="40350"/>
    <cellStyle name="Total 2 3 5 2 5 2" xfId="40351"/>
    <cellStyle name="Total 2 3 5 2 6" xfId="40352"/>
    <cellStyle name="Total 2 3 5 2 6 2" xfId="40353"/>
    <cellStyle name="Total 2 3 5 2 7" xfId="40354"/>
    <cellStyle name="Total 2 3 5 2 7 2" xfId="40355"/>
    <cellStyle name="Total 2 3 5 2 8" xfId="40356"/>
    <cellStyle name="Total 2 3 5 2 8 2" xfId="40357"/>
    <cellStyle name="Total 2 3 5 2 9" xfId="40358"/>
    <cellStyle name="Total 2 3 5 2 9 2" xfId="40359"/>
    <cellStyle name="Total 2 3 5 3" xfId="40360"/>
    <cellStyle name="Total 2 3 5 3 10" xfId="40361"/>
    <cellStyle name="Total 2 3 5 3 10 2" xfId="40362"/>
    <cellStyle name="Total 2 3 5 3 11" xfId="40363"/>
    <cellStyle name="Total 2 3 5 3 2" xfId="40364"/>
    <cellStyle name="Total 2 3 5 3 2 2" xfId="40365"/>
    <cellStyle name="Total 2 3 5 3 3" xfId="40366"/>
    <cellStyle name="Total 2 3 5 3 3 2" xfId="40367"/>
    <cellStyle name="Total 2 3 5 3 4" xfId="40368"/>
    <cellStyle name="Total 2 3 5 3 4 2" xfId="40369"/>
    <cellStyle name="Total 2 3 5 3 5" xfId="40370"/>
    <cellStyle name="Total 2 3 5 3 5 2" xfId="40371"/>
    <cellStyle name="Total 2 3 5 3 6" xfId="40372"/>
    <cellStyle name="Total 2 3 5 3 6 2" xfId="40373"/>
    <cellStyle name="Total 2 3 5 3 7" xfId="40374"/>
    <cellStyle name="Total 2 3 5 3 7 2" xfId="40375"/>
    <cellStyle name="Total 2 3 5 3 8" xfId="40376"/>
    <cellStyle name="Total 2 3 5 3 8 2" xfId="40377"/>
    <cellStyle name="Total 2 3 5 3 9" xfId="40378"/>
    <cellStyle name="Total 2 3 5 3 9 2" xfId="40379"/>
    <cellStyle name="Total 2 3 5 4" xfId="40380"/>
    <cellStyle name="Total 2 3 5 4 2" xfId="40381"/>
    <cellStyle name="Total 2 3 5 5" xfId="40382"/>
    <cellStyle name="Total 2 3 5 5 2" xfId="40383"/>
    <cellStyle name="Total 2 3 5 6" xfId="40384"/>
    <cellStyle name="Total 2 3 5 6 2" xfId="40385"/>
    <cellStyle name="Total 2 3 5 7" xfId="40386"/>
    <cellStyle name="Total 2 3 5 7 2" xfId="40387"/>
    <cellStyle name="Total 2 3 5 8" xfId="40388"/>
    <cellStyle name="Total 2 3 5 8 2" xfId="40389"/>
    <cellStyle name="Total 2 3 5 9" xfId="40390"/>
    <cellStyle name="Total 2 3 5 9 2" xfId="40391"/>
    <cellStyle name="Total 2 3 6" xfId="40392"/>
    <cellStyle name="Total 2 3 6 2" xfId="40393"/>
    <cellStyle name="Total 2 3 7" xfId="40394"/>
    <cellStyle name="Total 2 3 7 2" xfId="40395"/>
    <cellStyle name="Total 2 3 8" xfId="40396"/>
    <cellStyle name="Total 2 3 8 2" xfId="40397"/>
    <cellStyle name="Total 2 3 9" xfId="40398"/>
    <cellStyle name="Total 2 3 9 2" xfId="40399"/>
    <cellStyle name="Total 2 4" xfId="40400"/>
    <cellStyle name="Total 2 4 10" xfId="40401"/>
    <cellStyle name="Total 2 4 10 2" xfId="40402"/>
    <cellStyle name="Total 2 4 11" xfId="40403"/>
    <cellStyle name="Total 2 4 11 2" xfId="40404"/>
    <cellStyle name="Total 2 4 12" xfId="40405"/>
    <cellStyle name="Total 2 4 12 2" xfId="40406"/>
    <cellStyle name="Total 2 4 13" xfId="40407"/>
    <cellStyle name="Total 2 4 13 2" xfId="40408"/>
    <cellStyle name="Total 2 4 14" xfId="40409"/>
    <cellStyle name="Total 2 4 14 2" xfId="40410"/>
    <cellStyle name="Total 2 4 15" xfId="40411"/>
    <cellStyle name="Total 2 4 2" xfId="40412"/>
    <cellStyle name="Total 2 4 2 10" xfId="40413"/>
    <cellStyle name="Total 2 4 2 10 2" xfId="40414"/>
    <cellStyle name="Total 2 4 2 11" xfId="40415"/>
    <cellStyle name="Total 2 4 2 11 2" xfId="40416"/>
    <cellStyle name="Total 2 4 2 12" xfId="40417"/>
    <cellStyle name="Total 2 4 2 12 2" xfId="40418"/>
    <cellStyle name="Total 2 4 2 13" xfId="40419"/>
    <cellStyle name="Total 2 4 2 2" xfId="40420"/>
    <cellStyle name="Total 2 4 2 2 10" xfId="40421"/>
    <cellStyle name="Total 2 4 2 2 10 2" xfId="40422"/>
    <cellStyle name="Total 2 4 2 2 11" xfId="40423"/>
    <cellStyle name="Total 2 4 2 2 2" xfId="40424"/>
    <cellStyle name="Total 2 4 2 2 2 2" xfId="40425"/>
    <cellStyle name="Total 2 4 2 2 3" xfId="40426"/>
    <cellStyle name="Total 2 4 2 2 3 2" xfId="40427"/>
    <cellStyle name="Total 2 4 2 2 4" xfId="40428"/>
    <cellStyle name="Total 2 4 2 2 4 2" xfId="40429"/>
    <cellStyle name="Total 2 4 2 2 5" xfId="40430"/>
    <cellStyle name="Total 2 4 2 2 5 2" xfId="40431"/>
    <cellStyle name="Total 2 4 2 2 6" xfId="40432"/>
    <cellStyle name="Total 2 4 2 2 6 2" xfId="40433"/>
    <cellStyle name="Total 2 4 2 2 7" xfId="40434"/>
    <cellStyle name="Total 2 4 2 2 7 2" xfId="40435"/>
    <cellStyle name="Total 2 4 2 2 8" xfId="40436"/>
    <cellStyle name="Total 2 4 2 2 8 2" xfId="40437"/>
    <cellStyle name="Total 2 4 2 2 9" xfId="40438"/>
    <cellStyle name="Total 2 4 2 2 9 2" xfId="40439"/>
    <cellStyle name="Total 2 4 2 3" xfId="40440"/>
    <cellStyle name="Total 2 4 2 3 10" xfId="40441"/>
    <cellStyle name="Total 2 4 2 3 10 2" xfId="40442"/>
    <cellStyle name="Total 2 4 2 3 11" xfId="40443"/>
    <cellStyle name="Total 2 4 2 3 2" xfId="40444"/>
    <cellStyle name="Total 2 4 2 3 2 2" xfId="40445"/>
    <cellStyle name="Total 2 4 2 3 3" xfId="40446"/>
    <cellStyle name="Total 2 4 2 3 3 2" xfId="40447"/>
    <cellStyle name="Total 2 4 2 3 4" xfId="40448"/>
    <cellStyle name="Total 2 4 2 3 4 2" xfId="40449"/>
    <cellStyle name="Total 2 4 2 3 5" xfId="40450"/>
    <cellStyle name="Total 2 4 2 3 5 2" xfId="40451"/>
    <cellStyle name="Total 2 4 2 3 6" xfId="40452"/>
    <cellStyle name="Total 2 4 2 3 6 2" xfId="40453"/>
    <cellStyle name="Total 2 4 2 3 7" xfId="40454"/>
    <cellStyle name="Total 2 4 2 3 7 2" xfId="40455"/>
    <cellStyle name="Total 2 4 2 3 8" xfId="40456"/>
    <cellStyle name="Total 2 4 2 3 8 2" xfId="40457"/>
    <cellStyle name="Total 2 4 2 3 9" xfId="40458"/>
    <cellStyle name="Total 2 4 2 3 9 2" xfId="40459"/>
    <cellStyle name="Total 2 4 2 4" xfId="40460"/>
    <cellStyle name="Total 2 4 2 4 2" xfId="40461"/>
    <cellStyle name="Total 2 4 2 5" xfId="40462"/>
    <cellStyle name="Total 2 4 2 5 2" xfId="40463"/>
    <cellStyle name="Total 2 4 2 6" xfId="40464"/>
    <cellStyle name="Total 2 4 2 6 2" xfId="40465"/>
    <cellStyle name="Total 2 4 2 7" xfId="40466"/>
    <cellStyle name="Total 2 4 2 7 2" xfId="40467"/>
    <cellStyle name="Total 2 4 2 8" xfId="40468"/>
    <cellStyle name="Total 2 4 2 8 2" xfId="40469"/>
    <cellStyle name="Total 2 4 2 9" xfId="40470"/>
    <cellStyle name="Total 2 4 2 9 2" xfId="40471"/>
    <cellStyle name="Total 2 4 3" xfId="40472"/>
    <cellStyle name="Total 2 4 3 10" xfId="40473"/>
    <cellStyle name="Total 2 4 3 10 2" xfId="40474"/>
    <cellStyle name="Total 2 4 3 11" xfId="40475"/>
    <cellStyle name="Total 2 4 3 11 2" xfId="40476"/>
    <cellStyle name="Total 2 4 3 12" xfId="40477"/>
    <cellStyle name="Total 2 4 3 12 2" xfId="40478"/>
    <cellStyle name="Total 2 4 3 13" xfId="40479"/>
    <cellStyle name="Total 2 4 3 2" xfId="40480"/>
    <cellStyle name="Total 2 4 3 2 10" xfId="40481"/>
    <cellStyle name="Total 2 4 3 2 10 2" xfId="40482"/>
    <cellStyle name="Total 2 4 3 2 11" xfId="40483"/>
    <cellStyle name="Total 2 4 3 2 2" xfId="40484"/>
    <cellStyle name="Total 2 4 3 2 2 2" xfId="40485"/>
    <cellStyle name="Total 2 4 3 2 3" xfId="40486"/>
    <cellStyle name="Total 2 4 3 2 3 2" xfId="40487"/>
    <cellStyle name="Total 2 4 3 2 4" xfId="40488"/>
    <cellStyle name="Total 2 4 3 2 4 2" xfId="40489"/>
    <cellStyle name="Total 2 4 3 2 5" xfId="40490"/>
    <cellStyle name="Total 2 4 3 2 5 2" xfId="40491"/>
    <cellStyle name="Total 2 4 3 2 6" xfId="40492"/>
    <cellStyle name="Total 2 4 3 2 6 2" xfId="40493"/>
    <cellStyle name="Total 2 4 3 2 7" xfId="40494"/>
    <cellStyle name="Total 2 4 3 2 7 2" xfId="40495"/>
    <cellStyle name="Total 2 4 3 2 8" xfId="40496"/>
    <cellStyle name="Total 2 4 3 2 8 2" xfId="40497"/>
    <cellStyle name="Total 2 4 3 2 9" xfId="40498"/>
    <cellStyle name="Total 2 4 3 2 9 2" xfId="40499"/>
    <cellStyle name="Total 2 4 3 3" xfId="40500"/>
    <cellStyle name="Total 2 4 3 3 10" xfId="40501"/>
    <cellStyle name="Total 2 4 3 3 10 2" xfId="40502"/>
    <cellStyle name="Total 2 4 3 3 11" xfId="40503"/>
    <cellStyle name="Total 2 4 3 3 2" xfId="40504"/>
    <cellStyle name="Total 2 4 3 3 2 2" xfId="40505"/>
    <cellStyle name="Total 2 4 3 3 3" xfId="40506"/>
    <cellStyle name="Total 2 4 3 3 3 2" xfId="40507"/>
    <cellStyle name="Total 2 4 3 3 4" xfId="40508"/>
    <cellStyle name="Total 2 4 3 3 4 2" xfId="40509"/>
    <cellStyle name="Total 2 4 3 3 5" xfId="40510"/>
    <cellStyle name="Total 2 4 3 3 5 2" xfId="40511"/>
    <cellStyle name="Total 2 4 3 3 6" xfId="40512"/>
    <cellStyle name="Total 2 4 3 3 6 2" xfId="40513"/>
    <cellStyle name="Total 2 4 3 3 7" xfId="40514"/>
    <cellStyle name="Total 2 4 3 3 7 2" xfId="40515"/>
    <cellStyle name="Total 2 4 3 3 8" xfId="40516"/>
    <cellStyle name="Total 2 4 3 3 8 2" xfId="40517"/>
    <cellStyle name="Total 2 4 3 3 9" xfId="40518"/>
    <cellStyle name="Total 2 4 3 3 9 2" xfId="40519"/>
    <cellStyle name="Total 2 4 3 4" xfId="40520"/>
    <cellStyle name="Total 2 4 3 4 2" xfId="40521"/>
    <cellStyle name="Total 2 4 3 5" xfId="40522"/>
    <cellStyle name="Total 2 4 3 5 2" xfId="40523"/>
    <cellStyle name="Total 2 4 3 6" xfId="40524"/>
    <cellStyle name="Total 2 4 3 6 2" xfId="40525"/>
    <cellStyle name="Total 2 4 3 7" xfId="40526"/>
    <cellStyle name="Total 2 4 3 7 2" xfId="40527"/>
    <cellStyle name="Total 2 4 3 8" xfId="40528"/>
    <cellStyle name="Total 2 4 3 8 2" xfId="40529"/>
    <cellStyle name="Total 2 4 3 9" xfId="40530"/>
    <cellStyle name="Total 2 4 3 9 2" xfId="40531"/>
    <cellStyle name="Total 2 4 4" xfId="40532"/>
    <cellStyle name="Total 2 4 4 10" xfId="40533"/>
    <cellStyle name="Total 2 4 4 10 2" xfId="40534"/>
    <cellStyle name="Total 2 4 4 11" xfId="40535"/>
    <cellStyle name="Total 2 4 4 2" xfId="40536"/>
    <cellStyle name="Total 2 4 4 2 2" xfId="40537"/>
    <cellStyle name="Total 2 4 4 3" xfId="40538"/>
    <cellStyle name="Total 2 4 4 3 2" xfId="40539"/>
    <cellStyle name="Total 2 4 4 4" xfId="40540"/>
    <cellStyle name="Total 2 4 4 4 2" xfId="40541"/>
    <cellStyle name="Total 2 4 4 5" xfId="40542"/>
    <cellStyle name="Total 2 4 4 5 2" xfId="40543"/>
    <cellStyle name="Total 2 4 4 6" xfId="40544"/>
    <cellStyle name="Total 2 4 4 6 2" xfId="40545"/>
    <cellStyle name="Total 2 4 4 7" xfId="40546"/>
    <cellStyle name="Total 2 4 4 7 2" xfId="40547"/>
    <cellStyle name="Total 2 4 4 8" xfId="40548"/>
    <cellStyle name="Total 2 4 4 8 2" xfId="40549"/>
    <cellStyle name="Total 2 4 4 9" xfId="40550"/>
    <cellStyle name="Total 2 4 4 9 2" xfId="40551"/>
    <cellStyle name="Total 2 4 5" xfId="40552"/>
    <cellStyle name="Total 2 4 5 10" xfId="40553"/>
    <cellStyle name="Total 2 4 5 10 2" xfId="40554"/>
    <cellStyle name="Total 2 4 5 11" xfId="40555"/>
    <cellStyle name="Total 2 4 5 2" xfId="40556"/>
    <cellStyle name="Total 2 4 5 2 2" xfId="40557"/>
    <cellStyle name="Total 2 4 5 3" xfId="40558"/>
    <cellStyle name="Total 2 4 5 3 2" xfId="40559"/>
    <cellStyle name="Total 2 4 5 4" xfId="40560"/>
    <cellStyle name="Total 2 4 5 4 2" xfId="40561"/>
    <cellStyle name="Total 2 4 5 5" xfId="40562"/>
    <cellStyle name="Total 2 4 5 5 2" xfId="40563"/>
    <cellStyle name="Total 2 4 5 6" xfId="40564"/>
    <cellStyle name="Total 2 4 5 6 2" xfId="40565"/>
    <cellStyle name="Total 2 4 5 7" xfId="40566"/>
    <cellStyle name="Total 2 4 5 7 2" xfId="40567"/>
    <cellStyle name="Total 2 4 5 8" xfId="40568"/>
    <cellStyle name="Total 2 4 5 8 2" xfId="40569"/>
    <cellStyle name="Total 2 4 5 9" xfId="40570"/>
    <cellStyle name="Total 2 4 5 9 2" xfId="40571"/>
    <cellStyle name="Total 2 4 6" xfId="40572"/>
    <cellStyle name="Total 2 4 6 2" xfId="40573"/>
    <cellStyle name="Total 2 4 7" xfId="40574"/>
    <cellStyle name="Total 2 4 7 2" xfId="40575"/>
    <cellStyle name="Total 2 4 8" xfId="40576"/>
    <cellStyle name="Total 2 4 8 2" xfId="40577"/>
    <cellStyle name="Total 2 4 9" xfId="40578"/>
    <cellStyle name="Total 2 4 9 2" xfId="40579"/>
    <cellStyle name="Total 2 5" xfId="40580"/>
    <cellStyle name="Total 2 5 10" xfId="40581"/>
    <cellStyle name="Total 2 5 10 2" xfId="40582"/>
    <cellStyle name="Total 2 5 11" xfId="40583"/>
    <cellStyle name="Total 2 5 11 2" xfId="40584"/>
    <cellStyle name="Total 2 5 12" xfId="40585"/>
    <cellStyle name="Total 2 5 12 2" xfId="40586"/>
    <cellStyle name="Total 2 5 13" xfId="40587"/>
    <cellStyle name="Total 2 5 13 2" xfId="40588"/>
    <cellStyle name="Total 2 5 14" xfId="40589"/>
    <cellStyle name="Total 2 5 14 2" xfId="40590"/>
    <cellStyle name="Total 2 5 15" xfId="40591"/>
    <cellStyle name="Total 2 5 2" xfId="40592"/>
    <cellStyle name="Total 2 5 2 10" xfId="40593"/>
    <cellStyle name="Total 2 5 2 10 2" xfId="40594"/>
    <cellStyle name="Total 2 5 2 11" xfId="40595"/>
    <cellStyle name="Total 2 5 2 11 2" xfId="40596"/>
    <cellStyle name="Total 2 5 2 12" xfId="40597"/>
    <cellStyle name="Total 2 5 2 12 2" xfId="40598"/>
    <cellStyle name="Total 2 5 2 13" xfId="40599"/>
    <cellStyle name="Total 2 5 2 2" xfId="40600"/>
    <cellStyle name="Total 2 5 2 2 10" xfId="40601"/>
    <cellStyle name="Total 2 5 2 2 10 2" xfId="40602"/>
    <cellStyle name="Total 2 5 2 2 11" xfId="40603"/>
    <cellStyle name="Total 2 5 2 2 2" xfId="40604"/>
    <cellStyle name="Total 2 5 2 2 2 2" xfId="40605"/>
    <cellStyle name="Total 2 5 2 2 3" xfId="40606"/>
    <cellStyle name="Total 2 5 2 2 3 2" xfId="40607"/>
    <cellStyle name="Total 2 5 2 2 4" xfId="40608"/>
    <cellStyle name="Total 2 5 2 2 4 2" xfId="40609"/>
    <cellStyle name="Total 2 5 2 2 5" xfId="40610"/>
    <cellStyle name="Total 2 5 2 2 5 2" xfId="40611"/>
    <cellStyle name="Total 2 5 2 2 6" xfId="40612"/>
    <cellStyle name="Total 2 5 2 2 6 2" xfId="40613"/>
    <cellStyle name="Total 2 5 2 2 7" xfId="40614"/>
    <cellStyle name="Total 2 5 2 2 7 2" xfId="40615"/>
    <cellStyle name="Total 2 5 2 2 8" xfId="40616"/>
    <cellStyle name="Total 2 5 2 2 8 2" xfId="40617"/>
    <cellStyle name="Total 2 5 2 2 9" xfId="40618"/>
    <cellStyle name="Total 2 5 2 2 9 2" xfId="40619"/>
    <cellStyle name="Total 2 5 2 3" xfId="40620"/>
    <cellStyle name="Total 2 5 2 3 10" xfId="40621"/>
    <cellStyle name="Total 2 5 2 3 10 2" xfId="40622"/>
    <cellStyle name="Total 2 5 2 3 11" xfId="40623"/>
    <cellStyle name="Total 2 5 2 3 2" xfId="40624"/>
    <cellStyle name="Total 2 5 2 3 2 2" xfId="40625"/>
    <cellStyle name="Total 2 5 2 3 3" xfId="40626"/>
    <cellStyle name="Total 2 5 2 3 3 2" xfId="40627"/>
    <cellStyle name="Total 2 5 2 3 4" xfId="40628"/>
    <cellStyle name="Total 2 5 2 3 4 2" xfId="40629"/>
    <cellStyle name="Total 2 5 2 3 5" xfId="40630"/>
    <cellStyle name="Total 2 5 2 3 5 2" xfId="40631"/>
    <cellStyle name="Total 2 5 2 3 6" xfId="40632"/>
    <cellStyle name="Total 2 5 2 3 6 2" xfId="40633"/>
    <cellStyle name="Total 2 5 2 3 7" xfId="40634"/>
    <cellStyle name="Total 2 5 2 3 7 2" xfId="40635"/>
    <cellStyle name="Total 2 5 2 3 8" xfId="40636"/>
    <cellStyle name="Total 2 5 2 3 8 2" xfId="40637"/>
    <cellStyle name="Total 2 5 2 3 9" xfId="40638"/>
    <cellStyle name="Total 2 5 2 3 9 2" xfId="40639"/>
    <cellStyle name="Total 2 5 2 4" xfId="40640"/>
    <cellStyle name="Total 2 5 2 4 2" xfId="40641"/>
    <cellStyle name="Total 2 5 2 5" xfId="40642"/>
    <cellStyle name="Total 2 5 2 5 2" xfId="40643"/>
    <cellStyle name="Total 2 5 2 6" xfId="40644"/>
    <cellStyle name="Total 2 5 2 6 2" xfId="40645"/>
    <cellStyle name="Total 2 5 2 7" xfId="40646"/>
    <cellStyle name="Total 2 5 2 7 2" xfId="40647"/>
    <cellStyle name="Total 2 5 2 8" xfId="40648"/>
    <cellStyle name="Total 2 5 2 8 2" xfId="40649"/>
    <cellStyle name="Total 2 5 2 9" xfId="40650"/>
    <cellStyle name="Total 2 5 2 9 2" xfId="40651"/>
    <cellStyle name="Total 2 5 3" xfId="40652"/>
    <cellStyle name="Total 2 5 3 10" xfId="40653"/>
    <cellStyle name="Total 2 5 3 10 2" xfId="40654"/>
    <cellStyle name="Total 2 5 3 11" xfId="40655"/>
    <cellStyle name="Total 2 5 3 11 2" xfId="40656"/>
    <cellStyle name="Total 2 5 3 12" xfId="40657"/>
    <cellStyle name="Total 2 5 3 12 2" xfId="40658"/>
    <cellStyle name="Total 2 5 3 13" xfId="40659"/>
    <cellStyle name="Total 2 5 3 2" xfId="40660"/>
    <cellStyle name="Total 2 5 3 2 10" xfId="40661"/>
    <cellStyle name="Total 2 5 3 2 10 2" xfId="40662"/>
    <cellStyle name="Total 2 5 3 2 11" xfId="40663"/>
    <cellStyle name="Total 2 5 3 2 2" xfId="40664"/>
    <cellStyle name="Total 2 5 3 2 2 2" xfId="40665"/>
    <cellStyle name="Total 2 5 3 2 3" xfId="40666"/>
    <cellStyle name="Total 2 5 3 2 3 2" xfId="40667"/>
    <cellStyle name="Total 2 5 3 2 4" xfId="40668"/>
    <cellStyle name="Total 2 5 3 2 4 2" xfId="40669"/>
    <cellStyle name="Total 2 5 3 2 5" xfId="40670"/>
    <cellStyle name="Total 2 5 3 2 5 2" xfId="40671"/>
    <cellStyle name="Total 2 5 3 2 6" xfId="40672"/>
    <cellStyle name="Total 2 5 3 2 6 2" xfId="40673"/>
    <cellStyle name="Total 2 5 3 2 7" xfId="40674"/>
    <cellStyle name="Total 2 5 3 2 7 2" xfId="40675"/>
    <cellStyle name="Total 2 5 3 2 8" xfId="40676"/>
    <cellStyle name="Total 2 5 3 2 8 2" xfId="40677"/>
    <cellStyle name="Total 2 5 3 2 9" xfId="40678"/>
    <cellStyle name="Total 2 5 3 2 9 2" xfId="40679"/>
    <cellStyle name="Total 2 5 3 3" xfId="40680"/>
    <cellStyle name="Total 2 5 3 3 10" xfId="40681"/>
    <cellStyle name="Total 2 5 3 3 10 2" xfId="40682"/>
    <cellStyle name="Total 2 5 3 3 11" xfId="40683"/>
    <cellStyle name="Total 2 5 3 3 2" xfId="40684"/>
    <cellStyle name="Total 2 5 3 3 2 2" xfId="40685"/>
    <cellStyle name="Total 2 5 3 3 3" xfId="40686"/>
    <cellStyle name="Total 2 5 3 3 3 2" xfId="40687"/>
    <cellStyle name="Total 2 5 3 3 4" xfId="40688"/>
    <cellStyle name="Total 2 5 3 3 4 2" xfId="40689"/>
    <cellStyle name="Total 2 5 3 3 5" xfId="40690"/>
    <cellStyle name="Total 2 5 3 3 5 2" xfId="40691"/>
    <cellStyle name="Total 2 5 3 3 6" xfId="40692"/>
    <cellStyle name="Total 2 5 3 3 6 2" xfId="40693"/>
    <cellStyle name="Total 2 5 3 3 7" xfId="40694"/>
    <cellStyle name="Total 2 5 3 3 7 2" xfId="40695"/>
    <cellStyle name="Total 2 5 3 3 8" xfId="40696"/>
    <cellStyle name="Total 2 5 3 3 8 2" xfId="40697"/>
    <cellStyle name="Total 2 5 3 3 9" xfId="40698"/>
    <cellStyle name="Total 2 5 3 3 9 2" xfId="40699"/>
    <cellStyle name="Total 2 5 3 4" xfId="40700"/>
    <cellStyle name="Total 2 5 3 4 2" xfId="40701"/>
    <cellStyle name="Total 2 5 3 5" xfId="40702"/>
    <cellStyle name="Total 2 5 3 5 2" xfId="40703"/>
    <cellStyle name="Total 2 5 3 6" xfId="40704"/>
    <cellStyle name="Total 2 5 3 6 2" xfId="40705"/>
    <cellStyle name="Total 2 5 3 7" xfId="40706"/>
    <cellStyle name="Total 2 5 3 7 2" xfId="40707"/>
    <cellStyle name="Total 2 5 3 8" xfId="40708"/>
    <cellStyle name="Total 2 5 3 8 2" xfId="40709"/>
    <cellStyle name="Total 2 5 3 9" xfId="40710"/>
    <cellStyle name="Total 2 5 3 9 2" xfId="40711"/>
    <cellStyle name="Total 2 5 4" xfId="40712"/>
    <cellStyle name="Total 2 5 4 10" xfId="40713"/>
    <cellStyle name="Total 2 5 4 10 2" xfId="40714"/>
    <cellStyle name="Total 2 5 4 11" xfId="40715"/>
    <cellStyle name="Total 2 5 4 2" xfId="40716"/>
    <cellStyle name="Total 2 5 4 2 2" xfId="40717"/>
    <cellStyle name="Total 2 5 4 3" xfId="40718"/>
    <cellStyle name="Total 2 5 4 3 2" xfId="40719"/>
    <cellStyle name="Total 2 5 4 4" xfId="40720"/>
    <cellStyle name="Total 2 5 4 4 2" xfId="40721"/>
    <cellStyle name="Total 2 5 4 5" xfId="40722"/>
    <cellStyle name="Total 2 5 4 5 2" xfId="40723"/>
    <cellStyle name="Total 2 5 4 6" xfId="40724"/>
    <cellStyle name="Total 2 5 4 6 2" xfId="40725"/>
    <cellStyle name="Total 2 5 4 7" xfId="40726"/>
    <cellStyle name="Total 2 5 4 7 2" xfId="40727"/>
    <cellStyle name="Total 2 5 4 8" xfId="40728"/>
    <cellStyle name="Total 2 5 4 8 2" xfId="40729"/>
    <cellStyle name="Total 2 5 4 9" xfId="40730"/>
    <cellStyle name="Total 2 5 4 9 2" xfId="40731"/>
    <cellStyle name="Total 2 5 5" xfId="40732"/>
    <cellStyle name="Total 2 5 5 10" xfId="40733"/>
    <cellStyle name="Total 2 5 5 10 2" xfId="40734"/>
    <cellStyle name="Total 2 5 5 11" xfId="40735"/>
    <cellStyle name="Total 2 5 5 2" xfId="40736"/>
    <cellStyle name="Total 2 5 5 2 2" xfId="40737"/>
    <cellStyle name="Total 2 5 5 3" xfId="40738"/>
    <cellStyle name="Total 2 5 5 3 2" xfId="40739"/>
    <cellStyle name="Total 2 5 5 4" xfId="40740"/>
    <cellStyle name="Total 2 5 5 4 2" xfId="40741"/>
    <cellStyle name="Total 2 5 5 5" xfId="40742"/>
    <cellStyle name="Total 2 5 5 5 2" xfId="40743"/>
    <cellStyle name="Total 2 5 5 6" xfId="40744"/>
    <cellStyle name="Total 2 5 5 6 2" xfId="40745"/>
    <cellStyle name="Total 2 5 5 7" xfId="40746"/>
    <cellStyle name="Total 2 5 5 7 2" xfId="40747"/>
    <cellStyle name="Total 2 5 5 8" xfId="40748"/>
    <cellStyle name="Total 2 5 5 8 2" xfId="40749"/>
    <cellStyle name="Total 2 5 5 9" xfId="40750"/>
    <cellStyle name="Total 2 5 5 9 2" xfId="40751"/>
    <cellStyle name="Total 2 5 6" xfId="40752"/>
    <cellStyle name="Total 2 5 6 2" xfId="40753"/>
    <cellStyle name="Total 2 5 7" xfId="40754"/>
    <cellStyle name="Total 2 5 7 2" xfId="40755"/>
    <cellStyle name="Total 2 5 8" xfId="40756"/>
    <cellStyle name="Total 2 5 8 2" xfId="40757"/>
    <cellStyle name="Total 2 5 9" xfId="40758"/>
    <cellStyle name="Total 2 5 9 2" xfId="40759"/>
    <cellStyle name="Total 2 6" xfId="40760"/>
    <cellStyle name="Total 2 6 10" xfId="40761"/>
    <cellStyle name="Total 2 6 10 2" xfId="40762"/>
    <cellStyle name="Total 2 6 11" xfId="40763"/>
    <cellStyle name="Total 2 6 11 2" xfId="40764"/>
    <cellStyle name="Total 2 6 12" xfId="40765"/>
    <cellStyle name="Total 2 6 12 2" xfId="40766"/>
    <cellStyle name="Total 2 6 13" xfId="40767"/>
    <cellStyle name="Total 2 6 13 2" xfId="40768"/>
    <cellStyle name="Total 2 6 14" xfId="40769"/>
    <cellStyle name="Total 2 6 14 2" xfId="40770"/>
    <cellStyle name="Total 2 6 15" xfId="40771"/>
    <cellStyle name="Total 2 6 2" xfId="40772"/>
    <cellStyle name="Total 2 6 2 10" xfId="40773"/>
    <cellStyle name="Total 2 6 2 10 2" xfId="40774"/>
    <cellStyle name="Total 2 6 2 11" xfId="40775"/>
    <cellStyle name="Total 2 6 2 11 2" xfId="40776"/>
    <cellStyle name="Total 2 6 2 12" xfId="40777"/>
    <cellStyle name="Total 2 6 2 12 2" xfId="40778"/>
    <cellStyle name="Total 2 6 2 13" xfId="40779"/>
    <cellStyle name="Total 2 6 2 2" xfId="40780"/>
    <cellStyle name="Total 2 6 2 2 10" xfId="40781"/>
    <cellStyle name="Total 2 6 2 2 10 2" xfId="40782"/>
    <cellStyle name="Total 2 6 2 2 11" xfId="40783"/>
    <cellStyle name="Total 2 6 2 2 2" xfId="40784"/>
    <cellStyle name="Total 2 6 2 2 2 2" xfId="40785"/>
    <cellStyle name="Total 2 6 2 2 3" xfId="40786"/>
    <cellStyle name="Total 2 6 2 2 3 2" xfId="40787"/>
    <cellStyle name="Total 2 6 2 2 4" xfId="40788"/>
    <cellStyle name="Total 2 6 2 2 4 2" xfId="40789"/>
    <cellStyle name="Total 2 6 2 2 5" xfId="40790"/>
    <cellStyle name="Total 2 6 2 2 5 2" xfId="40791"/>
    <cellStyle name="Total 2 6 2 2 6" xfId="40792"/>
    <cellStyle name="Total 2 6 2 2 6 2" xfId="40793"/>
    <cellStyle name="Total 2 6 2 2 7" xfId="40794"/>
    <cellStyle name="Total 2 6 2 2 7 2" xfId="40795"/>
    <cellStyle name="Total 2 6 2 2 8" xfId="40796"/>
    <cellStyle name="Total 2 6 2 2 8 2" xfId="40797"/>
    <cellStyle name="Total 2 6 2 2 9" xfId="40798"/>
    <cellStyle name="Total 2 6 2 2 9 2" xfId="40799"/>
    <cellStyle name="Total 2 6 2 3" xfId="40800"/>
    <cellStyle name="Total 2 6 2 3 10" xfId="40801"/>
    <cellStyle name="Total 2 6 2 3 10 2" xfId="40802"/>
    <cellStyle name="Total 2 6 2 3 11" xfId="40803"/>
    <cellStyle name="Total 2 6 2 3 2" xfId="40804"/>
    <cellStyle name="Total 2 6 2 3 2 2" xfId="40805"/>
    <cellStyle name="Total 2 6 2 3 3" xfId="40806"/>
    <cellStyle name="Total 2 6 2 3 3 2" xfId="40807"/>
    <cellStyle name="Total 2 6 2 3 4" xfId="40808"/>
    <cellStyle name="Total 2 6 2 3 4 2" xfId="40809"/>
    <cellStyle name="Total 2 6 2 3 5" xfId="40810"/>
    <cellStyle name="Total 2 6 2 3 5 2" xfId="40811"/>
    <cellStyle name="Total 2 6 2 3 6" xfId="40812"/>
    <cellStyle name="Total 2 6 2 3 6 2" xfId="40813"/>
    <cellStyle name="Total 2 6 2 3 7" xfId="40814"/>
    <cellStyle name="Total 2 6 2 3 7 2" xfId="40815"/>
    <cellStyle name="Total 2 6 2 3 8" xfId="40816"/>
    <cellStyle name="Total 2 6 2 3 8 2" xfId="40817"/>
    <cellStyle name="Total 2 6 2 3 9" xfId="40818"/>
    <cellStyle name="Total 2 6 2 3 9 2" xfId="40819"/>
    <cellStyle name="Total 2 6 2 4" xfId="40820"/>
    <cellStyle name="Total 2 6 2 4 2" xfId="40821"/>
    <cellStyle name="Total 2 6 2 5" xfId="40822"/>
    <cellStyle name="Total 2 6 2 5 2" xfId="40823"/>
    <cellStyle name="Total 2 6 2 6" xfId="40824"/>
    <cellStyle name="Total 2 6 2 6 2" xfId="40825"/>
    <cellStyle name="Total 2 6 2 7" xfId="40826"/>
    <cellStyle name="Total 2 6 2 7 2" xfId="40827"/>
    <cellStyle name="Total 2 6 2 8" xfId="40828"/>
    <cellStyle name="Total 2 6 2 8 2" xfId="40829"/>
    <cellStyle name="Total 2 6 2 9" xfId="40830"/>
    <cellStyle name="Total 2 6 2 9 2" xfId="40831"/>
    <cellStyle name="Total 2 6 3" xfId="40832"/>
    <cellStyle name="Total 2 6 3 10" xfId="40833"/>
    <cellStyle name="Total 2 6 3 10 2" xfId="40834"/>
    <cellStyle name="Total 2 6 3 11" xfId="40835"/>
    <cellStyle name="Total 2 6 3 11 2" xfId="40836"/>
    <cellStyle name="Total 2 6 3 12" xfId="40837"/>
    <cellStyle name="Total 2 6 3 12 2" xfId="40838"/>
    <cellStyle name="Total 2 6 3 13" xfId="40839"/>
    <cellStyle name="Total 2 6 3 2" xfId="40840"/>
    <cellStyle name="Total 2 6 3 2 10" xfId="40841"/>
    <cellStyle name="Total 2 6 3 2 10 2" xfId="40842"/>
    <cellStyle name="Total 2 6 3 2 11" xfId="40843"/>
    <cellStyle name="Total 2 6 3 2 2" xfId="40844"/>
    <cellStyle name="Total 2 6 3 2 2 2" xfId="40845"/>
    <cellStyle name="Total 2 6 3 2 3" xfId="40846"/>
    <cellStyle name="Total 2 6 3 2 3 2" xfId="40847"/>
    <cellStyle name="Total 2 6 3 2 4" xfId="40848"/>
    <cellStyle name="Total 2 6 3 2 4 2" xfId="40849"/>
    <cellStyle name="Total 2 6 3 2 5" xfId="40850"/>
    <cellStyle name="Total 2 6 3 2 5 2" xfId="40851"/>
    <cellStyle name="Total 2 6 3 2 6" xfId="40852"/>
    <cellStyle name="Total 2 6 3 2 6 2" xfId="40853"/>
    <cellStyle name="Total 2 6 3 2 7" xfId="40854"/>
    <cellStyle name="Total 2 6 3 2 7 2" xfId="40855"/>
    <cellStyle name="Total 2 6 3 2 8" xfId="40856"/>
    <cellStyle name="Total 2 6 3 2 8 2" xfId="40857"/>
    <cellStyle name="Total 2 6 3 2 9" xfId="40858"/>
    <cellStyle name="Total 2 6 3 2 9 2" xfId="40859"/>
    <cellStyle name="Total 2 6 3 3" xfId="40860"/>
    <cellStyle name="Total 2 6 3 3 10" xfId="40861"/>
    <cellStyle name="Total 2 6 3 3 10 2" xfId="40862"/>
    <cellStyle name="Total 2 6 3 3 11" xfId="40863"/>
    <cellStyle name="Total 2 6 3 3 2" xfId="40864"/>
    <cellStyle name="Total 2 6 3 3 2 2" xfId="40865"/>
    <cellStyle name="Total 2 6 3 3 3" xfId="40866"/>
    <cellStyle name="Total 2 6 3 3 3 2" xfId="40867"/>
    <cellStyle name="Total 2 6 3 3 4" xfId="40868"/>
    <cellStyle name="Total 2 6 3 3 4 2" xfId="40869"/>
    <cellStyle name="Total 2 6 3 3 5" xfId="40870"/>
    <cellStyle name="Total 2 6 3 3 5 2" xfId="40871"/>
    <cellStyle name="Total 2 6 3 3 6" xfId="40872"/>
    <cellStyle name="Total 2 6 3 3 6 2" xfId="40873"/>
    <cellStyle name="Total 2 6 3 3 7" xfId="40874"/>
    <cellStyle name="Total 2 6 3 3 7 2" xfId="40875"/>
    <cellStyle name="Total 2 6 3 3 8" xfId="40876"/>
    <cellStyle name="Total 2 6 3 3 8 2" xfId="40877"/>
    <cellStyle name="Total 2 6 3 3 9" xfId="40878"/>
    <cellStyle name="Total 2 6 3 3 9 2" xfId="40879"/>
    <cellStyle name="Total 2 6 3 4" xfId="40880"/>
    <cellStyle name="Total 2 6 3 4 2" xfId="40881"/>
    <cellStyle name="Total 2 6 3 5" xfId="40882"/>
    <cellStyle name="Total 2 6 3 5 2" xfId="40883"/>
    <cellStyle name="Total 2 6 3 6" xfId="40884"/>
    <cellStyle name="Total 2 6 3 6 2" xfId="40885"/>
    <cellStyle name="Total 2 6 3 7" xfId="40886"/>
    <cellStyle name="Total 2 6 3 7 2" xfId="40887"/>
    <cellStyle name="Total 2 6 3 8" xfId="40888"/>
    <cellStyle name="Total 2 6 3 8 2" xfId="40889"/>
    <cellStyle name="Total 2 6 3 9" xfId="40890"/>
    <cellStyle name="Total 2 6 3 9 2" xfId="40891"/>
    <cellStyle name="Total 2 6 4" xfId="40892"/>
    <cellStyle name="Total 2 6 4 10" xfId="40893"/>
    <cellStyle name="Total 2 6 4 10 2" xfId="40894"/>
    <cellStyle name="Total 2 6 4 11" xfId="40895"/>
    <cellStyle name="Total 2 6 4 2" xfId="40896"/>
    <cellStyle name="Total 2 6 4 2 2" xfId="40897"/>
    <cellStyle name="Total 2 6 4 3" xfId="40898"/>
    <cellStyle name="Total 2 6 4 3 2" xfId="40899"/>
    <cellStyle name="Total 2 6 4 4" xfId="40900"/>
    <cellStyle name="Total 2 6 4 4 2" xfId="40901"/>
    <cellStyle name="Total 2 6 4 5" xfId="40902"/>
    <cellStyle name="Total 2 6 4 5 2" xfId="40903"/>
    <cellStyle name="Total 2 6 4 6" xfId="40904"/>
    <cellStyle name="Total 2 6 4 6 2" xfId="40905"/>
    <cellStyle name="Total 2 6 4 7" xfId="40906"/>
    <cellStyle name="Total 2 6 4 7 2" xfId="40907"/>
    <cellStyle name="Total 2 6 4 8" xfId="40908"/>
    <cellStyle name="Total 2 6 4 8 2" xfId="40909"/>
    <cellStyle name="Total 2 6 4 9" xfId="40910"/>
    <cellStyle name="Total 2 6 4 9 2" xfId="40911"/>
    <cellStyle name="Total 2 6 5" xfId="40912"/>
    <cellStyle name="Total 2 6 5 10" xfId="40913"/>
    <cellStyle name="Total 2 6 5 10 2" xfId="40914"/>
    <cellStyle name="Total 2 6 5 11" xfId="40915"/>
    <cellStyle name="Total 2 6 5 2" xfId="40916"/>
    <cellStyle name="Total 2 6 5 2 2" xfId="40917"/>
    <cellStyle name="Total 2 6 5 3" xfId="40918"/>
    <cellStyle name="Total 2 6 5 3 2" xfId="40919"/>
    <cellStyle name="Total 2 6 5 4" xfId="40920"/>
    <cellStyle name="Total 2 6 5 4 2" xfId="40921"/>
    <cellStyle name="Total 2 6 5 5" xfId="40922"/>
    <cellStyle name="Total 2 6 5 5 2" xfId="40923"/>
    <cellStyle name="Total 2 6 5 6" xfId="40924"/>
    <cellStyle name="Total 2 6 5 6 2" xfId="40925"/>
    <cellStyle name="Total 2 6 5 7" xfId="40926"/>
    <cellStyle name="Total 2 6 5 7 2" xfId="40927"/>
    <cellStyle name="Total 2 6 5 8" xfId="40928"/>
    <cellStyle name="Total 2 6 5 8 2" xfId="40929"/>
    <cellStyle name="Total 2 6 5 9" xfId="40930"/>
    <cellStyle name="Total 2 6 5 9 2" xfId="40931"/>
    <cellStyle name="Total 2 6 6" xfId="40932"/>
    <cellStyle name="Total 2 6 6 2" xfId="40933"/>
    <cellStyle name="Total 2 6 7" xfId="40934"/>
    <cellStyle name="Total 2 6 7 2" xfId="40935"/>
    <cellStyle name="Total 2 6 8" xfId="40936"/>
    <cellStyle name="Total 2 6 8 2" xfId="40937"/>
    <cellStyle name="Total 2 6 9" xfId="40938"/>
    <cellStyle name="Total 2 6 9 2" xfId="40939"/>
    <cellStyle name="Total 2 7" xfId="40940"/>
    <cellStyle name="Total 2 7 10" xfId="40941"/>
    <cellStyle name="Total 2 7 10 2" xfId="40942"/>
    <cellStyle name="Total 2 7 11" xfId="40943"/>
    <cellStyle name="Total 2 7 11 2" xfId="40944"/>
    <cellStyle name="Total 2 7 12" xfId="40945"/>
    <cellStyle name="Total 2 7 12 2" xfId="40946"/>
    <cellStyle name="Total 2 7 13" xfId="40947"/>
    <cellStyle name="Total 2 7 2" xfId="40948"/>
    <cellStyle name="Total 2 7 2 10" xfId="40949"/>
    <cellStyle name="Total 2 7 2 10 2" xfId="40950"/>
    <cellStyle name="Total 2 7 2 11" xfId="40951"/>
    <cellStyle name="Total 2 7 2 2" xfId="40952"/>
    <cellStyle name="Total 2 7 2 2 2" xfId="40953"/>
    <cellStyle name="Total 2 7 2 3" xfId="40954"/>
    <cellStyle name="Total 2 7 2 3 2" xfId="40955"/>
    <cellStyle name="Total 2 7 2 4" xfId="40956"/>
    <cellStyle name="Total 2 7 2 4 2" xfId="40957"/>
    <cellStyle name="Total 2 7 2 5" xfId="40958"/>
    <cellStyle name="Total 2 7 2 5 2" xfId="40959"/>
    <cellStyle name="Total 2 7 2 6" xfId="40960"/>
    <cellStyle name="Total 2 7 2 6 2" xfId="40961"/>
    <cellStyle name="Total 2 7 2 7" xfId="40962"/>
    <cellStyle name="Total 2 7 2 7 2" xfId="40963"/>
    <cellStyle name="Total 2 7 2 8" xfId="40964"/>
    <cellStyle name="Total 2 7 2 8 2" xfId="40965"/>
    <cellStyle name="Total 2 7 2 9" xfId="40966"/>
    <cellStyle name="Total 2 7 2 9 2" xfId="40967"/>
    <cellStyle name="Total 2 7 3" xfId="40968"/>
    <cellStyle name="Total 2 7 3 10" xfId="40969"/>
    <cellStyle name="Total 2 7 3 10 2" xfId="40970"/>
    <cellStyle name="Total 2 7 3 11" xfId="40971"/>
    <cellStyle name="Total 2 7 3 2" xfId="40972"/>
    <cellStyle name="Total 2 7 3 2 2" xfId="40973"/>
    <cellStyle name="Total 2 7 3 3" xfId="40974"/>
    <cellStyle name="Total 2 7 3 3 2" xfId="40975"/>
    <cellStyle name="Total 2 7 3 4" xfId="40976"/>
    <cellStyle name="Total 2 7 3 4 2" xfId="40977"/>
    <cellStyle name="Total 2 7 3 5" xfId="40978"/>
    <cellStyle name="Total 2 7 3 5 2" xfId="40979"/>
    <cellStyle name="Total 2 7 3 6" xfId="40980"/>
    <cellStyle name="Total 2 7 3 6 2" xfId="40981"/>
    <cellStyle name="Total 2 7 3 7" xfId="40982"/>
    <cellStyle name="Total 2 7 3 7 2" xfId="40983"/>
    <cellStyle name="Total 2 7 3 8" xfId="40984"/>
    <cellStyle name="Total 2 7 3 8 2" xfId="40985"/>
    <cellStyle name="Total 2 7 3 9" xfId="40986"/>
    <cellStyle name="Total 2 7 3 9 2" xfId="40987"/>
    <cellStyle name="Total 2 7 4" xfId="40988"/>
    <cellStyle name="Total 2 7 4 2" xfId="40989"/>
    <cellStyle name="Total 2 7 5" xfId="40990"/>
    <cellStyle name="Total 2 7 5 2" xfId="40991"/>
    <cellStyle name="Total 2 7 6" xfId="40992"/>
    <cellStyle name="Total 2 7 6 2" xfId="40993"/>
    <cellStyle name="Total 2 7 7" xfId="40994"/>
    <cellStyle name="Total 2 7 7 2" xfId="40995"/>
    <cellStyle name="Total 2 7 8" xfId="40996"/>
    <cellStyle name="Total 2 7 8 2" xfId="40997"/>
    <cellStyle name="Total 2 7 9" xfId="40998"/>
    <cellStyle name="Total 2 7 9 2" xfId="40999"/>
    <cellStyle name="Total 2 8" xfId="41000"/>
    <cellStyle name="Total 2 8 10" xfId="41001"/>
    <cellStyle name="Total 2 8 10 2" xfId="41002"/>
    <cellStyle name="Total 2 8 11" xfId="41003"/>
    <cellStyle name="Total 2 8 11 2" xfId="41004"/>
    <cellStyle name="Total 2 8 12" xfId="41005"/>
    <cellStyle name="Total 2 8 12 2" xfId="41006"/>
    <cellStyle name="Total 2 8 13" xfId="41007"/>
    <cellStyle name="Total 2 8 2" xfId="41008"/>
    <cellStyle name="Total 2 8 2 10" xfId="41009"/>
    <cellStyle name="Total 2 8 2 10 2" xfId="41010"/>
    <cellStyle name="Total 2 8 2 11" xfId="41011"/>
    <cellStyle name="Total 2 8 2 2" xfId="41012"/>
    <cellStyle name="Total 2 8 2 2 2" xfId="41013"/>
    <cellStyle name="Total 2 8 2 3" xfId="41014"/>
    <cellStyle name="Total 2 8 2 3 2" xfId="41015"/>
    <cellStyle name="Total 2 8 2 4" xfId="41016"/>
    <cellStyle name="Total 2 8 2 4 2" xfId="41017"/>
    <cellStyle name="Total 2 8 2 5" xfId="41018"/>
    <cellStyle name="Total 2 8 2 5 2" xfId="41019"/>
    <cellStyle name="Total 2 8 2 6" xfId="41020"/>
    <cellStyle name="Total 2 8 2 6 2" xfId="41021"/>
    <cellStyle name="Total 2 8 2 7" xfId="41022"/>
    <cellStyle name="Total 2 8 2 7 2" xfId="41023"/>
    <cellStyle name="Total 2 8 2 8" xfId="41024"/>
    <cellStyle name="Total 2 8 2 8 2" xfId="41025"/>
    <cellStyle name="Total 2 8 2 9" xfId="41026"/>
    <cellStyle name="Total 2 8 2 9 2" xfId="41027"/>
    <cellStyle name="Total 2 8 3" xfId="41028"/>
    <cellStyle name="Total 2 8 3 10" xfId="41029"/>
    <cellStyle name="Total 2 8 3 10 2" xfId="41030"/>
    <cellStyle name="Total 2 8 3 11" xfId="41031"/>
    <cellStyle name="Total 2 8 3 2" xfId="41032"/>
    <cellStyle name="Total 2 8 3 2 2" xfId="41033"/>
    <cellStyle name="Total 2 8 3 3" xfId="41034"/>
    <cellStyle name="Total 2 8 3 3 2" xfId="41035"/>
    <cellStyle name="Total 2 8 3 4" xfId="41036"/>
    <cellStyle name="Total 2 8 3 4 2" xfId="41037"/>
    <cellStyle name="Total 2 8 3 5" xfId="41038"/>
    <cellStyle name="Total 2 8 3 5 2" xfId="41039"/>
    <cellStyle name="Total 2 8 3 6" xfId="41040"/>
    <cellStyle name="Total 2 8 3 6 2" xfId="41041"/>
    <cellStyle name="Total 2 8 3 7" xfId="41042"/>
    <cellStyle name="Total 2 8 3 7 2" xfId="41043"/>
    <cellStyle name="Total 2 8 3 8" xfId="41044"/>
    <cellStyle name="Total 2 8 3 8 2" xfId="41045"/>
    <cellStyle name="Total 2 8 3 9" xfId="41046"/>
    <cellStyle name="Total 2 8 3 9 2" xfId="41047"/>
    <cellStyle name="Total 2 8 4" xfId="41048"/>
    <cellStyle name="Total 2 8 4 2" xfId="41049"/>
    <cellStyle name="Total 2 8 5" xfId="41050"/>
    <cellStyle name="Total 2 8 5 2" xfId="41051"/>
    <cellStyle name="Total 2 8 6" xfId="41052"/>
    <cellStyle name="Total 2 8 6 2" xfId="41053"/>
    <cellStyle name="Total 2 8 7" xfId="41054"/>
    <cellStyle name="Total 2 8 7 2" xfId="41055"/>
    <cellStyle name="Total 2 8 8" xfId="41056"/>
    <cellStyle name="Total 2 8 8 2" xfId="41057"/>
    <cellStyle name="Total 2 8 9" xfId="41058"/>
    <cellStyle name="Total 2 8 9 2" xfId="41059"/>
    <cellStyle name="Total 2 9" xfId="41060"/>
    <cellStyle name="Total 2 9 2" xfId="41061"/>
    <cellStyle name="Total 3" xfId="1175"/>
    <cellStyle name="Total 3 10" xfId="41062"/>
    <cellStyle name="Total 3 10 2" xfId="41063"/>
    <cellStyle name="Total 3 11" xfId="41064"/>
    <cellStyle name="Total 3 11 2" xfId="41065"/>
    <cellStyle name="Total 3 12" xfId="41066"/>
    <cellStyle name="Total 3 12 2" xfId="41067"/>
    <cellStyle name="Total 3 13" xfId="41068"/>
    <cellStyle name="Total 3 13 2" xfId="41069"/>
    <cellStyle name="Total 3 14" xfId="41070"/>
    <cellStyle name="Total 3 14 2" xfId="41071"/>
    <cellStyle name="Total 3 15" xfId="41072"/>
    <cellStyle name="Total 3 16" xfId="41073"/>
    <cellStyle name="Total 3 17" xfId="41074"/>
    <cellStyle name="Total 3 2" xfId="41075"/>
    <cellStyle name="Total 3 2 10" xfId="41076"/>
    <cellStyle name="Total 3 2 10 2" xfId="41077"/>
    <cellStyle name="Total 3 2 11" xfId="41078"/>
    <cellStyle name="Total 3 2 11 2" xfId="41079"/>
    <cellStyle name="Total 3 2 12" xfId="41080"/>
    <cellStyle name="Total 3 2 12 2" xfId="41081"/>
    <cellStyle name="Total 3 2 13" xfId="41082"/>
    <cellStyle name="Total 3 2 13 2" xfId="41083"/>
    <cellStyle name="Total 3 2 14" xfId="41084"/>
    <cellStyle name="Total 3 2 14 2" xfId="41085"/>
    <cellStyle name="Total 3 2 15" xfId="41086"/>
    <cellStyle name="Total 3 2 2" xfId="41087"/>
    <cellStyle name="Total 3 2 2 10" xfId="41088"/>
    <cellStyle name="Total 3 2 2 10 2" xfId="41089"/>
    <cellStyle name="Total 3 2 2 11" xfId="41090"/>
    <cellStyle name="Total 3 2 2 11 2" xfId="41091"/>
    <cellStyle name="Total 3 2 2 12" xfId="41092"/>
    <cellStyle name="Total 3 2 2 12 2" xfId="41093"/>
    <cellStyle name="Total 3 2 2 13" xfId="41094"/>
    <cellStyle name="Total 3 2 2 2" xfId="41095"/>
    <cellStyle name="Total 3 2 2 2 10" xfId="41096"/>
    <cellStyle name="Total 3 2 2 2 10 2" xfId="41097"/>
    <cellStyle name="Total 3 2 2 2 11" xfId="41098"/>
    <cellStyle name="Total 3 2 2 2 2" xfId="41099"/>
    <cellStyle name="Total 3 2 2 2 2 2" xfId="41100"/>
    <cellStyle name="Total 3 2 2 2 3" xfId="41101"/>
    <cellStyle name="Total 3 2 2 2 3 2" xfId="41102"/>
    <cellStyle name="Total 3 2 2 2 4" xfId="41103"/>
    <cellStyle name="Total 3 2 2 2 4 2" xfId="41104"/>
    <cellStyle name="Total 3 2 2 2 5" xfId="41105"/>
    <cellStyle name="Total 3 2 2 2 5 2" xfId="41106"/>
    <cellStyle name="Total 3 2 2 2 6" xfId="41107"/>
    <cellStyle name="Total 3 2 2 2 6 2" xfId="41108"/>
    <cellStyle name="Total 3 2 2 2 7" xfId="41109"/>
    <cellStyle name="Total 3 2 2 2 7 2" xfId="41110"/>
    <cellStyle name="Total 3 2 2 2 8" xfId="41111"/>
    <cellStyle name="Total 3 2 2 2 8 2" xfId="41112"/>
    <cellStyle name="Total 3 2 2 2 9" xfId="41113"/>
    <cellStyle name="Total 3 2 2 2 9 2" xfId="41114"/>
    <cellStyle name="Total 3 2 2 3" xfId="41115"/>
    <cellStyle name="Total 3 2 2 3 10" xfId="41116"/>
    <cellStyle name="Total 3 2 2 3 10 2" xfId="41117"/>
    <cellStyle name="Total 3 2 2 3 11" xfId="41118"/>
    <cellStyle name="Total 3 2 2 3 2" xfId="41119"/>
    <cellStyle name="Total 3 2 2 3 2 2" xfId="41120"/>
    <cellStyle name="Total 3 2 2 3 3" xfId="41121"/>
    <cellStyle name="Total 3 2 2 3 3 2" xfId="41122"/>
    <cellStyle name="Total 3 2 2 3 4" xfId="41123"/>
    <cellStyle name="Total 3 2 2 3 4 2" xfId="41124"/>
    <cellStyle name="Total 3 2 2 3 5" xfId="41125"/>
    <cellStyle name="Total 3 2 2 3 5 2" xfId="41126"/>
    <cellStyle name="Total 3 2 2 3 6" xfId="41127"/>
    <cellStyle name="Total 3 2 2 3 6 2" xfId="41128"/>
    <cellStyle name="Total 3 2 2 3 7" xfId="41129"/>
    <cellStyle name="Total 3 2 2 3 7 2" xfId="41130"/>
    <cellStyle name="Total 3 2 2 3 8" xfId="41131"/>
    <cellStyle name="Total 3 2 2 3 8 2" xfId="41132"/>
    <cellStyle name="Total 3 2 2 3 9" xfId="41133"/>
    <cellStyle name="Total 3 2 2 3 9 2" xfId="41134"/>
    <cellStyle name="Total 3 2 2 4" xfId="41135"/>
    <cellStyle name="Total 3 2 2 4 2" xfId="41136"/>
    <cellStyle name="Total 3 2 2 5" xfId="41137"/>
    <cellStyle name="Total 3 2 2 5 2" xfId="41138"/>
    <cellStyle name="Total 3 2 2 6" xfId="41139"/>
    <cellStyle name="Total 3 2 2 6 2" xfId="41140"/>
    <cellStyle name="Total 3 2 2 7" xfId="41141"/>
    <cellStyle name="Total 3 2 2 7 2" xfId="41142"/>
    <cellStyle name="Total 3 2 2 8" xfId="41143"/>
    <cellStyle name="Total 3 2 2 8 2" xfId="41144"/>
    <cellStyle name="Total 3 2 2 9" xfId="41145"/>
    <cellStyle name="Total 3 2 2 9 2" xfId="41146"/>
    <cellStyle name="Total 3 2 3" xfId="41147"/>
    <cellStyle name="Total 3 2 3 10" xfId="41148"/>
    <cellStyle name="Total 3 2 3 10 2" xfId="41149"/>
    <cellStyle name="Total 3 2 3 11" xfId="41150"/>
    <cellStyle name="Total 3 2 3 11 2" xfId="41151"/>
    <cellStyle name="Total 3 2 3 12" xfId="41152"/>
    <cellStyle name="Total 3 2 3 12 2" xfId="41153"/>
    <cellStyle name="Total 3 2 3 13" xfId="41154"/>
    <cellStyle name="Total 3 2 3 2" xfId="41155"/>
    <cellStyle name="Total 3 2 3 2 10" xfId="41156"/>
    <cellStyle name="Total 3 2 3 2 10 2" xfId="41157"/>
    <cellStyle name="Total 3 2 3 2 11" xfId="41158"/>
    <cellStyle name="Total 3 2 3 2 2" xfId="41159"/>
    <cellStyle name="Total 3 2 3 2 2 2" xfId="41160"/>
    <cellStyle name="Total 3 2 3 2 3" xfId="41161"/>
    <cellStyle name="Total 3 2 3 2 3 2" xfId="41162"/>
    <cellStyle name="Total 3 2 3 2 4" xfId="41163"/>
    <cellStyle name="Total 3 2 3 2 4 2" xfId="41164"/>
    <cellStyle name="Total 3 2 3 2 5" xfId="41165"/>
    <cellStyle name="Total 3 2 3 2 5 2" xfId="41166"/>
    <cellStyle name="Total 3 2 3 2 6" xfId="41167"/>
    <cellStyle name="Total 3 2 3 2 6 2" xfId="41168"/>
    <cellStyle name="Total 3 2 3 2 7" xfId="41169"/>
    <cellStyle name="Total 3 2 3 2 7 2" xfId="41170"/>
    <cellStyle name="Total 3 2 3 2 8" xfId="41171"/>
    <cellStyle name="Total 3 2 3 2 8 2" xfId="41172"/>
    <cellStyle name="Total 3 2 3 2 9" xfId="41173"/>
    <cellStyle name="Total 3 2 3 2 9 2" xfId="41174"/>
    <cellStyle name="Total 3 2 3 3" xfId="41175"/>
    <cellStyle name="Total 3 2 3 3 10" xfId="41176"/>
    <cellStyle name="Total 3 2 3 3 10 2" xfId="41177"/>
    <cellStyle name="Total 3 2 3 3 11" xfId="41178"/>
    <cellStyle name="Total 3 2 3 3 2" xfId="41179"/>
    <cellStyle name="Total 3 2 3 3 2 2" xfId="41180"/>
    <cellStyle name="Total 3 2 3 3 3" xfId="41181"/>
    <cellStyle name="Total 3 2 3 3 3 2" xfId="41182"/>
    <cellStyle name="Total 3 2 3 3 4" xfId="41183"/>
    <cellStyle name="Total 3 2 3 3 4 2" xfId="41184"/>
    <cellStyle name="Total 3 2 3 3 5" xfId="41185"/>
    <cellStyle name="Total 3 2 3 3 5 2" xfId="41186"/>
    <cellStyle name="Total 3 2 3 3 6" xfId="41187"/>
    <cellStyle name="Total 3 2 3 3 6 2" xfId="41188"/>
    <cellStyle name="Total 3 2 3 3 7" xfId="41189"/>
    <cellStyle name="Total 3 2 3 3 7 2" xfId="41190"/>
    <cellStyle name="Total 3 2 3 3 8" xfId="41191"/>
    <cellStyle name="Total 3 2 3 3 8 2" xfId="41192"/>
    <cellStyle name="Total 3 2 3 3 9" xfId="41193"/>
    <cellStyle name="Total 3 2 3 3 9 2" xfId="41194"/>
    <cellStyle name="Total 3 2 3 4" xfId="41195"/>
    <cellStyle name="Total 3 2 3 4 2" xfId="41196"/>
    <cellStyle name="Total 3 2 3 5" xfId="41197"/>
    <cellStyle name="Total 3 2 3 5 2" xfId="41198"/>
    <cellStyle name="Total 3 2 3 6" xfId="41199"/>
    <cellStyle name="Total 3 2 3 6 2" xfId="41200"/>
    <cellStyle name="Total 3 2 3 7" xfId="41201"/>
    <cellStyle name="Total 3 2 3 7 2" xfId="41202"/>
    <cellStyle name="Total 3 2 3 8" xfId="41203"/>
    <cellStyle name="Total 3 2 3 8 2" xfId="41204"/>
    <cellStyle name="Total 3 2 3 9" xfId="41205"/>
    <cellStyle name="Total 3 2 3 9 2" xfId="41206"/>
    <cellStyle name="Total 3 2 4" xfId="41207"/>
    <cellStyle name="Total 3 2 4 10" xfId="41208"/>
    <cellStyle name="Total 3 2 4 10 2" xfId="41209"/>
    <cellStyle name="Total 3 2 4 11" xfId="41210"/>
    <cellStyle name="Total 3 2 4 2" xfId="41211"/>
    <cellStyle name="Total 3 2 4 2 2" xfId="41212"/>
    <cellStyle name="Total 3 2 4 3" xfId="41213"/>
    <cellStyle name="Total 3 2 4 3 2" xfId="41214"/>
    <cellStyle name="Total 3 2 4 4" xfId="41215"/>
    <cellStyle name="Total 3 2 4 4 2" xfId="41216"/>
    <cellStyle name="Total 3 2 4 5" xfId="41217"/>
    <cellStyle name="Total 3 2 4 5 2" xfId="41218"/>
    <cellStyle name="Total 3 2 4 6" xfId="41219"/>
    <cellStyle name="Total 3 2 4 6 2" xfId="41220"/>
    <cellStyle name="Total 3 2 4 7" xfId="41221"/>
    <cellStyle name="Total 3 2 4 7 2" xfId="41222"/>
    <cellStyle name="Total 3 2 4 8" xfId="41223"/>
    <cellStyle name="Total 3 2 4 8 2" xfId="41224"/>
    <cellStyle name="Total 3 2 4 9" xfId="41225"/>
    <cellStyle name="Total 3 2 4 9 2" xfId="41226"/>
    <cellStyle name="Total 3 2 5" xfId="41227"/>
    <cellStyle name="Total 3 2 5 10" xfId="41228"/>
    <cellStyle name="Total 3 2 5 10 2" xfId="41229"/>
    <cellStyle name="Total 3 2 5 11" xfId="41230"/>
    <cellStyle name="Total 3 2 5 2" xfId="41231"/>
    <cellStyle name="Total 3 2 5 2 2" xfId="41232"/>
    <cellStyle name="Total 3 2 5 3" xfId="41233"/>
    <cellStyle name="Total 3 2 5 3 2" xfId="41234"/>
    <cellStyle name="Total 3 2 5 4" xfId="41235"/>
    <cellStyle name="Total 3 2 5 4 2" xfId="41236"/>
    <cellStyle name="Total 3 2 5 5" xfId="41237"/>
    <cellStyle name="Total 3 2 5 5 2" xfId="41238"/>
    <cellStyle name="Total 3 2 5 6" xfId="41239"/>
    <cellStyle name="Total 3 2 5 6 2" xfId="41240"/>
    <cellStyle name="Total 3 2 5 7" xfId="41241"/>
    <cellStyle name="Total 3 2 5 7 2" xfId="41242"/>
    <cellStyle name="Total 3 2 5 8" xfId="41243"/>
    <cellStyle name="Total 3 2 5 8 2" xfId="41244"/>
    <cellStyle name="Total 3 2 5 9" xfId="41245"/>
    <cellStyle name="Total 3 2 5 9 2" xfId="41246"/>
    <cellStyle name="Total 3 2 6" xfId="41247"/>
    <cellStyle name="Total 3 2 6 2" xfId="41248"/>
    <cellStyle name="Total 3 2 7" xfId="41249"/>
    <cellStyle name="Total 3 2 7 2" xfId="41250"/>
    <cellStyle name="Total 3 2 8" xfId="41251"/>
    <cellStyle name="Total 3 2 8 2" xfId="41252"/>
    <cellStyle name="Total 3 2 9" xfId="41253"/>
    <cellStyle name="Total 3 2 9 2" xfId="41254"/>
    <cellStyle name="Total 3 3" xfId="41255"/>
    <cellStyle name="Total 3 3 10" xfId="41256"/>
    <cellStyle name="Total 3 3 10 2" xfId="41257"/>
    <cellStyle name="Total 3 3 11" xfId="41258"/>
    <cellStyle name="Total 3 3 11 2" xfId="41259"/>
    <cellStyle name="Total 3 3 12" xfId="41260"/>
    <cellStyle name="Total 3 3 12 2" xfId="41261"/>
    <cellStyle name="Total 3 3 13" xfId="41262"/>
    <cellStyle name="Total 3 3 13 2" xfId="41263"/>
    <cellStyle name="Total 3 3 14" xfId="41264"/>
    <cellStyle name="Total 3 3 14 2" xfId="41265"/>
    <cellStyle name="Total 3 3 15" xfId="41266"/>
    <cellStyle name="Total 3 3 2" xfId="41267"/>
    <cellStyle name="Total 3 3 2 10" xfId="41268"/>
    <cellStyle name="Total 3 3 2 10 2" xfId="41269"/>
    <cellStyle name="Total 3 3 2 11" xfId="41270"/>
    <cellStyle name="Total 3 3 2 11 2" xfId="41271"/>
    <cellStyle name="Total 3 3 2 12" xfId="41272"/>
    <cellStyle name="Total 3 3 2 12 2" xfId="41273"/>
    <cellStyle name="Total 3 3 2 13" xfId="41274"/>
    <cellStyle name="Total 3 3 2 2" xfId="41275"/>
    <cellStyle name="Total 3 3 2 2 10" xfId="41276"/>
    <cellStyle name="Total 3 3 2 2 10 2" xfId="41277"/>
    <cellStyle name="Total 3 3 2 2 11" xfId="41278"/>
    <cellStyle name="Total 3 3 2 2 2" xfId="41279"/>
    <cellStyle name="Total 3 3 2 2 2 2" xfId="41280"/>
    <cellStyle name="Total 3 3 2 2 3" xfId="41281"/>
    <cellStyle name="Total 3 3 2 2 3 2" xfId="41282"/>
    <cellStyle name="Total 3 3 2 2 4" xfId="41283"/>
    <cellStyle name="Total 3 3 2 2 4 2" xfId="41284"/>
    <cellStyle name="Total 3 3 2 2 5" xfId="41285"/>
    <cellStyle name="Total 3 3 2 2 5 2" xfId="41286"/>
    <cellStyle name="Total 3 3 2 2 6" xfId="41287"/>
    <cellStyle name="Total 3 3 2 2 6 2" xfId="41288"/>
    <cellStyle name="Total 3 3 2 2 7" xfId="41289"/>
    <cellStyle name="Total 3 3 2 2 7 2" xfId="41290"/>
    <cellStyle name="Total 3 3 2 2 8" xfId="41291"/>
    <cellStyle name="Total 3 3 2 2 8 2" xfId="41292"/>
    <cellStyle name="Total 3 3 2 2 9" xfId="41293"/>
    <cellStyle name="Total 3 3 2 2 9 2" xfId="41294"/>
    <cellStyle name="Total 3 3 2 3" xfId="41295"/>
    <cellStyle name="Total 3 3 2 3 10" xfId="41296"/>
    <cellStyle name="Total 3 3 2 3 10 2" xfId="41297"/>
    <cellStyle name="Total 3 3 2 3 11" xfId="41298"/>
    <cellStyle name="Total 3 3 2 3 2" xfId="41299"/>
    <cellStyle name="Total 3 3 2 3 2 2" xfId="41300"/>
    <cellStyle name="Total 3 3 2 3 3" xfId="41301"/>
    <cellStyle name="Total 3 3 2 3 3 2" xfId="41302"/>
    <cellStyle name="Total 3 3 2 3 4" xfId="41303"/>
    <cellStyle name="Total 3 3 2 3 4 2" xfId="41304"/>
    <cellStyle name="Total 3 3 2 3 5" xfId="41305"/>
    <cellStyle name="Total 3 3 2 3 5 2" xfId="41306"/>
    <cellStyle name="Total 3 3 2 3 6" xfId="41307"/>
    <cellStyle name="Total 3 3 2 3 6 2" xfId="41308"/>
    <cellStyle name="Total 3 3 2 3 7" xfId="41309"/>
    <cellStyle name="Total 3 3 2 3 7 2" xfId="41310"/>
    <cellStyle name="Total 3 3 2 3 8" xfId="41311"/>
    <cellStyle name="Total 3 3 2 3 8 2" xfId="41312"/>
    <cellStyle name="Total 3 3 2 3 9" xfId="41313"/>
    <cellStyle name="Total 3 3 2 3 9 2" xfId="41314"/>
    <cellStyle name="Total 3 3 2 4" xfId="41315"/>
    <cellStyle name="Total 3 3 2 4 2" xfId="41316"/>
    <cellStyle name="Total 3 3 2 5" xfId="41317"/>
    <cellStyle name="Total 3 3 2 5 2" xfId="41318"/>
    <cellStyle name="Total 3 3 2 6" xfId="41319"/>
    <cellStyle name="Total 3 3 2 6 2" xfId="41320"/>
    <cellStyle name="Total 3 3 2 7" xfId="41321"/>
    <cellStyle name="Total 3 3 2 7 2" xfId="41322"/>
    <cellStyle name="Total 3 3 2 8" xfId="41323"/>
    <cellStyle name="Total 3 3 2 8 2" xfId="41324"/>
    <cellStyle name="Total 3 3 2 9" xfId="41325"/>
    <cellStyle name="Total 3 3 2 9 2" xfId="41326"/>
    <cellStyle name="Total 3 3 3" xfId="41327"/>
    <cellStyle name="Total 3 3 3 10" xfId="41328"/>
    <cellStyle name="Total 3 3 3 10 2" xfId="41329"/>
    <cellStyle name="Total 3 3 3 11" xfId="41330"/>
    <cellStyle name="Total 3 3 3 11 2" xfId="41331"/>
    <cellStyle name="Total 3 3 3 12" xfId="41332"/>
    <cellStyle name="Total 3 3 3 12 2" xfId="41333"/>
    <cellStyle name="Total 3 3 3 13" xfId="41334"/>
    <cellStyle name="Total 3 3 3 2" xfId="41335"/>
    <cellStyle name="Total 3 3 3 2 10" xfId="41336"/>
    <cellStyle name="Total 3 3 3 2 10 2" xfId="41337"/>
    <cellStyle name="Total 3 3 3 2 11" xfId="41338"/>
    <cellStyle name="Total 3 3 3 2 2" xfId="41339"/>
    <cellStyle name="Total 3 3 3 2 2 2" xfId="41340"/>
    <cellStyle name="Total 3 3 3 2 3" xfId="41341"/>
    <cellStyle name="Total 3 3 3 2 3 2" xfId="41342"/>
    <cellStyle name="Total 3 3 3 2 4" xfId="41343"/>
    <cellStyle name="Total 3 3 3 2 4 2" xfId="41344"/>
    <cellStyle name="Total 3 3 3 2 5" xfId="41345"/>
    <cellStyle name="Total 3 3 3 2 5 2" xfId="41346"/>
    <cellStyle name="Total 3 3 3 2 6" xfId="41347"/>
    <cellStyle name="Total 3 3 3 2 6 2" xfId="41348"/>
    <cellStyle name="Total 3 3 3 2 7" xfId="41349"/>
    <cellStyle name="Total 3 3 3 2 7 2" xfId="41350"/>
    <cellStyle name="Total 3 3 3 2 8" xfId="41351"/>
    <cellStyle name="Total 3 3 3 2 8 2" xfId="41352"/>
    <cellStyle name="Total 3 3 3 2 9" xfId="41353"/>
    <cellStyle name="Total 3 3 3 2 9 2" xfId="41354"/>
    <cellStyle name="Total 3 3 3 3" xfId="41355"/>
    <cellStyle name="Total 3 3 3 3 10" xfId="41356"/>
    <cellStyle name="Total 3 3 3 3 10 2" xfId="41357"/>
    <cellStyle name="Total 3 3 3 3 11" xfId="41358"/>
    <cellStyle name="Total 3 3 3 3 2" xfId="41359"/>
    <cellStyle name="Total 3 3 3 3 2 2" xfId="41360"/>
    <cellStyle name="Total 3 3 3 3 3" xfId="41361"/>
    <cellStyle name="Total 3 3 3 3 3 2" xfId="41362"/>
    <cellStyle name="Total 3 3 3 3 4" xfId="41363"/>
    <cellStyle name="Total 3 3 3 3 4 2" xfId="41364"/>
    <cellStyle name="Total 3 3 3 3 5" xfId="41365"/>
    <cellStyle name="Total 3 3 3 3 5 2" xfId="41366"/>
    <cellStyle name="Total 3 3 3 3 6" xfId="41367"/>
    <cellStyle name="Total 3 3 3 3 6 2" xfId="41368"/>
    <cellStyle name="Total 3 3 3 3 7" xfId="41369"/>
    <cellStyle name="Total 3 3 3 3 7 2" xfId="41370"/>
    <cellStyle name="Total 3 3 3 3 8" xfId="41371"/>
    <cellStyle name="Total 3 3 3 3 8 2" xfId="41372"/>
    <cellStyle name="Total 3 3 3 3 9" xfId="41373"/>
    <cellStyle name="Total 3 3 3 3 9 2" xfId="41374"/>
    <cellStyle name="Total 3 3 3 4" xfId="41375"/>
    <cellStyle name="Total 3 3 3 4 2" xfId="41376"/>
    <cellStyle name="Total 3 3 3 5" xfId="41377"/>
    <cellStyle name="Total 3 3 3 5 2" xfId="41378"/>
    <cellStyle name="Total 3 3 3 6" xfId="41379"/>
    <cellStyle name="Total 3 3 3 6 2" xfId="41380"/>
    <cellStyle name="Total 3 3 3 7" xfId="41381"/>
    <cellStyle name="Total 3 3 3 7 2" xfId="41382"/>
    <cellStyle name="Total 3 3 3 8" xfId="41383"/>
    <cellStyle name="Total 3 3 3 8 2" xfId="41384"/>
    <cellStyle name="Total 3 3 3 9" xfId="41385"/>
    <cellStyle name="Total 3 3 3 9 2" xfId="41386"/>
    <cellStyle name="Total 3 3 4" xfId="41387"/>
    <cellStyle name="Total 3 3 4 10" xfId="41388"/>
    <cellStyle name="Total 3 3 4 10 2" xfId="41389"/>
    <cellStyle name="Total 3 3 4 11" xfId="41390"/>
    <cellStyle name="Total 3 3 4 2" xfId="41391"/>
    <cellStyle name="Total 3 3 4 2 2" xfId="41392"/>
    <cellStyle name="Total 3 3 4 3" xfId="41393"/>
    <cellStyle name="Total 3 3 4 3 2" xfId="41394"/>
    <cellStyle name="Total 3 3 4 4" xfId="41395"/>
    <cellStyle name="Total 3 3 4 4 2" xfId="41396"/>
    <cellStyle name="Total 3 3 4 5" xfId="41397"/>
    <cellStyle name="Total 3 3 4 5 2" xfId="41398"/>
    <cellStyle name="Total 3 3 4 6" xfId="41399"/>
    <cellStyle name="Total 3 3 4 6 2" xfId="41400"/>
    <cellStyle name="Total 3 3 4 7" xfId="41401"/>
    <cellStyle name="Total 3 3 4 7 2" xfId="41402"/>
    <cellStyle name="Total 3 3 4 8" xfId="41403"/>
    <cellStyle name="Total 3 3 4 8 2" xfId="41404"/>
    <cellStyle name="Total 3 3 4 9" xfId="41405"/>
    <cellStyle name="Total 3 3 4 9 2" xfId="41406"/>
    <cellStyle name="Total 3 3 5" xfId="41407"/>
    <cellStyle name="Total 3 3 5 10" xfId="41408"/>
    <cellStyle name="Total 3 3 5 10 2" xfId="41409"/>
    <cellStyle name="Total 3 3 5 11" xfId="41410"/>
    <cellStyle name="Total 3 3 5 2" xfId="41411"/>
    <cellStyle name="Total 3 3 5 2 2" xfId="41412"/>
    <cellStyle name="Total 3 3 5 3" xfId="41413"/>
    <cellStyle name="Total 3 3 5 3 2" xfId="41414"/>
    <cellStyle name="Total 3 3 5 4" xfId="41415"/>
    <cellStyle name="Total 3 3 5 4 2" xfId="41416"/>
    <cellStyle name="Total 3 3 5 5" xfId="41417"/>
    <cellStyle name="Total 3 3 5 5 2" xfId="41418"/>
    <cellStyle name="Total 3 3 5 6" xfId="41419"/>
    <cellStyle name="Total 3 3 5 6 2" xfId="41420"/>
    <cellStyle name="Total 3 3 5 7" xfId="41421"/>
    <cellStyle name="Total 3 3 5 7 2" xfId="41422"/>
    <cellStyle name="Total 3 3 5 8" xfId="41423"/>
    <cellStyle name="Total 3 3 5 8 2" xfId="41424"/>
    <cellStyle name="Total 3 3 5 9" xfId="41425"/>
    <cellStyle name="Total 3 3 5 9 2" xfId="41426"/>
    <cellStyle name="Total 3 3 6" xfId="41427"/>
    <cellStyle name="Total 3 3 6 2" xfId="41428"/>
    <cellStyle name="Total 3 3 7" xfId="41429"/>
    <cellStyle name="Total 3 3 7 2" xfId="41430"/>
    <cellStyle name="Total 3 3 8" xfId="41431"/>
    <cellStyle name="Total 3 3 8 2" xfId="41432"/>
    <cellStyle name="Total 3 3 9" xfId="41433"/>
    <cellStyle name="Total 3 3 9 2" xfId="41434"/>
    <cellStyle name="Total 3 4" xfId="41435"/>
    <cellStyle name="Total 3 4 10" xfId="41436"/>
    <cellStyle name="Total 3 4 10 2" xfId="41437"/>
    <cellStyle name="Total 3 4 11" xfId="41438"/>
    <cellStyle name="Total 3 4 11 2" xfId="41439"/>
    <cellStyle name="Total 3 4 12" xfId="41440"/>
    <cellStyle name="Total 3 4 12 2" xfId="41441"/>
    <cellStyle name="Total 3 4 13" xfId="41442"/>
    <cellStyle name="Total 3 4 2" xfId="41443"/>
    <cellStyle name="Total 3 4 2 10" xfId="41444"/>
    <cellStyle name="Total 3 4 2 10 2" xfId="41445"/>
    <cellStyle name="Total 3 4 2 11" xfId="41446"/>
    <cellStyle name="Total 3 4 2 2" xfId="41447"/>
    <cellStyle name="Total 3 4 2 2 2" xfId="41448"/>
    <cellStyle name="Total 3 4 2 3" xfId="41449"/>
    <cellStyle name="Total 3 4 2 3 2" xfId="41450"/>
    <cellStyle name="Total 3 4 2 4" xfId="41451"/>
    <cellStyle name="Total 3 4 2 4 2" xfId="41452"/>
    <cellStyle name="Total 3 4 2 5" xfId="41453"/>
    <cellStyle name="Total 3 4 2 5 2" xfId="41454"/>
    <cellStyle name="Total 3 4 2 6" xfId="41455"/>
    <cellStyle name="Total 3 4 2 6 2" xfId="41456"/>
    <cellStyle name="Total 3 4 2 7" xfId="41457"/>
    <cellStyle name="Total 3 4 2 7 2" xfId="41458"/>
    <cellStyle name="Total 3 4 2 8" xfId="41459"/>
    <cellStyle name="Total 3 4 2 8 2" xfId="41460"/>
    <cellStyle name="Total 3 4 2 9" xfId="41461"/>
    <cellStyle name="Total 3 4 2 9 2" xfId="41462"/>
    <cellStyle name="Total 3 4 3" xfId="41463"/>
    <cellStyle name="Total 3 4 3 10" xfId="41464"/>
    <cellStyle name="Total 3 4 3 10 2" xfId="41465"/>
    <cellStyle name="Total 3 4 3 11" xfId="41466"/>
    <cellStyle name="Total 3 4 3 2" xfId="41467"/>
    <cellStyle name="Total 3 4 3 2 2" xfId="41468"/>
    <cellStyle name="Total 3 4 3 3" xfId="41469"/>
    <cellStyle name="Total 3 4 3 3 2" xfId="41470"/>
    <cellStyle name="Total 3 4 3 4" xfId="41471"/>
    <cellStyle name="Total 3 4 3 4 2" xfId="41472"/>
    <cellStyle name="Total 3 4 3 5" xfId="41473"/>
    <cellStyle name="Total 3 4 3 5 2" xfId="41474"/>
    <cellStyle name="Total 3 4 3 6" xfId="41475"/>
    <cellStyle name="Total 3 4 3 6 2" xfId="41476"/>
    <cellStyle name="Total 3 4 3 7" xfId="41477"/>
    <cellStyle name="Total 3 4 3 7 2" xfId="41478"/>
    <cellStyle name="Total 3 4 3 8" xfId="41479"/>
    <cellStyle name="Total 3 4 3 8 2" xfId="41480"/>
    <cellStyle name="Total 3 4 3 9" xfId="41481"/>
    <cellStyle name="Total 3 4 3 9 2" xfId="41482"/>
    <cellStyle name="Total 3 4 4" xfId="41483"/>
    <cellStyle name="Total 3 4 4 2" xfId="41484"/>
    <cellStyle name="Total 3 4 5" xfId="41485"/>
    <cellStyle name="Total 3 4 5 2" xfId="41486"/>
    <cellStyle name="Total 3 4 6" xfId="41487"/>
    <cellStyle name="Total 3 4 6 2" xfId="41488"/>
    <cellStyle name="Total 3 4 7" xfId="41489"/>
    <cellStyle name="Total 3 4 7 2" xfId="41490"/>
    <cellStyle name="Total 3 4 8" xfId="41491"/>
    <cellStyle name="Total 3 4 8 2" xfId="41492"/>
    <cellStyle name="Total 3 4 9" xfId="41493"/>
    <cellStyle name="Total 3 4 9 2" xfId="41494"/>
    <cellStyle name="Total 3 5" xfId="41495"/>
    <cellStyle name="Total 3 5 10" xfId="41496"/>
    <cellStyle name="Total 3 5 10 2" xfId="41497"/>
    <cellStyle name="Total 3 5 11" xfId="41498"/>
    <cellStyle name="Total 3 5 11 2" xfId="41499"/>
    <cellStyle name="Total 3 5 12" xfId="41500"/>
    <cellStyle name="Total 3 5 12 2" xfId="41501"/>
    <cellStyle name="Total 3 5 13" xfId="41502"/>
    <cellStyle name="Total 3 5 2" xfId="41503"/>
    <cellStyle name="Total 3 5 2 10" xfId="41504"/>
    <cellStyle name="Total 3 5 2 10 2" xfId="41505"/>
    <cellStyle name="Total 3 5 2 11" xfId="41506"/>
    <cellStyle name="Total 3 5 2 2" xfId="41507"/>
    <cellStyle name="Total 3 5 2 2 2" xfId="41508"/>
    <cellStyle name="Total 3 5 2 3" xfId="41509"/>
    <cellStyle name="Total 3 5 2 3 2" xfId="41510"/>
    <cellStyle name="Total 3 5 2 4" xfId="41511"/>
    <cellStyle name="Total 3 5 2 4 2" xfId="41512"/>
    <cellStyle name="Total 3 5 2 5" xfId="41513"/>
    <cellStyle name="Total 3 5 2 5 2" xfId="41514"/>
    <cellStyle name="Total 3 5 2 6" xfId="41515"/>
    <cellStyle name="Total 3 5 2 6 2" xfId="41516"/>
    <cellStyle name="Total 3 5 2 7" xfId="41517"/>
    <cellStyle name="Total 3 5 2 7 2" xfId="41518"/>
    <cellStyle name="Total 3 5 2 8" xfId="41519"/>
    <cellStyle name="Total 3 5 2 8 2" xfId="41520"/>
    <cellStyle name="Total 3 5 2 9" xfId="41521"/>
    <cellStyle name="Total 3 5 2 9 2" xfId="41522"/>
    <cellStyle name="Total 3 5 3" xfId="41523"/>
    <cellStyle name="Total 3 5 3 10" xfId="41524"/>
    <cellStyle name="Total 3 5 3 10 2" xfId="41525"/>
    <cellStyle name="Total 3 5 3 11" xfId="41526"/>
    <cellStyle name="Total 3 5 3 2" xfId="41527"/>
    <cellStyle name="Total 3 5 3 2 2" xfId="41528"/>
    <cellStyle name="Total 3 5 3 3" xfId="41529"/>
    <cellStyle name="Total 3 5 3 3 2" xfId="41530"/>
    <cellStyle name="Total 3 5 3 4" xfId="41531"/>
    <cellStyle name="Total 3 5 3 4 2" xfId="41532"/>
    <cellStyle name="Total 3 5 3 5" xfId="41533"/>
    <cellStyle name="Total 3 5 3 5 2" xfId="41534"/>
    <cellStyle name="Total 3 5 3 6" xfId="41535"/>
    <cellStyle name="Total 3 5 3 6 2" xfId="41536"/>
    <cellStyle name="Total 3 5 3 7" xfId="41537"/>
    <cellStyle name="Total 3 5 3 7 2" xfId="41538"/>
    <cellStyle name="Total 3 5 3 8" xfId="41539"/>
    <cellStyle name="Total 3 5 3 8 2" xfId="41540"/>
    <cellStyle name="Total 3 5 3 9" xfId="41541"/>
    <cellStyle name="Total 3 5 3 9 2" xfId="41542"/>
    <cellStyle name="Total 3 5 4" xfId="41543"/>
    <cellStyle name="Total 3 5 4 2" xfId="41544"/>
    <cellStyle name="Total 3 5 5" xfId="41545"/>
    <cellStyle name="Total 3 5 5 2" xfId="41546"/>
    <cellStyle name="Total 3 5 6" xfId="41547"/>
    <cellStyle name="Total 3 5 6 2" xfId="41548"/>
    <cellStyle name="Total 3 5 7" xfId="41549"/>
    <cellStyle name="Total 3 5 7 2" xfId="41550"/>
    <cellStyle name="Total 3 5 8" xfId="41551"/>
    <cellStyle name="Total 3 5 8 2" xfId="41552"/>
    <cellStyle name="Total 3 5 9" xfId="41553"/>
    <cellStyle name="Total 3 5 9 2" xfId="41554"/>
    <cellStyle name="Total 3 6" xfId="41555"/>
    <cellStyle name="Total 3 6 2" xfId="41556"/>
    <cellStyle name="Total 3 7" xfId="41557"/>
    <cellStyle name="Total 3 7 2" xfId="41558"/>
    <cellStyle name="Total 3 8" xfId="41559"/>
    <cellStyle name="Total 3 8 2" xfId="41560"/>
    <cellStyle name="Total 3 9" xfId="41561"/>
    <cellStyle name="Total 3 9 2" xfId="41562"/>
    <cellStyle name="Total 4" xfId="41563"/>
    <cellStyle name="Total 4 10" xfId="41564"/>
    <cellStyle name="Total 4 10 2" xfId="41565"/>
    <cellStyle name="Total 4 11" xfId="41566"/>
    <cellStyle name="Total 4 11 2" xfId="41567"/>
    <cellStyle name="Total 4 12" xfId="41568"/>
    <cellStyle name="Total 4 12 2" xfId="41569"/>
    <cellStyle name="Total 4 13" xfId="41570"/>
    <cellStyle name="Total 4 13 2" xfId="41571"/>
    <cellStyle name="Total 4 14" xfId="41572"/>
    <cellStyle name="Total 4 14 2" xfId="41573"/>
    <cellStyle name="Total 4 15" xfId="41574"/>
    <cellStyle name="Total 4 15 2" xfId="41575"/>
    <cellStyle name="Total 4 16" xfId="41576"/>
    <cellStyle name="Total 4 17" xfId="41577"/>
    <cellStyle name="Total 4 18" xfId="41578"/>
    <cellStyle name="Total 4 2" xfId="41579"/>
    <cellStyle name="Total 4 2 10" xfId="41580"/>
    <cellStyle name="Total 4 2 10 2" xfId="41581"/>
    <cellStyle name="Total 4 2 11" xfId="41582"/>
    <cellStyle name="Total 4 2 11 2" xfId="41583"/>
    <cellStyle name="Total 4 2 12" xfId="41584"/>
    <cellStyle name="Total 4 2 12 2" xfId="41585"/>
    <cellStyle name="Total 4 2 13" xfId="41586"/>
    <cellStyle name="Total 4 2 13 2" xfId="41587"/>
    <cellStyle name="Total 4 2 14" xfId="41588"/>
    <cellStyle name="Total 4 2 14 2" xfId="41589"/>
    <cellStyle name="Total 4 2 15" xfId="41590"/>
    <cellStyle name="Total 4 2 2" xfId="41591"/>
    <cellStyle name="Total 4 2 2 10" xfId="41592"/>
    <cellStyle name="Total 4 2 2 10 2" xfId="41593"/>
    <cellStyle name="Total 4 2 2 11" xfId="41594"/>
    <cellStyle name="Total 4 2 2 11 2" xfId="41595"/>
    <cellStyle name="Total 4 2 2 12" xfId="41596"/>
    <cellStyle name="Total 4 2 2 12 2" xfId="41597"/>
    <cellStyle name="Total 4 2 2 13" xfId="41598"/>
    <cellStyle name="Total 4 2 2 2" xfId="41599"/>
    <cellStyle name="Total 4 2 2 2 10" xfId="41600"/>
    <cellStyle name="Total 4 2 2 2 10 2" xfId="41601"/>
    <cellStyle name="Total 4 2 2 2 11" xfId="41602"/>
    <cellStyle name="Total 4 2 2 2 2" xfId="41603"/>
    <cellStyle name="Total 4 2 2 2 2 2" xfId="41604"/>
    <cellStyle name="Total 4 2 2 2 3" xfId="41605"/>
    <cellStyle name="Total 4 2 2 2 3 2" xfId="41606"/>
    <cellStyle name="Total 4 2 2 2 4" xfId="41607"/>
    <cellStyle name="Total 4 2 2 2 4 2" xfId="41608"/>
    <cellStyle name="Total 4 2 2 2 5" xfId="41609"/>
    <cellStyle name="Total 4 2 2 2 5 2" xfId="41610"/>
    <cellStyle name="Total 4 2 2 2 6" xfId="41611"/>
    <cellStyle name="Total 4 2 2 2 6 2" xfId="41612"/>
    <cellStyle name="Total 4 2 2 2 7" xfId="41613"/>
    <cellStyle name="Total 4 2 2 2 7 2" xfId="41614"/>
    <cellStyle name="Total 4 2 2 2 8" xfId="41615"/>
    <cellStyle name="Total 4 2 2 2 8 2" xfId="41616"/>
    <cellStyle name="Total 4 2 2 2 9" xfId="41617"/>
    <cellStyle name="Total 4 2 2 2 9 2" xfId="41618"/>
    <cellStyle name="Total 4 2 2 3" xfId="41619"/>
    <cellStyle name="Total 4 2 2 3 10" xfId="41620"/>
    <cellStyle name="Total 4 2 2 3 10 2" xfId="41621"/>
    <cellStyle name="Total 4 2 2 3 11" xfId="41622"/>
    <cellStyle name="Total 4 2 2 3 2" xfId="41623"/>
    <cellStyle name="Total 4 2 2 3 2 2" xfId="41624"/>
    <cellStyle name="Total 4 2 2 3 3" xfId="41625"/>
    <cellStyle name="Total 4 2 2 3 3 2" xfId="41626"/>
    <cellStyle name="Total 4 2 2 3 4" xfId="41627"/>
    <cellStyle name="Total 4 2 2 3 4 2" xfId="41628"/>
    <cellStyle name="Total 4 2 2 3 5" xfId="41629"/>
    <cellStyle name="Total 4 2 2 3 5 2" xfId="41630"/>
    <cellStyle name="Total 4 2 2 3 6" xfId="41631"/>
    <cellStyle name="Total 4 2 2 3 6 2" xfId="41632"/>
    <cellStyle name="Total 4 2 2 3 7" xfId="41633"/>
    <cellStyle name="Total 4 2 2 3 7 2" xfId="41634"/>
    <cellStyle name="Total 4 2 2 3 8" xfId="41635"/>
    <cellStyle name="Total 4 2 2 3 8 2" xfId="41636"/>
    <cellStyle name="Total 4 2 2 3 9" xfId="41637"/>
    <cellStyle name="Total 4 2 2 3 9 2" xfId="41638"/>
    <cellStyle name="Total 4 2 2 4" xfId="41639"/>
    <cellStyle name="Total 4 2 2 4 2" xfId="41640"/>
    <cellStyle name="Total 4 2 2 5" xfId="41641"/>
    <cellStyle name="Total 4 2 2 5 2" xfId="41642"/>
    <cellStyle name="Total 4 2 2 6" xfId="41643"/>
    <cellStyle name="Total 4 2 2 6 2" xfId="41644"/>
    <cellStyle name="Total 4 2 2 7" xfId="41645"/>
    <cellStyle name="Total 4 2 2 7 2" xfId="41646"/>
    <cellStyle name="Total 4 2 2 8" xfId="41647"/>
    <cellStyle name="Total 4 2 2 8 2" xfId="41648"/>
    <cellStyle name="Total 4 2 2 9" xfId="41649"/>
    <cellStyle name="Total 4 2 2 9 2" xfId="41650"/>
    <cellStyle name="Total 4 2 3" xfId="41651"/>
    <cellStyle name="Total 4 2 3 10" xfId="41652"/>
    <cellStyle name="Total 4 2 3 10 2" xfId="41653"/>
    <cellStyle name="Total 4 2 3 11" xfId="41654"/>
    <cellStyle name="Total 4 2 3 11 2" xfId="41655"/>
    <cellStyle name="Total 4 2 3 12" xfId="41656"/>
    <cellStyle name="Total 4 2 3 12 2" xfId="41657"/>
    <cellStyle name="Total 4 2 3 13" xfId="41658"/>
    <cellStyle name="Total 4 2 3 2" xfId="41659"/>
    <cellStyle name="Total 4 2 3 2 10" xfId="41660"/>
    <cellStyle name="Total 4 2 3 2 10 2" xfId="41661"/>
    <cellStyle name="Total 4 2 3 2 11" xfId="41662"/>
    <cellStyle name="Total 4 2 3 2 2" xfId="41663"/>
    <cellStyle name="Total 4 2 3 2 2 2" xfId="41664"/>
    <cellStyle name="Total 4 2 3 2 3" xfId="41665"/>
    <cellStyle name="Total 4 2 3 2 3 2" xfId="41666"/>
    <cellStyle name="Total 4 2 3 2 4" xfId="41667"/>
    <cellStyle name="Total 4 2 3 2 4 2" xfId="41668"/>
    <cellStyle name="Total 4 2 3 2 5" xfId="41669"/>
    <cellStyle name="Total 4 2 3 2 5 2" xfId="41670"/>
    <cellStyle name="Total 4 2 3 2 6" xfId="41671"/>
    <cellStyle name="Total 4 2 3 2 6 2" xfId="41672"/>
    <cellStyle name="Total 4 2 3 2 7" xfId="41673"/>
    <cellStyle name="Total 4 2 3 2 7 2" xfId="41674"/>
    <cellStyle name="Total 4 2 3 2 8" xfId="41675"/>
    <cellStyle name="Total 4 2 3 2 8 2" xfId="41676"/>
    <cellStyle name="Total 4 2 3 2 9" xfId="41677"/>
    <cellStyle name="Total 4 2 3 2 9 2" xfId="41678"/>
    <cellStyle name="Total 4 2 3 3" xfId="41679"/>
    <cellStyle name="Total 4 2 3 3 10" xfId="41680"/>
    <cellStyle name="Total 4 2 3 3 10 2" xfId="41681"/>
    <cellStyle name="Total 4 2 3 3 11" xfId="41682"/>
    <cellStyle name="Total 4 2 3 3 2" xfId="41683"/>
    <cellStyle name="Total 4 2 3 3 2 2" xfId="41684"/>
    <cellStyle name="Total 4 2 3 3 3" xfId="41685"/>
    <cellStyle name="Total 4 2 3 3 3 2" xfId="41686"/>
    <cellStyle name="Total 4 2 3 3 4" xfId="41687"/>
    <cellStyle name="Total 4 2 3 3 4 2" xfId="41688"/>
    <cellStyle name="Total 4 2 3 3 5" xfId="41689"/>
    <cellStyle name="Total 4 2 3 3 5 2" xfId="41690"/>
    <cellStyle name="Total 4 2 3 3 6" xfId="41691"/>
    <cellStyle name="Total 4 2 3 3 6 2" xfId="41692"/>
    <cellStyle name="Total 4 2 3 3 7" xfId="41693"/>
    <cellStyle name="Total 4 2 3 3 7 2" xfId="41694"/>
    <cellStyle name="Total 4 2 3 3 8" xfId="41695"/>
    <cellStyle name="Total 4 2 3 3 8 2" xfId="41696"/>
    <cellStyle name="Total 4 2 3 3 9" xfId="41697"/>
    <cellStyle name="Total 4 2 3 3 9 2" xfId="41698"/>
    <cellStyle name="Total 4 2 3 4" xfId="41699"/>
    <cellStyle name="Total 4 2 3 4 2" xfId="41700"/>
    <cellStyle name="Total 4 2 3 5" xfId="41701"/>
    <cellStyle name="Total 4 2 3 5 2" xfId="41702"/>
    <cellStyle name="Total 4 2 3 6" xfId="41703"/>
    <cellStyle name="Total 4 2 3 6 2" xfId="41704"/>
    <cellStyle name="Total 4 2 3 7" xfId="41705"/>
    <cellStyle name="Total 4 2 3 7 2" xfId="41706"/>
    <cellStyle name="Total 4 2 3 8" xfId="41707"/>
    <cellStyle name="Total 4 2 3 8 2" xfId="41708"/>
    <cellStyle name="Total 4 2 3 9" xfId="41709"/>
    <cellStyle name="Total 4 2 3 9 2" xfId="41710"/>
    <cellStyle name="Total 4 2 4" xfId="41711"/>
    <cellStyle name="Total 4 2 4 10" xfId="41712"/>
    <cellStyle name="Total 4 2 4 10 2" xfId="41713"/>
    <cellStyle name="Total 4 2 4 11" xfId="41714"/>
    <cellStyle name="Total 4 2 4 2" xfId="41715"/>
    <cellStyle name="Total 4 2 4 2 2" xfId="41716"/>
    <cellStyle name="Total 4 2 4 3" xfId="41717"/>
    <cellStyle name="Total 4 2 4 3 2" xfId="41718"/>
    <cellStyle name="Total 4 2 4 4" xfId="41719"/>
    <cellStyle name="Total 4 2 4 4 2" xfId="41720"/>
    <cellStyle name="Total 4 2 4 5" xfId="41721"/>
    <cellStyle name="Total 4 2 4 5 2" xfId="41722"/>
    <cellStyle name="Total 4 2 4 6" xfId="41723"/>
    <cellStyle name="Total 4 2 4 6 2" xfId="41724"/>
    <cellStyle name="Total 4 2 4 7" xfId="41725"/>
    <cellStyle name="Total 4 2 4 7 2" xfId="41726"/>
    <cellStyle name="Total 4 2 4 8" xfId="41727"/>
    <cellStyle name="Total 4 2 4 8 2" xfId="41728"/>
    <cellStyle name="Total 4 2 4 9" xfId="41729"/>
    <cellStyle name="Total 4 2 4 9 2" xfId="41730"/>
    <cellStyle name="Total 4 2 5" xfId="41731"/>
    <cellStyle name="Total 4 2 5 10" xfId="41732"/>
    <cellStyle name="Total 4 2 5 10 2" xfId="41733"/>
    <cellStyle name="Total 4 2 5 11" xfId="41734"/>
    <cellStyle name="Total 4 2 5 2" xfId="41735"/>
    <cellStyle name="Total 4 2 5 2 2" xfId="41736"/>
    <cellStyle name="Total 4 2 5 3" xfId="41737"/>
    <cellStyle name="Total 4 2 5 3 2" xfId="41738"/>
    <cellStyle name="Total 4 2 5 4" xfId="41739"/>
    <cellStyle name="Total 4 2 5 4 2" xfId="41740"/>
    <cellStyle name="Total 4 2 5 5" xfId="41741"/>
    <cellStyle name="Total 4 2 5 5 2" xfId="41742"/>
    <cellStyle name="Total 4 2 5 6" xfId="41743"/>
    <cellStyle name="Total 4 2 5 6 2" xfId="41744"/>
    <cellStyle name="Total 4 2 5 7" xfId="41745"/>
    <cellStyle name="Total 4 2 5 7 2" xfId="41746"/>
    <cellStyle name="Total 4 2 5 8" xfId="41747"/>
    <cellStyle name="Total 4 2 5 8 2" xfId="41748"/>
    <cellStyle name="Total 4 2 5 9" xfId="41749"/>
    <cellStyle name="Total 4 2 5 9 2" xfId="41750"/>
    <cellStyle name="Total 4 2 6" xfId="41751"/>
    <cellStyle name="Total 4 2 6 2" xfId="41752"/>
    <cellStyle name="Total 4 2 7" xfId="41753"/>
    <cellStyle name="Total 4 2 7 2" xfId="41754"/>
    <cellStyle name="Total 4 2 8" xfId="41755"/>
    <cellStyle name="Total 4 2 8 2" xfId="41756"/>
    <cellStyle name="Total 4 2 9" xfId="41757"/>
    <cellStyle name="Total 4 2 9 2" xfId="41758"/>
    <cellStyle name="Total 4 3" xfId="41759"/>
    <cellStyle name="Total 4 3 10" xfId="41760"/>
    <cellStyle name="Total 4 3 10 2" xfId="41761"/>
    <cellStyle name="Total 4 3 11" xfId="41762"/>
    <cellStyle name="Total 4 3 11 2" xfId="41763"/>
    <cellStyle name="Total 4 3 12" xfId="41764"/>
    <cellStyle name="Total 4 3 12 2" xfId="41765"/>
    <cellStyle name="Total 4 3 13" xfId="41766"/>
    <cellStyle name="Total 4 3 2" xfId="41767"/>
    <cellStyle name="Total 4 3 2 10" xfId="41768"/>
    <cellStyle name="Total 4 3 2 10 2" xfId="41769"/>
    <cellStyle name="Total 4 3 2 11" xfId="41770"/>
    <cellStyle name="Total 4 3 2 2" xfId="41771"/>
    <cellStyle name="Total 4 3 2 2 2" xfId="41772"/>
    <cellStyle name="Total 4 3 2 3" xfId="41773"/>
    <cellStyle name="Total 4 3 2 3 2" xfId="41774"/>
    <cellStyle name="Total 4 3 2 4" xfId="41775"/>
    <cellStyle name="Total 4 3 2 4 2" xfId="41776"/>
    <cellStyle name="Total 4 3 2 5" xfId="41777"/>
    <cellStyle name="Total 4 3 2 5 2" xfId="41778"/>
    <cellStyle name="Total 4 3 2 6" xfId="41779"/>
    <cellStyle name="Total 4 3 2 6 2" xfId="41780"/>
    <cellStyle name="Total 4 3 2 7" xfId="41781"/>
    <cellStyle name="Total 4 3 2 7 2" xfId="41782"/>
    <cellStyle name="Total 4 3 2 8" xfId="41783"/>
    <cellStyle name="Total 4 3 2 8 2" xfId="41784"/>
    <cellStyle name="Total 4 3 2 9" xfId="41785"/>
    <cellStyle name="Total 4 3 2 9 2" xfId="41786"/>
    <cellStyle name="Total 4 3 3" xfId="41787"/>
    <cellStyle name="Total 4 3 3 10" xfId="41788"/>
    <cellStyle name="Total 4 3 3 10 2" xfId="41789"/>
    <cellStyle name="Total 4 3 3 11" xfId="41790"/>
    <cellStyle name="Total 4 3 3 2" xfId="41791"/>
    <cellStyle name="Total 4 3 3 2 2" xfId="41792"/>
    <cellStyle name="Total 4 3 3 3" xfId="41793"/>
    <cellStyle name="Total 4 3 3 3 2" xfId="41794"/>
    <cellStyle name="Total 4 3 3 4" xfId="41795"/>
    <cellStyle name="Total 4 3 3 4 2" xfId="41796"/>
    <cellStyle name="Total 4 3 3 5" xfId="41797"/>
    <cellStyle name="Total 4 3 3 5 2" xfId="41798"/>
    <cellStyle name="Total 4 3 3 6" xfId="41799"/>
    <cellStyle name="Total 4 3 3 6 2" xfId="41800"/>
    <cellStyle name="Total 4 3 3 7" xfId="41801"/>
    <cellStyle name="Total 4 3 3 7 2" xfId="41802"/>
    <cellStyle name="Total 4 3 3 8" xfId="41803"/>
    <cellStyle name="Total 4 3 3 8 2" xfId="41804"/>
    <cellStyle name="Total 4 3 3 9" xfId="41805"/>
    <cellStyle name="Total 4 3 3 9 2" xfId="41806"/>
    <cellStyle name="Total 4 3 4" xfId="41807"/>
    <cellStyle name="Total 4 3 4 2" xfId="41808"/>
    <cellStyle name="Total 4 3 5" xfId="41809"/>
    <cellStyle name="Total 4 3 5 2" xfId="41810"/>
    <cellStyle name="Total 4 3 6" xfId="41811"/>
    <cellStyle name="Total 4 3 6 2" xfId="41812"/>
    <cellStyle name="Total 4 3 7" xfId="41813"/>
    <cellStyle name="Total 4 3 7 2" xfId="41814"/>
    <cellStyle name="Total 4 3 8" xfId="41815"/>
    <cellStyle name="Total 4 3 8 2" xfId="41816"/>
    <cellStyle name="Total 4 3 9" xfId="41817"/>
    <cellStyle name="Total 4 3 9 2" xfId="41818"/>
    <cellStyle name="Total 4 4" xfId="41819"/>
    <cellStyle name="Total 4 4 10" xfId="41820"/>
    <cellStyle name="Total 4 4 10 2" xfId="41821"/>
    <cellStyle name="Total 4 4 11" xfId="41822"/>
    <cellStyle name="Total 4 4 11 2" xfId="41823"/>
    <cellStyle name="Total 4 4 12" xfId="41824"/>
    <cellStyle name="Total 4 4 12 2" xfId="41825"/>
    <cellStyle name="Total 4 4 13" xfId="41826"/>
    <cellStyle name="Total 4 4 2" xfId="41827"/>
    <cellStyle name="Total 4 4 2 10" xfId="41828"/>
    <cellStyle name="Total 4 4 2 10 2" xfId="41829"/>
    <cellStyle name="Total 4 4 2 11" xfId="41830"/>
    <cellStyle name="Total 4 4 2 2" xfId="41831"/>
    <cellStyle name="Total 4 4 2 2 2" xfId="41832"/>
    <cellStyle name="Total 4 4 2 3" xfId="41833"/>
    <cellStyle name="Total 4 4 2 3 2" xfId="41834"/>
    <cellStyle name="Total 4 4 2 4" xfId="41835"/>
    <cellStyle name="Total 4 4 2 4 2" xfId="41836"/>
    <cellStyle name="Total 4 4 2 5" xfId="41837"/>
    <cellStyle name="Total 4 4 2 5 2" xfId="41838"/>
    <cellStyle name="Total 4 4 2 6" xfId="41839"/>
    <cellStyle name="Total 4 4 2 6 2" xfId="41840"/>
    <cellStyle name="Total 4 4 2 7" xfId="41841"/>
    <cellStyle name="Total 4 4 2 7 2" xfId="41842"/>
    <cellStyle name="Total 4 4 2 8" xfId="41843"/>
    <cellStyle name="Total 4 4 2 8 2" xfId="41844"/>
    <cellStyle name="Total 4 4 2 9" xfId="41845"/>
    <cellStyle name="Total 4 4 2 9 2" xfId="41846"/>
    <cellStyle name="Total 4 4 3" xfId="41847"/>
    <cellStyle name="Total 4 4 3 10" xfId="41848"/>
    <cellStyle name="Total 4 4 3 10 2" xfId="41849"/>
    <cellStyle name="Total 4 4 3 11" xfId="41850"/>
    <cellStyle name="Total 4 4 3 2" xfId="41851"/>
    <cellStyle name="Total 4 4 3 2 2" xfId="41852"/>
    <cellStyle name="Total 4 4 3 3" xfId="41853"/>
    <cellStyle name="Total 4 4 3 3 2" xfId="41854"/>
    <cellStyle name="Total 4 4 3 4" xfId="41855"/>
    <cellStyle name="Total 4 4 3 4 2" xfId="41856"/>
    <cellStyle name="Total 4 4 3 5" xfId="41857"/>
    <cellStyle name="Total 4 4 3 5 2" xfId="41858"/>
    <cellStyle name="Total 4 4 3 6" xfId="41859"/>
    <cellStyle name="Total 4 4 3 6 2" xfId="41860"/>
    <cellStyle name="Total 4 4 3 7" xfId="41861"/>
    <cellStyle name="Total 4 4 3 7 2" xfId="41862"/>
    <cellStyle name="Total 4 4 3 8" xfId="41863"/>
    <cellStyle name="Total 4 4 3 8 2" xfId="41864"/>
    <cellStyle name="Total 4 4 3 9" xfId="41865"/>
    <cellStyle name="Total 4 4 3 9 2" xfId="41866"/>
    <cellStyle name="Total 4 4 4" xfId="41867"/>
    <cellStyle name="Total 4 4 4 2" xfId="41868"/>
    <cellStyle name="Total 4 4 5" xfId="41869"/>
    <cellStyle name="Total 4 4 5 2" xfId="41870"/>
    <cellStyle name="Total 4 4 6" xfId="41871"/>
    <cellStyle name="Total 4 4 6 2" xfId="41872"/>
    <cellStyle name="Total 4 4 7" xfId="41873"/>
    <cellStyle name="Total 4 4 7 2" xfId="41874"/>
    <cellStyle name="Total 4 4 8" xfId="41875"/>
    <cellStyle name="Total 4 4 8 2" xfId="41876"/>
    <cellStyle name="Total 4 4 9" xfId="41877"/>
    <cellStyle name="Total 4 4 9 2" xfId="41878"/>
    <cellStyle name="Total 4 5" xfId="41879"/>
    <cellStyle name="Total 4 5 10" xfId="41880"/>
    <cellStyle name="Total 4 5 10 2" xfId="41881"/>
    <cellStyle name="Total 4 5 11" xfId="41882"/>
    <cellStyle name="Total 4 5 2" xfId="41883"/>
    <cellStyle name="Total 4 5 2 2" xfId="41884"/>
    <cellStyle name="Total 4 5 3" xfId="41885"/>
    <cellStyle name="Total 4 5 3 2" xfId="41886"/>
    <cellStyle name="Total 4 5 4" xfId="41887"/>
    <cellStyle name="Total 4 5 4 2" xfId="41888"/>
    <cellStyle name="Total 4 5 5" xfId="41889"/>
    <cellStyle name="Total 4 5 5 2" xfId="41890"/>
    <cellStyle name="Total 4 5 6" xfId="41891"/>
    <cellStyle name="Total 4 5 6 2" xfId="41892"/>
    <cellStyle name="Total 4 5 7" xfId="41893"/>
    <cellStyle name="Total 4 5 7 2" xfId="41894"/>
    <cellStyle name="Total 4 5 8" xfId="41895"/>
    <cellStyle name="Total 4 5 8 2" xfId="41896"/>
    <cellStyle name="Total 4 5 9" xfId="41897"/>
    <cellStyle name="Total 4 5 9 2" xfId="41898"/>
    <cellStyle name="Total 4 6" xfId="41899"/>
    <cellStyle name="Total 4 6 10" xfId="41900"/>
    <cellStyle name="Total 4 6 10 2" xfId="41901"/>
    <cellStyle name="Total 4 6 11" xfId="41902"/>
    <cellStyle name="Total 4 6 2" xfId="41903"/>
    <cellStyle name="Total 4 6 2 2" xfId="41904"/>
    <cellStyle name="Total 4 6 3" xfId="41905"/>
    <cellStyle name="Total 4 6 3 2" xfId="41906"/>
    <cellStyle name="Total 4 6 4" xfId="41907"/>
    <cellStyle name="Total 4 6 4 2" xfId="41908"/>
    <cellStyle name="Total 4 6 5" xfId="41909"/>
    <cellStyle name="Total 4 6 5 2" xfId="41910"/>
    <cellStyle name="Total 4 6 6" xfId="41911"/>
    <cellStyle name="Total 4 6 6 2" xfId="41912"/>
    <cellStyle name="Total 4 6 7" xfId="41913"/>
    <cellStyle name="Total 4 6 7 2" xfId="41914"/>
    <cellStyle name="Total 4 6 8" xfId="41915"/>
    <cellStyle name="Total 4 6 8 2" xfId="41916"/>
    <cellStyle name="Total 4 6 9" xfId="41917"/>
    <cellStyle name="Total 4 6 9 2" xfId="41918"/>
    <cellStyle name="Total 4 7" xfId="41919"/>
    <cellStyle name="Total 4 7 2" xfId="41920"/>
    <cellStyle name="Total 4 8" xfId="41921"/>
    <cellStyle name="Total 4 8 2" xfId="41922"/>
    <cellStyle name="Total 4 9" xfId="41923"/>
    <cellStyle name="Total 4 9 2" xfId="41924"/>
    <cellStyle name="Total 5" xfId="41925"/>
    <cellStyle name="Total 5 10" xfId="41926"/>
    <cellStyle name="Total 5 10 2" xfId="41927"/>
    <cellStyle name="Total 5 11" xfId="41928"/>
    <cellStyle name="Total 5 11 2" xfId="41929"/>
    <cellStyle name="Total 5 12" xfId="41930"/>
    <cellStyle name="Total 5 12 2" xfId="41931"/>
    <cellStyle name="Total 5 13" xfId="41932"/>
    <cellStyle name="Total 5 2" xfId="41933"/>
    <cellStyle name="Total 5 2 10" xfId="41934"/>
    <cellStyle name="Total 5 2 10 2" xfId="41935"/>
    <cellStyle name="Total 5 2 11" xfId="41936"/>
    <cellStyle name="Total 5 2 2" xfId="41937"/>
    <cellStyle name="Total 5 2 2 2" xfId="41938"/>
    <cellStyle name="Total 5 2 3" xfId="41939"/>
    <cellStyle name="Total 5 2 3 2" xfId="41940"/>
    <cellStyle name="Total 5 2 4" xfId="41941"/>
    <cellStyle name="Total 5 2 4 2" xfId="41942"/>
    <cellStyle name="Total 5 2 5" xfId="41943"/>
    <cellStyle name="Total 5 2 5 2" xfId="41944"/>
    <cellStyle name="Total 5 2 6" xfId="41945"/>
    <cellStyle name="Total 5 2 6 2" xfId="41946"/>
    <cellStyle name="Total 5 2 7" xfId="41947"/>
    <cellStyle name="Total 5 2 7 2" xfId="41948"/>
    <cellStyle name="Total 5 2 8" xfId="41949"/>
    <cellStyle name="Total 5 2 8 2" xfId="41950"/>
    <cellStyle name="Total 5 2 9" xfId="41951"/>
    <cellStyle name="Total 5 2 9 2" xfId="41952"/>
    <cellStyle name="Total 5 3" xfId="41953"/>
    <cellStyle name="Total 5 3 10" xfId="41954"/>
    <cellStyle name="Total 5 3 10 2" xfId="41955"/>
    <cellStyle name="Total 5 3 11" xfId="41956"/>
    <cellStyle name="Total 5 3 2" xfId="41957"/>
    <cellStyle name="Total 5 3 2 2" xfId="41958"/>
    <cellStyle name="Total 5 3 3" xfId="41959"/>
    <cellStyle name="Total 5 3 3 2" xfId="41960"/>
    <cellStyle name="Total 5 3 4" xfId="41961"/>
    <cellStyle name="Total 5 3 4 2" xfId="41962"/>
    <cellStyle name="Total 5 3 5" xfId="41963"/>
    <cellStyle name="Total 5 3 5 2" xfId="41964"/>
    <cellStyle name="Total 5 3 6" xfId="41965"/>
    <cellStyle name="Total 5 3 6 2" xfId="41966"/>
    <cellStyle name="Total 5 3 7" xfId="41967"/>
    <cellStyle name="Total 5 3 7 2" xfId="41968"/>
    <cellStyle name="Total 5 3 8" xfId="41969"/>
    <cellStyle name="Total 5 3 8 2" xfId="41970"/>
    <cellStyle name="Total 5 3 9" xfId="41971"/>
    <cellStyle name="Total 5 3 9 2" xfId="41972"/>
    <cellStyle name="Total 5 4" xfId="41973"/>
    <cellStyle name="Total 5 4 2" xfId="41974"/>
    <cellStyle name="Total 5 5" xfId="41975"/>
    <cellStyle name="Total 5 5 2" xfId="41976"/>
    <cellStyle name="Total 5 6" xfId="41977"/>
    <cellStyle name="Total 5 6 2" xfId="41978"/>
    <cellStyle name="Total 5 7" xfId="41979"/>
    <cellStyle name="Total 5 7 2" xfId="41980"/>
    <cellStyle name="Total 5 8" xfId="41981"/>
    <cellStyle name="Total 5 8 2" xfId="41982"/>
    <cellStyle name="Total 5 9" xfId="41983"/>
    <cellStyle name="Total 5 9 2" xfId="41984"/>
    <cellStyle name="Total 6" xfId="41985"/>
    <cellStyle name="Total 6 10" xfId="41986"/>
    <cellStyle name="Total 6 10 2" xfId="41987"/>
    <cellStyle name="Total 6 11" xfId="41988"/>
    <cellStyle name="Total 6 11 2" xfId="41989"/>
    <cellStyle name="Total 6 12" xfId="41990"/>
    <cellStyle name="Total 6 12 2" xfId="41991"/>
    <cellStyle name="Total 6 13" xfId="41992"/>
    <cellStyle name="Total 6 2" xfId="41993"/>
    <cellStyle name="Total 6 2 10" xfId="41994"/>
    <cellStyle name="Total 6 2 10 2" xfId="41995"/>
    <cellStyle name="Total 6 2 11" xfId="41996"/>
    <cellStyle name="Total 6 2 2" xfId="41997"/>
    <cellStyle name="Total 6 2 2 2" xfId="41998"/>
    <cellStyle name="Total 6 2 3" xfId="41999"/>
    <cellStyle name="Total 6 2 3 2" xfId="42000"/>
    <cellStyle name="Total 6 2 4" xfId="42001"/>
    <cellStyle name="Total 6 2 4 2" xfId="42002"/>
    <cellStyle name="Total 6 2 5" xfId="42003"/>
    <cellStyle name="Total 6 2 5 2" xfId="42004"/>
    <cellStyle name="Total 6 2 6" xfId="42005"/>
    <cellStyle name="Total 6 2 6 2" xfId="42006"/>
    <cellStyle name="Total 6 2 7" xfId="42007"/>
    <cellStyle name="Total 6 2 7 2" xfId="42008"/>
    <cellStyle name="Total 6 2 8" xfId="42009"/>
    <cellStyle name="Total 6 2 8 2" xfId="42010"/>
    <cellStyle name="Total 6 2 9" xfId="42011"/>
    <cellStyle name="Total 6 2 9 2" xfId="42012"/>
    <cellStyle name="Total 6 3" xfId="42013"/>
    <cellStyle name="Total 6 3 10" xfId="42014"/>
    <cellStyle name="Total 6 3 10 2" xfId="42015"/>
    <cellStyle name="Total 6 3 11" xfId="42016"/>
    <cellStyle name="Total 6 3 2" xfId="42017"/>
    <cellStyle name="Total 6 3 2 2" xfId="42018"/>
    <cellStyle name="Total 6 3 3" xfId="42019"/>
    <cellStyle name="Total 6 3 3 2" xfId="42020"/>
    <cellStyle name="Total 6 3 4" xfId="42021"/>
    <cellStyle name="Total 6 3 4 2" xfId="42022"/>
    <cellStyle name="Total 6 3 5" xfId="42023"/>
    <cellStyle name="Total 6 3 5 2" xfId="42024"/>
    <cellStyle name="Total 6 3 6" xfId="42025"/>
    <cellStyle name="Total 6 3 6 2" xfId="42026"/>
    <cellStyle name="Total 6 3 7" xfId="42027"/>
    <cellStyle name="Total 6 3 7 2" xfId="42028"/>
    <cellStyle name="Total 6 3 8" xfId="42029"/>
    <cellStyle name="Total 6 3 8 2" xfId="42030"/>
    <cellStyle name="Total 6 3 9" xfId="42031"/>
    <cellStyle name="Total 6 3 9 2" xfId="42032"/>
    <cellStyle name="Total 6 4" xfId="42033"/>
    <cellStyle name="Total 6 4 2" xfId="42034"/>
    <cellStyle name="Total 6 5" xfId="42035"/>
    <cellStyle name="Total 6 5 2" xfId="42036"/>
    <cellStyle name="Total 6 6" xfId="42037"/>
    <cellStyle name="Total 6 6 2" xfId="42038"/>
    <cellStyle name="Total 6 7" xfId="42039"/>
    <cellStyle name="Total 6 7 2" xfId="42040"/>
    <cellStyle name="Total 6 8" xfId="42041"/>
    <cellStyle name="Total 6 8 2" xfId="42042"/>
    <cellStyle name="Total 6 9" xfId="42043"/>
    <cellStyle name="Total 6 9 2" xfId="42044"/>
    <cellStyle name="Total 7" xfId="42045"/>
    <cellStyle name="Total 7 10" xfId="42046"/>
    <cellStyle name="Total 7 10 2" xfId="42047"/>
    <cellStyle name="Total 7 11" xfId="42048"/>
    <cellStyle name="Total 7 11 2" xfId="42049"/>
    <cellStyle name="Total 7 12" xfId="42050"/>
    <cellStyle name="Total 7 12 2" xfId="42051"/>
    <cellStyle name="Total 7 13" xfId="42052"/>
    <cellStyle name="Total 7 2" xfId="42053"/>
    <cellStyle name="Total 7 2 10" xfId="42054"/>
    <cellStyle name="Total 7 2 10 2" xfId="42055"/>
    <cellStyle name="Total 7 2 11" xfId="42056"/>
    <cellStyle name="Total 7 2 2" xfId="42057"/>
    <cellStyle name="Total 7 2 2 2" xfId="42058"/>
    <cellStyle name="Total 7 2 3" xfId="42059"/>
    <cellStyle name="Total 7 2 3 2" xfId="42060"/>
    <cellStyle name="Total 7 2 4" xfId="42061"/>
    <cellStyle name="Total 7 2 4 2" xfId="42062"/>
    <cellStyle name="Total 7 2 5" xfId="42063"/>
    <cellStyle name="Total 7 2 5 2" xfId="42064"/>
    <cellStyle name="Total 7 2 6" xfId="42065"/>
    <cellStyle name="Total 7 2 6 2" xfId="42066"/>
    <cellStyle name="Total 7 2 7" xfId="42067"/>
    <cellStyle name="Total 7 2 7 2" xfId="42068"/>
    <cellStyle name="Total 7 2 8" xfId="42069"/>
    <cellStyle name="Total 7 2 8 2" xfId="42070"/>
    <cellStyle name="Total 7 2 9" xfId="42071"/>
    <cellStyle name="Total 7 2 9 2" xfId="42072"/>
    <cellStyle name="Total 7 3" xfId="42073"/>
    <cellStyle name="Total 7 3 10" xfId="42074"/>
    <cellStyle name="Total 7 3 10 2" xfId="42075"/>
    <cellStyle name="Total 7 3 11" xfId="42076"/>
    <cellStyle name="Total 7 3 2" xfId="42077"/>
    <cellStyle name="Total 7 3 2 2" xfId="42078"/>
    <cellStyle name="Total 7 3 3" xfId="42079"/>
    <cellStyle name="Total 7 3 3 2" xfId="42080"/>
    <cellStyle name="Total 7 3 4" xfId="42081"/>
    <cellStyle name="Total 7 3 4 2" xfId="42082"/>
    <cellStyle name="Total 7 3 5" xfId="42083"/>
    <cellStyle name="Total 7 3 5 2" xfId="42084"/>
    <cellStyle name="Total 7 3 6" xfId="42085"/>
    <cellStyle name="Total 7 3 6 2" xfId="42086"/>
    <cellStyle name="Total 7 3 7" xfId="42087"/>
    <cellStyle name="Total 7 3 7 2" xfId="42088"/>
    <cellStyle name="Total 7 3 8" xfId="42089"/>
    <cellStyle name="Total 7 3 8 2" xfId="42090"/>
    <cellStyle name="Total 7 3 9" xfId="42091"/>
    <cellStyle name="Total 7 3 9 2" xfId="42092"/>
    <cellStyle name="Total 7 4" xfId="42093"/>
    <cellStyle name="Total 7 4 2" xfId="42094"/>
    <cellStyle name="Total 7 5" xfId="42095"/>
    <cellStyle name="Total 7 5 2" xfId="42096"/>
    <cellStyle name="Total 7 6" xfId="42097"/>
    <cellStyle name="Total 7 6 2" xfId="42098"/>
    <cellStyle name="Total 7 7" xfId="42099"/>
    <cellStyle name="Total 7 7 2" xfId="42100"/>
    <cellStyle name="Total 7 8" xfId="42101"/>
    <cellStyle name="Total 7 8 2" xfId="42102"/>
    <cellStyle name="Total 7 9" xfId="42103"/>
    <cellStyle name="Total 7 9 2" xfId="42104"/>
    <cellStyle name="Total 8" xfId="42105"/>
    <cellStyle name="Total 9" xfId="117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DBF67A"/>
      <color rgb="FFE3EA86"/>
      <color rgb="FFFFFF99"/>
      <color rgb="FFB4CFA1"/>
      <color rgb="FFCCCCFF"/>
      <color rgb="FF70BAF8"/>
      <color rgb="FF0A72C8"/>
      <color rgb="FFE7E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21166</xdr:colOff>
      <xdr:row>1</xdr:row>
      <xdr:rowOff>173869</xdr:rowOff>
    </xdr:from>
    <xdr:to>
      <xdr:col>2</xdr:col>
      <xdr:colOff>720122</xdr:colOff>
      <xdr:row>3</xdr:row>
      <xdr:rowOff>241905</xdr:rowOff>
    </xdr:to>
    <xdr:pic>
      <xdr:nvPicPr>
        <xdr:cNvPr id="2" name="1 Imagen" descr="LOGO_SNP_2012_sinfondo.PN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783166" y="364369"/>
          <a:ext cx="1501777" cy="6531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0"/>
  <sheetViews>
    <sheetView showGridLines="0" tabSelected="1" zoomScaleNormal="100" workbookViewId="0">
      <selection activeCell="E20" sqref="E20"/>
    </sheetView>
  </sheetViews>
  <sheetFormatPr baseColWidth="10" defaultRowHeight="15"/>
  <cols>
    <col min="2" max="2" width="25.7109375" bestFit="1" customWidth="1"/>
    <col min="3" max="3" width="23.140625" customWidth="1"/>
    <col min="5" max="5" width="14.28515625" customWidth="1"/>
  </cols>
  <sheetData>
    <row r="3" spans="2:9">
      <c r="B3" s="161" t="s">
        <v>144</v>
      </c>
      <c r="C3" s="161"/>
      <c r="D3" s="161"/>
      <c r="E3" s="161"/>
      <c r="F3" s="161"/>
      <c r="G3" s="161"/>
      <c r="H3" s="161"/>
      <c r="I3" s="161"/>
    </row>
    <row r="4" spans="2:9">
      <c r="B4" s="161"/>
      <c r="C4" s="161"/>
      <c r="D4" s="161"/>
      <c r="E4" s="161"/>
      <c r="F4" s="161"/>
      <c r="G4" s="161"/>
      <c r="H4" s="161"/>
      <c r="I4" s="161"/>
    </row>
    <row r="5" spans="2:9">
      <c r="B5" s="162">
        <v>44195</v>
      </c>
      <c r="C5" s="162"/>
      <c r="D5" s="162"/>
      <c r="E5" s="162"/>
      <c r="F5" s="162"/>
      <c r="G5" s="162"/>
      <c r="H5" s="162"/>
      <c r="I5" s="162"/>
    </row>
    <row r="6" spans="2:9" ht="15.75" thickBot="1">
      <c r="B6" s="167" t="s">
        <v>120</v>
      </c>
      <c r="C6" s="167"/>
      <c r="D6" s="167"/>
      <c r="E6" s="167"/>
      <c r="F6" s="167"/>
      <c r="G6" s="167"/>
      <c r="H6" s="167"/>
      <c r="I6" s="167"/>
    </row>
    <row r="7" spans="2:9" ht="32.25" thickBot="1">
      <c r="B7" s="44" t="s">
        <v>32</v>
      </c>
      <c r="C7" s="45" t="s">
        <v>33</v>
      </c>
      <c r="D7" s="46" t="s">
        <v>34</v>
      </c>
      <c r="E7" s="47" t="s">
        <v>35</v>
      </c>
      <c r="F7" s="48" t="s">
        <v>7</v>
      </c>
      <c r="G7" s="48" t="s">
        <v>36</v>
      </c>
      <c r="H7" s="48" t="s">
        <v>37</v>
      </c>
      <c r="I7" s="49" t="s">
        <v>42</v>
      </c>
    </row>
    <row r="8" spans="2:9">
      <c r="B8" s="163" t="s">
        <v>40</v>
      </c>
      <c r="C8" s="50" t="s">
        <v>38</v>
      </c>
      <c r="D8" s="103">
        <f>'Resumen periodo Merluza de cola'!E9+'Resumen periodo Merluza de cola'!E10</f>
        <v>10651.273999999998</v>
      </c>
      <c r="E8" s="138">
        <f>'Resumen periodo Merluza de cola'!F9+'Resumen periodo Merluza de cola'!F10</f>
        <v>-5286.5360000000001</v>
      </c>
      <c r="F8" s="104">
        <f>'Merluza cola Industrial'!AE11</f>
        <v>5364.7379999999976</v>
      </c>
      <c r="G8" s="138">
        <f>'Resumen periodo Merluza de cola'!H9+'Resumen periodo Merluza de cola'!H10</f>
        <v>2846.9970000000003</v>
      </c>
      <c r="H8" s="138">
        <f>F8-G8</f>
        <v>2517.7409999999973</v>
      </c>
      <c r="I8" s="105">
        <f>G8/F8</f>
        <v>0.53068705312356379</v>
      </c>
    </row>
    <row r="9" spans="2:9" ht="15.75" thickBot="1">
      <c r="B9" s="164"/>
      <c r="C9" s="51" t="s">
        <v>39</v>
      </c>
      <c r="D9" s="106">
        <f>'Resumen periodo Merluza de cola'!E11+'Resumen periodo Merluza de cola'!E12</f>
        <v>7101.0380000000005</v>
      </c>
      <c r="E9" s="139">
        <f>'Resumen periodo Merluza de cola'!F11+'Resumen periodo Merluza de cola'!F12</f>
        <v>5286.5360000000001</v>
      </c>
      <c r="F9" s="107">
        <f>'Merluza cola Industrial'!AE63</f>
        <v>12387.574000000001</v>
      </c>
      <c r="G9" s="139">
        <f>'Resumen periodo Merluza de cola'!H11+'Resumen periodo Merluza de cola'!H12</f>
        <v>9947.866</v>
      </c>
      <c r="H9" s="141">
        <f>F9-G9</f>
        <v>2439.7080000000005</v>
      </c>
      <c r="I9" s="108">
        <f>G9/F9</f>
        <v>0.80305199387709003</v>
      </c>
    </row>
    <row r="10" spans="2:9">
      <c r="B10" s="165" t="s">
        <v>80</v>
      </c>
      <c r="C10" s="50" t="s">
        <v>70</v>
      </c>
      <c r="D10" s="109">
        <f>'Resumen periodo Merluza de cola'!E13</f>
        <v>41</v>
      </c>
      <c r="E10" s="110">
        <f>'Resumen periodo Merluza de cola'!F13</f>
        <v>0</v>
      </c>
      <c r="F10" s="110">
        <f>'Resumen periodo Merluza de cola'!G13</f>
        <v>41</v>
      </c>
      <c r="G10" s="143">
        <f>'Resumen periodo Merluza de cola'!H13</f>
        <v>0</v>
      </c>
      <c r="H10" s="138">
        <f>'Resumen periodo Merluza de cola'!I13</f>
        <v>41</v>
      </c>
      <c r="I10" s="105">
        <f>'Resumen periodo Merluza de cola'!J13</f>
        <v>0</v>
      </c>
    </row>
    <row r="11" spans="2:9">
      <c r="B11" s="166"/>
      <c r="C11" s="100" t="s">
        <v>72</v>
      </c>
      <c r="D11" s="111">
        <f>'Resumen periodo Merluza de cola'!E14</f>
        <v>371</v>
      </c>
      <c r="E11" s="112">
        <f>'Resumen periodo Merluza de cola'!F14</f>
        <v>0</v>
      </c>
      <c r="F11" s="112">
        <f>'Resumen periodo Merluza de cola'!G14</f>
        <v>371</v>
      </c>
      <c r="G11" s="144">
        <f>'Resumen periodo Merluza de cola'!H14</f>
        <v>0.13400000000000001</v>
      </c>
      <c r="H11" s="142">
        <f>'Resumen periodo Merluza de cola'!I14</f>
        <v>370.86599999999999</v>
      </c>
      <c r="I11" s="114">
        <f>'Resumen periodo Merluza de cola'!J14</f>
        <v>3.611859838274933E-4</v>
      </c>
    </row>
    <row r="12" spans="2:9">
      <c r="B12" s="159" t="s">
        <v>121</v>
      </c>
      <c r="C12" s="160"/>
      <c r="D12" s="147">
        <f>SUM(D8:D11)</f>
        <v>18164.311999999998</v>
      </c>
      <c r="E12" s="101">
        <f>SUM(E8:E11)</f>
        <v>0</v>
      </c>
      <c r="F12" s="101">
        <f>SUM(F8:F11)</f>
        <v>18164.311999999998</v>
      </c>
      <c r="G12" s="101">
        <f>SUM(G8:G11)</f>
        <v>12794.997000000001</v>
      </c>
      <c r="H12" s="101">
        <f>F12-G12</f>
        <v>5369.3149999999969</v>
      </c>
      <c r="I12" s="102">
        <f>G12/F12</f>
        <v>0.70440306244464435</v>
      </c>
    </row>
    <row r="14" spans="2:9">
      <c r="D14" s="140"/>
    </row>
    <row r="15" spans="2:9">
      <c r="C15" s="155"/>
      <c r="G15" s="140"/>
    </row>
    <row r="20" spans="4:4">
      <c r="D20" s="155"/>
    </row>
  </sheetData>
  <mergeCells count="6">
    <mergeCell ref="B12:C12"/>
    <mergeCell ref="B3:I4"/>
    <mergeCell ref="B5:I5"/>
    <mergeCell ref="B8:B9"/>
    <mergeCell ref="B10:B11"/>
    <mergeCell ref="B6:I6"/>
  </mergeCells>
  <pageMargins left="0.7" right="0.7" top="0.75" bottom="0.75" header="0.3" footer="0.3"/>
  <pageSetup paperSize="1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5"/>
  <sheetViews>
    <sheetView showGridLines="0" zoomScaleNormal="100" workbookViewId="0">
      <selection activeCell="F10" sqref="F10"/>
    </sheetView>
  </sheetViews>
  <sheetFormatPr baseColWidth="10" defaultRowHeight="15"/>
  <cols>
    <col min="3" max="3" width="18.85546875" bestFit="1" customWidth="1"/>
    <col min="6" max="6" width="14.140625" customWidth="1"/>
    <col min="8" max="8" width="13.85546875" customWidth="1"/>
    <col min="9" max="9" width="13.140625" bestFit="1" customWidth="1"/>
  </cols>
  <sheetData>
    <row r="3" spans="2:11" ht="15" customHeight="1">
      <c r="B3" s="168" t="s">
        <v>145</v>
      </c>
      <c r="C3" s="168"/>
      <c r="D3" s="168"/>
      <c r="E3" s="168"/>
      <c r="F3" s="168"/>
      <c r="G3" s="168"/>
      <c r="H3" s="168"/>
      <c r="I3" s="168"/>
      <c r="J3" s="168"/>
    </row>
    <row r="4" spans="2:11" ht="15" customHeight="1">
      <c r="B4" s="168"/>
      <c r="C4" s="168"/>
      <c r="D4" s="168"/>
      <c r="E4" s="168"/>
      <c r="F4" s="168"/>
      <c r="G4" s="168"/>
      <c r="H4" s="168"/>
      <c r="I4" s="168"/>
      <c r="J4" s="168"/>
    </row>
    <row r="5" spans="2:11">
      <c r="B5" s="162">
        <f>'Resumen anual Merluza de cola'!B5:I5</f>
        <v>44195</v>
      </c>
      <c r="C5" s="162"/>
      <c r="D5" s="162"/>
      <c r="E5" s="162"/>
      <c r="F5" s="162"/>
      <c r="G5" s="162"/>
      <c r="H5" s="162"/>
      <c r="I5" s="162"/>
      <c r="J5" s="162"/>
      <c r="K5" s="16"/>
    </row>
    <row r="7" spans="2:11" ht="15.75" thickBot="1"/>
    <row r="8" spans="2:11" ht="32.25" thickBot="1">
      <c r="B8" s="44" t="s">
        <v>32</v>
      </c>
      <c r="C8" s="45" t="s">
        <v>33</v>
      </c>
      <c r="D8" s="46" t="s">
        <v>41</v>
      </c>
      <c r="E8" s="47" t="s">
        <v>34</v>
      </c>
      <c r="F8" s="48" t="s">
        <v>35</v>
      </c>
      <c r="G8" s="48" t="s">
        <v>7</v>
      </c>
      <c r="H8" s="48" t="s">
        <v>36</v>
      </c>
      <c r="I8" s="49" t="s">
        <v>37</v>
      </c>
      <c r="J8" s="44" t="s">
        <v>42</v>
      </c>
    </row>
    <row r="9" spans="2:11">
      <c r="B9" s="163" t="s">
        <v>40</v>
      </c>
      <c r="C9" s="172" t="s">
        <v>38</v>
      </c>
      <c r="D9" s="52" t="s">
        <v>13</v>
      </c>
      <c r="E9" s="110">
        <f>'Merluza cola Industrial'!V11</f>
        <v>4260.2720000000008</v>
      </c>
      <c r="F9" s="110">
        <f>'Merluza cola Industrial'!W11</f>
        <v>-902.78</v>
      </c>
      <c r="G9" s="110">
        <f>'Merluza cola Industrial'!X11</f>
        <v>3357.2790000000005</v>
      </c>
      <c r="H9" s="110">
        <f>'Merluza cola Industrial'!Y11</f>
        <v>745.16100000000006</v>
      </c>
      <c r="I9" s="104">
        <f>G9-H9</f>
        <v>2612.1180000000004</v>
      </c>
      <c r="J9" s="105">
        <f t="shared" ref="J9:J14" si="0">H9/G9</f>
        <v>0.22195385012684379</v>
      </c>
    </row>
    <row r="10" spans="2:11" ht="15.75" thickBot="1">
      <c r="B10" s="174"/>
      <c r="C10" s="173"/>
      <c r="D10" s="53" t="s">
        <v>18</v>
      </c>
      <c r="E10" s="115">
        <f>'Merluza cola Industrial'!V12</f>
        <v>6391.0019999999977</v>
      </c>
      <c r="F10" s="115">
        <f>'Merluza cola Industrial'!W12</f>
        <v>-4383.7560000000003</v>
      </c>
      <c r="G10" s="115">
        <f>'Merluza cola Industrial'!X12</f>
        <v>4181.9764830000013</v>
      </c>
      <c r="H10" s="115">
        <f>'Merluza cola Industrial'!Y12</f>
        <v>2101.8360000000002</v>
      </c>
      <c r="I10" s="116">
        <f t="shared" ref="I10:I14" si="1">G10-H10</f>
        <v>2080.140483000001</v>
      </c>
      <c r="J10" s="117">
        <f t="shared" si="0"/>
        <v>0.50259393101422167</v>
      </c>
    </row>
    <row r="11" spans="2:11">
      <c r="B11" s="174"/>
      <c r="C11" s="172" t="s">
        <v>39</v>
      </c>
      <c r="D11" s="54" t="s">
        <v>13</v>
      </c>
      <c r="E11" s="118">
        <f>'Merluza cola Industrial'!V63</f>
        <v>2839.9874</v>
      </c>
      <c r="F11" s="118">
        <f>'Merluza cola Industrial'!W63</f>
        <v>902.78</v>
      </c>
      <c r="G11" s="118">
        <f>'Merluza cola Industrial'!X63</f>
        <v>3742.7674000000002</v>
      </c>
      <c r="H11" s="118">
        <f>'Merluza cola Industrial'!Y63</f>
        <v>1043.4639999999999</v>
      </c>
      <c r="I11" s="119">
        <f t="shared" si="1"/>
        <v>2699.3034000000002</v>
      </c>
      <c r="J11" s="120">
        <f t="shared" si="0"/>
        <v>0.27879477629307126</v>
      </c>
    </row>
    <row r="12" spans="2:11" ht="15.75" thickBot="1">
      <c r="B12" s="164"/>
      <c r="C12" s="173"/>
      <c r="D12" s="55" t="s">
        <v>18</v>
      </c>
      <c r="E12" s="112">
        <f>'Merluza cola Industrial'!V64</f>
        <v>4261.0506000000005</v>
      </c>
      <c r="F12" s="112">
        <f>'Merluza cola Industrial'!W64</f>
        <v>4383.7560000000003</v>
      </c>
      <c r="G12" s="112">
        <f>'Merluza cola Industrial'!X64</f>
        <v>11344.11</v>
      </c>
      <c r="H12" s="112">
        <f>'Merluza cola Industrial'!Y64</f>
        <v>8904.402</v>
      </c>
      <c r="I12" s="113">
        <f t="shared" si="1"/>
        <v>2439.7080000000005</v>
      </c>
      <c r="J12" s="121">
        <f t="shared" si="0"/>
        <v>0.78493614748093943</v>
      </c>
    </row>
    <row r="13" spans="2:11">
      <c r="B13" s="163" t="s">
        <v>69</v>
      </c>
      <c r="C13" s="50" t="s">
        <v>70</v>
      </c>
      <c r="D13" s="52" t="s">
        <v>71</v>
      </c>
      <c r="E13" s="110">
        <v>41</v>
      </c>
      <c r="F13" s="110">
        <v>0</v>
      </c>
      <c r="G13" s="110">
        <f>E13+F13</f>
        <v>41</v>
      </c>
      <c r="H13" s="110">
        <v>0</v>
      </c>
      <c r="I13" s="104">
        <f t="shared" si="1"/>
        <v>41</v>
      </c>
      <c r="J13" s="105">
        <f t="shared" si="0"/>
        <v>0</v>
      </c>
    </row>
    <row r="14" spans="2:11" ht="15.75" thickBot="1">
      <c r="B14" s="164"/>
      <c r="C14" s="51" t="s">
        <v>72</v>
      </c>
      <c r="D14" s="56" t="s">
        <v>71</v>
      </c>
      <c r="E14" s="122">
        <v>371</v>
      </c>
      <c r="F14" s="122">
        <v>0</v>
      </c>
      <c r="G14" s="122">
        <f>E14+F14</f>
        <v>371</v>
      </c>
      <c r="H14" s="122">
        <v>0.13400000000000001</v>
      </c>
      <c r="I14" s="107">
        <f t="shared" si="1"/>
        <v>370.86599999999999</v>
      </c>
      <c r="J14" s="123">
        <f t="shared" si="0"/>
        <v>3.611859838274933E-4</v>
      </c>
    </row>
    <row r="15" spans="2:11">
      <c r="B15" s="169" t="s">
        <v>121</v>
      </c>
      <c r="C15" s="170"/>
      <c r="D15" s="171"/>
      <c r="E15" s="101">
        <f>SUM(E9:E14)</f>
        <v>18164.311999999998</v>
      </c>
      <c r="F15" s="101">
        <f>SUM(F9:F14)</f>
        <v>0</v>
      </c>
      <c r="G15" s="101">
        <f>SUM(G9:G14)</f>
        <v>23038.132883000002</v>
      </c>
      <c r="H15" s="125">
        <f>SUM(H9:H14)</f>
        <v>12794.997000000001</v>
      </c>
      <c r="I15" s="124">
        <f>G15-H15</f>
        <v>10243.135883000001</v>
      </c>
      <c r="J15" s="102">
        <f>H15/G15</f>
        <v>0.55538341865549001</v>
      </c>
    </row>
  </sheetData>
  <mergeCells count="7">
    <mergeCell ref="B3:J4"/>
    <mergeCell ref="B5:J5"/>
    <mergeCell ref="B15:D15"/>
    <mergeCell ref="B13:B14"/>
    <mergeCell ref="C9:C10"/>
    <mergeCell ref="C11:C12"/>
    <mergeCell ref="B9:B12"/>
  </mergeCells>
  <conditionalFormatting sqref="I9:I14">
    <cfRule type="cellIs" dxfId="1" priority="1" operator="lessThan">
      <formula>0</formula>
    </cfRule>
  </conditionalFormatting>
  <pageMargins left="0.7" right="0.7" top="0.75" bottom="0.75" header="0.3" footer="0.3"/>
  <pageSetup paperSize="17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84"/>
  <sheetViews>
    <sheetView showGridLines="0" topLeftCell="C1" zoomScale="90" zoomScaleNormal="90" workbookViewId="0">
      <selection activeCell="G76" sqref="G76"/>
    </sheetView>
  </sheetViews>
  <sheetFormatPr baseColWidth="10" defaultRowHeight="15"/>
  <cols>
    <col min="1" max="1" width="5.140625" customWidth="1"/>
    <col min="2" max="2" width="12" customWidth="1"/>
    <col min="3" max="3" width="25.28515625" customWidth="1"/>
    <col min="5" max="5" width="12.5703125" customWidth="1"/>
    <col min="8" max="8" width="11.5703125" bestFit="1" customWidth="1"/>
    <col min="14" max="14" width="11.5703125" bestFit="1" customWidth="1"/>
    <col min="18" max="18" width="17.5703125" customWidth="1"/>
    <col min="21" max="21" width="15.5703125" bestFit="1" customWidth="1"/>
    <col min="29" max="32" width="11.5703125" bestFit="1" customWidth="1"/>
    <col min="33" max="33" width="12" bestFit="1" customWidth="1"/>
    <col min="35" max="16384" width="11.42578125" style="14"/>
  </cols>
  <sheetData>
    <row r="1" spans="1:127" customFormat="1">
      <c r="Q1" s="25"/>
      <c r="R1" s="25"/>
      <c r="S1" s="25"/>
      <c r="T1" s="25"/>
      <c r="U1" s="25"/>
      <c r="V1" s="25"/>
      <c r="W1" s="25"/>
      <c r="X1" s="25"/>
      <c r="Y1" s="25"/>
      <c r="Z1" s="25"/>
      <c r="AA1" s="25"/>
      <c r="AB1" s="25"/>
      <c r="AC1" s="25"/>
    </row>
    <row r="2" spans="1:127" customFormat="1">
      <c r="Q2" s="25"/>
      <c r="R2" s="25"/>
      <c r="S2" s="25"/>
      <c r="T2" s="25"/>
      <c r="U2" s="25"/>
      <c r="V2" s="25"/>
      <c r="W2" s="25"/>
      <c r="X2" s="25"/>
      <c r="Y2" s="25"/>
      <c r="Z2" s="25"/>
      <c r="AA2" s="25"/>
      <c r="AB2" s="25"/>
      <c r="AC2" s="25"/>
    </row>
    <row r="3" spans="1:127" s="1" customFormat="1" ht="31.5" customHeight="1">
      <c r="A3" s="15"/>
      <c r="B3" s="211" t="s">
        <v>146</v>
      </c>
      <c r="C3" s="211"/>
      <c r="D3" s="211"/>
      <c r="E3" s="211"/>
      <c r="F3" s="211"/>
      <c r="G3" s="211"/>
      <c r="H3" s="211"/>
      <c r="I3" s="211"/>
      <c r="J3" s="211"/>
      <c r="K3" s="211"/>
      <c r="L3" s="211"/>
      <c r="M3" s="211"/>
      <c r="N3" s="211"/>
      <c r="O3" s="211"/>
      <c r="P3" s="211"/>
      <c r="Q3" s="17"/>
      <c r="R3" s="17"/>
      <c r="S3" s="17"/>
      <c r="T3" s="17"/>
      <c r="U3" s="17"/>
      <c r="V3" s="17"/>
      <c r="W3" s="17"/>
      <c r="X3" s="17"/>
      <c r="Y3" s="17"/>
      <c r="Z3" s="17"/>
      <c r="AA3" s="17"/>
      <c r="AB3" s="17"/>
      <c r="AC3" s="17"/>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row>
    <row r="4" spans="1:127" s="1" customFormat="1" ht="20.25" customHeight="1">
      <c r="A4" s="15"/>
      <c r="B4" s="211"/>
      <c r="C4" s="211"/>
      <c r="D4" s="211"/>
      <c r="E4" s="211"/>
      <c r="F4" s="211"/>
      <c r="G4" s="211"/>
      <c r="H4" s="211"/>
      <c r="I4" s="211"/>
      <c r="J4" s="211"/>
      <c r="K4" s="211"/>
      <c r="L4" s="211"/>
      <c r="M4" s="211"/>
      <c r="N4" s="211"/>
      <c r="O4" s="211"/>
      <c r="P4" s="211"/>
      <c r="Q4" s="17"/>
      <c r="R4" s="17"/>
      <c r="S4" s="17"/>
      <c r="T4" s="17"/>
      <c r="U4" s="17"/>
      <c r="V4" s="17"/>
      <c r="W4" s="17"/>
      <c r="X4" s="17"/>
      <c r="Y4" s="17"/>
      <c r="Z4" s="17"/>
      <c r="AA4" s="17"/>
      <c r="AB4" s="17"/>
      <c r="AC4" s="17"/>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row>
    <row r="5" spans="1:127" s="1" customFormat="1" ht="21">
      <c r="A5" s="15"/>
      <c r="B5" s="227">
        <f>'Resumen periodo Merluza de cola'!B5:J5</f>
        <v>44195</v>
      </c>
      <c r="C5" s="227"/>
      <c r="D5" s="227"/>
      <c r="E5" s="227"/>
      <c r="F5" s="227"/>
      <c r="G5" s="227"/>
      <c r="H5" s="227"/>
      <c r="I5" s="227"/>
      <c r="J5" s="227"/>
      <c r="K5" s="227"/>
      <c r="L5" s="227"/>
      <c r="M5" s="227"/>
      <c r="N5" s="227"/>
      <c r="O5" s="227"/>
      <c r="P5" s="227"/>
      <c r="Q5" s="17"/>
      <c r="R5" s="17"/>
      <c r="S5" s="17"/>
      <c r="T5" s="17"/>
      <c r="U5" s="17"/>
      <c r="V5" s="17"/>
      <c r="W5" s="17"/>
      <c r="X5" s="17"/>
      <c r="Y5" s="17"/>
      <c r="Z5" s="17"/>
      <c r="AA5" s="17"/>
      <c r="AB5" s="17"/>
      <c r="AC5" s="17"/>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row>
    <row r="6" spans="1:127" s="1" customFormat="1">
      <c r="A6" s="15"/>
      <c r="B6" s="15"/>
      <c r="C6" s="24"/>
      <c r="D6" s="24"/>
      <c r="E6" s="24"/>
      <c r="F6" s="24"/>
      <c r="G6" s="24"/>
      <c r="H6" s="24"/>
      <c r="I6" s="24"/>
      <c r="J6" s="24"/>
      <c r="K6" s="24"/>
      <c r="L6" s="24"/>
      <c r="M6" s="24"/>
      <c r="N6" s="24"/>
      <c r="O6" s="24"/>
      <c r="P6" s="24"/>
      <c r="Q6" s="24"/>
      <c r="R6" s="17"/>
      <c r="S6" s="17"/>
      <c r="T6" s="17"/>
      <c r="U6" s="17"/>
      <c r="V6" s="17"/>
      <c r="W6" s="17"/>
      <c r="X6" s="17"/>
      <c r="Y6" s="17"/>
      <c r="Z6" s="17"/>
      <c r="AA6" s="17"/>
      <c r="AB6" s="17"/>
      <c r="AC6" s="17"/>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row>
    <row r="7" spans="1:127" s="1" customFormat="1" ht="15.75" thickBot="1">
      <c r="A7" s="15"/>
      <c r="B7" s="15"/>
      <c r="C7" s="24"/>
      <c r="D7" s="24"/>
      <c r="E7" s="24"/>
      <c r="F7" s="24"/>
      <c r="G7" s="24"/>
      <c r="H7" s="24"/>
      <c r="I7" s="24"/>
      <c r="J7" s="24"/>
      <c r="K7" s="24"/>
      <c r="L7" s="24"/>
      <c r="M7" s="24"/>
      <c r="N7" s="24"/>
      <c r="O7" s="24"/>
      <c r="P7" s="24"/>
      <c r="Q7" s="24"/>
      <c r="R7" s="17"/>
      <c r="S7" s="17"/>
      <c r="T7" s="17"/>
      <c r="U7" s="17"/>
      <c r="V7" s="17"/>
      <c r="W7" s="17"/>
      <c r="X7" s="17"/>
      <c r="Y7" s="17"/>
      <c r="Z7" s="17"/>
      <c r="AA7" s="17"/>
      <c r="AB7" s="17"/>
      <c r="AC7" s="17"/>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row>
    <row r="8" spans="1:127" s="2" customFormat="1" ht="15.75" thickBot="1">
      <c r="A8" s="15"/>
      <c r="B8" s="15"/>
      <c r="C8" s="21"/>
      <c r="D8" s="15"/>
      <c r="E8" s="228" t="s">
        <v>0</v>
      </c>
      <c r="F8" s="229"/>
      <c r="G8" s="229"/>
      <c r="H8" s="229" t="s">
        <v>1</v>
      </c>
      <c r="I8" s="229"/>
      <c r="J8" s="229"/>
      <c r="K8" s="230" t="s">
        <v>2</v>
      </c>
      <c r="L8" s="231"/>
      <c r="M8" s="231"/>
      <c r="N8" s="231"/>
      <c r="O8" s="231"/>
      <c r="P8" s="232"/>
      <c r="Q8" s="17"/>
      <c r="R8" s="17"/>
      <c r="S8" s="17"/>
      <c r="T8" s="17"/>
      <c r="U8" s="17"/>
      <c r="V8" s="17"/>
      <c r="W8" s="17"/>
      <c r="X8" s="17"/>
      <c r="Y8" s="17"/>
      <c r="Z8" s="17"/>
      <c r="AA8" s="17"/>
      <c r="AB8" s="17"/>
      <c r="AC8" s="17"/>
    </row>
    <row r="9" spans="1:127" s="2" customFormat="1" ht="43.5" customHeight="1" thickBot="1">
      <c r="B9" s="57" t="s">
        <v>3</v>
      </c>
      <c r="C9" s="57" t="s">
        <v>4</v>
      </c>
      <c r="D9" s="80" t="s">
        <v>5</v>
      </c>
      <c r="E9" s="81" t="s">
        <v>31</v>
      </c>
      <c r="F9" s="82" t="s">
        <v>6</v>
      </c>
      <c r="G9" s="82" t="s">
        <v>7</v>
      </c>
      <c r="H9" s="83" t="s">
        <v>8</v>
      </c>
      <c r="I9" s="136" t="s">
        <v>9</v>
      </c>
      <c r="J9" s="58" t="s">
        <v>10</v>
      </c>
      <c r="K9" s="126" t="s">
        <v>11</v>
      </c>
      <c r="L9" s="83" t="s">
        <v>6</v>
      </c>
      <c r="M9" s="83" t="s">
        <v>7</v>
      </c>
      <c r="N9" s="83" t="s">
        <v>8</v>
      </c>
      <c r="O9" s="83" t="s">
        <v>9</v>
      </c>
      <c r="P9" s="83" t="s">
        <v>10</v>
      </c>
      <c r="Q9" s="17"/>
      <c r="R9" s="204" t="s">
        <v>14</v>
      </c>
      <c r="S9" s="193" t="s">
        <v>15</v>
      </c>
      <c r="T9" s="181" t="s">
        <v>16</v>
      </c>
      <c r="U9" s="195" t="s">
        <v>12</v>
      </c>
      <c r="V9" s="195"/>
      <c r="W9" s="195"/>
      <c r="X9" s="195"/>
      <c r="Y9" s="181" t="s">
        <v>8</v>
      </c>
      <c r="Z9" s="181" t="s">
        <v>9</v>
      </c>
      <c r="AA9" s="181" t="s">
        <v>42</v>
      </c>
      <c r="AB9" s="191" t="s">
        <v>17</v>
      </c>
      <c r="AC9" s="189" t="s">
        <v>137</v>
      </c>
      <c r="AD9" s="189" t="s">
        <v>20</v>
      </c>
      <c r="AE9" s="189" t="s">
        <v>21</v>
      </c>
      <c r="AF9" s="181" t="s">
        <v>8</v>
      </c>
      <c r="AG9" s="191" t="s">
        <v>9</v>
      </c>
      <c r="AH9" s="181" t="s">
        <v>42</v>
      </c>
    </row>
    <row r="10" spans="1:127" s="2" customFormat="1" ht="15.75" thickBot="1">
      <c r="B10" s="216" t="s">
        <v>119</v>
      </c>
      <c r="C10" s="220" t="s">
        <v>82</v>
      </c>
      <c r="D10" s="86" t="s">
        <v>13</v>
      </c>
      <c r="E10" s="146">
        <f>1084.575</f>
        <v>1084.575</v>
      </c>
      <c r="F10" s="85"/>
      <c r="G10" s="85">
        <f>E10+F10</f>
        <v>1084.575</v>
      </c>
      <c r="H10" s="156">
        <v>699.96600000000001</v>
      </c>
      <c r="I10" s="134">
        <f>G10-H10</f>
        <v>384.60900000000004</v>
      </c>
      <c r="J10" s="12">
        <f t="shared" ref="J10:J71" si="0">H10/G10</f>
        <v>0.64538275361316644</v>
      </c>
      <c r="K10" s="177">
        <f>E10+E11</f>
        <v>2711.692</v>
      </c>
      <c r="L10" s="178">
        <f>F10+F11</f>
        <v>450.04614989999999</v>
      </c>
      <c r="M10" s="178">
        <f>K10+L10</f>
        <v>3161.7381498999998</v>
      </c>
      <c r="N10" s="178">
        <f>H10+H11</f>
        <v>2158.87</v>
      </c>
      <c r="O10" s="179">
        <f>M10-N10</f>
        <v>1002.8681498999999</v>
      </c>
      <c r="P10" s="180">
        <f>N10/M10</f>
        <v>0.68281113034875485</v>
      </c>
      <c r="Q10" s="15"/>
      <c r="R10" s="205"/>
      <c r="S10" s="194"/>
      <c r="T10" s="182"/>
      <c r="U10" s="60" t="s">
        <v>19</v>
      </c>
      <c r="V10" s="60" t="s">
        <v>137</v>
      </c>
      <c r="W10" s="60" t="s">
        <v>20</v>
      </c>
      <c r="X10" s="60" t="s">
        <v>21</v>
      </c>
      <c r="Y10" s="182"/>
      <c r="Z10" s="182"/>
      <c r="AA10" s="182"/>
      <c r="AB10" s="192"/>
      <c r="AC10" s="190"/>
      <c r="AD10" s="190"/>
      <c r="AE10" s="190"/>
      <c r="AF10" s="201"/>
      <c r="AG10" s="202"/>
      <c r="AH10" s="182"/>
    </row>
    <row r="11" spans="1:127" s="2" customFormat="1" ht="15.75" customHeight="1">
      <c r="B11" s="217"/>
      <c r="C11" s="221"/>
      <c r="D11" s="86" t="s">
        <v>18</v>
      </c>
      <c r="E11" s="146">
        <f>1627.117</f>
        <v>1627.117</v>
      </c>
      <c r="F11" s="87">
        <f>377.962588+72.0835619</f>
        <v>450.04614989999999</v>
      </c>
      <c r="G11" s="87">
        <f>E11+F11+I10</f>
        <v>2461.7721498999999</v>
      </c>
      <c r="H11" s="156">
        <v>1458.904</v>
      </c>
      <c r="I11" s="134">
        <f>G11-H11</f>
        <v>1002.8681498999999</v>
      </c>
      <c r="J11" s="12">
        <f t="shared" si="0"/>
        <v>0.59262348875758564</v>
      </c>
      <c r="K11" s="177"/>
      <c r="L11" s="178"/>
      <c r="M11" s="178"/>
      <c r="N11" s="178"/>
      <c r="O11" s="179"/>
      <c r="P11" s="180"/>
      <c r="Q11" s="15"/>
      <c r="R11" s="196" t="s">
        <v>22</v>
      </c>
      <c r="S11" s="199" t="s">
        <v>23</v>
      </c>
      <c r="T11" s="206">
        <f>E58</f>
        <v>10651.273999999998</v>
      </c>
      <c r="U11" s="4" t="s">
        <v>24</v>
      </c>
      <c r="V11" s="5">
        <f>E10+E12+E14+E16+E18+E20+E22+E24+E26+E28+E30+E32+E34+E36+E38+E40+E42+E44+E56</f>
        <v>4260.2720000000008</v>
      </c>
      <c r="W11" s="5">
        <f>F10+F12+F14+F16+F18+F20+F22+F24+F26+F28+F30+F32+F34+F36+F38+F40+F42+F56</f>
        <v>-902.78</v>
      </c>
      <c r="X11" s="5">
        <f>G10+G12+G14+G16+G18+G20+G22+G24+G26+G28+G30+G32+G34+G36+G38+G40+G42+G56</f>
        <v>3357.2790000000005</v>
      </c>
      <c r="Y11" s="5">
        <f>H10+H12+H14+H16+H18+H20+H22+H24+H26+H28+H30+H32+H34+H36+H38+H40+H42+H56</f>
        <v>745.16100000000006</v>
      </c>
      <c r="Z11" s="6">
        <f>X11-Y11</f>
        <v>2612.1180000000004</v>
      </c>
      <c r="AA11" s="7">
        <f>Y11/X11</f>
        <v>0.22195385012684379</v>
      </c>
      <c r="AB11" s="59"/>
      <c r="AC11" s="183">
        <f>V11+V12</f>
        <v>10651.273999999998</v>
      </c>
      <c r="AD11" s="183">
        <f>W11+W12</f>
        <v>-5286.5360000000001</v>
      </c>
      <c r="AE11" s="183">
        <f>+AC11+AD11</f>
        <v>5364.7379999999976</v>
      </c>
      <c r="AF11" s="183">
        <f>Y11+Y12</f>
        <v>2846.9970000000003</v>
      </c>
      <c r="AG11" s="185">
        <f>AE11-AF11</f>
        <v>2517.7409999999973</v>
      </c>
      <c r="AH11" s="187">
        <f>AF11/AE11</f>
        <v>0.53068705312356379</v>
      </c>
    </row>
    <row r="12" spans="1:127" s="2" customFormat="1" ht="15.75" thickBot="1">
      <c r="B12" s="217"/>
      <c r="C12" s="220" t="s">
        <v>83</v>
      </c>
      <c r="D12" s="86" t="s">
        <v>13</v>
      </c>
      <c r="E12" s="146">
        <v>1.278</v>
      </c>
      <c r="F12" s="85"/>
      <c r="G12" s="85">
        <f>E12+F12</f>
        <v>1.278</v>
      </c>
      <c r="H12" s="135"/>
      <c r="I12" s="134">
        <f t="shared" ref="I12:I22" si="1">G12-H12</f>
        <v>1.278</v>
      </c>
      <c r="J12" s="12">
        <f t="shared" si="0"/>
        <v>0</v>
      </c>
      <c r="K12" s="177">
        <f>E12+E13</f>
        <v>3.1950000000000003</v>
      </c>
      <c r="L12" s="178">
        <f>F12+F13</f>
        <v>0</v>
      </c>
      <c r="M12" s="178">
        <f>K12+L12</f>
        <v>3.1950000000000003</v>
      </c>
      <c r="N12" s="178">
        <f>H12+H13</f>
        <v>0</v>
      </c>
      <c r="O12" s="179">
        <f>M12-N12</f>
        <v>3.1950000000000003</v>
      </c>
      <c r="P12" s="180">
        <f t="shared" ref="P12" si="2">N12/M12</f>
        <v>0</v>
      </c>
      <c r="R12" s="197"/>
      <c r="S12" s="200"/>
      <c r="T12" s="207"/>
      <c r="U12" s="8" t="s">
        <v>25</v>
      </c>
      <c r="V12" s="9">
        <f>E11+E13+E15+E17+E19+E21+E23+E25+E27+E29+E31+E33+E35+E37+E39+E41+E43+E45+E57</f>
        <v>6391.0019999999977</v>
      </c>
      <c r="W12" s="9">
        <f>F11+F13+F15+F17+F19+F21+F23+F25+F27+F29+F31+F33+F35+F37+F39+F41+F43+F57+F51+F53+F55</f>
        <v>-4383.7560000000003</v>
      </c>
      <c r="X12" s="9">
        <f>G11+G13+G15+G17+G19+G21+G23+G25+G27+G29+G31+G33+G35+G37+G39+G41+G43+G57</f>
        <v>4181.9764830000013</v>
      </c>
      <c r="Y12" s="9">
        <f>H11+H13+H15+H17+H19+H21+H23+H25+H27+H29+H31+H33+H35+H37+H39+H41+H43+H57</f>
        <v>2101.8360000000002</v>
      </c>
      <c r="Z12" s="26">
        <f>X12-Y12</f>
        <v>2080.140483000001</v>
      </c>
      <c r="AA12" s="10">
        <f>Y12/X12</f>
        <v>0.50259393101422167</v>
      </c>
      <c r="AB12" s="11"/>
      <c r="AC12" s="184"/>
      <c r="AD12" s="184"/>
      <c r="AE12" s="184"/>
      <c r="AF12" s="184"/>
      <c r="AG12" s="186"/>
      <c r="AH12" s="188"/>
    </row>
    <row r="13" spans="1:127" s="2" customFormat="1">
      <c r="B13" s="217"/>
      <c r="C13" s="221"/>
      <c r="D13" s="86" t="s">
        <v>18</v>
      </c>
      <c r="E13" s="146">
        <v>1.917</v>
      </c>
      <c r="F13" s="87"/>
      <c r="G13" s="85">
        <f>E13+F13+I12</f>
        <v>3.1950000000000003</v>
      </c>
      <c r="H13" s="135"/>
      <c r="I13" s="134">
        <f t="shared" si="1"/>
        <v>3.1950000000000003</v>
      </c>
      <c r="J13" s="12">
        <f t="shared" si="0"/>
        <v>0</v>
      </c>
      <c r="K13" s="177"/>
      <c r="L13" s="178"/>
      <c r="M13" s="178"/>
      <c r="N13" s="178"/>
      <c r="O13" s="179"/>
      <c r="P13" s="180"/>
      <c r="Q13" s="15"/>
    </row>
    <row r="14" spans="1:127" s="2" customFormat="1">
      <c r="B14" s="217"/>
      <c r="C14" s="220" t="s">
        <v>65</v>
      </c>
      <c r="D14" s="86" t="s">
        <v>13</v>
      </c>
      <c r="E14" s="146">
        <f>141.396+0.085+22.619+0.098+10.955</f>
        <v>175.15300000000002</v>
      </c>
      <c r="F14" s="85"/>
      <c r="G14" s="85">
        <f>E14+F14</f>
        <v>175.15300000000002</v>
      </c>
      <c r="H14" s="135"/>
      <c r="I14" s="134">
        <f t="shared" si="1"/>
        <v>175.15300000000002</v>
      </c>
      <c r="J14" s="12">
        <f t="shared" si="0"/>
        <v>0</v>
      </c>
      <c r="K14" s="177">
        <f>E14+E15</f>
        <v>437.92599999999999</v>
      </c>
      <c r="L14" s="178">
        <f>F14+F15</f>
        <v>-436.89751699999999</v>
      </c>
      <c r="M14" s="178">
        <f>K14+L14</f>
        <v>1.0284829999999943</v>
      </c>
      <c r="N14" s="178">
        <f>H14+H15</f>
        <v>0</v>
      </c>
      <c r="O14" s="179">
        <f>M14-N14</f>
        <v>1.0284829999999943</v>
      </c>
      <c r="P14" s="180">
        <f t="shared" ref="P14" si="3">N14/M14</f>
        <v>0</v>
      </c>
      <c r="Q14" s="15"/>
    </row>
    <row r="15" spans="1:127" s="2" customFormat="1">
      <c r="B15" s="217"/>
      <c r="C15" s="221"/>
      <c r="D15" s="86" t="s">
        <v>18</v>
      </c>
      <c r="E15" s="146">
        <f>212.128+0.128+33.934+0.147+16.436</f>
        <v>262.77299999999997</v>
      </c>
      <c r="F15" s="85">
        <f>-26.809256-353.538261-56.55</f>
        <v>-436.89751699999999</v>
      </c>
      <c r="G15" s="87">
        <f>E15+F15+I14</f>
        <v>1.0284829999999943</v>
      </c>
      <c r="H15" s="135"/>
      <c r="I15" s="134">
        <f t="shared" si="1"/>
        <v>1.0284829999999943</v>
      </c>
      <c r="J15" s="12">
        <f t="shared" si="0"/>
        <v>0</v>
      </c>
      <c r="K15" s="177"/>
      <c r="L15" s="178"/>
      <c r="M15" s="178"/>
      <c r="N15" s="178"/>
      <c r="O15" s="179"/>
      <c r="P15" s="180"/>
      <c r="Q15" s="15"/>
    </row>
    <row r="16" spans="1:127" s="2" customFormat="1">
      <c r="B16" s="217"/>
      <c r="C16" s="220" t="s">
        <v>122</v>
      </c>
      <c r="D16" s="86" t="s">
        <v>13</v>
      </c>
      <c r="E16" s="146">
        <f>23.261</f>
        <v>23.260999999999999</v>
      </c>
      <c r="F16" s="85"/>
      <c r="G16" s="85">
        <f>E16+F16</f>
        <v>23.260999999999999</v>
      </c>
      <c r="H16" s="135"/>
      <c r="I16" s="134">
        <f t="shared" si="1"/>
        <v>23.260999999999999</v>
      </c>
      <c r="J16" s="12">
        <f t="shared" si="0"/>
        <v>0</v>
      </c>
      <c r="K16" s="177">
        <f>E16+E17</f>
        <v>58.158000000000001</v>
      </c>
      <c r="L16" s="178">
        <f>F16+F17</f>
        <v>0</v>
      </c>
      <c r="M16" s="178">
        <f>K16+L16</f>
        <v>58.158000000000001</v>
      </c>
      <c r="N16" s="178">
        <f>H16+H17</f>
        <v>0</v>
      </c>
      <c r="O16" s="179">
        <f>M16-N16</f>
        <v>58.158000000000001</v>
      </c>
      <c r="P16" s="180">
        <f t="shared" ref="P16" si="4">N16/M16</f>
        <v>0</v>
      </c>
      <c r="Q16" s="15"/>
    </row>
    <row r="17" spans="2:19" s="2" customFormat="1">
      <c r="B17" s="217"/>
      <c r="C17" s="221"/>
      <c r="D17" s="86" t="s">
        <v>18</v>
      </c>
      <c r="E17" s="146">
        <f>34.897</f>
        <v>34.896999999999998</v>
      </c>
      <c r="F17" s="85"/>
      <c r="G17" s="87">
        <f>I16+F17+E17</f>
        <v>58.158000000000001</v>
      </c>
      <c r="H17" s="135"/>
      <c r="I17" s="134">
        <f t="shared" si="1"/>
        <v>58.158000000000001</v>
      </c>
      <c r="J17" s="12">
        <f t="shared" si="0"/>
        <v>0</v>
      </c>
      <c r="K17" s="177"/>
      <c r="L17" s="178"/>
      <c r="M17" s="178"/>
      <c r="N17" s="178"/>
      <c r="O17" s="179"/>
      <c r="P17" s="180"/>
      <c r="Q17" s="15"/>
    </row>
    <row r="18" spans="2:19" s="2" customFormat="1">
      <c r="B18" s="217"/>
      <c r="C18" s="220" t="s">
        <v>124</v>
      </c>
      <c r="D18" s="86" t="s">
        <v>13</v>
      </c>
      <c r="E18" s="146">
        <f>539.682</f>
        <v>539.68200000000002</v>
      </c>
      <c r="F18" s="85"/>
      <c r="G18" s="85">
        <f>E18+F18</f>
        <v>539.68200000000002</v>
      </c>
      <c r="H18" s="156"/>
      <c r="I18" s="134">
        <f t="shared" si="1"/>
        <v>539.68200000000002</v>
      </c>
      <c r="J18" s="12">
        <f t="shared" si="0"/>
        <v>0</v>
      </c>
      <c r="K18" s="177">
        <f>E18+E19</f>
        <v>1349.3319999999999</v>
      </c>
      <c r="L18" s="178">
        <f>F18+F19</f>
        <v>-749.3317957999999</v>
      </c>
      <c r="M18" s="178">
        <f>K18+L18</f>
        <v>600.00020419999998</v>
      </c>
      <c r="N18" s="178">
        <f>H18+H19</f>
        <v>209.91300000000001</v>
      </c>
      <c r="O18" s="179">
        <f>M18-N18</f>
        <v>390.08720419999997</v>
      </c>
      <c r="P18" s="180">
        <f t="shared" ref="P18" si="5">N18/M18</f>
        <v>0.34985488093272221</v>
      </c>
      <c r="Q18" s="41"/>
      <c r="R18" s="42"/>
      <c r="S18" s="42"/>
    </row>
    <row r="19" spans="2:19" s="2" customFormat="1">
      <c r="B19" s="217"/>
      <c r="C19" s="221"/>
      <c r="D19" s="86" t="s">
        <v>18</v>
      </c>
      <c r="E19" s="146">
        <f>809.65</f>
        <v>809.65</v>
      </c>
      <c r="F19" s="88">
        <f>-200-950+35.1492042-35.148+500-99.333</f>
        <v>-749.3317957999999</v>
      </c>
      <c r="G19" s="87">
        <f>E19+F19+I18</f>
        <v>600.0002042000001</v>
      </c>
      <c r="H19" s="157">
        <v>209.91300000000001</v>
      </c>
      <c r="I19" s="134">
        <f t="shared" si="1"/>
        <v>390.08720420000009</v>
      </c>
      <c r="J19" s="12">
        <f t="shared" si="0"/>
        <v>0.34985488093272216</v>
      </c>
      <c r="K19" s="177"/>
      <c r="L19" s="178"/>
      <c r="M19" s="178"/>
      <c r="N19" s="178"/>
      <c r="O19" s="179"/>
      <c r="P19" s="180"/>
      <c r="Q19" s="41"/>
      <c r="R19" s="42"/>
      <c r="S19" s="42"/>
    </row>
    <row r="20" spans="2:19" s="2" customFormat="1" ht="15" customHeight="1">
      <c r="B20" s="217"/>
      <c r="C20" s="220" t="s">
        <v>123</v>
      </c>
      <c r="D20" s="86" t="s">
        <v>13</v>
      </c>
      <c r="E20" s="146">
        <v>634.87</v>
      </c>
      <c r="F20" s="85"/>
      <c r="G20" s="85">
        <f>E20+F20</f>
        <v>634.87</v>
      </c>
      <c r="H20" s="135"/>
      <c r="I20" s="134">
        <f t="shared" si="1"/>
        <v>634.87</v>
      </c>
      <c r="J20" s="12">
        <f t="shared" si="0"/>
        <v>0</v>
      </c>
      <c r="K20" s="177">
        <f>E20+E21</f>
        <v>1587.3240000000001</v>
      </c>
      <c r="L20" s="178">
        <f>F20+F21</f>
        <v>-1586.8321281999999</v>
      </c>
      <c r="M20" s="178">
        <f>K20+L20</f>
        <v>0.49187180000012631</v>
      </c>
      <c r="N20" s="178">
        <f>H20+H21</f>
        <v>0</v>
      </c>
      <c r="O20" s="179">
        <f>M20-N20</f>
        <v>0.49187180000012631</v>
      </c>
      <c r="P20" s="180">
        <f t="shared" ref="P20" si="6">N20/M20</f>
        <v>0</v>
      </c>
      <c r="Q20" s="41"/>
      <c r="R20" s="42"/>
      <c r="S20" s="42"/>
    </row>
    <row r="21" spans="2:19" s="2" customFormat="1">
      <c r="B21" s="217"/>
      <c r="C21" s="221"/>
      <c r="D21" s="86" t="s">
        <v>18</v>
      </c>
      <c r="E21" s="146">
        <f>952.454</f>
        <v>952.45399999999995</v>
      </c>
      <c r="F21" s="153">
        <f>-1374.4862-7.0671203-100.78981-76.0532917-28.4357062</f>
        <v>-1586.8321281999999</v>
      </c>
      <c r="G21" s="87">
        <f>E21+F21+I20</f>
        <v>0.49187180000001263</v>
      </c>
      <c r="H21" s="135"/>
      <c r="I21" s="134">
        <f t="shared" si="1"/>
        <v>0.49187180000001263</v>
      </c>
      <c r="J21" s="12">
        <f t="shared" si="0"/>
        <v>0</v>
      </c>
      <c r="K21" s="177"/>
      <c r="L21" s="178"/>
      <c r="M21" s="178"/>
      <c r="N21" s="178"/>
      <c r="O21" s="179"/>
      <c r="P21" s="180"/>
      <c r="Q21" s="41"/>
      <c r="R21" s="42"/>
      <c r="S21" s="42"/>
    </row>
    <row r="22" spans="2:19" s="2" customFormat="1" ht="15" customHeight="1">
      <c r="B22" s="217"/>
      <c r="C22" s="220" t="s">
        <v>125</v>
      </c>
      <c r="D22" s="86" t="s">
        <v>13</v>
      </c>
      <c r="E22" s="146">
        <f>200.973</f>
        <v>200.97300000000001</v>
      </c>
      <c r="F22" s="85"/>
      <c r="G22" s="85">
        <f>E22+F22</f>
        <v>200.97300000000001</v>
      </c>
      <c r="H22" s="135"/>
      <c r="I22" s="134">
        <f t="shared" si="1"/>
        <v>200.97300000000001</v>
      </c>
      <c r="J22" s="12">
        <f t="shared" si="0"/>
        <v>0</v>
      </c>
      <c r="K22" s="177">
        <f>E22+E23</f>
        <v>502.47899999999998</v>
      </c>
      <c r="L22" s="178">
        <f>F22+F23</f>
        <v>-450.04614989999999</v>
      </c>
      <c r="M22" s="178">
        <f>K22+L22</f>
        <v>52.432850099999996</v>
      </c>
      <c r="N22" s="178">
        <f>H22+H23</f>
        <v>0.107</v>
      </c>
      <c r="O22" s="179">
        <f>M22-N22</f>
        <v>52.325850099999997</v>
      </c>
      <c r="P22" s="180">
        <f t="shared" ref="P22" si="7">N22/M22</f>
        <v>2.0407053935830202E-3</v>
      </c>
      <c r="Q22" s="41"/>
      <c r="R22" s="42"/>
      <c r="S22" s="42"/>
    </row>
    <row r="23" spans="2:19" s="2" customFormat="1">
      <c r="B23" s="217"/>
      <c r="C23" s="221"/>
      <c r="D23" s="86" t="s">
        <v>18</v>
      </c>
      <c r="E23" s="146">
        <v>301.50599999999997</v>
      </c>
      <c r="F23" s="87">
        <f>-377.962588-72.0835619</f>
        <v>-450.04614989999999</v>
      </c>
      <c r="G23" s="87">
        <f>E23+F23+I22</f>
        <v>52.432850099999996</v>
      </c>
      <c r="H23" s="135">
        <v>0.107</v>
      </c>
      <c r="I23" s="134">
        <f>G23-H23</f>
        <v>52.325850099999997</v>
      </c>
      <c r="J23" s="12">
        <v>0</v>
      </c>
      <c r="K23" s="177"/>
      <c r="L23" s="178"/>
      <c r="M23" s="178"/>
      <c r="N23" s="178"/>
      <c r="O23" s="179"/>
      <c r="P23" s="180"/>
      <c r="Q23" s="41"/>
      <c r="R23" s="42"/>
      <c r="S23" s="42"/>
    </row>
    <row r="24" spans="2:19" s="2" customFormat="1" ht="15" customHeight="1">
      <c r="B24" s="217"/>
      <c r="C24" s="220" t="s">
        <v>126</v>
      </c>
      <c r="D24" s="86" t="s">
        <v>13</v>
      </c>
      <c r="E24" s="146">
        <f>127.081</f>
        <v>127.081</v>
      </c>
      <c r="F24" s="85"/>
      <c r="G24" s="85">
        <f>E24+F24</f>
        <v>127.081</v>
      </c>
      <c r="H24" s="135"/>
      <c r="I24" s="134">
        <f>G24-H24</f>
        <v>127.081</v>
      </c>
      <c r="J24" s="12">
        <f t="shared" si="0"/>
        <v>0</v>
      </c>
      <c r="K24" s="177">
        <f>E24+E25</f>
        <v>317.733</v>
      </c>
      <c r="L24" s="178">
        <f>F24+F25</f>
        <v>-313.1420124</v>
      </c>
      <c r="M24" s="178">
        <f>K24+L24</f>
        <v>4.5909876000000054</v>
      </c>
      <c r="N24" s="178">
        <f>H24+H25</f>
        <v>0</v>
      </c>
      <c r="O24" s="179">
        <f>M24-N24</f>
        <v>4.5909876000000054</v>
      </c>
      <c r="P24" s="180">
        <f t="shared" ref="P24" si="8">N24/M24</f>
        <v>0</v>
      </c>
      <c r="Q24" s="41"/>
      <c r="R24" s="42"/>
      <c r="S24" s="42"/>
    </row>
    <row r="25" spans="2:19" s="2" customFormat="1">
      <c r="B25" s="217"/>
      <c r="C25" s="221"/>
      <c r="D25" s="86" t="s">
        <v>18</v>
      </c>
      <c r="E25" s="146">
        <f>190.652</f>
        <v>190.65199999999999</v>
      </c>
      <c r="F25" s="85">
        <v>-313.1420124</v>
      </c>
      <c r="G25" s="87">
        <f>E25+F25+I24</f>
        <v>4.5909875999999912</v>
      </c>
      <c r="H25" s="135"/>
      <c r="I25" s="134">
        <f t="shared" ref="I25:I36" si="9">G25-H25</f>
        <v>4.5909875999999912</v>
      </c>
      <c r="J25" s="12">
        <f t="shared" si="0"/>
        <v>0</v>
      </c>
      <c r="K25" s="177"/>
      <c r="L25" s="178"/>
      <c r="M25" s="178"/>
      <c r="N25" s="178"/>
      <c r="O25" s="179"/>
      <c r="P25" s="180"/>
      <c r="Q25" s="41"/>
      <c r="R25" s="42"/>
      <c r="S25" s="42"/>
    </row>
    <row r="26" spans="2:19" s="2" customFormat="1" ht="15" customHeight="1">
      <c r="B26" s="217"/>
      <c r="C26" s="220" t="s">
        <v>127</v>
      </c>
      <c r="D26" s="86" t="s">
        <v>13</v>
      </c>
      <c r="E26" s="146">
        <f>0.043</f>
        <v>4.2999999999999997E-2</v>
      </c>
      <c r="F26" s="85"/>
      <c r="G26" s="85">
        <f>E26+F26</f>
        <v>4.2999999999999997E-2</v>
      </c>
      <c r="H26" s="135"/>
      <c r="I26" s="134">
        <f t="shared" si="9"/>
        <v>4.2999999999999997E-2</v>
      </c>
      <c r="J26" s="12">
        <f t="shared" si="0"/>
        <v>0</v>
      </c>
      <c r="K26" s="177">
        <f>E26+E27</f>
        <v>0.108</v>
      </c>
      <c r="L26" s="178">
        <f>F26+F27</f>
        <v>0</v>
      </c>
      <c r="M26" s="178">
        <f>K26+L26</f>
        <v>0.108</v>
      </c>
      <c r="N26" s="178">
        <f>H26+H27</f>
        <v>0</v>
      </c>
      <c r="O26" s="179">
        <f>M26-N26</f>
        <v>0.108</v>
      </c>
      <c r="P26" s="180">
        <f t="shared" ref="P26" si="10">N26/M26</f>
        <v>0</v>
      </c>
      <c r="Q26" s="41"/>
      <c r="R26" s="42"/>
      <c r="S26" s="42"/>
    </row>
    <row r="27" spans="2:19" s="2" customFormat="1">
      <c r="B27" s="217"/>
      <c r="C27" s="221"/>
      <c r="D27" s="86" t="s">
        <v>18</v>
      </c>
      <c r="E27" s="146">
        <v>6.5000000000000002E-2</v>
      </c>
      <c r="F27" s="85"/>
      <c r="G27" s="87">
        <f>E27+F27+I26</f>
        <v>0.108</v>
      </c>
      <c r="H27" s="135"/>
      <c r="I27" s="134">
        <f t="shared" si="9"/>
        <v>0.108</v>
      </c>
      <c r="J27" s="12">
        <f t="shared" si="0"/>
        <v>0</v>
      </c>
      <c r="K27" s="177"/>
      <c r="L27" s="178"/>
      <c r="M27" s="178"/>
      <c r="N27" s="178"/>
      <c r="O27" s="179"/>
      <c r="P27" s="180"/>
      <c r="Q27" s="41"/>
      <c r="R27" s="42"/>
      <c r="S27" s="42"/>
    </row>
    <row r="28" spans="2:19" s="2" customFormat="1" ht="15" customHeight="1">
      <c r="B28" s="217"/>
      <c r="C28" s="220" t="s">
        <v>128</v>
      </c>
      <c r="D28" s="86" t="s">
        <v>13</v>
      </c>
      <c r="E28" s="146">
        <v>4.2999999999999997E-2</v>
      </c>
      <c r="F28" s="85"/>
      <c r="G28" s="85">
        <f>E28+F28</f>
        <v>4.2999999999999997E-2</v>
      </c>
      <c r="H28" s="135"/>
      <c r="I28" s="134">
        <f t="shared" si="9"/>
        <v>4.2999999999999997E-2</v>
      </c>
      <c r="J28" s="12">
        <f t="shared" si="0"/>
        <v>0</v>
      </c>
      <c r="K28" s="177">
        <f>E28+E29</f>
        <v>0.108</v>
      </c>
      <c r="L28" s="178">
        <f>F28+F29</f>
        <v>0</v>
      </c>
      <c r="M28" s="178">
        <f>K28+L28</f>
        <v>0.108</v>
      </c>
      <c r="N28" s="178">
        <f>H28+H29</f>
        <v>0</v>
      </c>
      <c r="O28" s="179">
        <f>M28-N28</f>
        <v>0.108</v>
      </c>
      <c r="P28" s="180">
        <f t="shared" ref="P28" si="11">N28/M28</f>
        <v>0</v>
      </c>
      <c r="Q28" s="41"/>
      <c r="R28" s="42"/>
      <c r="S28" s="42"/>
    </row>
    <row r="29" spans="2:19" s="2" customFormat="1">
      <c r="B29" s="217"/>
      <c r="C29" s="221"/>
      <c r="D29" s="86" t="s">
        <v>18</v>
      </c>
      <c r="E29" s="146">
        <f>0.065</f>
        <v>6.5000000000000002E-2</v>
      </c>
      <c r="F29" s="85"/>
      <c r="G29" s="87">
        <f>E29+F29+I28</f>
        <v>0.108</v>
      </c>
      <c r="H29" s="135"/>
      <c r="I29" s="134">
        <f t="shared" si="9"/>
        <v>0.108</v>
      </c>
      <c r="J29" s="12">
        <f t="shared" si="0"/>
        <v>0</v>
      </c>
      <c r="K29" s="177"/>
      <c r="L29" s="178"/>
      <c r="M29" s="178"/>
      <c r="N29" s="178"/>
      <c r="O29" s="179"/>
      <c r="P29" s="180"/>
      <c r="Q29" s="41"/>
      <c r="R29" s="42"/>
      <c r="S29" s="42"/>
    </row>
    <row r="30" spans="2:19" s="2" customFormat="1" ht="15" customHeight="1">
      <c r="B30" s="217"/>
      <c r="C30" s="226" t="s">
        <v>129</v>
      </c>
      <c r="D30" s="86" t="s">
        <v>13</v>
      </c>
      <c r="E30" s="146">
        <v>4.2999999999999997E-2</v>
      </c>
      <c r="F30" s="85"/>
      <c r="G30" s="85">
        <f>E30+F30</f>
        <v>4.2999999999999997E-2</v>
      </c>
      <c r="H30" s="135"/>
      <c r="I30" s="134">
        <f t="shared" si="9"/>
        <v>4.2999999999999997E-2</v>
      </c>
      <c r="J30" s="12">
        <v>0</v>
      </c>
      <c r="K30" s="177">
        <f>E30+E31</f>
        <v>0.108</v>
      </c>
      <c r="L30" s="178">
        <f>F30+F31</f>
        <v>0</v>
      </c>
      <c r="M30" s="178">
        <f>K30+L30</f>
        <v>0.108</v>
      </c>
      <c r="N30" s="178">
        <f>H30+H31</f>
        <v>0</v>
      </c>
      <c r="O30" s="179">
        <f>M30-N30</f>
        <v>0.108</v>
      </c>
      <c r="P30" s="180">
        <f t="shared" ref="P30" si="12">N30/M30</f>
        <v>0</v>
      </c>
      <c r="Q30" s="41"/>
      <c r="R30" s="42"/>
      <c r="S30" s="42"/>
    </row>
    <row r="31" spans="2:19" s="2" customFormat="1">
      <c r="B31" s="217"/>
      <c r="C31" s="221"/>
      <c r="D31" s="86" t="s">
        <v>18</v>
      </c>
      <c r="E31" s="146">
        <v>6.5000000000000002E-2</v>
      </c>
      <c r="F31" s="85"/>
      <c r="G31" s="87">
        <f>E31+F31+I30</f>
        <v>0.108</v>
      </c>
      <c r="H31" s="135"/>
      <c r="I31" s="134">
        <f t="shared" si="9"/>
        <v>0.108</v>
      </c>
      <c r="J31" s="12">
        <v>0</v>
      </c>
      <c r="K31" s="177"/>
      <c r="L31" s="178"/>
      <c r="M31" s="178"/>
      <c r="N31" s="178"/>
      <c r="O31" s="179"/>
      <c r="P31" s="180"/>
      <c r="Q31" s="15"/>
    </row>
    <row r="32" spans="2:19" s="2" customFormat="1">
      <c r="B32" s="217"/>
      <c r="C32" s="226" t="s">
        <v>26</v>
      </c>
      <c r="D32" s="86" t="s">
        <v>13</v>
      </c>
      <c r="E32" s="146">
        <f>536.368</f>
        <v>536.36800000000005</v>
      </c>
      <c r="F32" s="85"/>
      <c r="G32" s="85">
        <f>E32+F32</f>
        <v>536.36800000000005</v>
      </c>
      <c r="H32" s="135"/>
      <c r="I32" s="134">
        <f t="shared" si="9"/>
        <v>536.36800000000005</v>
      </c>
      <c r="J32" s="12">
        <f t="shared" si="0"/>
        <v>0</v>
      </c>
      <c r="K32" s="177">
        <f>E32+E33</f>
        <v>1341.0450000000001</v>
      </c>
      <c r="L32" s="178">
        <f>F32+F33</f>
        <v>-1299.45543</v>
      </c>
      <c r="M32" s="178">
        <f>K32+L32</f>
        <v>41.589570000000094</v>
      </c>
      <c r="N32" s="178">
        <f>H32+H33</f>
        <v>0</v>
      </c>
      <c r="O32" s="179">
        <f>M32-N32</f>
        <v>41.589570000000094</v>
      </c>
      <c r="P32" s="180">
        <f t="shared" ref="P32" si="13">N32/M32</f>
        <v>0</v>
      </c>
      <c r="Q32" s="15"/>
    </row>
    <row r="33" spans="2:34" s="2" customFormat="1">
      <c r="B33" s="217"/>
      <c r="C33" s="226"/>
      <c r="D33" s="86" t="s">
        <v>18</v>
      </c>
      <c r="E33" s="146">
        <f>804.677</f>
        <v>804.67700000000002</v>
      </c>
      <c r="F33" s="87">
        <v>-1299.45543</v>
      </c>
      <c r="G33" s="87">
        <f>E33+F33+I32</f>
        <v>41.589570000000094</v>
      </c>
      <c r="H33" s="135"/>
      <c r="I33" s="134">
        <f t="shared" si="9"/>
        <v>41.589570000000094</v>
      </c>
      <c r="J33" s="12">
        <f t="shared" si="0"/>
        <v>0</v>
      </c>
      <c r="K33" s="177"/>
      <c r="L33" s="178"/>
      <c r="M33" s="178"/>
      <c r="N33" s="178"/>
      <c r="O33" s="179"/>
      <c r="P33" s="180"/>
      <c r="Q33" s="15"/>
    </row>
    <row r="34" spans="2:34" s="2" customFormat="1" ht="15" customHeight="1">
      <c r="B34" s="217"/>
      <c r="C34" s="220" t="s">
        <v>130</v>
      </c>
      <c r="D34" s="86" t="s">
        <v>13</v>
      </c>
      <c r="E34" s="137">
        <f>15.416</f>
        <v>15.416</v>
      </c>
      <c r="F34" s="85"/>
      <c r="G34" s="85">
        <f>E34+F34</f>
        <v>15.416</v>
      </c>
      <c r="H34" s="135"/>
      <c r="I34" s="134">
        <f t="shared" si="9"/>
        <v>15.416</v>
      </c>
      <c r="J34" s="12">
        <f t="shared" si="0"/>
        <v>0</v>
      </c>
      <c r="K34" s="177">
        <f>E34+E35</f>
        <v>38.542999999999999</v>
      </c>
      <c r="L34" s="178">
        <f>F34+F35</f>
        <v>-35.1492042</v>
      </c>
      <c r="M34" s="178">
        <f>K34+L34</f>
        <v>3.3937957999999995</v>
      </c>
      <c r="N34" s="178">
        <f>H34+H35</f>
        <v>0</v>
      </c>
      <c r="O34" s="179">
        <f>M34-N34</f>
        <v>3.3937957999999995</v>
      </c>
      <c r="P34" s="180">
        <f t="shared" ref="P34" si="14">N34/M34</f>
        <v>0</v>
      </c>
      <c r="Q34" s="15"/>
    </row>
    <row r="35" spans="2:34" s="2" customFormat="1">
      <c r="B35" s="217"/>
      <c r="C35" s="221"/>
      <c r="D35" s="86" t="s">
        <v>18</v>
      </c>
      <c r="E35" s="137">
        <v>23.126999999999999</v>
      </c>
      <c r="F35" s="154">
        <v>-35.1492042</v>
      </c>
      <c r="G35" s="87">
        <f>E35+F35+I34</f>
        <v>3.3937957999999995</v>
      </c>
      <c r="H35" s="135"/>
      <c r="I35" s="134">
        <f t="shared" si="9"/>
        <v>3.3937957999999995</v>
      </c>
      <c r="J35" s="12">
        <f t="shared" si="0"/>
        <v>0</v>
      </c>
      <c r="K35" s="177"/>
      <c r="L35" s="178"/>
      <c r="M35" s="178"/>
      <c r="N35" s="178"/>
      <c r="O35" s="179"/>
      <c r="P35" s="180"/>
      <c r="Q35" s="15"/>
    </row>
    <row r="36" spans="2:34" s="2" customFormat="1" ht="15" customHeight="1">
      <c r="B36" s="217"/>
      <c r="C36" s="220" t="s">
        <v>131</v>
      </c>
      <c r="D36" s="86" t="s">
        <v>13</v>
      </c>
      <c r="E36" s="137">
        <f>542.056</f>
        <v>542.05600000000004</v>
      </c>
      <c r="F36" s="85"/>
      <c r="G36" s="85">
        <f>E36+F36</f>
        <v>542.05600000000004</v>
      </c>
      <c r="H36" s="156">
        <v>45.195</v>
      </c>
      <c r="I36" s="134">
        <f t="shared" si="9"/>
        <v>496.86100000000005</v>
      </c>
      <c r="J36" s="12">
        <f t="shared" si="0"/>
        <v>8.3376994258895748E-2</v>
      </c>
      <c r="K36" s="177">
        <f>E36+E37</f>
        <v>1355.2670000000001</v>
      </c>
      <c r="L36" s="178">
        <f>F36+F37</f>
        <v>-400</v>
      </c>
      <c r="M36" s="178">
        <f>K36+L36</f>
        <v>955.26700000000005</v>
      </c>
      <c r="N36" s="177">
        <f>H36+H37</f>
        <v>478.01499999999999</v>
      </c>
      <c r="O36" s="179">
        <f>M36-N36</f>
        <v>477.25200000000007</v>
      </c>
      <c r="P36" s="180">
        <f t="shared" ref="P36" si="15">N36/M36</f>
        <v>0.50039936478492397</v>
      </c>
      <c r="Q36" s="15"/>
    </row>
    <row r="37" spans="2:34" s="2" customFormat="1">
      <c r="B37" s="217"/>
      <c r="C37" s="221"/>
      <c r="D37" s="86" t="s">
        <v>18</v>
      </c>
      <c r="E37" s="137">
        <f>813.211</f>
        <v>813.21100000000001</v>
      </c>
      <c r="F37" s="85">
        <f>-200-900+400+300</f>
        <v>-400</v>
      </c>
      <c r="G37" s="87">
        <f>E37+F37+I36</f>
        <v>910.07200000000012</v>
      </c>
      <c r="H37" s="157">
        <v>432.82</v>
      </c>
      <c r="I37" s="134">
        <f t="shared" ref="I37:I43" si="16">G37-H37</f>
        <v>477.25200000000012</v>
      </c>
      <c r="J37" s="12">
        <f t="shared" si="0"/>
        <v>0.47558874462679868</v>
      </c>
      <c r="K37" s="177"/>
      <c r="L37" s="178"/>
      <c r="M37" s="178"/>
      <c r="N37" s="177"/>
      <c r="O37" s="179"/>
      <c r="P37" s="180"/>
      <c r="Q37" s="15"/>
    </row>
    <row r="38" spans="2:34" s="2" customFormat="1">
      <c r="B38" s="217"/>
      <c r="C38" s="220" t="s">
        <v>27</v>
      </c>
      <c r="D38" s="86" t="s">
        <v>13</v>
      </c>
      <c r="E38" s="137">
        <f>17.969</f>
        <v>17.969000000000001</v>
      </c>
      <c r="F38" s="85"/>
      <c r="G38" s="85">
        <f>E38+F38</f>
        <v>17.969000000000001</v>
      </c>
      <c r="H38" s="156"/>
      <c r="I38" s="134">
        <f t="shared" si="16"/>
        <v>17.969000000000001</v>
      </c>
      <c r="J38" s="12">
        <f t="shared" si="0"/>
        <v>0</v>
      </c>
      <c r="K38" s="177">
        <f>E38+E39</f>
        <v>44.516999999999996</v>
      </c>
      <c r="L38" s="178">
        <f>F38+F39</f>
        <v>0</v>
      </c>
      <c r="M38" s="178">
        <f>K38+L38</f>
        <v>44.516999999999996</v>
      </c>
      <c r="N38" s="178">
        <f>H38+H39</f>
        <v>9.1999999999999998E-2</v>
      </c>
      <c r="O38" s="179">
        <f>M38-N38</f>
        <v>44.424999999999997</v>
      </c>
      <c r="P38" s="180">
        <f t="shared" ref="P38" si="17">N38/M38</f>
        <v>2.066626232675158E-3</v>
      </c>
      <c r="Q38" s="15"/>
      <c r="R38" s="15"/>
      <c r="S38" s="15"/>
      <c r="T38" s="15"/>
      <c r="U38" s="15"/>
      <c r="V38" s="15"/>
      <c r="W38" s="15"/>
      <c r="X38" s="15"/>
      <c r="Y38" s="15"/>
      <c r="Z38" s="15"/>
      <c r="AA38" s="15"/>
      <c r="AB38" s="15"/>
      <c r="AC38" s="15"/>
      <c r="AD38" s="15"/>
      <c r="AE38" s="15"/>
      <c r="AF38" s="15"/>
      <c r="AG38" s="15"/>
      <c r="AH38" s="15"/>
    </row>
    <row r="39" spans="2:34" s="2" customFormat="1">
      <c r="B39" s="217"/>
      <c r="C39" s="221"/>
      <c r="D39" s="86" t="s">
        <v>18</v>
      </c>
      <c r="E39" s="137">
        <v>26.547999999999998</v>
      </c>
      <c r="F39" s="87"/>
      <c r="G39" s="87">
        <f>E39+F39+I38</f>
        <v>44.516999999999996</v>
      </c>
      <c r="H39" s="135">
        <v>9.1999999999999998E-2</v>
      </c>
      <c r="I39" s="134">
        <f t="shared" si="16"/>
        <v>44.424999999999997</v>
      </c>
      <c r="J39" s="89">
        <f t="shared" si="0"/>
        <v>2.066626232675158E-3</v>
      </c>
      <c r="K39" s="177"/>
      <c r="L39" s="178"/>
      <c r="M39" s="178"/>
      <c r="N39" s="178"/>
      <c r="O39" s="179"/>
      <c r="P39" s="180"/>
      <c r="Q39" s="15"/>
      <c r="R39" s="15"/>
      <c r="S39" s="15"/>
      <c r="T39" s="15"/>
      <c r="U39" s="15"/>
      <c r="V39" s="15"/>
      <c r="W39" s="15"/>
      <c r="X39" s="15"/>
      <c r="Y39" s="15"/>
      <c r="Z39" s="15"/>
      <c r="AA39" s="15"/>
      <c r="AB39" s="15"/>
      <c r="AC39" s="15"/>
      <c r="AD39" s="15"/>
      <c r="AE39" s="15"/>
      <c r="AF39" s="15"/>
      <c r="AG39" s="15"/>
      <c r="AH39" s="15"/>
    </row>
    <row r="40" spans="2:34" s="2" customFormat="1">
      <c r="B40" s="217"/>
      <c r="C40" s="209" t="s">
        <v>28</v>
      </c>
      <c r="D40" s="86" t="s">
        <v>13</v>
      </c>
      <c r="E40" s="137">
        <v>4.2999999999999997E-2</v>
      </c>
      <c r="F40" s="87">
        <v>-0.108</v>
      </c>
      <c r="G40" s="85">
        <f>E40+F40</f>
        <v>-6.5000000000000002E-2</v>
      </c>
      <c r="H40" s="135"/>
      <c r="I40" s="134">
        <f t="shared" si="16"/>
        <v>-6.5000000000000002E-2</v>
      </c>
      <c r="J40" s="12">
        <f t="shared" si="0"/>
        <v>0</v>
      </c>
      <c r="K40" s="177">
        <f>E40+E41</f>
        <v>0.108</v>
      </c>
      <c r="L40" s="178">
        <f>F40+F41</f>
        <v>-0.108</v>
      </c>
      <c r="M40" s="178">
        <f>K40+L40</f>
        <v>0</v>
      </c>
      <c r="N40" s="178">
        <f>H40+H41</f>
        <v>0</v>
      </c>
      <c r="O40" s="179">
        <f>M40-N40</f>
        <v>0</v>
      </c>
      <c r="P40" s="180">
        <v>0</v>
      </c>
      <c r="Q40" s="15"/>
      <c r="R40" s="15"/>
      <c r="S40" s="15"/>
      <c r="T40" s="15"/>
      <c r="U40" s="15"/>
      <c r="V40" s="15"/>
      <c r="W40" s="15"/>
      <c r="X40" s="15"/>
      <c r="Y40" s="15"/>
      <c r="Z40" s="15"/>
      <c r="AA40" s="15"/>
      <c r="AB40" s="15"/>
      <c r="AC40" s="15"/>
      <c r="AD40" s="15"/>
      <c r="AE40" s="15"/>
      <c r="AF40" s="15"/>
      <c r="AG40" s="15"/>
      <c r="AH40" s="15"/>
    </row>
    <row r="41" spans="2:34" s="2" customFormat="1">
      <c r="B41" s="217"/>
      <c r="C41" s="210"/>
      <c r="D41" s="86" t="s">
        <v>18</v>
      </c>
      <c r="E41" s="137">
        <v>6.5000000000000002E-2</v>
      </c>
      <c r="F41" s="85"/>
      <c r="G41" s="87">
        <f>E41+F41+I40</f>
        <v>0</v>
      </c>
      <c r="H41" s="135"/>
      <c r="I41" s="134">
        <f t="shared" si="16"/>
        <v>0</v>
      </c>
      <c r="J41" s="89">
        <v>0</v>
      </c>
      <c r="K41" s="177"/>
      <c r="L41" s="178"/>
      <c r="M41" s="178"/>
      <c r="N41" s="178"/>
      <c r="O41" s="179"/>
      <c r="P41" s="180"/>
      <c r="Q41" s="15"/>
      <c r="R41" s="15"/>
      <c r="S41" s="15"/>
      <c r="T41" s="15"/>
      <c r="U41" s="15"/>
      <c r="V41" s="15"/>
      <c r="W41" s="15"/>
      <c r="X41" s="15"/>
      <c r="Y41" s="15"/>
      <c r="Z41" s="15"/>
      <c r="AA41" s="15"/>
      <c r="AB41" s="15"/>
      <c r="AC41" s="15"/>
      <c r="AD41" s="15"/>
      <c r="AE41" s="15"/>
      <c r="AF41" s="15"/>
      <c r="AG41" s="15"/>
      <c r="AH41" s="15"/>
    </row>
    <row r="42" spans="2:34" s="2" customFormat="1">
      <c r="B42" s="217"/>
      <c r="C42" s="226" t="s">
        <v>132</v>
      </c>
      <c r="D42" s="86" t="s">
        <v>13</v>
      </c>
      <c r="E42" s="137">
        <v>361.03500000000003</v>
      </c>
      <c r="F42" s="85">
        <v>-902.67200000000003</v>
      </c>
      <c r="G42" s="85">
        <f>E42+F42</f>
        <v>-541.63699999999994</v>
      </c>
      <c r="H42" s="135"/>
      <c r="I42" s="134">
        <f t="shared" si="16"/>
        <v>-541.63699999999994</v>
      </c>
      <c r="J42" s="90">
        <f>H42/G42</f>
        <v>0</v>
      </c>
      <c r="K42" s="177">
        <f>E42+E43</f>
        <v>902.67200000000003</v>
      </c>
      <c r="L42" s="178">
        <f>F42+F43</f>
        <v>-902.51742940000042</v>
      </c>
      <c r="M42" s="178">
        <f>K42+L42</f>
        <v>0.15457059999960165</v>
      </c>
      <c r="N42" s="178">
        <f>H42+H43</f>
        <v>0</v>
      </c>
      <c r="O42" s="179">
        <f>M42-N42</f>
        <v>0.15457059999960165</v>
      </c>
      <c r="P42" s="180">
        <v>0</v>
      </c>
      <c r="Q42" s="15"/>
      <c r="R42" s="15"/>
      <c r="S42" s="15"/>
      <c r="T42" s="15"/>
      <c r="U42" s="15"/>
      <c r="V42" s="15"/>
      <c r="W42" s="15"/>
      <c r="X42" s="15"/>
      <c r="Y42" s="15"/>
      <c r="Z42" s="15"/>
      <c r="AA42" s="15"/>
      <c r="AB42" s="15"/>
      <c r="AC42" s="15"/>
      <c r="AD42" s="15"/>
      <c r="AE42" s="15"/>
      <c r="AF42" s="15"/>
      <c r="AG42" s="15"/>
      <c r="AH42" s="15"/>
    </row>
    <row r="43" spans="2:34" s="2" customFormat="1">
      <c r="B43" s="217"/>
      <c r="C43" s="221"/>
      <c r="D43" s="86" t="s">
        <v>18</v>
      </c>
      <c r="E43" s="137">
        <v>541.63699999999994</v>
      </c>
      <c r="F43" s="87">
        <f>1374.4862+7.0671203+100.78981+76.0532917+28.4357062+1299.45543-1586.719-1299.422+313.1420124-313.134</f>
        <v>0.15457059999960165</v>
      </c>
      <c r="G43" s="85">
        <f>E43+F43+I42</f>
        <v>0.15457059999960165</v>
      </c>
      <c r="H43" s="135"/>
      <c r="I43" s="134">
        <f t="shared" si="16"/>
        <v>0.15457059999960165</v>
      </c>
      <c r="J43" s="89">
        <v>0</v>
      </c>
      <c r="K43" s="177"/>
      <c r="L43" s="178"/>
      <c r="M43" s="178"/>
      <c r="N43" s="178"/>
      <c r="O43" s="179"/>
      <c r="P43" s="180"/>
      <c r="Q43" s="15"/>
      <c r="R43" s="15"/>
      <c r="S43" s="15"/>
      <c r="T43" s="15"/>
      <c r="U43" s="15"/>
      <c r="V43" s="15"/>
      <c r="W43" s="15"/>
      <c r="X43" s="15"/>
      <c r="Y43" s="15"/>
      <c r="Z43" s="15"/>
      <c r="AA43" s="15"/>
      <c r="AB43" s="15"/>
      <c r="AC43" s="15"/>
      <c r="AD43" s="15"/>
      <c r="AE43" s="15"/>
      <c r="AF43" s="15"/>
      <c r="AG43" s="15"/>
      <c r="AH43" s="15"/>
    </row>
    <row r="44" spans="2:34" s="2" customFormat="1">
      <c r="B44" s="217"/>
      <c r="C44" s="175" t="s">
        <v>139</v>
      </c>
      <c r="D44" s="86" t="s">
        <v>13</v>
      </c>
      <c r="E44" s="146">
        <f>0.213</f>
        <v>0.21299999999999999</v>
      </c>
      <c r="F44" s="128"/>
      <c r="G44" s="128">
        <f>E44+F44</f>
        <v>0.21299999999999999</v>
      </c>
      <c r="H44" s="135"/>
      <c r="I44" s="134">
        <f t="shared" ref="I44:I49" si="18">+G44-H44</f>
        <v>0.21299999999999999</v>
      </c>
      <c r="J44" s="127">
        <f>+H44/G44</f>
        <v>0</v>
      </c>
      <c r="K44" s="177">
        <f>E44+E45</f>
        <v>0.53300000000000003</v>
      </c>
      <c r="L44" s="177">
        <f>F44+F45</f>
        <v>0</v>
      </c>
      <c r="M44" s="177">
        <f>K44+L44</f>
        <v>0.53300000000000003</v>
      </c>
      <c r="N44" s="178">
        <f>H44+H45</f>
        <v>0</v>
      </c>
      <c r="O44" s="179">
        <f>M44-N44</f>
        <v>0.53300000000000003</v>
      </c>
      <c r="P44" s="180">
        <f t="shared" ref="P44" si="19">N44/M44</f>
        <v>0</v>
      </c>
      <c r="Q44" s="15"/>
      <c r="R44" s="15"/>
      <c r="S44" s="15"/>
      <c r="T44" s="15"/>
      <c r="U44" s="15"/>
      <c r="V44" s="15"/>
      <c r="W44" s="15"/>
      <c r="X44" s="15"/>
      <c r="Y44" s="15"/>
      <c r="Z44" s="15"/>
      <c r="AA44" s="15"/>
      <c r="AB44" s="15"/>
      <c r="AC44" s="15"/>
      <c r="AD44" s="15"/>
      <c r="AE44" s="15"/>
      <c r="AF44" s="15"/>
      <c r="AG44" s="15"/>
      <c r="AH44" s="15"/>
    </row>
    <row r="45" spans="2:34" s="2" customFormat="1">
      <c r="B45" s="217"/>
      <c r="C45" s="176"/>
      <c r="D45" s="86" t="s">
        <v>18</v>
      </c>
      <c r="E45" s="146">
        <f>0.32</f>
        <v>0.32</v>
      </c>
      <c r="F45" s="128"/>
      <c r="G45" s="128">
        <f>E45+F45</f>
        <v>0.32</v>
      </c>
      <c r="H45" s="135"/>
      <c r="I45" s="134">
        <f t="shared" si="18"/>
        <v>0.32</v>
      </c>
      <c r="J45" s="127">
        <f>+H45/G45</f>
        <v>0</v>
      </c>
      <c r="K45" s="177"/>
      <c r="L45" s="178"/>
      <c r="M45" s="178"/>
      <c r="N45" s="178"/>
      <c r="O45" s="179"/>
      <c r="P45" s="180"/>
      <c r="Q45" s="15"/>
      <c r="R45" s="15"/>
      <c r="S45" s="15"/>
      <c r="T45" s="15"/>
      <c r="U45" s="15"/>
      <c r="V45" s="15"/>
      <c r="W45" s="15"/>
      <c r="X45" s="15"/>
      <c r="Y45" s="15"/>
      <c r="Z45" s="15"/>
      <c r="AA45" s="15"/>
      <c r="AB45" s="15"/>
      <c r="AC45" s="15"/>
      <c r="AD45" s="15"/>
      <c r="AE45" s="15"/>
      <c r="AF45" s="15"/>
      <c r="AG45" s="15"/>
      <c r="AH45" s="15"/>
    </row>
    <row r="46" spans="2:34" s="2" customFormat="1">
      <c r="B46" s="217"/>
      <c r="C46" s="175" t="s">
        <v>142</v>
      </c>
      <c r="D46" s="86" t="s">
        <v>13</v>
      </c>
      <c r="E46" s="148"/>
      <c r="F46" s="148"/>
      <c r="G46" s="148"/>
      <c r="H46" s="135">
        <v>8.0000000000000002E-3</v>
      </c>
      <c r="I46" s="148">
        <f t="shared" si="18"/>
        <v>-8.0000000000000002E-3</v>
      </c>
      <c r="J46" s="127">
        <v>0</v>
      </c>
      <c r="K46" s="177">
        <f>E46+E47</f>
        <v>0</v>
      </c>
      <c r="L46" s="177">
        <f>F46+F47</f>
        <v>0</v>
      </c>
      <c r="M46" s="177">
        <f>K46+L46</f>
        <v>0</v>
      </c>
      <c r="N46" s="178">
        <f>H46+H47</f>
        <v>8.0000000000000002E-3</v>
      </c>
      <c r="O46" s="179">
        <f>M46-N46</f>
        <v>-8.0000000000000002E-3</v>
      </c>
      <c r="P46" s="180">
        <v>0</v>
      </c>
      <c r="Q46" s="15"/>
      <c r="R46" s="15"/>
      <c r="S46" s="15"/>
      <c r="T46" s="15"/>
      <c r="U46" s="15"/>
      <c r="V46" s="15"/>
      <c r="W46" s="15"/>
      <c r="X46" s="15"/>
      <c r="Y46" s="15"/>
      <c r="Z46" s="15"/>
      <c r="AA46" s="15"/>
      <c r="AB46" s="15"/>
      <c r="AC46" s="15"/>
      <c r="AD46" s="15"/>
      <c r="AE46" s="15"/>
      <c r="AF46" s="15"/>
      <c r="AG46" s="15"/>
      <c r="AH46" s="15"/>
    </row>
    <row r="47" spans="2:34" s="2" customFormat="1">
      <c r="B47" s="217"/>
      <c r="C47" s="176"/>
      <c r="D47" s="86" t="s">
        <v>18</v>
      </c>
      <c r="E47" s="148"/>
      <c r="F47" s="148"/>
      <c r="G47" s="148"/>
      <c r="H47" s="135"/>
      <c r="I47" s="148">
        <f t="shared" si="18"/>
        <v>0</v>
      </c>
      <c r="J47" s="127">
        <v>0</v>
      </c>
      <c r="K47" s="177"/>
      <c r="L47" s="178"/>
      <c r="M47" s="178"/>
      <c r="N47" s="178"/>
      <c r="O47" s="179"/>
      <c r="P47" s="180"/>
      <c r="Q47" s="15"/>
      <c r="R47" s="15"/>
      <c r="S47" s="15"/>
      <c r="T47" s="15"/>
      <c r="U47" s="15"/>
      <c r="V47" s="15"/>
      <c r="W47" s="15"/>
      <c r="X47" s="15"/>
      <c r="Y47" s="15"/>
      <c r="Z47" s="15"/>
      <c r="AA47" s="15"/>
      <c r="AB47" s="15"/>
      <c r="AC47" s="15"/>
      <c r="AD47" s="15"/>
      <c r="AE47" s="15"/>
      <c r="AF47" s="15"/>
      <c r="AG47" s="15"/>
      <c r="AH47" s="15"/>
    </row>
    <row r="48" spans="2:34" s="2" customFormat="1">
      <c r="B48" s="217"/>
      <c r="C48" s="175" t="s">
        <v>143</v>
      </c>
      <c r="D48" s="86" t="s">
        <v>13</v>
      </c>
      <c r="E48" s="150"/>
      <c r="F48" s="150"/>
      <c r="G48" s="150"/>
      <c r="H48" s="135">
        <v>0</v>
      </c>
      <c r="I48" s="150">
        <f t="shared" si="18"/>
        <v>0</v>
      </c>
      <c r="J48" s="127">
        <v>0</v>
      </c>
      <c r="K48" s="177">
        <f>E48+E49</f>
        <v>0</v>
      </c>
      <c r="L48" s="177">
        <f>F48+F49</f>
        <v>0</v>
      </c>
      <c r="M48" s="177">
        <f>K48+L48</f>
        <v>0</v>
      </c>
      <c r="N48" s="178">
        <f>H48+H49</f>
        <v>6.0000000000000001E-3</v>
      </c>
      <c r="O48" s="179">
        <f>M48-N48</f>
        <v>-6.0000000000000001E-3</v>
      </c>
      <c r="P48" s="180">
        <v>0</v>
      </c>
      <c r="Q48" s="15"/>
      <c r="R48" s="15"/>
      <c r="S48" s="15"/>
      <c r="T48" s="15"/>
      <c r="U48" s="15"/>
      <c r="V48" s="15"/>
      <c r="W48" s="15"/>
      <c r="X48" s="15"/>
      <c r="Y48" s="15"/>
      <c r="Z48" s="15"/>
      <c r="AA48" s="15"/>
      <c r="AB48" s="15"/>
      <c r="AC48" s="15"/>
      <c r="AD48" s="15"/>
      <c r="AE48" s="15"/>
      <c r="AF48" s="15"/>
      <c r="AG48" s="15"/>
      <c r="AH48" s="15"/>
    </row>
    <row r="49" spans="2:34" s="2" customFormat="1">
      <c r="B49" s="217"/>
      <c r="C49" s="176"/>
      <c r="D49" s="86" t="s">
        <v>18</v>
      </c>
      <c r="E49" s="150"/>
      <c r="F49" s="150"/>
      <c r="G49" s="150"/>
      <c r="H49" s="135">
        <v>6.0000000000000001E-3</v>
      </c>
      <c r="I49" s="150">
        <f t="shared" si="18"/>
        <v>-6.0000000000000001E-3</v>
      </c>
      <c r="J49" s="127">
        <v>0</v>
      </c>
      <c r="K49" s="177"/>
      <c r="L49" s="178"/>
      <c r="M49" s="178"/>
      <c r="N49" s="178"/>
      <c r="O49" s="179"/>
      <c r="P49" s="180"/>
      <c r="Q49" s="15"/>
      <c r="R49" s="15"/>
      <c r="S49" s="15"/>
      <c r="T49" s="15"/>
      <c r="U49" s="15"/>
      <c r="V49" s="15"/>
      <c r="W49" s="15"/>
      <c r="X49" s="15"/>
      <c r="Y49" s="15"/>
      <c r="Z49" s="15"/>
      <c r="AA49" s="15"/>
      <c r="AB49" s="15"/>
      <c r="AC49" s="15"/>
      <c r="AD49" s="15"/>
      <c r="AE49" s="15"/>
      <c r="AF49" s="15"/>
      <c r="AG49" s="15"/>
      <c r="AH49" s="15"/>
    </row>
    <row r="50" spans="2:34" s="2" customFormat="1">
      <c r="B50" s="217"/>
      <c r="C50" s="175" t="s">
        <v>147</v>
      </c>
      <c r="D50" s="86" t="s">
        <v>13</v>
      </c>
      <c r="E50" s="158"/>
      <c r="F50" s="158"/>
      <c r="G50" s="158"/>
      <c r="H50" s="135"/>
      <c r="I50" s="158">
        <f t="shared" ref="I50:I55" si="20">+G50-H50</f>
        <v>0</v>
      </c>
      <c r="J50" s="127">
        <v>0</v>
      </c>
      <c r="K50" s="177">
        <f t="shared" ref="K50" si="21">E50+E51</f>
        <v>0</v>
      </c>
      <c r="L50" s="177">
        <f t="shared" ref="L50" si="22">F50+F51</f>
        <v>26.809256000000001</v>
      </c>
      <c r="M50" s="177">
        <f t="shared" ref="M50" si="23">K50+L50</f>
        <v>26.809256000000001</v>
      </c>
      <c r="N50" s="178">
        <f t="shared" ref="N50" si="24">H50+H51</f>
        <v>0</v>
      </c>
      <c r="O50" s="179">
        <f t="shared" ref="O50" si="25">M50-N50</f>
        <v>26.809256000000001</v>
      </c>
      <c r="P50" s="180">
        <v>1</v>
      </c>
      <c r="Q50" s="15"/>
      <c r="R50" s="15"/>
      <c r="S50" s="15"/>
      <c r="T50" s="15"/>
      <c r="U50" s="15"/>
      <c r="V50" s="15"/>
      <c r="W50" s="15"/>
      <c r="X50" s="15"/>
      <c r="Y50" s="15"/>
      <c r="Z50" s="15"/>
      <c r="AA50" s="15"/>
      <c r="AB50" s="15"/>
      <c r="AC50" s="15"/>
      <c r="AD50" s="15"/>
      <c r="AE50" s="15"/>
      <c r="AF50" s="15"/>
      <c r="AG50" s="15"/>
      <c r="AH50" s="15"/>
    </row>
    <row r="51" spans="2:34" s="2" customFormat="1">
      <c r="B51" s="217"/>
      <c r="C51" s="176"/>
      <c r="D51" s="86" t="s">
        <v>18</v>
      </c>
      <c r="E51" s="158"/>
      <c r="F51" s="158">
        <v>26.809256000000001</v>
      </c>
      <c r="G51" s="158"/>
      <c r="H51" s="135"/>
      <c r="I51" s="158">
        <f t="shared" si="20"/>
        <v>0</v>
      </c>
      <c r="J51" s="127">
        <v>0</v>
      </c>
      <c r="K51" s="177"/>
      <c r="L51" s="178"/>
      <c r="M51" s="178"/>
      <c r="N51" s="178"/>
      <c r="O51" s="179"/>
      <c r="P51" s="180"/>
      <c r="Q51" s="15"/>
      <c r="R51" s="15"/>
      <c r="S51" s="15"/>
      <c r="T51" s="15"/>
      <c r="U51" s="15"/>
      <c r="V51" s="15"/>
      <c r="W51" s="15"/>
      <c r="X51" s="15"/>
      <c r="Y51" s="15"/>
      <c r="Z51" s="15"/>
      <c r="AA51" s="15"/>
      <c r="AB51" s="15"/>
      <c r="AC51" s="15"/>
      <c r="AD51" s="15"/>
      <c r="AE51" s="15"/>
      <c r="AF51" s="15"/>
      <c r="AG51" s="15"/>
      <c r="AH51" s="15"/>
    </row>
    <row r="52" spans="2:34" s="2" customFormat="1">
      <c r="B52" s="217"/>
      <c r="C52" s="175" t="s">
        <v>148</v>
      </c>
      <c r="D52" s="86" t="s">
        <v>13</v>
      </c>
      <c r="E52" s="158"/>
      <c r="F52" s="158"/>
      <c r="G52" s="158"/>
      <c r="H52" s="135"/>
      <c r="I52" s="158">
        <f t="shared" si="20"/>
        <v>0</v>
      </c>
      <c r="J52" s="127">
        <v>0</v>
      </c>
      <c r="K52" s="177">
        <f t="shared" ref="K52" si="26">E52+E53</f>
        <v>0</v>
      </c>
      <c r="L52" s="177">
        <f t="shared" ref="L52" si="27">F52+F53</f>
        <v>353.53826099999998</v>
      </c>
      <c r="M52" s="177">
        <f t="shared" ref="M52" si="28">K52+L52</f>
        <v>353.53826099999998</v>
      </c>
      <c r="N52" s="178">
        <f t="shared" ref="N52" si="29">H52+H53</f>
        <v>0</v>
      </c>
      <c r="O52" s="179">
        <f t="shared" ref="O52" si="30">M52-N52</f>
        <v>353.53826099999998</v>
      </c>
      <c r="P52" s="180">
        <v>2</v>
      </c>
      <c r="Q52" s="15"/>
      <c r="R52" s="15"/>
      <c r="S52" s="15"/>
      <c r="T52" s="15"/>
      <c r="U52" s="15"/>
      <c r="V52" s="15"/>
      <c r="W52" s="15"/>
      <c r="X52" s="15"/>
      <c r="Y52" s="15"/>
      <c r="Z52" s="15"/>
      <c r="AA52" s="15"/>
      <c r="AB52" s="15"/>
      <c r="AC52" s="15"/>
      <c r="AD52" s="15"/>
      <c r="AE52" s="15"/>
      <c r="AF52" s="15"/>
      <c r="AG52" s="15"/>
      <c r="AH52" s="15"/>
    </row>
    <row r="53" spans="2:34" s="2" customFormat="1">
      <c r="B53" s="217"/>
      <c r="C53" s="176"/>
      <c r="D53" s="86" t="s">
        <v>18</v>
      </c>
      <c r="E53" s="158"/>
      <c r="F53" s="158">
        <v>353.53826099999998</v>
      </c>
      <c r="G53" s="158"/>
      <c r="H53" s="135"/>
      <c r="I53" s="158">
        <f t="shared" si="20"/>
        <v>0</v>
      </c>
      <c r="J53" s="127">
        <v>0</v>
      </c>
      <c r="K53" s="177"/>
      <c r="L53" s="178"/>
      <c r="M53" s="178"/>
      <c r="N53" s="178"/>
      <c r="O53" s="179"/>
      <c r="P53" s="180"/>
      <c r="Q53" s="15"/>
      <c r="R53" s="15"/>
      <c r="S53" s="15"/>
      <c r="T53" s="15"/>
      <c r="U53" s="15"/>
      <c r="V53" s="15"/>
      <c r="W53" s="15"/>
      <c r="X53" s="15"/>
      <c r="Y53" s="15"/>
      <c r="Z53" s="15"/>
      <c r="AA53" s="15"/>
      <c r="AB53" s="15"/>
      <c r="AC53" s="15"/>
      <c r="AD53" s="15"/>
      <c r="AE53" s="15"/>
      <c r="AF53" s="15"/>
      <c r="AG53" s="15"/>
      <c r="AH53" s="15"/>
    </row>
    <row r="54" spans="2:34" s="2" customFormat="1">
      <c r="B54" s="217"/>
      <c r="C54" s="175" t="s">
        <v>149</v>
      </c>
      <c r="D54" s="86" t="s">
        <v>13</v>
      </c>
      <c r="E54" s="158"/>
      <c r="F54" s="158"/>
      <c r="G54" s="158"/>
      <c r="H54" s="135"/>
      <c r="I54" s="158">
        <f t="shared" si="20"/>
        <v>0</v>
      </c>
      <c r="J54" s="127">
        <v>0</v>
      </c>
      <c r="K54" s="177">
        <f t="shared" ref="K54" si="31">E54+E55</f>
        <v>0</v>
      </c>
      <c r="L54" s="177">
        <f t="shared" ref="L54" si="32">F54+F55</f>
        <v>56.55</v>
      </c>
      <c r="M54" s="177">
        <f t="shared" ref="M54" si="33">K54+L54</f>
        <v>56.55</v>
      </c>
      <c r="N54" s="178">
        <f t="shared" ref="N54" si="34">H54+H55</f>
        <v>0</v>
      </c>
      <c r="O54" s="179">
        <f t="shared" ref="O54" si="35">M54-N54</f>
        <v>56.55</v>
      </c>
      <c r="P54" s="180">
        <v>3</v>
      </c>
      <c r="Q54" s="15"/>
      <c r="R54" s="15"/>
      <c r="S54" s="15"/>
      <c r="T54" s="15"/>
      <c r="U54" s="15"/>
      <c r="V54" s="15"/>
      <c r="W54" s="15"/>
      <c r="X54" s="15"/>
      <c r="Y54" s="15"/>
      <c r="Z54" s="15"/>
      <c r="AA54" s="15"/>
      <c r="AB54" s="15"/>
      <c r="AC54" s="15"/>
      <c r="AD54" s="15"/>
      <c r="AE54" s="15"/>
      <c r="AF54" s="15"/>
      <c r="AG54" s="15"/>
      <c r="AH54" s="15"/>
    </row>
    <row r="55" spans="2:34" s="2" customFormat="1">
      <c r="B55" s="217"/>
      <c r="C55" s="176"/>
      <c r="D55" s="86" t="s">
        <v>18</v>
      </c>
      <c r="E55" s="158"/>
      <c r="F55" s="158">
        <v>56.55</v>
      </c>
      <c r="G55" s="158"/>
      <c r="H55" s="135"/>
      <c r="I55" s="158">
        <f t="shared" si="20"/>
        <v>0</v>
      </c>
      <c r="J55" s="127">
        <v>0</v>
      </c>
      <c r="K55" s="177"/>
      <c r="L55" s="178"/>
      <c r="M55" s="178"/>
      <c r="N55" s="178"/>
      <c r="O55" s="179"/>
      <c r="P55" s="180"/>
      <c r="Q55" s="15"/>
      <c r="R55" s="15"/>
      <c r="S55" s="15"/>
      <c r="T55" s="15"/>
      <c r="U55" s="15"/>
      <c r="V55" s="15"/>
      <c r="W55" s="15"/>
      <c r="X55" s="15"/>
      <c r="Y55" s="15"/>
      <c r="Z55" s="15"/>
      <c r="AA55" s="15"/>
      <c r="AB55" s="15"/>
      <c r="AC55" s="15"/>
      <c r="AD55" s="15"/>
      <c r="AE55" s="15"/>
      <c r="AF55" s="15"/>
      <c r="AG55" s="15"/>
      <c r="AH55" s="15"/>
    </row>
    <row r="56" spans="2:34" s="2" customFormat="1">
      <c r="B56" s="217"/>
      <c r="C56" s="220" t="s">
        <v>79</v>
      </c>
      <c r="D56" s="86" t="s">
        <v>13</v>
      </c>
      <c r="E56" s="137">
        <v>0.17</v>
      </c>
      <c r="F56" s="87"/>
      <c r="G56" s="87">
        <f>E56+F56</f>
        <v>0.17</v>
      </c>
      <c r="H56" s="135"/>
      <c r="I56" s="134">
        <f>G56-H56</f>
        <v>0.17</v>
      </c>
      <c r="J56" s="89">
        <f>H56/G56</f>
        <v>0</v>
      </c>
      <c r="K56" s="177">
        <f>E56+E57</f>
        <v>0.42600000000000005</v>
      </c>
      <c r="L56" s="177">
        <f>F56+F57</f>
        <v>0</v>
      </c>
      <c r="M56" s="178">
        <f>K56+L56</f>
        <v>0.42600000000000005</v>
      </c>
      <c r="N56" s="178">
        <f>H56+H57</f>
        <v>0</v>
      </c>
      <c r="O56" s="179">
        <f>M56-N56</f>
        <v>0.42600000000000005</v>
      </c>
      <c r="P56" s="180">
        <f t="shared" ref="P56" si="36">N56/M56</f>
        <v>0</v>
      </c>
      <c r="Q56" s="15"/>
      <c r="R56" s="15"/>
      <c r="S56" s="15"/>
      <c r="T56" s="15"/>
      <c r="U56" s="15"/>
      <c r="V56" s="15"/>
      <c r="W56" s="15"/>
      <c r="X56" s="15"/>
      <c r="Y56" s="15"/>
      <c r="Z56" s="15"/>
      <c r="AA56" s="15"/>
      <c r="AB56" s="15"/>
      <c r="AC56" s="15"/>
      <c r="AD56" s="15"/>
      <c r="AE56" s="15"/>
      <c r="AF56" s="15"/>
      <c r="AG56" s="15"/>
      <c r="AH56" s="15"/>
    </row>
    <row r="57" spans="2:34" s="2" customFormat="1" ht="15.75" thickBot="1">
      <c r="B57" s="218"/>
      <c r="C57" s="225"/>
      <c r="D57" s="95" t="s">
        <v>18</v>
      </c>
      <c r="E57" s="96">
        <v>0.25600000000000001</v>
      </c>
      <c r="F57" s="96"/>
      <c r="G57" s="96">
        <f>E57+F57</f>
        <v>0.25600000000000001</v>
      </c>
      <c r="H57" s="94"/>
      <c r="I57" s="134">
        <f>G57-H57</f>
        <v>0.25600000000000001</v>
      </c>
      <c r="J57" s="27">
        <f>H57/G57</f>
        <v>0</v>
      </c>
      <c r="K57" s="177"/>
      <c r="L57" s="178"/>
      <c r="M57" s="178"/>
      <c r="N57" s="178"/>
      <c r="O57" s="179"/>
      <c r="P57" s="180"/>
      <c r="Q57" s="15"/>
      <c r="R57" s="15"/>
      <c r="S57" s="15"/>
      <c r="T57" s="15"/>
      <c r="U57" s="15"/>
      <c r="V57" s="15"/>
      <c r="W57" s="15"/>
      <c r="X57" s="15"/>
      <c r="Y57" s="15"/>
      <c r="Z57" s="15"/>
      <c r="AA57" s="15"/>
      <c r="AB57" s="15"/>
      <c r="AC57" s="15"/>
      <c r="AD57" s="15"/>
      <c r="AE57" s="15"/>
      <c r="AF57" s="15"/>
      <c r="AG57" s="15"/>
      <c r="AH57" s="15"/>
    </row>
    <row r="58" spans="2:34" s="15" customFormat="1">
      <c r="B58" s="28"/>
      <c r="C58" s="18"/>
      <c r="D58" s="17"/>
      <c r="E58" s="43">
        <f>SUM(E10:E57)</f>
        <v>10651.273999999998</v>
      </c>
      <c r="F58" s="43">
        <f>SUM(F10:F57)</f>
        <v>-5286.5360000000001</v>
      </c>
      <c r="G58" s="17">
        <f>SUM(G10:G57)</f>
        <v>7539.7884829999985</v>
      </c>
      <c r="H58" s="17">
        <f>SUM(H10:H57)</f>
        <v>2847.011</v>
      </c>
      <c r="I58" s="43">
        <f>SUM(I10:I57)</f>
        <v>4692.7774830000017</v>
      </c>
      <c r="J58" s="20">
        <f>H58/G58</f>
        <v>0.37759825841522887</v>
      </c>
      <c r="K58" s="43">
        <f>SUM(K10:K57)</f>
        <v>10651.274000000001</v>
      </c>
      <c r="L58" s="17">
        <f>SUM(L10:L57)</f>
        <v>-5286.536000000001</v>
      </c>
      <c r="M58" s="17">
        <f>SUM(M10:M57)</f>
        <v>5364.7380000000003</v>
      </c>
      <c r="N58" s="17">
        <f>SUM(N10:N57)</f>
        <v>2847.0109999999995</v>
      </c>
      <c r="O58" s="145">
        <f>SUM(O10:O57)</f>
        <v>2517.7270000000003</v>
      </c>
      <c r="P58" s="20">
        <f>N58/M58</f>
        <v>0.53068966275706275</v>
      </c>
    </row>
    <row r="59" spans="2:34" s="15" customFormat="1">
      <c r="B59" s="28"/>
      <c r="C59" s="18"/>
      <c r="D59" s="17">
        <v>6.7676000000000004E-3</v>
      </c>
      <c r="E59" s="17">
        <f>E58*D59</f>
        <v>72.083561922399994</v>
      </c>
      <c r="F59" s="17"/>
      <c r="G59" s="17"/>
      <c r="H59" s="17">
        <f>H10+H12+H14+H16+H18+H20+H22+H24+H26+H28+H30+H32+H34+H36+H38+H40+H42+H44+H46+H56</f>
        <v>745.1690000000001</v>
      </c>
      <c r="I59" s="17"/>
      <c r="J59" s="20"/>
      <c r="K59" s="17"/>
      <c r="L59" s="17"/>
      <c r="M59" s="17"/>
      <c r="N59" s="17"/>
      <c r="O59" s="19"/>
      <c r="P59" s="20"/>
    </row>
    <row r="60" spans="2:34" s="15" customFormat="1" ht="15.75" thickBot="1">
      <c r="C60" s="21"/>
      <c r="F60" s="29"/>
      <c r="H60" s="43">
        <f>H11+H13+H15+H17+H19+H21+H23+H25+H27+H29+H31+H33+H35+H37+H39+H41+H43+H45+H47+H57</f>
        <v>2101.8360000000002</v>
      </c>
      <c r="J60" s="17"/>
      <c r="O60" s="22"/>
      <c r="P60" s="30"/>
    </row>
    <row r="61" spans="2:34" s="2" customFormat="1" ht="15" customHeight="1">
      <c r="B61" s="213" t="s">
        <v>29</v>
      </c>
      <c r="C61" s="224" t="s">
        <v>81</v>
      </c>
      <c r="D61" s="97" t="s">
        <v>13</v>
      </c>
      <c r="E61" s="93">
        <f>1.075</f>
        <v>1.075</v>
      </c>
      <c r="F61" s="92"/>
      <c r="G61" s="92">
        <f>E61+F61</f>
        <v>1.075</v>
      </c>
      <c r="H61" s="98"/>
      <c r="I61" s="132">
        <f>G61-H61</f>
        <v>1.075</v>
      </c>
      <c r="J61" s="13">
        <v>0</v>
      </c>
      <c r="K61" s="208">
        <f>E61+E62</f>
        <v>2.6870000000000003</v>
      </c>
      <c r="L61" s="208">
        <f>F61+F62</f>
        <v>0</v>
      </c>
      <c r="M61" s="208">
        <f>K61+L61</f>
        <v>2.6870000000000003</v>
      </c>
      <c r="N61" s="208">
        <f>H61+H62</f>
        <v>0</v>
      </c>
      <c r="O61" s="203">
        <f>M61-N61</f>
        <v>2.6870000000000003</v>
      </c>
      <c r="P61" s="198">
        <v>0</v>
      </c>
      <c r="Q61" s="15"/>
      <c r="R61" s="204" t="s">
        <v>14</v>
      </c>
      <c r="S61" s="193" t="s">
        <v>15</v>
      </c>
      <c r="T61" s="181" t="s">
        <v>16</v>
      </c>
      <c r="U61" s="195" t="s">
        <v>12</v>
      </c>
      <c r="V61" s="195"/>
      <c r="W61" s="195"/>
      <c r="X61" s="195"/>
      <c r="Y61" s="181" t="s">
        <v>8</v>
      </c>
      <c r="Z61" s="181" t="s">
        <v>9</v>
      </c>
      <c r="AA61" s="181" t="s">
        <v>42</v>
      </c>
      <c r="AB61" s="191" t="s">
        <v>17</v>
      </c>
      <c r="AC61" s="189" t="s">
        <v>137</v>
      </c>
      <c r="AD61" s="189" t="s">
        <v>20</v>
      </c>
      <c r="AE61" s="189" t="s">
        <v>21</v>
      </c>
      <c r="AF61" s="181" t="s">
        <v>8</v>
      </c>
      <c r="AG61" s="191" t="s">
        <v>9</v>
      </c>
      <c r="AH61" s="181" t="s">
        <v>42</v>
      </c>
    </row>
    <row r="62" spans="2:34" s="2" customFormat="1" ht="15.75" thickBot="1">
      <c r="B62" s="214"/>
      <c r="C62" s="176"/>
      <c r="D62" s="86" t="s">
        <v>18</v>
      </c>
      <c r="E62" s="85">
        <f>1.612</f>
        <v>1.6120000000000001</v>
      </c>
      <c r="F62" s="84"/>
      <c r="G62" s="84">
        <f>E62+F62+I61</f>
        <v>2.6870000000000003</v>
      </c>
      <c r="H62" s="99"/>
      <c r="I62" s="132">
        <f t="shared" ref="I62:I70" si="37">G62-H62</f>
        <v>2.6870000000000003</v>
      </c>
      <c r="J62" s="3">
        <v>0</v>
      </c>
      <c r="K62" s="208"/>
      <c r="L62" s="208"/>
      <c r="M62" s="208"/>
      <c r="N62" s="208"/>
      <c r="O62" s="203"/>
      <c r="P62" s="198"/>
      <c r="Q62" s="15"/>
      <c r="R62" s="205"/>
      <c r="S62" s="194"/>
      <c r="T62" s="182"/>
      <c r="U62" s="60" t="s">
        <v>19</v>
      </c>
      <c r="V62" s="60" t="s">
        <v>137</v>
      </c>
      <c r="W62" s="60" t="s">
        <v>20</v>
      </c>
      <c r="X62" s="60" t="s">
        <v>21</v>
      </c>
      <c r="Y62" s="182"/>
      <c r="Z62" s="182"/>
      <c r="AA62" s="182"/>
      <c r="AB62" s="192"/>
      <c r="AC62" s="190"/>
      <c r="AD62" s="190"/>
      <c r="AE62" s="190"/>
      <c r="AF62" s="201"/>
      <c r="AG62" s="202"/>
      <c r="AH62" s="182"/>
    </row>
    <row r="63" spans="2:34" s="2" customFormat="1">
      <c r="B63" s="214"/>
      <c r="C63" s="219" t="s">
        <v>133</v>
      </c>
      <c r="D63" s="86" t="s">
        <v>13</v>
      </c>
      <c r="E63" s="85">
        <v>1144.222</v>
      </c>
      <c r="F63" s="84">
        <v>902.67200000000003</v>
      </c>
      <c r="G63" s="84">
        <f>E63+F63</f>
        <v>2046.894</v>
      </c>
      <c r="H63" s="99">
        <v>920.79</v>
      </c>
      <c r="I63" s="132">
        <f t="shared" si="37"/>
        <v>1126.104</v>
      </c>
      <c r="J63" s="3">
        <f t="shared" si="0"/>
        <v>0.44984742737044514</v>
      </c>
      <c r="K63" s="208">
        <f>E63+E64</f>
        <v>2860.9580000000001</v>
      </c>
      <c r="L63" s="208">
        <f>F63+F64</f>
        <v>4101.9470000000001</v>
      </c>
      <c r="M63" s="208">
        <f>K63+L63</f>
        <v>6962.9050000000007</v>
      </c>
      <c r="N63" s="208">
        <f>H63+H64</f>
        <v>4859.2269999999999</v>
      </c>
      <c r="O63" s="203">
        <f>M63-N63</f>
        <v>2103.6780000000008</v>
      </c>
      <c r="P63" s="198">
        <f>N63/M63</f>
        <v>0.69787351687262711</v>
      </c>
      <c r="Q63" s="15"/>
      <c r="R63" s="196" t="s">
        <v>22</v>
      </c>
      <c r="S63" s="199" t="s">
        <v>30</v>
      </c>
      <c r="T63" s="206">
        <f>E73</f>
        <v>7101.0380000000005</v>
      </c>
      <c r="U63" s="4" t="s">
        <v>24</v>
      </c>
      <c r="V63" s="5">
        <f t="shared" ref="V63:X64" si="38">E61+E63+E65+E67+E69+E71</f>
        <v>2839.9874</v>
      </c>
      <c r="W63" s="5">
        <f t="shared" si="38"/>
        <v>902.78</v>
      </c>
      <c r="X63" s="5">
        <f t="shared" si="38"/>
        <v>3742.7674000000002</v>
      </c>
      <c r="Y63" s="5">
        <f t="shared" ref="Y63:Y64" si="39">H61+H63+H65+H67+H69+H71</f>
        <v>1043.4639999999999</v>
      </c>
      <c r="Z63" s="6">
        <f>X63-Y63</f>
        <v>2699.3034000000002</v>
      </c>
      <c r="AA63" s="7">
        <f>Y63/X63</f>
        <v>0.27879477629307126</v>
      </c>
      <c r="AB63" s="59"/>
      <c r="AC63" s="183">
        <f>V63+V64</f>
        <v>7101.0380000000005</v>
      </c>
      <c r="AD63" s="183">
        <f>W63+W64</f>
        <v>5286.5360000000001</v>
      </c>
      <c r="AE63" s="183">
        <f>AC63+AD63</f>
        <v>12387.574000000001</v>
      </c>
      <c r="AF63" s="183">
        <f>Y63+Y64</f>
        <v>9947.866</v>
      </c>
      <c r="AG63" s="185">
        <f>AE63-AF63</f>
        <v>2439.7080000000005</v>
      </c>
      <c r="AH63" s="187">
        <f>AF63/AE63</f>
        <v>0.80305199387709003</v>
      </c>
    </row>
    <row r="64" spans="2:34" s="2" customFormat="1" ht="15.75" thickBot="1">
      <c r="B64" s="214"/>
      <c r="C64" s="176"/>
      <c r="D64" s="86" t="s">
        <v>18</v>
      </c>
      <c r="E64" s="85">
        <v>1716.7360000000001</v>
      </c>
      <c r="F64" s="84">
        <f>1586.719+1299.422+313.134</f>
        <v>3199.2750000000001</v>
      </c>
      <c r="G64" s="84">
        <f>E64+F64+I63</f>
        <v>6042.1150000000007</v>
      </c>
      <c r="H64" s="99">
        <v>3938.4369999999999</v>
      </c>
      <c r="I64" s="132">
        <f>G64-H64</f>
        <v>2103.6780000000008</v>
      </c>
      <c r="J64" s="3">
        <f t="shared" si="0"/>
        <v>0.65183085724121426</v>
      </c>
      <c r="K64" s="208"/>
      <c r="L64" s="208"/>
      <c r="M64" s="208"/>
      <c r="N64" s="208"/>
      <c r="O64" s="203"/>
      <c r="P64" s="198"/>
      <c r="Q64" s="15"/>
      <c r="R64" s="197"/>
      <c r="S64" s="200"/>
      <c r="T64" s="207"/>
      <c r="U64" s="8" t="s">
        <v>25</v>
      </c>
      <c r="V64" s="9">
        <f t="shared" si="38"/>
        <v>4261.0506000000005</v>
      </c>
      <c r="W64" s="9">
        <f t="shared" si="38"/>
        <v>4383.7560000000003</v>
      </c>
      <c r="X64" s="9">
        <f t="shared" si="38"/>
        <v>11344.11</v>
      </c>
      <c r="Y64" s="9">
        <f t="shared" si="39"/>
        <v>8904.402</v>
      </c>
      <c r="Z64" s="26">
        <f>X64-Y64</f>
        <v>2439.7080000000005</v>
      </c>
      <c r="AA64" s="10">
        <f>Y64/X64</f>
        <v>0.78493614748093943</v>
      </c>
      <c r="AB64" s="11"/>
      <c r="AC64" s="184"/>
      <c r="AD64" s="184"/>
      <c r="AE64" s="184"/>
      <c r="AF64" s="184"/>
      <c r="AG64" s="186"/>
      <c r="AH64" s="188"/>
    </row>
    <row r="65" spans="2:34" s="2" customFormat="1">
      <c r="B65" s="214"/>
      <c r="C65" s="175" t="s">
        <v>134</v>
      </c>
      <c r="D65" s="86" t="s">
        <v>13</v>
      </c>
      <c r="E65" s="85">
        <v>377.827</v>
      </c>
      <c r="F65" s="85"/>
      <c r="G65" s="85">
        <f>E65+F65</f>
        <v>377.827</v>
      </c>
      <c r="H65" s="99">
        <v>83.918999999999997</v>
      </c>
      <c r="I65" s="135">
        <f>G65-H65</f>
        <v>293.90800000000002</v>
      </c>
      <c r="J65" s="3">
        <f t="shared" si="0"/>
        <v>0.22210958983873572</v>
      </c>
      <c r="K65" s="208">
        <f>E65+E66</f>
        <v>944.7</v>
      </c>
      <c r="L65" s="208">
        <f>F65+F66</f>
        <v>1894.3654280000001</v>
      </c>
      <c r="M65" s="208">
        <f>K65+L65</f>
        <v>2839.0654279999999</v>
      </c>
      <c r="N65" s="208">
        <f>H65+H66</f>
        <v>2773.96</v>
      </c>
      <c r="O65" s="203">
        <f>M65-N65</f>
        <v>65.105427999999847</v>
      </c>
      <c r="P65" s="198">
        <f>N65/M65</f>
        <v>0.97706800718366538</v>
      </c>
      <c r="Q65" s="15"/>
      <c r="AD65" s="15"/>
      <c r="AE65" s="15"/>
      <c r="AF65" s="15"/>
      <c r="AG65" s="15"/>
      <c r="AH65" s="15"/>
    </row>
    <row r="66" spans="2:34" s="2" customFormat="1">
      <c r="B66" s="214"/>
      <c r="C66" s="176"/>
      <c r="D66" s="86" t="s">
        <v>18</v>
      </c>
      <c r="E66" s="85">
        <v>566.87300000000005</v>
      </c>
      <c r="F66" s="85">
        <f>200+950+859.935702+35.148+249.948726-500+99.333</f>
        <v>1894.3654280000001</v>
      </c>
      <c r="G66" s="85">
        <f>E66+F66+I65</f>
        <v>2755.146428</v>
      </c>
      <c r="H66" s="99">
        <v>2690.0410000000002</v>
      </c>
      <c r="I66" s="135">
        <f>G66-H66</f>
        <v>65.105427999999847</v>
      </c>
      <c r="J66" s="3">
        <f t="shared" si="0"/>
        <v>0.97636952165650925</v>
      </c>
      <c r="K66" s="208"/>
      <c r="L66" s="208"/>
      <c r="M66" s="208"/>
      <c r="N66" s="208"/>
      <c r="O66" s="203"/>
      <c r="P66" s="198"/>
      <c r="Q66" s="15"/>
    </row>
    <row r="67" spans="2:34" s="2" customFormat="1">
      <c r="B67" s="214"/>
      <c r="C67" s="175" t="s">
        <v>135</v>
      </c>
      <c r="D67" s="86" t="s">
        <v>13</v>
      </c>
      <c r="E67" s="85">
        <v>833.29</v>
      </c>
      <c r="F67" s="84"/>
      <c r="G67" s="84">
        <f>E67+F67</f>
        <v>833.29</v>
      </c>
      <c r="H67" s="99">
        <v>3.1880000000000002</v>
      </c>
      <c r="I67" s="132">
        <f t="shared" si="37"/>
        <v>830.10199999999998</v>
      </c>
      <c r="J67" s="3">
        <f t="shared" si="0"/>
        <v>3.8257989415449605E-3</v>
      </c>
      <c r="K67" s="208">
        <f>E67+E68</f>
        <v>2083.5889999999999</v>
      </c>
      <c r="L67" s="208">
        <f>F67+F68</f>
        <v>-1750.8929976200002</v>
      </c>
      <c r="M67" s="208">
        <f>K67+L67</f>
        <v>332.69600237999975</v>
      </c>
      <c r="N67" s="208">
        <f>H67+H68</f>
        <v>82.403999999999996</v>
      </c>
      <c r="O67" s="203">
        <f>M67-N67</f>
        <v>250.29200237999976</v>
      </c>
      <c r="P67" s="198">
        <f>N67/M67</f>
        <v>0.24768557304719141</v>
      </c>
      <c r="Q67" s="15"/>
    </row>
    <row r="68" spans="2:34" s="2" customFormat="1">
      <c r="B68" s="214"/>
      <c r="C68" s="176"/>
      <c r="D68" s="86" t="s">
        <v>18</v>
      </c>
      <c r="E68" s="85">
        <v>1250.299</v>
      </c>
      <c r="F68" s="91">
        <f>-859.935702-0.99414532-58.7944643-581.21996-249.948726</f>
        <v>-1750.8929976200002</v>
      </c>
      <c r="G68" s="84">
        <f>E68+F68+I67</f>
        <v>329.50800237999977</v>
      </c>
      <c r="H68" s="99">
        <v>79.215999999999994</v>
      </c>
      <c r="I68" s="132">
        <f t="shared" si="37"/>
        <v>250.29200237999976</v>
      </c>
      <c r="J68" s="3">
        <f t="shared" si="0"/>
        <v>0.240406907959235</v>
      </c>
      <c r="K68" s="208"/>
      <c r="L68" s="208"/>
      <c r="M68" s="208"/>
      <c r="N68" s="208"/>
      <c r="O68" s="203"/>
      <c r="P68" s="198"/>
      <c r="Q68" s="15"/>
    </row>
    <row r="69" spans="2:34" s="2" customFormat="1" ht="15" customHeight="1">
      <c r="B69" s="214"/>
      <c r="C69" s="222" t="s">
        <v>136</v>
      </c>
      <c r="D69" s="86" t="s">
        <v>13</v>
      </c>
      <c r="E69" s="85">
        <v>2.8400000000000002E-2</v>
      </c>
      <c r="F69" s="85">
        <v>0.108</v>
      </c>
      <c r="G69" s="85">
        <f>E69+F69</f>
        <v>0.13639999999999999</v>
      </c>
      <c r="H69" s="99">
        <v>0.14899999999999999</v>
      </c>
      <c r="I69" s="133">
        <f t="shared" si="37"/>
        <v>-1.26E-2</v>
      </c>
      <c r="J69" s="12">
        <f t="shared" si="0"/>
        <v>1.0923753665689149</v>
      </c>
      <c r="K69" s="177">
        <f>E69+E70</f>
        <v>7.1000000000000008E-2</v>
      </c>
      <c r="L69" s="177">
        <f>F69+F70</f>
        <v>1.10214532</v>
      </c>
      <c r="M69" s="177">
        <f>K69+L69</f>
        <v>1.1731453199999999</v>
      </c>
      <c r="N69" s="177">
        <f>H69+H70</f>
        <v>0.59499999999999997</v>
      </c>
      <c r="O69" s="179">
        <f>M69-N69</f>
        <v>0.57814531999999996</v>
      </c>
      <c r="P69" s="180">
        <f>N69/M69</f>
        <v>0.5071835431266094</v>
      </c>
      <c r="Q69" s="15"/>
    </row>
    <row r="70" spans="2:34" s="2" customFormat="1">
      <c r="B70" s="214"/>
      <c r="C70" s="223"/>
      <c r="D70" s="86" t="s">
        <v>18</v>
      </c>
      <c r="E70" s="85">
        <v>4.2599999999999999E-2</v>
      </c>
      <c r="F70" s="85">
        <v>0.99414532</v>
      </c>
      <c r="G70" s="85">
        <f>E70+F70+I69</f>
        <v>1.0241453200000001</v>
      </c>
      <c r="H70" s="99">
        <v>0.44600000000000001</v>
      </c>
      <c r="I70" s="133">
        <f t="shared" si="37"/>
        <v>0.57814532000000018</v>
      </c>
      <c r="J70" s="12">
        <f t="shared" si="0"/>
        <v>0.43548507354405519</v>
      </c>
      <c r="K70" s="177"/>
      <c r="L70" s="177"/>
      <c r="M70" s="177"/>
      <c r="N70" s="177"/>
      <c r="O70" s="179"/>
      <c r="P70" s="180"/>
      <c r="Q70" s="15"/>
      <c r="R70" s="15"/>
      <c r="S70" s="15"/>
      <c r="T70" s="15"/>
      <c r="U70" s="15"/>
      <c r="V70" s="15"/>
      <c r="W70" s="15"/>
      <c r="X70" s="15"/>
      <c r="Y70" s="15"/>
      <c r="Z70" s="15"/>
      <c r="AA70" s="15"/>
      <c r="AB70" s="15"/>
      <c r="AC70" s="15"/>
      <c r="AD70" s="15"/>
      <c r="AE70" s="15"/>
      <c r="AF70" s="15"/>
      <c r="AG70" s="15"/>
      <c r="AH70" s="15"/>
    </row>
    <row r="71" spans="2:34" s="2" customFormat="1" ht="15" customHeight="1">
      <c r="B71" s="214"/>
      <c r="C71" s="175" t="s">
        <v>131</v>
      </c>
      <c r="D71" s="86" t="s">
        <v>13</v>
      </c>
      <c r="E71" s="85">
        <v>483.54500000000002</v>
      </c>
      <c r="F71" s="85"/>
      <c r="G71" s="85">
        <f>E71+F71</f>
        <v>483.54500000000002</v>
      </c>
      <c r="H71" s="99">
        <v>35.417999999999999</v>
      </c>
      <c r="I71" s="133">
        <f>G71-H71</f>
        <v>448.12700000000001</v>
      </c>
      <c r="J71" s="12">
        <f t="shared" si="0"/>
        <v>7.3246543754976259E-2</v>
      </c>
      <c r="K71" s="208">
        <f>E71+E72</f>
        <v>1209.0330000000001</v>
      </c>
      <c r="L71" s="208">
        <f>F71+F72</f>
        <v>1040.0144243</v>
      </c>
      <c r="M71" s="208">
        <f>K71+L71</f>
        <v>2249.0474242999999</v>
      </c>
      <c r="N71" s="208">
        <f>H71+H72</f>
        <v>2231.6800000000003</v>
      </c>
      <c r="O71" s="203">
        <f>M71-N71</f>
        <v>17.367424299999584</v>
      </c>
      <c r="P71" s="198">
        <f>N71/M71</f>
        <v>0.99227787546302848</v>
      </c>
      <c r="Q71" s="15"/>
      <c r="R71" s="15"/>
      <c r="S71" s="15"/>
      <c r="T71" s="15"/>
      <c r="U71" s="15"/>
      <c r="V71" s="15"/>
      <c r="W71" s="15"/>
      <c r="X71" s="15"/>
      <c r="Y71" s="15"/>
      <c r="Z71" s="15"/>
      <c r="AA71" s="15"/>
      <c r="AB71" s="15"/>
      <c r="AC71" s="15"/>
      <c r="AD71" s="15"/>
      <c r="AE71" s="15"/>
      <c r="AF71" s="15"/>
      <c r="AG71" s="15"/>
      <c r="AH71" s="15"/>
    </row>
    <row r="72" spans="2:34" s="2" customFormat="1" ht="15.75" thickBot="1">
      <c r="B72" s="215"/>
      <c r="C72" s="212"/>
      <c r="D72" s="95" t="s">
        <v>18</v>
      </c>
      <c r="E72" s="94">
        <v>725.48800000000006</v>
      </c>
      <c r="F72" s="96">
        <f>200+900-400+58.7944643+581.21996-300</f>
        <v>1040.0144243</v>
      </c>
      <c r="G72" s="94">
        <f>E72+F72+I71</f>
        <v>2213.6294243000002</v>
      </c>
      <c r="H72" s="149">
        <v>2196.2620000000002</v>
      </c>
      <c r="I72" s="133">
        <f>G72-H72</f>
        <v>17.367424300000039</v>
      </c>
      <c r="J72" s="27">
        <f>H72/G72</f>
        <v>0.99215432171737961</v>
      </c>
      <c r="K72" s="208"/>
      <c r="L72" s="208"/>
      <c r="M72" s="208"/>
      <c r="N72" s="208"/>
      <c r="O72" s="203"/>
      <c r="P72" s="198"/>
      <c r="Q72" s="15"/>
      <c r="R72" s="15"/>
      <c r="S72" s="15"/>
      <c r="T72" s="15"/>
      <c r="U72" s="15"/>
      <c r="V72" s="15"/>
      <c r="W72" s="15"/>
      <c r="X72" s="15"/>
      <c r="Y72" s="15"/>
      <c r="Z72" s="15"/>
      <c r="AA72" s="15"/>
      <c r="AB72" s="15"/>
      <c r="AC72" s="15"/>
      <c r="AD72" s="15"/>
      <c r="AE72" s="15"/>
      <c r="AF72" s="15"/>
      <c r="AG72" s="15"/>
      <c r="AH72" s="15"/>
    </row>
    <row r="73" spans="2:34" s="15" customFormat="1" ht="15" customHeight="1">
      <c r="C73" s="21"/>
      <c r="E73" s="15">
        <f>SUM(E61:E72)</f>
        <v>7101.0380000000005</v>
      </c>
      <c r="F73" s="15">
        <f>SUM(F61:F72)</f>
        <v>5286.5360000000001</v>
      </c>
      <c r="G73" s="15">
        <f>E73-F73</f>
        <v>1814.5020000000004</v>
      </c>
      <c r="H73" s="15">
        <f>SUM(H61:H72)</f>
        <v>9947.866</v>
      </c>
      <c r="I73" s="15">
        <f>G73-H73</f>
        <v>-8133.3639999999996</v>
      </c>
      <c r="J73" s="23">
        <f>H73/G73</f>
        <v>5.4824221742384402</v>
      </c>
      <c r="K73" s="15">
        <f>SUM(K61:K72)</f>
        <v>7101.0380000000005</v>
      </c>
      <c r="L73" s="15">
        <f>SUM(L61:L72)</f>
        <v>5286.5360000000001</v>
      </c>
      <c r="M73" s="15">
        <f>SUM(M61:M72)</f>
        <v>12387.574000000001</v>
      </c>
      <c r="N73" s="15">
        <f>SUM(N61:N72)</f>
        <v>9947.8660000000018</v>
      </c>
      <c r="O73" s="15">
        <f>SUM(O61:O72)</f>
        <v>2439.7080000000001</v>
      </c>
      <c r="P73" s="23">
        <f>N73/M73</f>
        <v>0.80305199387709014</v>
      </c>
    </row>
    <row r="74" spans="2:34" s="15" customFormat="1">
      <c r="C74" s="21"/>
      <c r="H74" s="15">
        <f>H61+H63+H65+H67+H69+H71</f>
        <v>1043.4639999999999</v>
      </c>
      <c r="O74" s="22"/>
      <c r="P74" s="30"/>
    </row>
    <row r="75" spans="2:34">
      <c r="H75" s="152">
        <f>H62+H64+H66+H68+H70+H72</f>
        <v>8904.402</v>
      </c>
      <c r="Q75" s="14"/>
      <c r="R75" s="14"/>
      <c r="S75" s="14"/>
      <c r="T75" s="14"/>
      <c r="U75" s="14"/>
      <c r="V75" s="14"/>
      <c r="W75" s="14"/>
      <c r="X75" s="14"/>
      <c r="Y75" s="14"/>
      <c r="Z75" s="14"/>
      <c r="AA75" s="14"/>
      <c r="AB75" s="14"/>
      <c r="AC75" s="14"/>
      <c r="AD75" s="14"/>
      <c r="AE75" s="14"/>
      <c r="AF75" s="14"/>
      <c r="AG75" s="14"/>
      <c r="AH75" s="14"/>
    </row>
    <row r="76" spans="2:34">
      <c r="Q76" s="14"/>
      <c r="R76" s="14"/>
      <c r="S76" s="14"/>
      <c r="T76" s="14"/>
      <c r="U76" s="14"/>
      <c r="V76" s="14"/>
      <c r="W76" s="14"/>
      <c r="X76" s="14"/>
      <c r="Y76" s="14"/>
      <c r="Z76" s="14"/>
      <c r="AA76" s="14"/>
      <c r="AB76" s="14"/>
      <c r="AC76" s="14"/>
      <c r="AD76" s="14"/>
      <c r="AE76" s="14"/>
      <c r="AF76" s="14"/>
      <c r="AG76" s="14"/>
      <c r="AH76" s="14"/>
    </row>
    <row r="79" spans="2:34">
      <c r="D79">
        <v>0.1211</v>
      </c>
      <c r="E79">
        <f>E73*D79</f>
        <v>859.93570180000006</v>
      </c>
      <c r="J79">
        <f>H73+H58</f>
        <v>12794.877</v>
      </c>
    </row>
    <row r="84" spans="28:34">
      <c r="AB84" s="14"/>
      <c r="AC84" s="14"/>
      <c r="AD84" s="14"/>
      <c r="AE84" s="14"/>
      <c r="AF84" s="14"/>
      <c r="AG84" s="14"/>
      <c r="AH84" s="14"/>
    </row>
  </sheetData>
  <mergeCells count="263">
    <mergeCell ref="P48:P49"/>
    <mergeCell ref="AH9:AH10"/>
    <mergeCell ref="R11:R12"/>
    <mergeCell ref="S11:S12"/>
    <mergeCell ref="T11:T12"/>
    <mergeCell ref="AC11:AC12"/>
    <mergeCell ref="AD11:AD12"/>
    <mergeCell ref="AE11:AE12"/>
    <mergeCell ref="AF11:AF12"/>
    <mergeCell ref="AG11:AG12"/>
    <mergeCell ref="AH11:AH12"/>
    <mergeCell ref="Y9:Y10"/>
    <mergeCell ref="Z9:Z10"/>
    <mergeCell ref="AA9:AA10"/>
    <mergeCell ref="AB9:AB10"/>
    <mergeCell ref="AC9:AC10"/>
    <mergeCell ref="AD9:AD10"/>
    <mergeCell ref="AE9:AE10"/>
    <mergeCell ref="AF9:AF10"/>
    <mergeCell ref="AG9:AG10"/>
    <mergeCell ref="P22:P23"/>
    <mergeCell ref="P26:P27"/>
    <mergeCell ref="P30:P31"/>
    <mergeCell ref="C14:C15"/>
    <mergeCell ref="K14:K15"/>
    <mergeCell ref="L14:L15"/>
    <mergeCell ref="M14:M15"/>
    <mergeCell ref="C12:C13"/>
    <mergeCell ref="K12:K13"/>
    <mergeCell ref="L12:L13"/>
    <mergeCell ref="M12:M13"/>
    <mergeCell ref="N12:N13"/>
    <mergeCell ref="B5:P5"/>
    <mergeCell ref="E8:G8"/>
    <mergeCell ref="H8:J8"/>
    <mergeCell ref="K8:P8"/>
    <mergeCell ref="C42:C43"/>
    <mergeCell ref="K42:K43"/>
    <mergeCell ref="L42:L43"/>
    <mergeCell ref="M42:M43"/>
    <mergeCell ref="N42:N43"/>
    <mergeCell ref="O42:O43"/>
    <mergeCell ref="P38:P39"/>
    <mergeCell ref="C16:C17"/>
    <mergeCell ref="K16:K17"/>
    <mergeCell ref="L16:L17"/>
    <mergeCell ref="M16:M17"/>
    <mergeCell ref="N16:N17"/>
    <mergeCell ref="O16:O17"/>
    <mergeCell ref="P16:P17"/>
    <mergeCell ref="C10:C11"/>
    <mergeCell ref="K10:K11"/>
    <mergeCell ref="L10:L11"/>
    <mergeCell ref="M10:M11"/>
    <mergeCell ref="N10:N11"/>
    <mergeCell ref="O12:O13"/>
    <mergeCell ref="O10:O11"/>
    <mergeCell ref="P10:P11"/>
    <mergeCell ref="R9:R10"/>
    <mergeCell ref="S9:S10"/>
    <mergeCell ref="T9:T10"/>
    <mergeCell ref="U9:X9"/>
    <mergeCell ref="P18:P19"/>
    <mergeCell ref="C20:C21"/>
    <mergeCell ref="K20:K21"/>
    <mergeCell ref="L20:L21"/>
    <mergeCell ref="M20:M21"/>
    <mergeCell ref="N20:N21"/>
    <mergeCell ref="O20:O21"/>
    <mergeCell ref="P20:P21"/>
    <mergeCell ref="C18:C19"/>
    <mergeCell ref="K18:K19"/>
    <mergeCell ref="L18:L19"/>
    <mergeCell ref="M18:M19"/>
    <mergeCell ref="N18:N19"/>
    <mergeCell ref="O18:O19"/>
    <mergeCell ref="P12:P13"/>
    <mergeCell ref="N14:N15"/>
    <mergeCell ref="O14:O15"/>
    <mergeCell ref="P14:P15"/>
    <mergeCell ref="C24:C25"/>
    <mergeCell ref="K24:K25"/>
    <mergeCell ref="L24:L25"/>
    <mergeCell ref="M24:M25"/>
    <mergeCell ref="N24:N25"/>
    <mergeCell ref="O24:O25"/>
    <mergeCell ref="P24:P25"/>
    <mergeCell ref="C22:C23"/>
    <mergeCell ref="K22:K23"/>
    <mergeCell ref="L22:L23"/>
    <mergeCell ref="M22:M23"/>
    <mergeCell ref="N22:N23"/>
    <mergeCell ref="O22:O23"/>
    <mergeCell ref="C28:C29"/>
    <mergeCell ref="K28:K29"/>
    <mergeCell ref="L28:L29"/>
    <mergeCell ref="M28:M29"/>
    <mergeCell ref="N28:N29"/>
    <mergeCell ref="O28:O29"/>
    <mergeCell ref="P28:P29"/>
    <mergeCell ref="C26:C27"/>
    <mergeCell ref="K26:K27"/>
    <mergeCell ref="L26:L27"/>
    <mergeCell ref="M26:M27"/>
    <mergeCell ref="N26:N27"/>
    <mergeCell ref="O26:O27"/>
    <mergeCell ref="C30:C31"/>
    <mergeCell ref="K30:K31"/>
    <mergeCell ref="L30:L31"/>
    <mergeCell ref="M30:M31"/>
    <mergeCell ref="N30:N31"/>
    <mergeCell ref="O30:O31"/>
    <mergeCell ref="P32:P33"/>
    <mergeCell ref="C34:C35"/>
    <mergeCell ref="K34:K35"/>
    <mergeCell ref="L34:L35"/>
    <mergeCell ref="M34:M35"/>
    <mergeCell ref="N34:N35"/>
    <mergeCell ref="O34:O35"/>
    <mergeCell ref="P34:P35"/>
    <mergeCell ref="C32:C33"/>
    <mergeCell ref="K32:K33"/>
    <mergeCell ref="L32:L33"/>
    <mergeCell ref="M32:M33"/>
    <mergeCell ref="N32:N33"/>
    <mergeCell ref="O32:O33"/>
    <mergeCell ref="O36:O37"/>
    <mergeCell ref="P36:P37"/>
    <mergeCell ref="C61:C62"/>
    <mergeCell ref="K61:K62"/>
    <mergeCell ref="C38:C39"/>
    <mergeCell ref="K38:K39"/>
    <mergeCell ref="L38:L39"/>
    <mergeCell ref="M38:M39"/>
    <mergeCell ref="N38:N39"/>
    <mergeCell ref="C56:C57"/>
    <mergeCell ref="O38:O39"/>
    <mergeCell ref="K56:K57"/>
    <mergeCell ref="L56:L57"/>
    <mergeCell ref="M56:M57"/>
    <mergeCell ref="N56:N57"/>
    <mergeCell ref="O56:O57"/>
    <mergeCell ref="P56:P57"/>
    <mergeCell ref="C44:C45"/>
    <mergeCell ref="K44:K45"/>
    <mergeCell ref="L44:L45"/>
    <mergeCell ref="M44:M45"/>
    <mergeCell ref="N44:N45"/>
    <mergeCell ref="O44:O45"/>
    <mergeCell ref="P44:P45"/>
    <mergeCell ref="L69:L70"/>
    <mergeCell ref="C63:C64"/>
    <mergeCell ref="K63:K64"/>
    <mergeCell ref="L63:L64"/>
    <mergeCell ref="M63:M64"/>
    <mergeCell ref="N63:N64"/>
    <mergeCell ref="C36:C37"/>
    <mergeCell ref="K36:K37"/>
    <mergeCell ref="L36:L37"/>
    <mergeCell ref="M36:M37"/>
    <mergeCell ref="N36:N37"/>
    <mergeCell ref="N61:N62"/>
    <mergeCell ref="C69:C70"/>
    <mergeCell ref="N69:N70"/>
    <mergeCell ref="K69:K70"/>
    <mergeCell ref="C48:C49"/>
    <mergeCell ref="K48:K49"/>
    <mergeCell ref="L48:L49"/>
    <mergeCell ref="M48:M49"/>
    <mergeCell ref="N48:N49"/>
    <mergeCell ref="C50:C51"/>
    <mergeCell ref="K50:K51"/>
    <mergeCell ref="L50:L51"/>
    <mergeCell ref="M50:M51"/>
    <mergeCell ref="B3:P4"/>
    <mergeCell ref="O69:O70"/>
    <mergeCell ref="P69:P70"/>
    <mergeCell ref="C71:C72"/>
    <mergeCell ref="K71:K72"/>
    <mergeCell ref="L71:L72"/>
    <mergeCell ref="M71:M72"/>
    <mergeCell ref="N71:N72"/>
    <mergeCell ref="O71:O72"/>
    <mergeCell ref="P71:P72"/>
    <mergeCell ref="O65:O66"/>
    <mergeCell ref="P65:P66"/>
    <mergeCell ref="C67:C68"/>
    <mergeCell ref="K67:K68"/>
    <mergeCell ref="L67:L68"/>
    <mergeCell ref="M67:M68"/>
    <mergeCell ref="N67:N68"/>
    <mergeCell ref="O67:O68"/>
    <mergeCell ref="P67:P68"/>
    <mergeCell ref="L61:L62"/>
    <mergeCell ref="M61:M62"/>
    <mergeCell ref="M69:M70"/>
    <mergeCell ref="B61:B72"/>
    <mergeCell ref="B10:B57"/>
    <mergeCell ref="O63:O64"/>
    <mergeCell ref="O61:O62"/>
    <mergeCell ref="P40:P41"/>
    <mergeCell ref="R61:R62"/>
    <mergeCell ref="T63:T64"/>
    <mergeCell ref="C65:C66"/>
    <mergeCell ref="K65:K66"/>
    <mergeCell ref="L65:L66"/>
    <mergeCell ref="M65:M66"/>
    <mergeCell ref="N65:N66"/>
    <mergeCell ref="C40:C41"/>
    <mergeCell ref="K40:K41"/>
    <mergeCell ref="L40:L41"/>
    <mergeCell ref="M40:M41"/>
    <mergeCell ref="N40:N41"/>
    <mergeCell ref="O40:O41"/>
    <mergeCell ref="C46:C47"/>
    <mergeCell ref="K46:K47"/>
    <mergeCell ref="L46:L47"/>
    <mergeCell ref="M46:M47"/>
    <mergeCell ref="N46:N47"/>
    <mergeCell ref="O46:O47"/>
    <mergeCell ref="P46:P47"/>
    <mergeCell ref="O48:O49"/>
    <mergeCell ref="AH61:AH62"/>
    <mergeCell ref="AC63:AC64"/>
    <mergeCell ref="AD63:AD64"/>
    <mergeCell ref="AE63:AE64"/>
    <mergeCell ref="AF63:AF64"/>
    <mergeCell ref="AG63:AG64"/>
    <mergeCell ref="AH63:AH64"/>
    <mergeCell ref="P42:P43"/>
    <mergeCell ref="AC61:AC62"/>
    <mergeCell ref="Y61:Y62"/>
    <mergeCell ref="Z61:Z62"/>
    <mergeCell ref="AA61:AA62"/>
    <mergeCell ref="AB61:AB62"/>
    <mergeCell ref="S61:S62"/>
    <mergeCell ref="T61:T62"/>
    <mergeCell ref="U61:X61"/>
    <mergeCell ref="R63:R64"/>
    <mergeCell ref="P63:P64"/>
    <mergeCell ref="P61:P62"/>
    <mergeCell ref="S63:S64"/>
    <mergeCell ref="AD61:AD62"/>
    <mergeCell ref="AE61:AE62"/>
    <mergeCell ref="AF61:AF62"/>
    <mergeCell ref="AG61:AG62"/>
    <mergeCell ref="C54:C55"/>
    <mergeCell ref="K54:K55"/>
    <mergeCell ref="L54:L55"/>
    <mergeCell ref="M54:M55"/>
    <mergeCell ref="N54:N55"/>
    <mergeCell ref="O54:O55"/>
    <mergeCell ref="P54:P55"/>
    <mergeCell ref="N50:N51"/>
    <mergeCell ref="O50:O51"/>
    <mergeCell ref="P50:P51"/>
    <mergeCell ref="C52:C53"/>
    <mergeCell ref="K52:K53"/>
    <mergeCell ref="L52:L53"/>
    <mergeCell ref="M52:M53"/>
    <mergeCell ref="N52:N53"/>
    <mergeCell ref="O52:O53"/>
    <mergeCell ref="P52:P53"/>
  </mergeCells>
  <conditionalFormatting sqref="Y9">
    <cfRule type="dataBar" priority="36">
      <dataBar>
        <cfvo type="min"/>
        <cfvo type="max"/>
        <color rgb="FFFFB628"/>
      </dataBar>
    </cfRule>
  </conditionalFormatting>
  <conditionalFormatting sqref="O5 H61:H72 I10:I73 O8:O74">
    <cfRule type="cellIs" dxfId="0" priority="35" operator="lessThan">
      <formula>0</formula>
    </cfRule>
  </conditionalFormatting>
  <conditionalFormatting sqref="AA10:AA11">
    <cfRule type="dataBar" priority="34">
      <dataBar>
        <cfvo type="min"/>
        <cfvo type="max"/>
        <color rgb="FFFFB628"/>
      </dataBar>
    </cfRule>
  </conditionalFormatting>
  <conditionalFormatting sqref="AA63:AA64">
    <cfRule type="dataBar" priority="32">
      <dataBar>
        <cfvo type="min"/>
        <cfvo type="max"/>
        <color rgb="FFFFB628"/>
      </dataBar>
    </cfRule>
  </conditionalFormatting>
  <conditionalFormatting sqref="AA61:AA64">
    <cfRule type="dataBar" priority="31">
      <dataBar>
        <cfvo type="min"/>
        <cfvo type="max"/>
        <color rgb="FFFFB628"/>
      </dataBar>
    </cfRule>
  </conditionalFormatting>
  <conditionalFormatting sqref="J10:J72 P58">
    <cfRule type="dataBar" priority="28">
      <dataBar>
        <cfvo type="min"/>
        <cfvo type="max"/>
        <color rgb="FF63C384"/>
      </dataBar>
    </cfRule>
  </conditionalFormatting>
  <conditionalFormatting sqref="J61:J73">
    <cfRule type="dataBar" priority="26">
      <dataBar>
        <cfvo type="min"/>
        <cfvo type="max"/>
        <color rgb="FF63C384"/>
      </dataBar>
    </cfRule>
  </conditionalFormatting>
  <conditionalFormatting sqref="AH61:AH62">
    <cfRule type="dataBar" priority="20">
      <dataBar>
        <cfvo type="min"/>
        <cfvo type="max"/>
        <color rgb="FFFFB628"/>
      </dataBar>
    </cfRule>
  </conditionalFormatting>
  <conditionalFormatting sqref="J10:J58">
    <cfRule type="dataBar" priority="85">
      <dataBar>
        <cfvo type="min"/>
        <cfvo type="max"/>
        <color rgb="FF63C384"/>
      </dataBar>
    </cfRule>
  </conditionalFormatting>
  <conditionalFormatting sqref="J10:J72">
    <cfRule type="dataBar" priority="87">
      <dataBar>
        <cfvo type="min"/>
        <cfvo type="max"/>
        <color rgb="FF63C384"/>
      </dataBar>
    </cfRule>
  </conditionalFormatting>
  <conditionalFormatting sqref="P10:P72">
    <cfRule type="dataBar" priority="89">
      <dataBar>
        <cfvo type="min"/>
        <cfvo type="max"/>
        <color rgb="FF63C384"/>
      </dataBar>
    </cfRule>
  </conditionalFormatting>
  <conditionalFormatting sqref="P10:P73">
    <cfRule type="dataBar" priority="91">
      <dataBar>
        <cfvo type="min"/>
        <cfvo type="max"/>
        <color rgb="FF63C384"/>
      </dataBar>
    </cfRule>
  </conditionalFormatting>
  <conditionalFormatting sqref="AA11:AA12">
    <cfRule type="dataBar" priority="19">
      <dataBar>
        <cfvo type="min"/>
        <cfvo type="max"/>
        <color rgb="FFFFB628"/>
      </dataBar>
    </cfRule>
  </conditionalFormatting>
  <conditionalFormatting sqref="AA9:AA12">
    <cfRule type="dataBar" priority="18">
      <dataBar>
        <cfvo type="min"/>
        <cfvo type="max"/>
        <color rgb="FFFFB628"/>
      </dataBar>
    </cfRule>
  </conditionalFormatting>
  <conditionalFormatting sqref="AH9:AH10">
    <cfRule type="dataBar" priority="17">
      <dataBar>
        <cfvo type="min"/>
        <cfvo type="max"/>
        <color rgb="FFFFB628"/>
      </dataBar>
    </cfRule>
  </conditionalFormatting>
  <pageMargins left="0.7" right="0.7" top="0.75" bottom="0.75" header="0.3" footer="0.3"/>
  <pageSetup orientation="portrait" r:id="rId1"/>
  <ignoredErrors>
    <ignoredError sqref="J42" evalError="1"/>
    <ignoredError sqref="G11:G16 G62:G64 G18 G20 G22 G26 G28 G30 G32 G34 G36 G38 G56:G57 G40:G43 G67:G73"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C1" zoomScale="80" zoomScaleNormal="80" workbookViewId="0">
      <selection activeCell="C1" sqref="A1:XFD1048576"/>
    </sheetView>
  </sheetViews>
  <sheetFormatPr baseColWidth="10" defaultRowHeight="15"/>
  <cols>
    <col min="1" max="1" width="30.5703125" bestFit="1" customWidth="1"/>
    <col min="2" max="2" width="18.42578125" bestFit="1" customWidth="1"/>
    <col min="4" max="4" width="15.5703125" bestFit="1" customWidth="1"/>
    <col min="5" max="5" width="25.140625" customWidth="1"/>
    <col min="6" max="6" width="13.85546875" bestFit="1" customWidth="1"/>
    <col min="13" max="13" width="18.85546875" customWidth="1"/>
    <col min="14" max="14" width="19.42578125" customWidth="1"/>
    <col min="15" max="15" width="17.85546875" customWidth="1"/>
  </cols>
  <sheetData>
    <row r="1" spans="1:17" s="79" customFormat="1">
      <c r="A1" s="76" t="s">
        <v>43</v>
      </c>
      <c r="B1" s="76" t="s">
        <v>44</v>
      </c>
      <c r="C1" s="76" t="s">
        <v>45</v>
      </c>
      <c r="D1" s="76" t="s">
        <v>46</v>
      </c>
      <c r="E1" s="76" t="s">
        <v>47</v>
      </c>
      <c r="F1" s="76" t="s">
        <v>48</v>
      </c>
      <c r="G1" s="76" t="s">
        <v>49</v>
      </c>
      <c r="H1" s="76" t="s">
        <v>50</v>
      </c>
      <c r="I1" s="76" t="s">
        <v>51</v>
      </c>
      <c r="J1" s="76" t="s">
        <v>52</v>
      </c>
      <c r="K1" s="76" t="s">
        <v>53</v>
      </c>
      <c r="L1" s="76" t="s">
        <v>54</v>
      </c>
      <c r="M1" s="77" t="s">
        <v>55</v>
      </c>
      <c r="N1" s="76" t="s">
        <v>56</v>
      </c>
      <c r="O1" s="78" t="s">
        <v>57</v>
      </c>
      <c r="P1" s="78" t="s">
        <v>140</v>
      </c>
      <c r="Q1" s="78" t="s">
        <v>141</v>
      </c>
    </row>
    <row r="2" spans="1:17">
      <c r="A2" s="36" t="s">
        <v>59</v>
      </c>
      <c r="B2" s="32" t="s">
        <v>60</v>
      </c>
      <c r="C2" s="34" t="s">
        <v>23</v>
      </c>
      <c r="D2" s="33" t="s">
        <v>58</v>
      </c>
      <c r="E2" s="34" t="str">
        <f>+'Merluza cola Industrial'!C$10</f>
        <v xml:space="preserve">PACIFICBLU SpA </v>
      </c>
      <c r="F2" s="32" t="s">
        <v>61</v>
      </c>
      <c r="G2" s="32" t="s">
        <v>62</v>
      </c>
      <c r="H2" s="35">
        <f>'Merluza cola Industrial'!E10</f>
        <v>1084.575</v>
      </c>
      <c r="I2" s="35">
        <f>'Merluza cola Industrial'!F10</f>
        <v>0</v>
      </c>
      <c r="J2" s="35">
        <f>'Merluza cola Industrial'!G10</f>
        <v>1084.575</v>
      </c>
      <c r="K2" s="35">
        <f>'Merluza cola Industrial'!H10</f>
        <v>699.96600000000001</v>
      </c>
      <c r="L2" s="35">
        <f>'Merluza cola Industrial'!I10</f>
        <v>384.60900000000004</v>
      </c>
      <c r="M2" s="151">
        <f>'Merluza cola Industrial'!J10</f>
        <v>0.64538275361316644</v>
      </c>
      <c r="N2" s="40" t="s">
        <v>77</v>
      </c>
      <c r="O2" s="37">
        <f>'Merluza cola Industrial'!$B$5</f>
        <v>44195</v>
      </c>
      <c r="P2">
        <v>2020</v>
      </c>
    </row>
    <row r="3" spans="1:17">
      <c r="A3" s="36" t="s">
        <v>59</v>
      </c>
      <c r="B3" s="32" t="s">
        <v>60</v>
      </c>
      <c r="C3" s="34" t="s">
        <v>23</v>
      </c>
      <c r="D3" s="33" t="s">
        <v>58</v>
      </c>
      <c r="E3" s="34" t="str">
        <f>+'Merluza cola Industrial'!C$10</f>
        <v xml:space="preserve">PACIFICBLU SpA </v>
      </c>
      <c r="F3" t="s">
        <v>63</v>
      </c>
      <c r="G3" t="s">
        <v>64</v>
      </c>
      <c r="H3" s="35">
        <f>'Merluza cola Industrial'!E11</f>
        <v>1627.117</v>
      </c>
      <c r="I3" s="35">
        <f>'Merluza cola Industrial'!F11</f>
        <v>450.04614989999999</v>
      </c>
      <c r="J3" s="35">
        <f>'Merluza cola Industrial'!G11</f>
        <v>2461.7721498999999</v>
      </c>
      <c r="K3" s="35">
        <f>'Merluza cola Industrial'!H11</f>
        <v>1458.904</v>
      </c>
      <c r="L3" s="35">
        <f>'Merluza cola Industrial'!I11</f>
        <v>1002.8681498999999</v>
      </c>
      <c r="M3" s="151">
        <f>'Merluza cola Industrial'!J11</f>
        <v>0.59262348875758564</v>
      </c>
      <c r="N3" s="40" t="s">
        <v>77</v>
      </c>
      <c r="O3" s="37">
        <f>'Merluza cola Industrial'!$B$5</f>
        <v>44195</v>
      </c>
      <c r="P3" s="61">
        <v>2020</v>
      </c>
    </row>
    <row r="4" spans="1:17">
      <c r="A4" s="36" t="s">
        <v>59</v>
      </c>
      <c r="B4" s="32" t="s">
        <v>60</v>
      </c>
      <c r="C4" s="34" t="s">
        <v>23</v>
      </c>
      <c r="D4" s="33" t="s">
        <v>58</v>
      </c>
      <c r="E4" s="34" t="str">
        <f>+'Merluza cola Industrial'!C$10</f>
        <v xml:space="preserve">PACIFICBLU SpA </v>
      </c>
      <c r="F4" t="s">
        <v>61</v>
      </c>
      <c r="G4" t="s">
        <v>64</v>
      </c>
      <c r="H4" s="35">
        <f>'Merluza cola Industrial'!K10</f>
        <v>2711.692</v>
      </c>
      <c r="I4" s="35">
        <f>'Merluza cola Industrial'!L10</f>
        <v>450.04614989999999</v>
      </c>
      <c r="J4" s="35">
        <f>'Merluza cola Industrial'!M10</f>
        <v>3161.7381498999998</v>
      </c>
      <c r="K4" s="35">
        <f>'Merluza cola Industrial'!N10</f>
        <v>2158.87</v>
      </c>
      <c r="L4" s="35">
        <f>'Merluza cola Industrial'!O10</f>
        <v>1002.8681498999999</v>
      </c>
      <c r="M4" s="151">
        <f>'Merluza cola Industrial'!P10</f>
        <v>0.68281113034875485</v>
      </c>
      <c r="N4" s="40" t="s">
        <v>77</v>
      </c>
      <c r="O4" s="37">
        <f>'Merluza cola Industrial'!$B$5</f>
        <v>44195</v>
      </c>
      <c r="P4" s="61">
        <v>2020</v>
      </c>
    </row>
    <row r="5" spans="1:17">
      <c r="A5" s="36" t="s">
        <v>59</v>
      </c>
      <c r="B5" s="32" t="s">
        <v>60</v>
      </c>
      <c r="C5" s="34" t="s">
        <v>23</v>
      </c>
      <c r="D5" s="33" t="s">
        <v>58</v>
      </c>
      <c r="E5" s="34" t="str">
        <f>+'Merluza cola Industrial'!C$12</f>
        <v xml:space="preserve">BLUMAR S.A.                    </v>
      </c>
      <c r="F5" s="32" t="s">
        <v>61</v>
      </c>
      <c r="G5" s="32" t="s">
        <v>62</v>
      </c>
      <c r="H5" s="35">
        <f>'Merluza cola Industrial'!E12</f>
        <v>1.278</v>
      </c>
      <c r="I5" s="35">
        <f>'Merluza cola Industrial'!F12</f>
        <v>0</v>
      </c>
      <c r="J5" s="35">
        <f>'Merluza cola Industrial'!G12</f>
        <v>1.278</v>
      </c>
      <c r="K5" s="35">
        <f>'Merluza cola Industrial'!H12</f>
        <v>0</v>
      </c>
      <c r="L5" s="35">
        <f>'Merluza cola Industrial'!I12</f>
        <v>1.278</v>
      </c>
      <c r="M5" s="151">
        <f>'Merluza cola Industrial'!J12</f>
        <v>0</v>
      </c>
      <c r="N5" s="40" t="s">
        <v>77</v>
      </c>
      <c r="O5" s="37">
        <f>'Merluza cola Industrial'!$B$5</f>
        <v>44195</v>
      </c>
      <c r="P5" s="61">
        <v>2020</v>
      </c>
    </row>
    <row r="6" spans="1:17">
      <c r="A6" s="36" t="s">
        <v>59</v>
      </c>
      <c r="B6" s="32" t="s">
        <v>60</v>
      </c>
      <c r="C6" s="34" t="s">
        <v>23</v>
      </c>
      <c r="D6" s="33" t="s">
        <v>58</v>
      </c>
      <c r="E6" s="34" t="str">
        <f>+'Merluza cola Industrial'!C$12</f>
        <v xml:space="preserve">BLUMAR S.A.                    </v>
      </c>
      <c r="F6" t="s">
        <v>63</v>
      </c>
      <c r="G6" t="s">
        <v>64</v>
      </c>
      <c r="H6" s="35">
        <f>'Merluza cola Industrial'!E13</f>
        <v>1.917</v>
      </c>
      <c r="I6" s="35">
        <f>'Merluza cola Industrial'!F13</f>
        <v>0</v>
      </c>
      <c r="J6" s="35">
        <f>'Merluza cola Industrial'!G13</f>
        <v>3.1950000000000003</v>
      </c>
      <c r="K6" s="35">
        <f>'Merluza cola Industrial'!H13</f>
        <v>0</v>
      </c>
      <c r="L6" s="35">
        <f>'Merluza cola Industrial'!I13</f>
        <v>3.1950000000000003</v>
      </c>
      <c r="M6" s="151">
        <f>'Merluza cola Industrial'!J13</f>
        <v>0</v>
      </c>
      <c r="N6" s="40" t="s">
        <v>77</v>
      </c>
      <c r="O6" s="37">
        <f>'Merluza cola Industrial'!$B$5</f>
        <v>44195</v>
      </c>
      <c r="P6" s="61">
        <v>2020</v>
      </c>
    </row>
    <row r="7" spans="1:17">
      <c r="A7" s="36" t="s">
        <v>59</v>
      </c>
      <c r="B7" s="32" t="s">
        <v>60</v>
      </c>
      <c r="C7" s="34" t="s">
        <v>23</v>
      </c>
      <c r="D7" s="33" t="s">
        <v>58</v>
      </c>
      <c r="E7" s="34" t="str">
        <f>+'Merluza cola Industrial'!C$12</f>
        <v xml:space="preserve">BLUMAR S.A.                    </v>
      </c>
      <c r="F7" t="s">
        <v>61</v>
      </c>
      <c r="G7" t="s">
        <v>64</v>
      </c>
      <c r="H7" s="35">
        <f>'Merluza cola Industrial'!K12</f>
        <v>3.1950000000000003</v>
      </c>
      <c r="I7" s="35">
        <f>'Merluza cola Industrial'!L12</f>
        <v>0</v>
      </c>
      <c r="J7" s="35">
        <f>'Merluza cola Industrial'!M12</f>
        <v>3.1950000000000003</v>
      </c>
      <c r="K7" s="35">
        <f>'Merluza cola Industrial'!N12</f>
        <v>0</v>
      </c>
      <c r="L7" s="35">
        <f>'Merluza cola Industrial'!O12</f>
        <v>3.1950000000000003</v>
      </c>
      <c r="M7" s="151">
        <f>'Merluza cola Industrial'!P12</f>
        <v>0</v>
      </c>
      <c r="N7" s="40" t="s">
        <v>77</v>
      </c>
      <c r="O7" s="37">
        <f>'Merluza cola Industrial'!$B$5</f>
        <v>44195</v>
      </c>
      <c r="P7" s="61">
        <v>2020</v>
      </c>
    </row>
    <row r="8" spans="1:17">
      <c r="A8" s="36" t="s">
        <v>59</v>
      </c>
      <c r="B8" s="32" t="s">
        <v>60</v>
      </c>
      <c r="C8" s="34" t="s">
        <v>23</v>
      </c>
      <c r="D8" s="33" t="s">
        <v>58</v>
      </c>
      <c r="E8" s="34" t="str">
        <f>+'Merluza cola Industrial'!C$14</f>
        <v>PESQUERA LITORAL SpA</v>
      </c>
      <c r="F8" s="32" t="s">
        <v>61</v>
      </c>
      <c r="G8" s="32" t="s">
        <v>62</v>
      </c>
      <c r="H8" s="35">
        <f>'Merluza cola Industrial'!E14</f>
        <v>175.15300000000002</v>
      </c>
      <c r="I8" s="35">
        <f>'Merluza cola Industrial'!F14</f>
        <v>0</v>
      </c>
      <c r="J8" s="35">
        <f>'Merluza cola Industrial'!G14</f>
        <v>175.15300000000002</v>
      </c>
      <c r="K8" s="35">
        <f>'Merluza cola Industrial'!H14</f>
        <v>0</v>
      </c>
      <c r="L8" s="35">
        <f>'Merluza cola Industrial'!I14</f>
        <v>175.15300000000002</v>
      </c>
      <c r="M8" s="151">
        <f>'Merluza cola Industrial'!J14</f>
        <v>0</v>
      </c>
      <c r="N8" s="40" t="s">
        <v>77</v>
      </c>
      <c r="O8" s="37">
        <f>'Merluza cola Industrial'!$B$5</f>
        <v>44195</v>
      </c>
      <c r="P8" s="61">
        <v>2020</v>
      </c>
    </row>
    <row r="9" spans="1:17">
      <c r="A9" s="36" t="s">
        <v>59</v>
      </c>
      <c r="B9" s="32" t="s">
        <v>60</v>
      </c>
      <c r="C9" s="34" t="s">
        <v>23</v>
      </c>
      <c r="D9" s="33" t="s">
        <v>58</v>
      </c>
      <c r="E9" s="34" t="str">
        <f>+'Merluza cola Industrial'!C$14</f>
        <v>PESQUERA LITORAL SpA</v>
      </c>
      <c r="F9" t="s">
        <v>63</v>
      </c>
      <c r="G9" t="s">
        <v>64</v>
      </c>
      <c r="H9" s="35">
        <f>'Merluza cola Industrial'!E15</f>
        <v>262.77299999999997</v>
      </c>
      <c r="I9" s="35">
        <f>'Merluza cola Industrial'!F15</f>
        <v>-436.89751699999999</v>
      </c>
      <c r="J9" s="35">
        <f>'Merluza cola Industrial'!G15</f>
        <v>1.0284829999999943</v>
      </c>
      <c r="K9" s="35">
        <f>'Merluza cola Industrial'!H15</f>
        <v>0</v>
      </c>
      <c r="L9" s="35">
        <f>'Merluza cola Industrial'!I15</f>
        <v>1.0284829999999943</v>
      </c>
      <c r="M9" s="151">
        <f>'Merluza cola Industrial'!J15</f>
        <v>0</v>
      </c>
      <c r="N9" s="40" t="s">
        <v>77</v>
      </c>
      <c r="O9" s="37">
        <f>'Merluza cola Industrial'!$B$5</f>
        <v>44195</v>
      </c>
      <c r="P9" s="61">
        <v>2020</v>
      </c>
    </row>
    <row r="10" spans="1:17">
      <c r="A10" s="36" t="s">
        <v>59</v>
      </c>
      <c r="B10" s="32" t="s">
        <v>60</v>
      </c>
      <c r="C10" s="34" t="s">
        <v>23</v>
      </c>
      <c r="D10" s="33" t="s">
        <v>58</v>
      </c>
      <c r="E10" s="34" t="str">
        <f>+'Merluza cola Industrial'!C$14</f>
        <v>PESQUERA LITORAL SpA</v>
      </c>
      <c r="F10" t="s">
        <v>61</v>
      </c>
      <c r="G10" t="s">
        <v>64</v>
      </c>
      <c r="H10" s="35">
        <f>'Merluza cola Industrial'!K14</f>
        <v>437.92599999999999</v>
      </c>
      <c r="I10" s="35">
        <f>'Merluza cola Industrial'!L14</f>
        <v>-436.89751699999999</v>
      </c>
      <c r="J10" s="35">
        <f>'Merluza cola Industrial'!M14</f>
        <v>1.0284829999999943</v>
      </c>
      <c r="K10" s="35">
        <f>'Merluza cola Industrial'!N14</f>
        <v>0</v>
      </c>
      <c r="L10" s="35">
        <f>'Merluza cola Industrial'!O14</f>
        <v>1.0284829999999943</v>
      </c>
      <c r="M10" s="151">
        <f>'Merluza cola Industrial'!P14</f>
        <v>0</v>
      </c>
      <c r="N10" s="40" t="s">
        <v>77</v>
      </c>
      <c r="O10" s="37">
        <f>'Merluza cola Industrial'!$B$5</f>
        <v>44195</v>
      </c>
      <c r="P10" s="61">
        <v>2020</v>
      </c>
    </row>
    <row r="11" spans="1:17">
      <c r="A11" s="36" t="s">
        <v>59</v>
      </c>
      <c r="B11" s="32" t="s">
        <v>60</v>
      </c>
      <c r="C11" s="34" t="s">
        <v>23</v>
      </c>
      <c r="D11" s="33" t="s">
        <v>58</v>
      </c>
      <c r="E11" s="34" t="str">
        <f>+'Merluza cola Industrial'!C$16</f>
        <v xml:space="preserve">FOODCORP CHILE S.A.        </v>
      </c>
      <c r="F11" s="32" t="s">
        <v>61</v>
      </c>
      <c r="G11" s="32" t="s">
        <v>62</v>
      </c>
      <c r="H11" s="35">
        <f>'Merluza cola Industrial'!E16</f>
        <v>23.260999999999999</v>
      </c>
      <c r="I11" s="35">
        <f>'Merluza cola Industrial'!F16</f>
        <v>0</v>
      </c>
      <c r="J11" s="35">
        <f>'Merluza cola Industrial'!G16</f>
        <v>23.260999999999999</v>
      </c>
      <c r="K11" s="35">
        <f>'Merluza cola Industrial'!H16</f>
        <v>0</v>
      </c>
      <c r="L11" s="35">
        <f>'Merluza cola Industrial'!I16</f>
        <v>23.260999999999999</v>
      </c>
      <c r="M11" s="151">
        <f>'Merluza cola Industrial'!J16</f>
        <v>0</v>
      </c>
      <c r="N11" s="40" t="s">
        <v>77</v>
      </c>
      <c r="O11" s="37">
        <f>'Merluza cola Industrial'!$B$5</f>
        <v>44195</v>
      </c>
      <c r="P11" s="61">
        <v>2020</v>
      </c>
    </row>
    <row r="12" spans="1:17">
      <c r="A12" s="36" t="s">
        <v>59</v>
      </c>
      <c r="B12" s="32" t="s">
        <v>60</v>
      </c>
      <c r="C12" s="34" t="s">
        <v>23</v>
      </c>
      <c r="D12" s="33" t="s">
        <v>58</v>
      </c>
      <c r="E12" s="34" t="str">
        <f>+'Merluza cola Industrial'!C$16</f>
        <v xml:space="preserve">FOODCORP CHILE S.A.        </v>
      </c>
      <c r="F12" t="s">
        <v>63</v>
      </c>
      <c r="G12" t="s">
        <v>64</v>
      </c>
      <c r="H12" s="35">
        <f>'Merluza cola Industrial'!E17</f>
        <v>34.896999999999998</v>
      </c>
      <c r="I12" s="35">
        <f>'Merluza cola Industrial'!F17</f>
        <v>0</v>
      </c>
      <c r="J12" s="35">
        <f>'Merluza cola Industrial'!G17</f>
        <v>58.158000000000001</v>
      </c>
      <c r="K12" s="35">
        <f>'Merluza cola Industrial'!H17</f>
        <v>0</v>
      </c>
      <c r="L12" s="35">
        <f>'Merluza cola Industrial'!I17</f>
        <v>58.158000000000001</v>
      </c>
      <c r="M12" s="151">
        <f>'Merluza cola Industrial'!J17</f>
        <v>0</v>
      </c>
      <c r="N12" s="40" t="s">
        <v>77</v>
      </c>
      <c r="O12" s="37">
        <f>'Merluza cola Industrial'!$B$5</f>
        <v>44195</v>
      </c>
      <c r="P12" s="61">
        <v>2020</v>
      </c>
    </row>
    <row r="13" spans="1:17">
      <c r="A13" s="36" t="s">
        <v>59</v>
      </c>
      <c r="B13" s="32" t="s">
        <v>60</v>
      </c>
      <c r="C13" s="34" t="s">
        <v>23</v>
      </c>
      <c r="D13" s="33" t="s">
        <v>58</v>
      </c>
      <c r="E13" s="34" t="str">
        <f>+'Merluza cola Industrial'!C$16</f>
        <v xml:space="preserve">FOODCORP CHILE S.A.        </v>
      </c>
      <c r="F13" t="s">
        <v>61</v>
      </c>
      <c r="G13" t="s">
        <v>64</v>
      </c>
      <c r="H13" s="35">
        <f>'Merluza cola Industrial'!K16</f>
        <v>58.158000000000001</v>
      </c>
      <c r="I13" s="35">
        <f>'Merluza cola Industrial'!L16</f>
        <v>0</v>
      </c>
      <c r="J13" s="35">
        <f>'Merluza cola Industrial'!M16</f>
        <v>58.158000000000001</v>
      </c>
      <c r="K13" s="35">
        <f>'Merluza cola Industrial'!N16</f>
        <v>0</v>
      </c>
      <c r="L13" s="35">
        <f>'Merluza cola Industrial'!O16</f>
        <v>58.158000000000001</v>
      </c>
      <c r="M13" s="151">
        <f>'Merluza cola Industrial'!P16</f>
        <v>0</v>
      </c>
      <c r="N13" s="40" t="s">
        <v>77</v>
      </c>
      <c r="O13" s="37">
        <f>'Merluza cola Industrial'!$B$5</f>
        <v>44195</v>
      </c>
      <c r="P13" s="61">
        <v>2020</v>
      </c>
    </row>
    <row r="14" spans="1:17">
      <c r="A14" s="36" t="s">
        <v>59</v>
      </c>
      <c r="B14" s="32" t="s">
        <v>60</v>
      </c>
      <c r="C14" s="34" t="s">
        <v>23</v>
      </c>
      <c r="D14" s="33" t="s">
        <v>58</v>
      </c>
      <c r="E14" s="34" t="str">
        <f>+'Merluza cola Industrial'!C$18</f>
        <v xml:space="preserve">GRIMAR S.A.           </v>
      </c>
      <c r="F14" s="32" t="s">
        <v>61</v>
      </c>
      <c r="G14" s="32" t="s">
        <v>62</v>
      </c>
      <c r="H14" s="35">
        <f>'Merluza cola Industrial'!E18</f>
        <v>539.68200000000002</v>
      </c>
      <c r="I14" s="35">
        <f>'Merluza cola Industrial'!F18</f>
        <v>0</v>
      </c>
      <c r="J14" s="35">
        <f>'Merluza cola Industrial'!G18</f>
        <v>539.68200000000002</v>
      </c>
      <c r="K14" s="35">
        <f>'Merluza cola Industrial'!H18</f>
        <v>0</v>
      </c>
      <c r="L14" s="35">
        <f>'Merluza cola Industrial'!I18</f>
        <v>539.68200000000002</v>
      </c>
      <c r="M14" s="151">
        <f>'Merluza cola Industrial'!J18</f>
        <v>0</v>
      </c>
      <c r="N14" s="40" t="s">
        <v>77</v>
      </c>
      <c r="O14" s="37">
        <f>'Merluza cola Industrial'!$B$5</f>
        <v>44195</v>
      </c>
      <c r="P14" s="61">
        <v>2020</v>
      </c>
    </row>
    <row r="15" spans="1:17">
      <c r="A15" s="36" t="s">
        <v>59</v>
      </c>
      <c r="B15" s="32" t="s">
        <v>60</v>
      </c>
      <c r="C15" s="34" t="s">
        <v>23</v>
      </c>
      <c r="D15" s="33" t="s">
        <v>58</v>
      </c>
      <c r="E15" s="34" t="str">
        <f>+'Merluza cola Industrial'!C$18</f>
        <v xml:space="preserve">GRIMAR S.A.           </v>
      </c>
      <c r="F15" t="s">
        <v>63</v>
      </c>
      <c r="G15" t="s">
        <v>64</v>
      </c>
      <c r="H15" s="35">
        <f>'Merluza cola Industrial'!E19</f>
        <v>809.65</v>
      </c>
      <c r="I15" s="35">
        <f>'Merluza cola Industrial'!F19</f>
        <v>-749.3317957999999</v>
      </c>
      <c r="J15" s="35">
        <f>'Merluza cola Industrial'!G19</f>
        <v>600.0002042000001</v>
      </c>
      <c r="K15" s="35">
        <f>'Merluza cola Industrial'!H19</f>
        <v>209.91300000000001</v>
      </c>
      <c r="L15" s="35">
        <f>'Merluza cola Industrial'!I19</f>
        <v>390.08720420000009</v>
      </c>
      <c r="M15" s="151">
        <f>'Merluza cola Industrial'!J19</f>
        <v>0.34985488093272216</v>
      </c>
      <c r="N15" s="40" t="s">
        <v>77</v>
      </c>
      <c r="O15" s="37">
        <f>'Merluza cola Industrial'!$B$5</f>
        <v>44195</v>
      </c>
      <c r="P15" s="61">
        <v>2020</v>
      </c>
    </row>
    <row r="16" spans="1:17">
      <c r="A16" s="36" t="s">
        <v>59</v>
      </c>
      <c r="B16" s="32" t="s">
        <v>60</v>
      </c>
      <c r="C16" s="34" t="s">
        <v>23</v>
      </c>
      <c r="D16" s="33" t="s">
        <v>58</v>
      </c>
      <c r="E16" s="34" t="str">
        <f>+'Merluza cola Industrial'!C$18</f>
        <v xml:space="preserve">GRIMAR S.A.           </v>
      </c>
      <c r="F16" t="s">
        <v>61</v>
      </c>
      <c r="G16" t="s">
        <v>64</v>
      </c>
      <c r="H16" s="35">
        <f>'Merluza cola Industrial'!K18</f>
        <v>1349.3319999999999</v>
      </c>
      <c r="I16" s="35">
        <f>'Merluza cola Industrial'!L18</f>
        <v>-749.3317957999999</v>
      </c>
      <c r="J16" s="35">
        <f>'Merluza cola Industrial'!M18</f>
        <v>600.00020419999998</v>
      </c>
      <c r="K16" s="35">
        <f>'Merluza cola Industrial'!N18</f>
        <v>209.91300000000001</v>
      </c>
      <c r="L16" s="35">
        <f>'Merluza cola Industrial'!O18</f>
        <v>390.08720419999997</v>
      </c>
      <c r="M16" s="151">
        <f>'Merluza cola Industrial'!P18</f>
        <v>0.34985488093272221</v>
      </c>
      <c r="N16" s="40" t="s">
        <v>77</v>
      </c>
      <c r="O16" s="37">
        <f>'Merluza cola Industrial'!$B$5</f>
        <v>44195</v>
      </c>
      <c r="P16" s="61">
        <v>2020</v>
      </c>
    </row>
    <row r="17" spans="1:16">
      <c r="A17" s="36" t="s">
        <v>59</v>
      </c>
      <c r="B17" s="32" t="s">
        <v>60</v>
      </c>
      <c r="C17" s="34" t="s">
        <v>23</v>
      </c>
      <c r="D17" s="33" t="s">
        <v>58</v>
      </c>
      <c r="E17" s="34" t="str">
        <f>+'Merluza cola Industrial'!C$20</f>
        <v xml:space="preserve">ISLA QUIHUA S.A.     </v>
      </c>
      <c r="F17" s="32" t="s">
        <v>61</v>
      </c>
      <c r="G17" s="32" t="s">
        <v>62</v>
      </c>
      <c r="H17" s="35">
        <f>'Merluza cola Industrial'!E20</f>
        <v>634.87</v>
      </c>
      <c r="I17" s="35">
        <f>'Merluza cola Industrial'!F20</f>
        <v>0</v>
      </c>
      <c r="J17" s="35">
        <f>'Merluza cola Industrial'!G20</f>
        <v>634.87</v>
      </c>
      <c r="K17" s="35">
        <f>'Merluza cola Industrial'!H20</f>
        <v>0</v>
      </c>
      <c r="L17" s="35">
        <f>'Merluza cola Industrial'!I20</f>
        <v>634.87</v>
      </c>
      <c r="M17" s="151">
        <f>'Merluza cola Industrial'!J20</f>
        <v>0</v>
      </c>
      <c r="N17" s="40" t="s">
        <v>77</v>
      </c>
      <c r="O17" s="37">
        <f>'Merluza cola Industrial'!$B$5</f>
        <v>44195</v>
      </c>
      <c r="P17" s="61">
        <v>2020</v>
      </c>
    </row>
    <row r="18" spans="1:16">
      <c r="A18" s="36" t="s">
        <v>59</v>
      </c>
      <c r="B18" s="32" t="s">
        <v>60</v>
      </c>
      <c r="C18" s="34" t="s">
        <v>23</v>
      </c>
      <c r="D18" s="33" t="s">
        <v>58</v>
      </c>
      <c r="E18" s="34" t="str">
        <f>+'Merluza cola Industrial'!C$20</f>
        <v xml:space="preserve">ISLA QUIHUA S.A.     </v>
      </c>
      <c r="F18" t="s">
        <v>63</v>
      </c>
      <c r="G18" t="s">
        <v>64</v>
      </c>
      <c r="H18" s="35">
        <f>'Merluza cola Industrial'!E21</f>
        <v>952.45399999999995</v>
      </c>
      <c r="I18" s="35">
        <f>'Merluza cola Industrial'!F21</f>
        <v>-1586.8321281999999</v>
      </c>
      <c r="J18" s="35">
        <f>'Merluza cola Industrial'!G21</f>
        <v>0.49187180000001263</v>
      </c>
      <c r="K18" s="35">
        <f>'Merluza cola Industrial'!H21</f>
        <v>0</v>
      </c>
      <c r="L18" s="35">
        <f>'Merluza cola Industrial'!I21</f>
        <v>0.49187180000001263</v>
      </c>
      <c r="M18" s="151">
        <f>'Merluza cola Industrial'!J21</f>
        <v>0</v>
      </c>
      <c r="N18" s="40" t="s">
        <v>77</v>
      </c>
      <c r="O18" s="37">
        <f>'Merluza cola Industrial'!$B$5</f>
        <v>44195</v>
      </c>
      <c r="P18" s="61">
        <v>2020</v>
      </c>
    </row>
    <row r="19" spans="1:16">
      <c r="A19" s="36" t="s">
        <v>59</v>
      </c>
      <c r="B19" s="32" t="s">
        <v>60</v>
      </c>
      <c r="C19" s="34" t="s">
        <v>23</v>
      </c>
      <c r="D19" s="33" t="s">
        <v>58</v>
      </c>
      <c r="E19" s="34" t="str">
        <f>+'Merluza cola Industrial'!C$20</f>
        <v xml:space="preserve">ISLA QUIHUA S.A.     </v>
      </c>
      <c r="F19" t="s">
        <v>61</v>
      </c>
      <c r="G19" t="s">
        <v>64</v>
      </c>
      <c r="H19" s="35">
        <f>'Merluza cola Industrial'!K20</f>
        <v>1587.3240000000001</v>
      </c>
      <c r="I19" s="35">
        <f>'Merluza cola Industrial'!L20</f>
        <v>-1586.8321281999999</v>
      </c>
      <c r="J19" s="35">
        <f>'Merluza cola Industrial'!M20</f>
        <v>0.49187180000012631</v>
      </c>
      <c r="K19" s="35">
        <f>'Merluza cola Industrial'!N20</f>
        <v>0</v>
      </c>
      <c r="L19" s="35">
        <f>'Merluza cola Industrial'!O20</f>
        <v>0.49187180000012631</v>
      </c>
      <c r="M19" s="151">
        <f>'Merluza cola Industrial'!P20</f>
        <v>0</v>
      </c>
      <c r="N19" s="40" t="s">
        <v>77</v>
      </c>
      <c r="O19" s="37">
        <f>'Merluza cola Industrial'!$B$5</f>
        <v>44195</v>
      </c>
      <c r="P19" s="61">
        <v>2020</v>
      </c>
    </row>
    <row r="20" spans="1:16">
      <c r="A20" s="36" t="s">
        <v>59</v>
      </c>
      <c r="B20" s="32" t="s">
        <v>60</v>
      </c>
      <c r="C20" s="34" t="s">
        <v>23</v>
      </c>
      <c r="D20" s="33" t="s">
        <v>58</v>
      </c>
      <c r="E20" s="34" t="str">
        <f>+'Merluza cola Industrial'!C$22</f>
        <v xml:space="preserve">LANDES S.A. </v>
      </c>
      <c r="F20" s="32" t="s">
        <v>61</v>
      </c>
      <c r="G20" s="32" t="s">
        <v>62</v>
      </c>
      <c r="H20" s="35">
        <f>'Merluza cola Industrial'!E22</f>
        <v>200.97300000000001</v>
      </c>
      <c r="I20" s="35">
        <f>'Merluza cola Industrial'!F22</f>
        <v>0</v>
      </c>
      <c r="J20" s="35">
        <f>'Merluza cola Industrial'!G22</f>
        <v>200.97300000000001</v>
      </c>
      <c r="K20" s="35">
        <f>'Merluza cola Industrial'!H22</f>
        <v>0</v>
      </c>
      <c r="L20" s="35">
        <f>'Merluza cola Industrial'!I22</f>
        <v>200.97300000000001</v>
      </c>
      <c r="M20" s="151">
        <f>'Merluza cola Industrial'!J22</f>
        <v>0</v>
      </c>
      <c r="N20" s="40" t="s">
        <v>77</v>
      </c>
      <c r="O20" s="37">
        <f>'Merluza cola Industrial'!$B$5</f>
        <v>44195</v>
      </c>
      <c r="P20" s="61">
        <v>2020</v>
      </c>
    </row>
    <row r="21" spans="1:16">
      <c r="A21" s="36" t="s">
        <v>59</v>
      </c>
      <c r="B21" s="32" t="s">
        <v>60</v>
      </c>
      <c r="C21" s="34" t="s">
        <v>23</v>
      </c>
      <c r="D21" s="33" t="s">
        <v>58</v>
      </c>
      <c r="E21" s="34" t="str">
        <f>+'Merluza cola Industrial'!C$22</f>
        <v xml:space="preserve">LANDES S.A. </v>
      </c>
      <c r="F21" t="s">
        <v>63</v>
      </c>
      <c r="G21" t="s">
        <v>64</v>
      </c>
      <c r="H21" s="35">
        <f>'Merluza cola Industrial'!E23</f>
        <v>301.50599999999997</v>
      </c>
      <c r="I21" s="35">
        <f>'Merluza cola Industrial'!F23</f>
        <v>-450.04614989999999</v>
      </c>
      <c r="J21" s="35">
        <f>'Merluza cola Industrial'!G23</f>
        <v>52.432850099999996</v>
      </c>
      <c r="K21" s="35">
        <f>'Merluza cola Industrial'!H23</f>
        <v>0.107</v>
      </c>
      <c r="L21" s="35">
        <f>'Merluza cola Industrial'!I23</f>
        <v>52.325850099999997</v>
      </c>
      <c r="M21" s="151">
        <f>'Merluza cola Industrial'!J23</f>
        <v>0</v>
      </c>
      <c r="N21" s="40" t="s">
        <v>77</v>
      </c>
      <c r="O21" s="37">
        <f>'Merluza cola Industrial'!$B$5</f>
        <v>44195</v>
      </c>
      <c r="P21" s="61">
        <v>2020</v>
      </c>
    </row>
    <row r="22" spans="1:16">
      <c r="A22" s="36" t="s">
        <v>59</v>
      </c>
      <c r="B22" s="32" t="s">
        <v>60</v>
      </c>
      <c r="C22" s="34" t="s">
        <v>23</v>
      </c>
      <c r="D22" s="33" t="s">
        <v>58</v>
      </c>
      <c r="E22" s="34" t="str">
        <f>+'Merluza cola Industrial'!C$22</f>
        <v xml:space="preserve">LANDES S.A. </v>
      </c>
      <c r="F22" t="s">
        <v>61</v>
      </c>
      <c r="G22" t="s">
        <v>64</v>
      </c>
      <c r="H22" s="35">
        <f>'Merluza cola Industrial'!K22</f>
        <v>502.47899999999998</v>
      </c>
      <c r="I22" s="35">
        <f>'Merluza cola Industrial'!L22</f>
        <v>-450.04614989999999</v>
      </c>
      <c r="J22" s="35">
        <f>'Merluza cola Industrial'!M22</f>
        <v>52.432850099999996</v>
      </c>
      <c r="K22" s="35">
        <f>'Merluza cola Industrial'!N22</f>
        <v>0.107</v>
      </c>
      <c r="L22" s="35">
        <f>'Merluza cola Industrial'!O22</f>
        <v>52.325850099999997</v>
      </c>
      <c r="M22" s="151">
        <f>'Merluza cola Industrial'!P22</f>
        <v>2.0407053935830202E-3</v>
      </c>
      <c r="N22" s="40" t="s">
        <v>77</v>
      </c>
      <c r="O22" s="37">
        <f>'Merluza cola Industrial'!$B$5</f>
        <v>44195</v>
      </c>
      <c r="P22" s="61">
        <v>2020</v>
      </c>
    </row>
    <row r="23" spans="1:16">
      <c r="A23" s="36" t="s">
        <v>59</v>
      </c>
      <c r="B23" s="32" t="s">
        <v>60</v>
      </c>
      <c r="C23" s="34" t="s">
        <v>23</v>
      </c>
      <c r="D23" s="33" t="s">
        <v>58</v>
      </c>
      <c r="E23" s="34" t="str">
        <f>+'Merluza cola Industrial'!C$24</f>
        <v xml:space="preserve">LOTA PROTEIN S.A.            </v>
      </c>
      <c r="F23" s="32" t="s">
        <v>61</v>
      </c>
      <c r="G23" s="32" t="s">
        <v>62</v>
      </c>
      <c r="H23" s="35">
        <f>'Merluza cola Industrial'!E24</f>
        <v>127.081</v>
      </c>
      <c r="I23" s="35">
        <f>'Merluza cola Industrial'!F24</f>
        <v>0</v>
      </c>
      <c r="J23" s="35">
        <f>'Merluza cola Industrial'!G24</f>
        <v>127.081</v>
      </c>
      <c r="K23" s="35">
        <f>'Merluza cola Industrial'!H24</f>
        <v>0</v>
      </c>
      <c r="L23" s="35">
        <f>'Merluza cola Industrial'!I24</f>
        <v>127.081</v>
      </c>
      <c r="M23" s="151">
        <f>'Merluza cola Industrial'!J24</f>
        <v>0</v>
      </c>
      <c r="N23" s="40" t="s">
        <v>77</v>
      </c>
      <c r="O23" s="37">
        <f>'Merluza cola Industrial'!$B$5</f>
        <v>44195</v>
      </c>
      <c r="P23" s="61">
        <v>2020</v>
      </c>
    </row>
    <row r="24" spans="1:16">
      <c r="A24" s="36" t="s">
        <v>59</v>
      </c>
      <c r="B24" s="32" t="s">
        <v>60</v>
      </c>
      <c r="C24" s="34" t="s">
        <v>23</v>
      </c>
      <c r="D24" s="33" t="s">
        <v>58</v>
      </c>
      <c r="E24" s="34" t="str">
        <f>+'Merluza cola Industrial'!C$24</f>
        <v xml:space="preserve">LOTA PROTEIN S.A.            </v>
      </c>
      <c r="F24" t="s">
        <v>63</v>
      </c>
      <c r="G24" t="s">
        <v>64</v>
      </c>
      <c r="H24" s="35">
        <f>'Merluza cola Industrial'!E25</f>
        <v>190.65199999999999</v>
      </c>
      <c r="I24" s="35">
        <f>'Merluza cola Industrial'!F25</f>
        <v>-313.1420124</v>
      </c>
      <c r="J24" s="35">
        <f>'Merluza cola Industrial'!G25</f>
        <v>4.5909875999999912</v>
      </c>
      <c r="K24" s="35">
        <f>'Merluza cola Industrial'!H25</f>
        <v>0</v>
      </c>
      <c r="L24" s="35">
        <f>'Merluza cola Industrial'!I25</f>
        <v>4.5909875999999912</v>
      </c>
      <c r="M24" s="151">
        <f>'Merluza cola Industrial'!J25</f>
        <v>0</v>
      </c>
      <c r="N24" s="40" t="s">
        <v>77</v>
      </c>
      <c r="O24" s="37">
        <f>'Merluza cola Industrial'!$B$5</f>
        <v>44195</v>
      </c>
      <c r="P24" s="61">
        <v>2020</v>
      </c>
    </row>
    <row r="25" spans="1:16">
      <c r="A25" s="36" t="s">
        <v>59</v>
      </c>
      <c r="B25" s="32" t="s">
        <v>60</v>
      </c>
      <c r="C25" s="34" t="s">
        <v>23</v>
      </c>
      <c r="D25" s="33" t="s">
        <v>58</v>
      </c>
      <c r="E25" s="34" t="str">
        <f>+'Merluza cola Industrial'!C$24</f>
        <v xml:space="preserve">LOTA PROTEIN S.A.            </v>
      </c>
      <c r="F25" t="s">
        <v>61</v>
      </c>
      <c r="G25" t="s">
        <v>64</v>
      </c>
      <c r="H25" s="35">
        <f>'Merluza cola Industrial'!K24</f>
        <v>317.733</v>
      </c>
      <c r="I25" s="35">
        <f>'Merluza cola Industrial'!L24</f>
        <v>-313.1420124</v>
      </c>
      <c r="J25" s="35">
        <f>'Merluza cola Industrial'!M24</f>
        <v>4.5909876000000054</v>
      </c>
      <c r="K25" s="35">
        <f>'Merluza cola Industrial'!N24</f>
        <v>0</v>
      </c>
      <c r="L25" s="35">
        <f>'Merluza cola Industrial'!O24</f>
        <v>4.5909876000000054</v>
      </c>
      <c r="M25" s="151">
        <f>'Merluza cola Industrial'!P24</f>
        <v>0</v>
      </c>
      <c r="N25" s="40" t="s">
        <v>77</v>
      </c>
      <c r="O25" s="37">
        <f>'Merluza cola Industrial'!$B$5</f>
        <v>44195</v>
      </c>
      <c r="P25" s="61">
        <v>2020</v>
      </c>
    </row>
    <row r="26" spans="1:16">
      <c r="A26" s="36" t="s">
        <v>59</v>
      </c>
      <c r="B26" s="32" t="s">
        <v>60</v>
      </c>
      <c r="C26" s="34" t="s">
        <v>23</v>
      </c>
      <c r="D26" s="33" t="s">
        <v>58</v>
      </c>
      <c r="E26" s="34" t="str">
        <f>+'Merluza cola Industrial'!C$26</f>
        <v xml:space="preserve">ANTONIO CRUZ CORDOVA NAKOUZI                             </v>
      </c>
      <c r="F26" s="32" t="s">
        <v>61</v>
      </c>
      <c r="G26" s="32" t="s">
        <v>62</v>
      </c>
      <c r="H26" s="35">
        <f>'Merluza cola Industrial'!E26</f>
        <v>4.2999999999999997E-2</v>
      </c>
      <c r="I26" s="35">
        <f>'Merluza cola Industrial'!F26</f>
        <v>0</v>
      </c>
      <c r="J26" s="35">
        <f>'Merluza cola Industrial'!G26</f>
        <v>4.2999999999999997E-2</v>
      </c>
      <c r="K26" s="35">
        <f>'Merluza cola Industrial'!H26</f>
        <v>0</v>
      </c>
      <c r="L26" s="35">
        <f>'Merluza cola Industrial'!I26</f>
        <v>4.2999999999999997E-2</v>
      </c>
      <c r="M26" s="151">
        <f>'Merluza cola Industrial'!J26</f>
        <v>0</v>
      </c>
      <c r="N26" s="40" t="s">
        <v>77</v>
      </c>
      <c r="O26" s="37">
        <f>'Merluza cola Industrial'!$B$5</f>
        <v>44195</v>
      </c>
      <c r="P26" s="61">
        <v>2020</v>
      </c>
    </row>
    <row r="27" spans="1:16">
      <c r="A27" s="36" t="s">
        <v>59</v>
      </c>
      <c r="B27" s="32" t="s">
        <v>60</v>
      </c>
      <c r="C27" s="34" t="s">
        <v>23</v>
      </c>
      <c r="D27" s="33" t="s">
        <v>58</v>
      </c>
      <c r="E27" s="34" t="str">
        <f>+'Merluza cola Industrial'!C$26</f>
        <v xml:space="preserve">ANTONIO CRUZ CORDOVA NAKOUZI                             </v>
      </c>
      <c r="F27" t="s">
        <v>63</v>
      </c>
      <c r="G27" t="s">
        <v>64</v>
      </c>
      <c r="H27" s="35">
        <f>'Merluza cola Industrial'!E27</f>
        <v>6.5000000000000002E-2</v>
      </c>
      <c r="I27" s="35">
        <f>'Merluza cola Industrial'!F27</f>
        <v>0</v>
      </c>
      <c r="J27" s="35">
        <f>'Merluza cola Industrial'!G27</f>
        <v>0.108</v>
      </c>
      <c r="K27" s="35">
        <f>'Merluza cola Industrial'!H27</f>
        <v>0</v>
      </c>
      <c r="L27" s="35">
        <f>'Merluza cola Industrial'!I27</f>
        <v>0.108</v>
      </c>
      <c r="M27" s="151">
        <f>'Merluza cola Industrial'!J27</f>
        <v>0</v>
      </c>
      <c r="N27" s="40" t="s">
        <v>77</v>
      </c>
      <c r="O27" s="37">
        <f>'Merluza cola Industrial'!$B$5</f>
        <v>44195</v>
      </c>
      <c r="P27" s="61">
        <v>2020</v>
      </c>
    </row>
    <row r="28" spans="1:16">
      <c r="A28" s="36" t="s">
        <v>59</v>
      </c>
      <c r="B28" s="32" t="s">
        <v>60</v>
      </c>
      <c r="C28" s="34" t="s">
        <v>23</v>
      </c>
      <c r="D28" s="33" t="s">
        <v>58</v>
      </c>
      <c r="E28" s="34" t="str">
        <f>+'Merluza cola Industrial'!C$26</f>
        <v xml:space="preserve">ANTONIO CRUZ CORDOVA NAKOUZI                             </v>
      </c>
      <c r="F28" t="s">
        <v>61</v>
      </c>
      <c r="G28" t="s">
        <v>64</v>
      </c>
      <c r="H28" s="35">
        <f>'Merluza cola Industrial'!K26</f>
        <v>0.108</v>
      </c>
      <c r="I28" s="35">
        <f>'Merluza cola Industrial'!L26</f>
        <v>0</v>
      </c>
      <c r="J28" s="35">
        <f>'Merluza cola Industrial'!M26</f>
        <v>0.108</v>
      </c>
      <c r="K28" s="35">
        <f>'Merluza cola Industrial'!N26</f>
        <v>0</v>
      </c>
      <c r="L28" s="35">
        <f>'Merluza cola Industrial'!O26</f>
        <v>0.108</v>
      </c>
      <c r="M28" s="151">
        <f>'Merluza cola Industrial'!P26</f>
        <v>0</v>
      </c>
      <c r="N28" s="40" t="s">
        <v>77</v>
      </c>
      <c r="O28" s="37">
        <f>'Merluza cola Industrial'!$B$5</f>
        <v>44195</v>
      </c>
      <c r="P28" s="61">
        <v>2020</v>
      </c>
    </row>
    <row r="29" spans="1:16">
      <c r="A29" s="36" t="s">
        <v>59</v>
      </c>
      <c r="B29" s="32" t="s">
        <v>60</v>
      </c>
      <c r="C29" s="34" t="s">
        <v>23</v>
      </c>
      <c r="D29" s="33" t="s">
        <v>58</v>
      </c>
      <c r="E29" s="34" t="str">
        <f>+'Merluza cola Industrial'!C$28</f>
        <v xml:space="preserve">ANTONIO DA VENEZIA RETAMALES </v>
      </c>
      <c r="F29" s="32" t="s">
        <v>61</v>
      </c>
      <c r="G29" s="32" t="s">
        <v>62</v>
      </c>
      <c r="H29" s="35">
        <f>'Merluza cola Industrial'!E28</f>
        <v>4.2999999999999997E-2</v>
      </c>
      <c r="I29" s="35">
        <f>'Merluza cola Industrial'!F28</f>
        <v>0</v>
      </c>
      <c r="J29" s="35">
        <f>'Merluza cola Industrial'!G28</f>
        <v>4.2999999999999997E-2</v>
      </c>
      <c r="K29" s="35">
        <f>'Merluza cola Industrial'!H28</f>
        <v>0</v>
      </c>
      <c r="L29" s="35">
        <f>'Merluza cola Industrial'!I28</f>
        <v>4.2999999999999997E-2</v>
      </c>
      <c r="M29" s="151">
        <f>'Merluza cola Industrial'!J28</f>
        <v>0</v>
      </c>
      <c r="N29" s="40" t="s">
        <v>77</v>
      </c>
      <c r="O29" s="37">
        <f>'Merluza cola Industrial'!$B$5</f>
        <v>44195</v>
      </c>
      <c r="P29" s="61">
        <v>2020</v>
      </c>
    </row>
    <row r="30" spans="1:16">
      <c r="A30" s="36" t="s">
        <v>59</v>
      </c>
      <c r="B30" s="32" t="s">
        <v>60</v>
      </c>
      <c r="C30" s="34" t="s">
        <v>23</v>
      </c>
      <c r="D30" s="33" t="s">
        <v>58</v>
      </c>
      <c r="E30" s="34" t="str">
        <f>+'Merluza cola Industrial'!C$28</f>
        <v xml:space="preserve">ANTONIO DA VENEZIA RETAMALES </v>
      </c>
      <c r="F30" t="s">
        <v>63</v>
      </c>
      <c r="G30" t="s">
        <v>64</v>
      </c>
      <c r="H30" s="35">
        <f>'Merluza cola Industrial'!E29</f>
        <v>6.5000000000000002E-2</v>
      </c>
      <c r="I30" s="35">
        <f>'Merluza cola Industrial'!F29</f>
        <v>0</v>
      </c>
      <c r="J30" s="35">
        <f>'Merluza cola Industrial'!G29</f>
        <v>0.108</v>
      </c>
      <c r="K30" s="35">
        <f>'Merluza cola Industrial'!H29</f>
        <v>0</v>
      </c>
      <c r="L30" s="35">
        <f>'Merluza cola Industrial'!I29</f>
        <v>0.108</v>
      </c>
      <c r="M30" s="151">
        <f>'Merluza cola Industrial'!J29</f>
        <v>0</v>
      </c>
      <c r="N30" s="40" t="s">
        <v>77</v>
      </c>
      <c r="O30" s="37">
        <f>'Merluza cola Industrial'!$B$5</f>
        <v>44195</v>
      </c>
      <c r="P30" s="61">
        <v>2020</v>
      </c>
    </row>
    <row r="31" spans="1:16">
      <c r="A31" s="36" t="s">
        <v>59</v>
      </c>
      <c r="B31" s="32" t="s">
        <v>60</v>
      </c>
      <c r="C31" s="34" t="s">
        <v>23</v>
      </c>
      <c r="D31" s="33" t="s">
        <v>58</v>
      </c>
      <c r="E31" s="34" t="str">
        <f>+'Merluza cola Industrial'!C$28</f>
        <v xml:space="preserve">ANTONIO DA VENEZIA RETAMALES </v>
      </c>
      <c r="F31" t="s">
        <v>61</v>
      </c>
      <c r="G31" t="s">
        <v>64</v>
      </c>
      <c r="H31" s="35">
        <f>'Merluza cola Industrial'!K28</f>
        <v>0.108</v>
      </c>
      <c r="I31" s="35">
        <f>'Merluza cola Industrial'!L28</f>
        <v>0</v>
      </c>
      <c r="J31" s="35">
        <f>'Merluza cola Industrial'!M28</f>
        <v>0.108</v>
      </c>
      <c r="K31" s="35">
        <f>'Merluza cola Industrial'!N28</f>
        <v>0</v>
      </c>
      <c r="L31" s="35">
        <f>'Merluza cola Industrial'!O28</f>
        <v>0.108</v>
      </c>
      <c r="M31" s="151">
        <f>'Merluza cola Industrial'!P28</f>
        <v>0</v>
      </c>
      <c r="N31" s="40" t="s">
        <v>77</v>
      </c>
      <c r="O31" s="37">
        <f>'Merluza cola Industrial'!$B$5</f>
        <v>44195</v>
      </c>
      <c r="P31" s="61">
        <v>2020</v>
      </c>
    </row>
    <row r="32" spans="1:16">
      <c r="A32" s="36" t="s">
        <v>59</v>
      </c>
      <c r="B32" s="32" t="s">
        <v>60</v>
      </c>
      <c r="C32" s="34" t="s">
        <v>23</v>
      </c>
      <c r="D32" s="33" t="s">
        <v>58</v>
      </c>
      <c r="E32" s="34" t="str">
        <f>+'Merluza cola Industrial'!C$30</f>
        <v xml:space="preserve">ENFERMAR LTDA. </v>
      </c>
      <c r="F32" s="32" t="s">
        <v>61</v>
      </c>
      <c r="G32" s="32" t="s">
        <v>62</v>
      </c>
      <c r="H32" s="35">
        <f>'Merluza cola Industrial'!E30</f>
        <v>4.2999999999999997E-2</v>
      </c>
      <c r="I32" s="35">
        <f>'Merluza cola Industrial'!F30</f>
        <v>0</v>
      </c>
      <c r="J32" s="35">
        <f>'Merluza cola Industrial'!G30</f>
        <v>4.2999999999999997E-2</v>
      </c>
      <c r="K32" s="35">
        <f>'Merluza cola Industrial'!H30</f>
        <v>0</v>
      </c>
      <c r="L32" s="35">
        <f>'Merluza cola Industrial'!I30</f>
        <v>4.2999999999999997E-2</v>
      </c>
      <c r="M32" s="151">
        <f>'Merluza cola Industrial'!J30</f>
        <v>0</v>
      </c>
      <c r="N32" s="40" t="s">
        <v>77</v>
      </c>
      <c r="O32" s="37">
        <f>'Merluza cola Industrial'!$B$5</f>
        <v>44195</v>
      </c>
      <c r="P32" s="61">
        <v>2020</v>
      </c>
    </row>
    <row r="33" spans="1:16">
      <c r="A33" s="36" t="s">
        <v>59</v>
      </c>
      <c r="B33" s="32" t="s">
        <v>60</v>
      </c>
      <c r="C33" s="34" t="s">
        <v>23</v>
      </c>
      <c r="D33" s="33" t="s">
        <v>58</v>
      </c>
      <c r="E33" s="34" t="str">
        <f>+'Merluza cola Industrial'!C$30</f>
        <v xml:space="preserve">ENFERMAR LTDA. </v>
      </c>
      <c r="F33" t="s">
        <v>63</v>
      </c>
      <c r="G33" t="s">
        <v>64</v>
      </c>
      <c r="H33" s="35">
        <f>'Merluza cola Industrial'!E31</f>
        <v>6.5000000000000002E-2</v>
      </c>
      <c r="I33" s="35">
        <f>'Merluza cola Industrial'!F31</f>
        <v>0</v>
      </c>
      <c r="J33" s="35">
        <f>'Merluza cola Industrial'!G31</f>
        <v>0.108</v>
      </c>
      <c r="K33" s="35">
        <f>'Merluza cola Industrial'!H31</f>
        <v>0</v>
      </c>
      <c r="L33" s="35">
        <f>'Merluza cola Industrial'!I31</f>
        <v>0.108</v>
      </c>
      <c r="M33" s="151">
        <f>'Merluza cola Industrial'!J31</f>
        <v>0</v>
      </c>
      <c r="N33" s="40" t="s">
        <v>77</v>
      </c>
      <c r="O33" s="37">
        <f>'Merluza cola Industrial'!$B$5</f>
        <v>44195</v>
      </c>
      <c r="P33" s="61">
        <v>2020</v>
      </c>
    </row>
    <row r="34" spans="1:16">
      <c r="A34" s="36" t="s">
        <v>59</v>
      </c>
      <c r="B34" s="32" t="s">
        <v>60</v>
      </c>
      <c r="C34" s="34" t="s">
        <v>23</v>
      </c>
      <c r="D34" s="33" t="s">
        <v>58</v>
      </c>
      <c r="E34" s="34" t="str">
        <f>+'Merluza cola Industrial'!C$30</f>
        <v xml:space="preserve">ENFERMAR LTDA. </v>
      </c>
      <c r="F34" t="s">
        <v>61</v>
      </c>
      <c r="G34" t="s">
        <v>64</v>
      </c>
      <c r="H34" s="35">
        <f>'Merluza cola Industrial'!K30</f>
        <v>0.108</v>
      </c>
      <c r="I34" s="35">
        <f>'Merluza cola Industrial'!L30</f>
        <v>0</v>
      </c>
      <c r="J34" s="35">
        <f>'Merluza cola Industrial'!M30</f>
        <v>0.108</v>
      </c>
      <c r="K34" s="35">
        <f>'Merluza cola Industrial'!N30</f>
        <v>0</v>
      </c>
      <c r="L34" s="35">
        <f>'Merluza cola Industrial'!O30</f>
        <v>0.108</v>
      </c>
      <c r="M34" s="151">
        <f>'Merluza cola Industrial'!P30</f>
        <v>0</v>
      </c>
      <c r="N34" s="40" t="s">
        <v>77</v>
      </c>
      <c r="O34" s="37">
        <f>'Merluza cola Industrial'!$B$5</f>
        <v>44195</v>
      </c>
      <c r="P34" s="61">
        <v>2020</v>
      </c>
    </row>
    <row r="35" spans="1:16">
      <c r="A35" s="36" t="s">
        <v>59</v>
      </c>
      <c r="B35" s="32" t="s">
        <v>60</v>
      </c>
      <c r="C35" s="34" t="s">
        <v>23</v>
      </c>
      <c r="D35" s="33" t="s">
        <v>58</v>
      </c>
      <c r="E35" s="34" t="str">
        <f>+'Merluza cola Industrial'!C$32</f>
        <v>ORIZON</v>
      </c>
      <c r="F35" s="32" t="s">
        <v>61</v>
      </c>
      <c r="G35" s="32" t="s">
        <v>62</v>
      </c>
      <c r="H35" s="35">
        <f>'Merluza cola Industrial'!E32</f>
        <v>536.36800000000005</v>
      </c>
      <c r="I35" s="35">
        <f>'Merluza cola Industrial'!F32</f>
        <v>0</v>
      </c>
      <c r="J35" s="35">
        <f>'Merluza cola Industrial'!G32</f>
        <v>536.36800000000005</v>
      </c>
      <c r="K35" s="35">
        <f>'Merluza cola Industrial'!H32</f>
        <v>0</v>
      </c>
      <c r="L35" s="35">
        <f>'Merluza cola Industrial'!I32</f>
        <v>536.36800000000005</v>
      </c>
      <c r="M35" s="151">
        <f>'Merluza cola Industrial'!J32</f>
        <v>0</v>
      </c>
      <c r="N35" s="40" t="s">
        <v>77</v>
      </c>
      <c r="O35" s="37">
        <f>'Merluza cola Industrial'!$B$5</f>
        <v>44195</v>
      </c>
      <c r="P35" s="61">
        <v>2020</v>
      </c>
    </row>
    <row r="36" spans="1:16">
      <c r="A36" s="36" t="s">
        <v>59</v>
      </c>
      <c r="B36" s="32" t="s">
        <v>60</v>
      </c>
      <c r="C36" s="34" t="s">
        <v>23</v>
      </c>
      <c r="D36" s="33" t="s">
        <v>58</v>
      </c>
      <c r="E36" s="34" t="str">
        <f>+'Merluza cola Industrial'!C$32</f>
        <v>ORIZON</v>
      </c>
      <c r="F36" t="s">
        <v>63</v>
      </c>
      <c r="G36" t="s">
        <v>64</v>
      </c>
      <c r="H36" s="35">
        <f>'Merluza cola Industrial'!E33</f>
        <v>804.67700000000002</v>
      </c>
      <c r="I36" s="35">
        <f>'Merluza cola Industrial'!F33</f>
        <v>-1299.45543</v>
      </c>
      <c r="J36" s="35">
        <f>'Merluza cola Industrial'!G33</f>
        <v>41.589570000000094</v>
      </c>
      <c r="K36" s="35">
        <f>'Merluza cola Industrial'!H33</f>
        <v>0</v>
      </c>
      <c r="L36" s="35">
        <f>'Merluza cola Industrial'!I33</f>
        <v>41.589570000000094</v>
      </c>
      <c r="M36" s="151">
        <f>'Merluza cola Industrial'!J33</f>
        <v>0</v>
      </c>
      <c r="N36" s="40" t="s">
        <v>77</v>
      </c>
      <c r="O36" s="37">
        <f>'Merluza cola Industrial'!$B$5</f>
        <v>44195</v>
      </c>
      <c r="P36" s="61">
        <v>2020</v>
      </c>
    </row>
    <row r="37" spans="1:16">
      <c r="A37" s="36" t="s">
        <v>59</v>
      </c>
      <c r="B37" s="32" t="s">
        <v>60</v>
      </c>
      <c r="C37" s="34" t="s">
        <v>23</v>
      </c>
      <c r="D37" s="33" t="s">
        <v>58</v>
      </c>
      <c r="E37" s="34" t="str">
        <f>+'Merluza cola Industrial'!C$32</f>
        <v>ORIZON</v>
      </c>
      <c r="F37" t="s">
        <v>61</v>
      </c>
      <c r="G37" t="s">
        <v>64</v>
      </c>
      <c r="H37" s="35">
        <f>'Merluza cola Industrial'!K32</f>
        <v>1341.0450000000001</v>
      </c>
      <c r="I37" s="35">
        <f>'Merluza cola Industrial'!L32</f>
        <v>-1299.45543</v>
      </c>
      <c r="J37" s="35">
        <f>'Merluza cola Industrial'!M32</f>
        <v>41.589570000000094</v>
      </c>
      <c r="K37" s="35">
        <f>'Merluza cola Industrial'!N32</f>
        <v>0</v>
      </c>
      <c r="L37" s="35">
        <f>'Merluza cola Industrial'!O32</f>
        <v>41.589570000000094</v>
      </c>
      <c r="M37" s="151">
        <f>'Merluza cola Industrial'!P32</f>
        <v>0</v>
      </c>
      <c r="N37" s="40" t="s">
        <v>77</v>
      </c>
      <c r="O37" s="37">
        <f>'Merluza cola Industrial'!$B$5</f>
        <v>44195</v>
      </c>
      <c r="P37" s="61">
        <v>2020</v>
      </c>
    </row>
    <row r="38" spans="1:16">
      <c r="A38" s="36" t="s">
        <v>59</v>
      </c>
      <c r="B38" s="32" t="s">
        <v>60</v>
      </c>
      <c r="C38" s="34" t="s">
        <v>23</v>
      </c>
      <c r="D38" s="33" t="s">
        <v>58</v>
      </c>
      <c r="E38" s="34" t="str">
        <f>+'Merluza cola Industrial'!C$34</f>
        <v>DERIS S.A.</v>
      </c>
      <c r="F38" s="32" t="s">
        <v>61</v>
      </c>
      <c r="G38" s="32" t="s">
        <v>62</v>
      </c>
      <c r="H38" s="35">
        <f>'Merluza cola Industrial'!E34</f>
        <v>15.416</v>
      </c>
      <c r="I38" s="35">
        <f>'Merluza cola Industrial'!F34</f>
        <v>0</v>
      </c>
      <c r="J38" s="35">
        <f>'Merluza cola Industrial'!G34</f>
        <v>15.416</v>
      </c>
      <c r="K38" s="35">
        <f>'Merluza cola Industrial'!H34</f>
        <v>0</v>
      </c>
      <c r="L38" s="35">
        <f>'Merluza cola Industrial'!I34</f>
        <v>15.416</v>
      </c>
      <c r="M38" s="151">
        <f>'Merluza cola Industrial'!J34</f>
        <v>0</v>
      </c>
      <c r="N38" s="40" t="s">
        <v>77</v>
      </c>
      <c r="O38" s="37">
        <f>'Merluza cola Industrial'!$B$5</f>
        <v>44195</v>
      </c>
      <c r="P38" s="61">
        <v>2020</v>
      </c>
    </row>
    <row r="39" spans="1:16">
      <c r="A39" s="36" t="s">
        <v>59</v>
      </c>
      <c r="B39" s="32" t="s">
        <v>60</v>
      </c>
      <c r="C39" s="34" t="s">
        <v>23</v>
      </c>
      <c r="D39" s="33" t="s">
        <v>58</v>
      </c>
      <c r="E39" s="34" t="str">
        <f>+'Merluza cola Industrial'!C$34</f>
        <v>DERIS S.A.</v>
      </c>
      <c r="F39" t="s">
        <v>63</v>
      </c>
      <c r="G39" t="s">
        <v>64</v>
      </c>
      <c r="H39" s="35">
        <f>'Merluza cola Industrial'!E35</f>
        <v>23.126999999999999</v>
      </c>
      <c r="I39" s="35">
        <f>'Merluza cola Industrial'!F35</f>
        <v>-35.1492042</v>
      </c>
      <c r="J39" s="35">
        <f>'Merluza cola Industrial'!G35</f>
        <v>3.3937957999999995</v>
      </c>
      <c r="K39" s="35">
        <f>'Merluza cola Industrial'!H35</f>
        <v>0</v>
      </c>
      <c r="L39" s="35">
        <f>'Merluza cola Industrial'!I35</f>
        <v>3.3937957999999995</v>
      </c>
      <c r="M39" s="151">
        <f>'Merluza cola Industrial'!J35</f>
        <v>0</v>
      </c>
      <c r="N39" s="40" t="s">
        <v>77</v>
      </c>
      <c r="O39" s="37">
        <f>'Merluza cola Industrial'!$B$5</f>
        <v>44195</v>
      </c>
      <c r="P39" s="61">
        <v>2020</v>
      </c>
    </row>
    <row r="40" spans="1:16">
      <c r="A40" s="36" t="s">
        <v>59</v>
      </c>
      <c r="B40" s="32" t="s">
        <v>60</v>
      </c>
      <c r="C40" s="34" t="s">
        <v>23</v>
      </c>
      <c r="D40" s="33" t="s">
        <v>58</v>
      </c>
      <c r="E40" s="34" t="str">
        <f>+'Merluza cola Industrial'!C$34</f>
        <v>DERIS S.A.</v>
      </c>
      <c r="F40" t="s">
        <v>61</v>
      </c>
      <c r="G40" t="s">
        <v>64</v>
      </c>
      <c r="H40" s="35">
        <f>'Merluza cola Industrial'!K34</f>
        <v>38.542999999999999</v>
      </c>
      <c r="I40" s="35">
        <f>'Merluza cola Industrial'!L34</f>
        <v>-35.1492042</v>
      </c>
      <c r="J40" s="35">
        <f>'Merluza cola Industrial'!M34</f>
        <v>3.3937957999999995</v>
      </c>
      <c r="K40" s="35">
        <f>'Merluza cola Industrial'!N34</f>
        <v>0</v>
      </c>
      <c r="L40" s="35">
        <f>'Merluza cola Industrial'!O34</f>
        <v>3.3937957999999995</v>
      </c>
      <c r="M40" s="151">
        <f>'Merluza cola Industrial'!P34</f>
        <v>0</v>
      </c>
      <c r="N40" s="40" t="s">
        <v>77</v>
      </c>
      <c r="O40" s="37">
        <f>'Merluza cola Industrial'!$B$5</f>
        <v>44195</v>
      </c>
      <c r="P40" s="61">
        <v>2020</v>
      </c>
    </row>
    <row r="41" spans="1:16">
      <c r="A41" s="36" t="s">
        <v>59</v>
      </c>
      <c r="B41" s="32" t="s">
        <v>60</v>
      </c>
      <c r="C41" s="34" t="s">
        <v>23</v>
      </c>
      <c r="D41" s="33" t="s">
        <v>58</v>
      </c>
      <c r="E41" s="34" t="str">
        <f>+'Merluza cola Industrial'!C$36</f>
        <v xml:space="preserve">SUR AUSTRAL S.A. </v>
      </c>
      <c r="F41" s="32" t="s">
        <v>61</v>
      </c>
      <c r="G41" s="32" t="s">
        <v>62</v>
      </c>
      <c r="H41" s="35">
        <f>'Merluza cola Industrial'!E36</f>
        <v>542.05600000000004</v>
      </c>
      <c r="I41" s="35">
        <f>'Merluza cola Industrial'!F36</f>
        <v>0</v>
      </c>
      <c r="J41" s="35">
        <f>'Merluza cola Industrial'!G36</f>
        <v>542.05600000000004</v>
      </c>
      <c r="K41" s="35">
        <f>'Merluza cola Industrial'!H36</f>
        <v>45.195</v>
      </c>
      <c r="L41" s="35">
        <f>'Merluza cola Industrial'!I36</f>
        <v>496.86100000000005</v>
      </c>
      <c r="M41" s="151">
        <f>'Merluza cola Industrial'!J36</f>
        <v>8.3376994258895748E-2</v>
      </c>
      <c r="N41" s="40" t="s">
        <v>77</v>
      </c>
      <c r="O41" s="37">
        <f>'Merluza cola Industrial'!$B$5</f>
        <v>44195</v>
      </c>
      <c r="P41" s="61">
        <v>2020</v>
      </c>
    </row>
    <row r="42" spans="1:16">
      <c r="A42" s="36" t="s">
        <v>59</v>
      </c>
      <c r="B42" s="32" t="s">
        <v>60</v>
      </c>
      <c r="C42" s="34" t="s">
        <v>23</v>
      </c>
      <c r="D42" s="33" t="s">
        <v>58</v>
      </c>
      <c r="E42" s="34" t="str">
        <f>+'Merluza cola Industrial'!C$36</f>
        <v xml:space="preserve">SUR AUSTRAL S.A. </v>
      </c>
      <c r="F42" t="s">
        <v>63</v>
      </c>
      <c r="G42" t="s">
        <v>64</v>
      </c>
      <c r="H42" s="35">
        <f>'Merluza cola Industrial'!E37</f>
        <v>813.21100000000001</v>
      </c>
      <c r="I42" s="35">
        <f>'Merluza cola Industrial'!F37</f>
        <v>-400</v>
      </c>
      <c r="J42" s="35">
        <f>'Merluza cola Industrial'!G37</f>
        <v>910.07200000000012</v>
      </c>
      <c r="K42" s="35">
        <f>'Merluza cola Industrial'!H37</f>
        <v>432.82</v>
      </c>
      <c r="L42" s="35">
        <f>'Merluza cola Industrial'!I37</f>
        <v>477.25200000000012</v>
      </c>
      <c r="M42" s="151">
        <f>'Merluza cola Industrial'!J37</f>
        <v>0.47558874462679868</v>
      </c>
      <c r="N42" s="40" t="s">
        <v>77</v>
      </c>
      <c r="O42" s="37">
        <f>'Merluza cola Industrial'!$B$5</f>
        <v>44195</v>
      </c>
      <c r="P42" s="61">
        <v>2020</v>
      </c>
    </row>
    <row r="43" spans="1:16">
      <c r="A43" s="36" t="s">
        <v>59</v>
      </c>
      <c r="B43" s="32" t="s">
        <v>60</v>
      </c>
      <c r="C43" s="34" t="s">
        <v>23</v>
      </c>
      <c r="D43" s="33" t="s">
        <v>58</v>
      </c>
      <c r="E43" s="34" t="str">
        <f>+'Merluza cola Industrial'!C$36</f>
        <v xml:space="preserve">SUR AUSTRAL S.A. </v>
      </c>
      <c r="F43" t="s">
        <v>61</v>
      </c>
      <c r="G43" t="s">
        <v>64</v>
      </c>
      <c r="H43" s="35">
        <f>'Merluza cola Industrial'!K36</f>
        <v>1355.2670000000001</v>
      </c>
      <c r="I43" s="35">
        <f>'Merluza cola Industrial'!L36</f>
        <v>-400</v>
      </c>
      <c r="J43" s="35">
        <f>'Merluza cola Industrial'!M36</f>
        <v>955.26700000000005</v>
      </c>
      <c r="K43" s="35">
        <f>'Merluza cola Industrial'!N36</f>
        <v>478.01499999999999</v>
      </c>
      <c r="L43" s="35">
        <f>'Merluza cola Industrial'!O36</f>
        <v>477.25200000000007</v>
      </c>
      <c r="M43" s="151">
        <f>'Merluza cola Industrial'!P36</f>
        <v>0.50039936478492397</v>
      </c>
      <c r="N43" s="40" t="s">
        <v>77</v>
      </c>
      <c r="O43" s="37">
        <f>'Merluza cola Industrial'!$B$5</f>
        <v>44195</v>
      </c>
      <c r="P43" s="61">
        <v>2020</v>
      </c>
    </row>
    <row r="44" spans="1:16">
      <c r="A44" s="36" t="s">
        <v>59</v>
      </c>
      <c r="B44" s="32" t="s">
        <v>60</v>
      </c>
      <c r="C44" s="34" t="s">
        <v>23</v>
      </c>
      <c r="D44" s="33" t="s">
        <v>58</v>
      </c>
      <c r="E44" s="34" t="str">
        <f>+'Merluza cola Industrial'!C$38</f>
        <v>CAMANCHACA PESCA SUR S.A.</v>
      </c>
      <c r="F44" s="32" t="s">
        <v>61</v>
      </c>
      <c r="G44" s="32" t="s">
        <v>62</v>
      </c>
      <c r="H44" s="35">
        <f>'Merluza cola Industrial'!E38</f>
        <v>17.969000000000001</v>
      </c>
      <c r="I44" s="35">
        <f>'Merluza cola Industrial'!F38</f>
        <v>0</v>
      </c>
      <c r="J44" s="35">
        <f>'Merluza cola Industrial'!G38</f>
        <v>17.969000000000001</v>
      </c>
      <c r="K44" s="35">
        <f>'Merluza cola Industrial'!H38</f>
        <v>0</v>
      </c>
      <c r="L44" s="35">
        <f>'Merluza cola Industrial'!I38</f>
        <v>17.969000000000001</v>
      </c>
      <c r="M44" s="151">
        <f>'Merluza cola Industrial'!J38</f>
        <v>0</v>
      </c>
      <c r="N44" s="40" t="s">
        <v>77</v>
      </c>
      <c r="O44" s="37">
        <f>'Merluza cola Industrial'!$B$5</f>
        <v>44195</v>
      </c>
      <c r="P44" s="61">
        <v>2020</v>
      </c>
    </row>
    <row r="45" spans="1:16">
      <c r="A45" s="36" t="s">
        <v>59</v>
      </c>
      <c r="B45" s="32" t="s">
        <v>60</v>
      </c>
      <c r="C45" s="34" t="s">
        <v>23</v>
      </c>
      <c r="D45" s="33" t="s">
        <v>58</v>
      </c>
      <c r="E45" s="34" t="str">
        <f>+'Merluza cola Industrial'!C$38</f>
        <v>CAMANCHACA PESCA SUR S.A.</v>
      </c>
      <c r="F45" t="s">
        <v>63</v>
      </c>
      <c r="G45" t="s">
        <v>64</v>
      </c>
      <c r="H45" s="35">
        <f>'Merluza cola Industrial'!E39</f>
        <v>26.547999999999998</v>
      </c>
      <c r="I45" s="35">
        <f>'Merluza cola Industrial'!F39</f>
        <v>0</v>
      </c>
      <c r="J45" s="35">
        <f>'Merluza cola Industrial'!G39</f>
        <v>44.516999999999996</v>
      </c>
      <c r="K45" s="35">
        <f>'Merluza cola Industrial'!H39</f>
        <v>9.1999999999999998E-2</v>
      </c>
      <c r="L45" s="35">
        <f>'Merluza cola Industrial'!I39</f>
        <v>44.424999999999997</v>
      </c>
      <c r="M45" s="151">
        <f>'Merluza cola Industrial'!J39</f>
        <v>2.066626232675158E-3</v>
      </c>
      <c r="N45" s="40" t="s">
        <v>77</v>
      </c>
      <c r="O45" s="37">
        <f>'Merluza cola Industrial'!$B$5</f>
        <v>44195</v>
      </c>
      <c r="P45" s="61">
        <v>2020</v>
      </c>
    </row>
    <row r="46" spans="1:16">
      <c r="A46" s="36" t="s">
        <v>59</v>
      </c>
      <c r="B46" s="32" t="s">
        <v>60</v>
      </c>
      <c r="C46" s="34" t="s">
        <v>23</v>
      </c>
      <c r="D46" s="33" t="s">
        <v>58</v>
      </c>
      <c r="E46" s="34" t="str">
        <f>+'Merluza cola Industrial'!C$38</f>
        <v>CAMANCHACA PESCA SUR S.A.</v>
      </c>
      <c r="F46" t="s">
        <v>61</v>
      </c>
      <c r="G46" t="s">
        <v>64</v>
      </c>
      <c r="H46" s="35">
        <f>'Merluza cola Industrial'!K38</f>
        <v>44.516999999999996</v>
      </c>
      <c r="I46" s="35">
        <f>'Merluza cola Industrial'!L38</f>
        <v>0</v>
      </c>
      <c r="J46" s="35">
        <f>'Merluza cola Industrial'!M38</f>
        <v>44.516999999999996</v>
      </c>
      <c r="K46" s="35">
        <f>'Merluza cola Industrial'!N38</f>
        <v>9.1999999999999998E-2</v>
      </c>
      <c r="L46" s="35">
        <f>'Merluza cola Industrial'!O38</f>
        <v>44.424999999999997</v>
      </c>
      <c r="M46" s="151">
        <f>'Merluza cola Industrial'!P38</f>
        <v>2.066626232675158E-3</v>
      </c>
      <c r="N46" s="40" t="s">
        <v>77</v>
      </c>
      <c r="O46" s="37">
        <f>'Merluza cola Industrial'!$B$5</f>
        <v>44195</v>
      </c>
      <c r="P46" s="61">
        <v>2020</v>
      </c>
    </row>
    <row r="47" spans="1:16">
      <c r="A47" s="36" t="s">
        <v>59</v>
      </c>
      <c r="B47" s="32" t="s">
        <v>60</v>
      </c>
      <c r="C47" s="34" t="s">
        <v>23</v>
      </c>
      <c r="D47" s="33" t="s">
        <v>58</v>
      </c>
      <c r="E47" s="34" t="str">
        <f>+'Merluza cola Industrial'!C$40</f>
        <v>PESCA CISNE S.A.</v>
      </c>
      <c r="F47" s="32" t="s">
        <v>61</v>
      </c>
      <c r="G47" s="32" t="s">
        <v>62</v>
      </c>
      <c r="H47" s="35">
        <f>'Merluza cola Industrial'!E40</f>
        <v>4.2999999999999997E-2</v>
      </c>
      <c r="I47" s="35">
        <f>'Merluza cola Industrial'!F40</f>
        <v>-0.108</v>
      </c>
      <c r="J47" s="35">
        <f>'Merluza cola Industrial'!G40</f>
        <v>-6.5000000000000002E-2</v>
      </c>
      <c r="K47" s="35">
        <f>'Merluza cola Industrial'!H40</f>
        <v>0</v>
      </c>
      <c r="L47" s="35">
        <f>'Merluza cola Industrial'!I40</f>
        <v>-6.5000000000000002E-2</v>
      </c>
      <c r="M47" s="151">
        <f>'Merluza cola Industrial'!J40</f>
        <v>0</v>
      </c>
      <c r="N47" s="40" t="s">
        <v>77</v>
      </c>
      <c r="O47" s="37">
        <f>'Merluza cola Industrial'!$B$5</f>
        <v>44195</v>
      </c>
      <c r="P47" s="61">
        <v>2020</v>
      </c>
    </row>
    <row r="48" spans="1:16">
      <c r="A48" s="36" t="s">
        <v>59</v>
      </c>
      <c r="B48" s="32" t="s">
        <v>60</v>
      </c>
      <c r="C48" s="34" t="s">
        <v>23</v>
      </c>
      <c r="D48" s="33" t="s">
        <v>58</v>
      </c>
      <c r="E48" s="34" t="str">
        <f>+'Merluza cola Industrial'!C$40</f>
        <v>PESCA CISNE S.A.</v>
      </c>
      <c r="F48" t="s">
        <v>63</v>
      </c>
      <c r="G48" t="s">
        <v>64</v>
      </c>
      <c r="H48" s="35">
        <f>'Merluza cola Industrial'!E41</f>
        <v>6.5000000000000002E-2</v>
      </c>
      <c r="I48" s="35">
        <f>'Merluza cola Industrial'!F41</f>
        <v>0</v>
      </c>
      <c r="J48" s="35">
        <f>'Merluza cola Industrial'!G41</f>
        <v>0</v>
      </c>
      <c r="K48" s="35">
        <f>'Merluza cola Industrial'!H41</f>
        <v>0</v>
      </c>
      <c r="L48" s="35">
        <f>'Merluza cola Industrial'!I41</f>
        <v>0</v>
      </c>
      <c r="M48" s="151">
        <f>'Merluza cola Industrial'!J41</f>
        <v>0</v>
      </c>
      <c r="N48" s="40" t="s">
        <v>77</v>
      </c>
      <c r="O48" s="37">
        <f>'Merluza cola Industrial'!$B$5</f>
        <v>44195</v>
      </c>
      <c r="P48" s="61">
        <v>2020</v>
      </c>
    </row>
    <row r="49" spans="1:16">
      <c r="A49" s="36" t="s">
        <v>59</v>
      </c>
      <c r="B49" s="32" t="s">
        <v>60</v>
      </c>
      <c r="C49" s="34" t="s">
        <v>23</v>
      </c>
      <c r="D49" s="33" t="s">
        <v>58</v>
      </c>
      <c r="E49" s="34" t="str">
        <f>+'Merluza cola Industrial'!C$40</f>
        <v>PESCA CISNE S.A.</v>
      </c>
      <c r="F49" t="s">
        <v>61</v>
      </c>
      <c r="G49" t="s">
        <v>64</v>
      </c>
      <c r="H49" s="35">
        <f>'Merluza cola Industrial'!K40</f>
        <v>0.108</v>
      </c>
      <c r="I49" s="35">
        <f>'Merluza cola Industrial'!L40</f>
        <v>-0.108</v>
      </c>
      <c r="J49" s="35">
        <f>'Merluza cola Industrial'!M40</f>
        <v>0</v>
      </c>
      <c r="K49" s="35">
        <f>'Merluza cola Industrial'!N40</f>
        <v>0</v>
      </c>
      <c r="L49" s="35">
        <f>'Merluza cola Industrial'!O40</f>
        <v>0</v>
      </c>
      <c r="M49" s="151">
        <f>'Merluza cola Industrial'!P40</f>
        <v>0</v>
      </c>
      <c r="N49" s="40" t="s">
        <v>77</v>
      </c>
      <c r="O49" s="37">
        <f>'Merluza cola Industrial'!$B$5</f>
        <v>44195</v>
      </c>
      <c r="P49" s="61">
        <v>2020</v>
      </c>
    </row>
    <row r="50" spans="1:16">
      <c r="A50" s="36" t="s">
        <v>59</v>
      </c>
      <c r="B50" s="32" t="s">
        <v>60</v>
      </c>
      <c r="C50" s="34" t="s">
        <v>23</v>
      </c>
      <c r="D50" s="33" t="s">
        <v>58</v>
      </c>
      <c r="E50" s="34" t="str">
        <f>+'Merluza cola Industrial'!C$42</f>
        <v xml:space="preserve">EMDEPES S.A.                      </v>
      </c>
      <c r="F50" s="32" t="s">
        <v>61</v>
      </c>
      <c r="G50" s="32" t="s">
        <v>62</v>
      </c>
      <c r="H50" s="35">
        <f>'Merluza cola Industrial'!E42</f>
        <v>361.03500000000003</v>
      </c>
      <c r="I50" s="35">
        <f>'Merluza cola Industrial'!F42</f>
        <v>-902.67200000000003</v>
      </c>
      <c r="J50" s="35">
        <f>'Merluza cola Industrial'!G42</f>
        <v>-541.63699999999994</v>
      </c>
      <c r="K50" s="35">
        <f>'Merluza cola Industrial'!H42</f>
        <v>0</v>
      </c>
      <c r="L50" s="35">
        <f>'Merluza cola Industrial'!I42</f>
        <v>-541.63699999999994</v>
      </c>
      <c r="M50" s="151">
        <f>'Merluza cola Industrial'!J42</f>
        <v>0</v>
      </c>
      <c r="N50" s="40" t="s">
        <v>77</v>
      </c>
      <c r="O50" s="37">
        <f>'Merluza cola Industrial'!$B$5</f>
        <v>44195</v>
      </c>
      <c r="P50" s="61">
        <v>2020</v>
      </c>
    </row>
    <row r="51" spans="1:16">
      <c r="A51" s="36" t="s">
        <v>59</v>
      </c>
      <c r="B51" s="32" t="s">
        <v>60</v>
      </c>
      <c r="C51" s="34" t="s">
        <v>23</v>
      </c>
      <c r="D51" s="33" t="s">
        <v>58</v>
      </c>
      <c r="E51" s="34" t="str">
        <f>+'Merluza cola Industrial'!C$42</f>
        <v xml:space="preserve">EMDEPES S.A.                      </v>
      </c>
      <c r="F51" t="s">
        <v>63</v>
      </c>
      <c r="G51" t="s">
        <v>64</v>
      </c>
      <c r="H51" s="35">
        <f>'Merluza cola Industrial'!E43</f>
        <v>541.63699999999994</v>
      </c>
      <c r="I51" s="35">
        <f>'Merluza cola Industrial'!F43</f>
        <v>0.15457059999960165</v>
      </c>
      <c r="J51" s="35">
        <f>'Merluza cola Industrial'!G43</f>
        <v>0.15457059999960165</v>
      </c>
      <c r="K51" s="35">
        <f>'Merluza cola Industrial'!H43</f>
        <v>0</v>
      </c>
      <c r="L51" s="35">
        <f>'Merluza cola Industrial'!I43</f>
        <v>0.15457059999960165</v>
      </c>
      <c r="M51" s="151">
        <f>'Merluza cola Industrial'!J43</f>
        <v>0</v>
      </c>
      <c r="N51" s="40" t="s">
        <v>77</v>
      </c>
      <c r="O51" s="37">
        <f>'Merluza cola Industrial'!$B$5</f>
        <v>44195</v>
      </c>
      <c r="P51" s="61">
        <v>2020</v>
      </c>
    </row>
    <row r="52" spans="1:16">
      <c r="A52" s="36" t="s">
        <v>59</v>
      </c>
      <c r="B52" s="32" t="s">
        <v>60</v>
      </c>
      <c r="C52" s="34" t="s">
        <v>23</v>
      </c>
      <c r="D52" s="33" t="s">
        <v>58</v>
      </c>
      <c r="E52" s="34" t="str">
        <f>+'Merluza cola Industrial'!C$42</f>
        <v xml:space="preserve">EMDEPES S.A.                      </v>
      </c>
      <c r="F52" t="s">
        <v>61</v>
      </c>
      <c r="G52" t="s">
        <v>64</v>
      </c>
      <c r="H52" s="35">
        <f>'Merluza cola Industrial'!K42</f>
        <v>902.67200000000003</v>
      </c>
      <c r="I52" s="35">
        <f>'Merluza cola Industrial'!L42</f>
        <v>-902.51742940000042</v>
      </c>
      <c r="J52" s="35">
        <f>'Merluza cola Industrial'!M42</f>
        <v>0.15457059999960165</v>
      </c>
      <c r="K52" s="35">
        <f>'Merluza cola Industrial'!N42</f>
        <v>0</v>
      </c>
      <c r="L52" s="35">
        <f>'Merluza cola Industrial'!O42</f>
        <v>0.15457059999960165</v>
      </c>
      <c r="M52" s="151">
        <f>'Merluza cola Industrial'!P42</f>
        <v>0</v>
      </c>
      <c r="N52" s="40" t="s">
        <v>77</v>
      </c>
      <c r="O52" s="37">
        <f>'Merluza cola Industrial'!$B$5</f>
        <v>44195</v>
      </c>
      <c r="P52" s="61">
        <v>2020</v>
      </c>
    </row>
    <row r="53" spans="1:16" s="61" customFormat="1">
      <c r="A53" s="36" t="s">
        <v>59</v>
      </c>
      <c r="B53" s="32" t="s">
        <v>60</v>
      </c>
      <c r="C53" s="34" t="s">
        <v>23</v>
      </c>
      <c r="D53" s="33" t="s">
        <v>58</v>
      </c>
      <c r="E53" s="34" t="str">
        <f>+'Merluza cola Industrial'!C$44</f>
        <v>ALIMENTOS MARINOS S.A</v>
      </c>
      <c r="F53" s="32" t="s">
        <v>61</v>
      </c>
      <c r="G53" s="32" t="s">
        <v>62</v>
      </c>
      <c r="H53" s="35">
        <f>+'Merluza cola Industrial'!E44</f>
        <v>0.21299999999999999</v>
      </c>
      <c r="I53" s="35">
        <f>+'Merluza cola Industrial'!F44</f>
        <v>0</v>
      </c>
      <c r="J53" s="35">
        <f>+'Merluza cola Industrial'!G44</f>
        <v>0.21299999999999999</v>
      </c>
      <c r="K53" s="35">
        <f>+'Merluza cola Industrial'!H44</f>
        <v>0</v>
      </c>
      <c r="L53" s="35">
        <f>+'Merluza cola Industrial'!I44</f>
        <v>0.21299999999999999</v>
      </c>
      <c r="M53" s="151">
        <f>+'Merluza cola Industrial'!J44</f>
        <v>0</v>
      </c>
      <c r="N53" s="40" t="s">
        <v>77</v>
      </c>
      <c r="O53" s="37">
        <f>'Merluza cola Industrial'!$B$5</f>
        <v>44195</v>
      </c>
      <c r="P53" s="61">
        <v>2020</v>
      </c>
    </row>
    <row r="54" spans="1:16" s="61" customFormat="1">
      <c r="A54" s="36" t="s">
        <v>59</v>
      </c>
      <c r="B54" s="32" t="s">
        <v>60</v>
      </c>
      <c r="C54" s="34" t="s">
        <v>23</v>
      </c>
      <c r="D54" s="33" t="s">
        <v>58</v>
      </c>
      <c r="E54" s="34" t="str">
        <f>+'Merluza cola Industrial'!C$44</f>
        <v>ALIMENTOS MARINOS S.A</v>
      </c>
      <c r="F54" s="61" t="s">
        <v>63</v>
      </c>
      <c r="G54" s="61" t="s">
        <v>64</v>
      </c>
      <c r="H54" s="35">
        <f>+'Merluza cola Industrial'!E45</f>
        <v>0.32</v>
      </c>
      <c r="I54" s="35">
        <f>+'Merluza cola Industrial'!F45</f>
        <v>0</v>
      </c>
      <c r="J54" s="35">
        <f>+'Merluza cola Industrial'!G45</f>
        <v>0.32</v>
      </c>
      <c r="K54" s="35">
        <f>+'Merluza cola Industrial'!H45</f>
        <v>0</v>
      </c>
      <c r="L54" s="35">
        <f>+'Merluza cola Industrial'!I45</f>
        <v>0.32</v>
      </c>
      <c r="M54" s="151">
        <f>+'Merluza cola Industrial'!J45</f>
        <v>0</v>
      </c>
      <c r="N54" s="40" t="s">
        <v>77</v>
      </c>
      <c r="O54" s="37">
        <f>'Merluza cola Industrial'!$B$5</f>
        <v>44195</v>
      </c>
      <c r="P54" s="61">
        <v>2020</v>
      </c>
    </row>
    <row r="55" spans="1:16" s="61" customFormat="1">
      <c r="A55" s="36" t="s">
        <v>59</v>
      </c>
      <c r="B55" s="32" t="s">
        <v>60</v>
      </c>
      <c r="C55" s="34" t="s">
        <v>23</v>
      </c>
      <c r="D55" s="33" t="s">
        <v>58</v>
      </c>
      <c r="E55" s="34" t="str">
        <f>+'Merluza cola Industrial'!C$44</f>
        <v>ALIMENTOS MARINOS S.A</v>
      </c>
      <c r="F55" s="61" t="s">
        <v>61</v>
      </c>
      <c r="G55" s="61" t="s">
        <v>64</v>
      </c>
      <c r="H55" s="35">
        <f>'Merluza cola Industrial'!K44</f>
        <v>0.53300000000000003</v>
      </c>
      <c r="I55" s="35">
        <f>'Merluza cola Industrial'!L44</f>
        <v>0</v>
      </c>
      <c r="J55" s="35">
        <f>'Merluza cola Industrial'!M44</f>
        <v>0.53300000000000003</v>
      </c>
      <c r="K55" s="35">
        <f>'Merluza cola Industrial'!N44</f>
        <v>0</v>
      </c>
      <c r="L55" s="35">
        <f>'Merluza cola Industrial'!O44</f>
        <v>0.53300000000000003</v>
      </c>
      <c r="M55" s="151">
        <f>'Merluza cola Industrial'!P44</f>
        <v>0</v>
      </c>
      <c r="N55" s="40" t="s">
        <v>77</v>
      </c>
      <c r="O55" s="37">
        <f>'Merluza cola Industrial'!$B$5</f>
        <v>44195</v>
      </c>
      <c r="P55" s="61">
        <v>2020</v>
      </c>
    </row>
    <row r="56" spans="1:16" s="61" customFormat="1">
      <c r="A56" s="36" t="s">
        <v>59</v>
      </c>
      <c r="B56" s="32" t="s">
        <v>60</v>
      </c>
      <c r="C56" s="34" t="s">
        <v>23</v>
      </c>
      <c r="D56" s="33" t="s">
        <v>58</v>
      </c>
      <c r="E56" s="34" t="str">
        <f>+'Merluza cola Industrial'!C$56</f>
        <v>COMERCIAL Y CONSERVERA SAN LORENZO Ltda.</v>
      </c>
      <c r="F56" s="32" t="s">
        <v>61</v>
      </c>
      <c r="G56" s="32" t="s">
        <v>62</v>
      </c>
      <c r="H56" s="35">
        <f>'Merluza cola Industrial'!E56</f>
        <v>0.17</v>
      </c>
      <c r="I56" s="35">
        <f>'Merluza cola Industrial'!F56</f>
        <v>0</v>
      </c>
      <c r="J56" s="35">
        <f>'Merluza cola Industrial'!G56</f>
        <v>0.17</v>
      </c>
      <c r="K56" s="35">
        <f>'Merluza cola Industrial'!H56</f>
        <v>0</v>
      </c>
      <c r="L56" s="35">
        <f>'Merluza cola Industrial'!I56</f>
        <v>0.17</v>
      </c>
      <c r="M56" s="151">
        <f>'Merluza cola Industrial'!J56</f>
        <v>0</v>
      </c>
      <c r="N56" s="40" t="s">
        <v>77</v>
      </c>
      <c r="O56" s="37">
        <f>'Merluza cola Industrial'!$B$5</f>
        <v>44195</v>
      </c>
      <c r="P56" s="61">
        <v>2020</v>
      </c>
    </row>
    <row r="57" spans="1:16" s="61" customFormat="1">
      <c r="A57" s="36" t="s">
        <v>59</v>
      </c>
      <c r="B57" s="32" t="s">
        <v>60</v>
      </c>
      <c r="C57" s="34" t="s">
        <v>23</v>
      </c>
      <c r="D57" s="33" t="s">
        <v>58</v>
      </c>
      <c r="E57" s="34" t="str">
        <f>+'Merluza cola Industrial'!C$56</f>
        <v>COMERCIAL Y CONSERVERA SAN LORENZO Ltda.</v>
      </c>
      <c r="F57" s="61" t="s">
        <v>63</v>
      </c>
      <c r="G57" s="61" t="s">
        <v>64</v>
      </c>
      <c r="H57" s="35">
        <f>'Merluza cola Industrial'!E57</f>
        <v>0.25600000000000001</v>
      </c>
      <c r="I57" s="35">
        <f>'Merluza cola Industrial'!F57</f>
        <v>0</v>
      </c>
      <c r="J57" s="35">
        <f>'Merluza cola Industrial'!G57</f>
        <v>0.25600000000000001</v>
      </c>
      <c r="K57" s="35">
        <f>'Merluza cola Industrial'!H57</f>
        <v>0</v>
      </c>
      <c r="L57" s="35">
        <f>'Merluza cola Industrial'!I57</f>
        <v>0.25600000000000001</v>
      </c>
      <c r="M57" s="151">
        <f>'Merluza cola Industrial'!J57</f>
        <v>0</v>
      </c>
      <c r="N57" s="40" t="s">
        <v>77</v>
      </c>
      <c r="O57" s="37">
        <f>'Merluza cola Industrial'!$B$5</f>
        <v>44195</v>
      </c>
      <c r="P57" s="61">
        <v>2020</v>
      </c>
    </row>
    <row r="58" spans="1:16" s="61" customFormat="1">
      <c r="A58" s="36" t="s">
        <v>59</v>
      </c>
      <c r="B58" s="32" t="s">
        <v>60</v>
      </c>
      <c r="C58" s="34" t="s">
        <v>23</v>
      </c>
      <c r="D58" s="33" t="s">
        <v>58</v>
      </c>
      <c r="E58" s="34" t="str">
        <f>+'Merluza cola Industrial'!C$56</f>
        <v>COMERCIAL Y CONSERVERA SAN LORENZO Ltda.</v>
      </c>
      <c r="F58" s="61" t="s">
        <v>61</v>
      </c>
      <c r="G58" s="61" t="s">
        <v>64</v>
      </c>
      <c r="H58" s="35">
        <f>'Merluza cola Industrial'!K56</f>
        <v>0.42600000000000005</v>
      </c>
      <c r="I58" s="35">
        <f>'Merluza cola Industrial'!L56</f>
        <v>0</v>
      </c>
      <c r="J58" s="35">
        <f>'Merluza cola Industrial'!M56</f>
        <v>0.42600000000000005</v>
      </c>
      <c r="K58" s="35">
        <f>'Merluza cola Industrial'!N56</f>
        <v>0</v>
      </c>
      <c r="L58" s="35">
        <f>'Merluza cola Industrial'!O56</f>
        <v>0.42600000000000005</v>
      </c>
      <c r="M58" s="151">
        <f>'Merluza cola Industrial'!P56</f>
        <v>0</v>
      </c>
      <c r="N58" s="40" t="s">
        <v>77</v>
      </c>
      <c r="O58" s="37">
        <f>'Merluza cola Industrial'!$B$5</f>
        <v>44195</v>
      </c>
      <c r="P58" s="61">
        <v>2020</v>
      </c>
    </row>
    <row r="59" spans="1:16">
      <c r="A59" s="36" t="s">
        <v>59</v>
      </c>
      <c r="B59" s="32" t="s">
        <v>60</v>
      </c>
      <c r="C59" s="34" t="s">
        <v>23</v>
      </c>
      <c r="D59" s="31" t="s">
        <v>66</v>
      </c>
      <c r="E59" s="31" t="s">
        <v>67</v>
      </c>
      <c r="F59" s="32" t="s">
        <v>61</v>
      </c>
      <c r="G59" s="32" t="s">
        <v>64</v>
      </c>
      <c r="H59" s="35">
        <f>'Merluza cola Industrial'!AC11</f>
        <v>10651.273999999998</v>
      </c>
      <c r="I59" s="35">
        <f>'Merluza cola Industrial'!AD11</f>
        <v>-5286.5360000000001</v>
      </c>
      <c r="J59" s="35">
        <f>'Merluza cola Industrial'!AE11</f>
        <v>5364.7379999999976</v>
      </c>
      <c r="K59" s="35">
        <f>'Merluza cola Industrial'!AF11</f>
        <v>2846.9970000000003</v>
      </c>
      <c r="L59" s="35">
        <f>'Merluza cola Industrial'!AG11</f>
        <v>2517.7409999999973</v>
      </c>
      <c r="M59" s="151">
        <f>'Merluza cola Industrial'!AH11</f>
        <v>0.53068705312356379</v>
      </c>
      <c r="N59" s="40" t="s">
        <v>77</v>
      </c>
      <c r="O59" s="37">
        <f>'Merluza cola Industrial'!$B$5</f>
        <v>44195</v>
      </c>
      <c r="P59" s="61">
        <v>2020</v>
      </c>
    </row>
    <row r="60" spans="1:16">
      <c r="A60" s="36" t="s">
        <v>68</v>
      </c>
      <c r="B60" s="32" t="s">
        <v>60</v>
      </c>
      <c r="C60" s="34" t="s">
        <v>30</v>
      </c>
      <c r="D60" s="33" t="s">
        <v>58</v>
      </c>
      <c r="E60" s="34" t="str">
        <f>+'Merluza cola Industrial'!C$61</f>
        <v>PACIFICBLU SpA.</v>
      </c>
      <c r="F60" s="32" t="s">
        <v>61</v>
      </c>
      <c r="G60" s="32" t="s">
        <v>62</v>
      </c>
      <c r="H60" s="35">
        <f>'Merluza cola Industrial'!E61</f>
        <v>1.075</v>
      </c>
      <c r="I60" s="35">
        <f>'Merluza cola Industrial'!F61</f>
        <v>0</v>
      </c>
      <c r="J60" s="35">
        <f>'Merluza cola Industrial'!G61</f>
        <v>1.075</v>
      </c>
      <c r="K60" s="35">
        <f>'Merluza cola Industrial'!H61</f>
        <v>0</v>
      </c>
      <c r="L60" s="35">
        <f>'Merluza cola Industrial'!I61</f>
        <v>1.075</v>
      </c>
      <c r="M60" s="151">
        <f>'Merluza cola Industrial'!J59</f>
        <v>0</v>
      </c>
      <c r="N60" s="40" t="s">
        <v>77</v>
      </c>
      <c r="O60" s="37">
        <f>'Merluza cola Industrial'!$B$5</f>
        <v>44195</v>
      </c>
      <c r="P60" s="61">
        <v>2020</v>
      </c>
    </row>
    <row r="61" spans="1:16">
      <c r="A61" s="36" t="s">
        <v>68</v>
      </c>
      <c r="B61" s="32" t="s">
        <v>60</v>
      </c>
      <c r="C61" s="34" t="s">
        <v>30</v>
      </c>
      <c r="D61" s="33" t="s">
        <v>58</v>
      </c>
      <c r="E61" s="34" t="str">
        <f>+'Merluza cola Industrial'!C$61</f>
        <v>PACIFICBLU SpA.</v>
      </c>
      <c r="F61" t="s">
        <v>63</v>
      </c>
      <c r="G61" t="s">
        <v>64</v>
      </c>
      <c r="H61" s="35">
        <f>'Merluza cola Industrial'!E62</f>
        <v>1.6120000000000001</v>
      </c>
      <c r="I61" s="35">
        <f>'Merluza cola Industrial'!F62</f>
        <v>0</v>
      </c>
      <c r="J61" s="35">
        <f>'Merluza cola Industrial'!G62</f>
        <v>2.6870000000000003</v>
      </c>
      <c r="K61" s="35">
        <f>'Merluza cola Industrial'!H62</f>
        <v>0</v>
      </c>
      <c r="L61" s="35">
        <f>'Merluza cola Industrial'!I62</f>
        <v>2.6870000000000003</v>
      </c>
      <c r="M61" s="151">
        <f>'Merluza cola Industrial'!J60</f>
        <v>0</v>
      </c>
      <c r="N61" s="40" t="s">
        <v>77</v>
      </c>
      <c r="O61" s="37">
        <f>'Merluza cola Industrial'!$B$5</f>
        <v>44195</v>
      </c>
      <c r="P61" s="61">
        <v>2020</v>
      </c>
    </row>
    <row r="62" spans="1:16">
      <c r="A62" s="36" t="s">
        <v>68</v>
      </c>
      <c r="B62" s="32" t="s">
        <v>60</v>
      </c>
      <c r="C62" s="34" t="s">
        <v>30</v>
      </c>
      <c r="D62" s="33" t="s">
        <v>58</v>
      </c>
      <c r="E62" s="34" t="str">
        <f>+'Merluza cola Industrial'!C$61</f>
        <v>PACIFICBLU SpA.</v>
      </c>
      <c r="F62" t="s">
        <v>61</v>
      </c>
      <c r="G62" t="s">
        <v>64</v>
      </c>
      <c r="H62" s="35">
        <f>'Merluza cola Industrial'!K61</f>
        <v>2.6870000000000003</v>
      </c>
      <c r="I62" s="35">
        <f>'Merluza cola Industrial'!L61</f>
        <v>0</v>
      </c>
      <c r="J62" s="35">
        <f>'Merluza cola Industrial'!M61</f>
        <v>2.6870000000000003</v>
      </c>
      <c r="K62" s="35">
        <f>'Merluza cola Industrial'!N61</f>
        <v>0</v>
      </c>
      <c r="L62" s="35">
        <f>'Merluza cola Industrial'!O61</f>
        <v>2.6870000000000003</v>
      </c>
      <c r="M62" s="151">
        <f>'Merluza cola Industrial'!P61</f>
        <v>0</v>
      </c>
      <c r="N62" s="40" t="s">
        <v>77</v>
      </c>
      <c r="O62" s="37">
        <f>'Merluza cola Industrial'!$B$5</f>
        <v>44195</v>
      </c>
      <c r="P62" s="61">
        <v>2020</v>
      </c>
    </row>
    <row r="63" spans="1:16">
      <c r="A63" s="36" t="s">
        <v>68</v>
      </c>
      <c r="B63" s="32" t="s">
        <v>60</v>
      </c>
      <c r="C63" s="34" t="s">
        <v>30</v>
      </c>
      <c r="D63" s="33" t="s">
        <v>58</v>
      </c>
      <c r="E63" s="34" t="str">
        <f>+'Merluza cola Industrial'!C$63</f>
        <v xml:space="preserve">EMDEPES S.A.                     </v>
      </c>
      <c r="F63" s="32" t="s">
        <v>61</v>
      </c>
      <c r="G63" s="32" t="s">
        <v>62</v>
      </c>
      <c r="H63" s="35">
        <f>'Merluza cola Industrial'!E63</f>
        <v>1144.222</v>
      </c>
      <c r="I63" s="35">
        <f>'Merluza cola Industrial'!F63</f>
        <v>902.67200000000003</v>
      </c>
      <c r="J63" s="35">
        <f>'Merluza cola Industrial'!G63</f>
        <v>2046.894</v>
      </c>
      <c r="K63" s="35">
        <f>'Merluza cola Industrial'!H63</f>
        <v>920.79</v>
      </c>
      <c r="L63" s="35">
        <f>'Merluza cola Industrial'!I63</f>
        <v>1126.104</v>
      </c>
      <c r="M63" s="151">
        <f>'Merluza cola Industrial'!J61</f>
        <v>0</v>
      </c>
      <c r="N63" s="40" t="s">
        <v>77</v>
      </c>
      <c r="O63" s="37">
        <f>'Merluza cola Industrial'!$B$5</f>
        <v>44195</v>
      </c>
      <c r="P63" s="61">
        <v>2020</v>
      </c>
    </row>
    <row r="64" spans="1:16">
      <c r="A64" s="36" t="s">
        <v>68</v>
      </c>
      <c r="B64" s="32" t="s">
        <v>60</v>
      </c>
      <c r="C64" s="34" t="s">
        <v>30</v>
      </c>
      <c r="D64" s="33" t="s">
        <v>58</v>
      </c>
      <c r="E64" s="34" t="str">
        <f>+'Merluza cola Industrial'!C$63</f>
        <v xml:space="preserve">EMDEPES S.A.                     </v>
      </c>
      <c r="F64" t="s">
        <v>63</v>
      </c>
      <c r="G64" t="s">
        <v>64</v>
      </c>
      <c r="H64" s="35">
        <f>'Merluza cola Industrial'!E64</f>
        <v>1716.7360000000001</v>
      </c>
      <c r="I64" s="35">
        <f>'Merluza cola Industrial'!F64</f>
        <v>3199.2750000000001</v>
      </c>
      <c r="J64" s="35">
        <f>'Merluza cola Industrial'!G64</f>
        <v>6042.1150000000007</v>
      </c>
      <c r="K64" s="35">
        <f>'Merluza cola Industrial'!H64</f>
        <v>3938.4369999999999</v>
      </c>
      <c r="L64" s="35">
        <f>'Merluza cola Industrial'!I64</f>
        <v>2103.6780000000008</v>
      </c>
      <c r="M64" s="151">
        <f>'Merluza cola Industrial'!J62</f>
        <v>0</v>
      </c>
      <c r="N64" s="40" t="s">
        <v>77</v>
      </c>
      <c r="O64" s="37">
        <f>'Merluza cola Industrial'!$B$5</f>
        <v>44195</v>
      </c>
      <c r="P64" s="61">
        <v>2020</v>
      </c>
    </row>
    <row r="65" spans="1:16">
      <c r="A65" s="36" t="s">
        <v>68</v>
      </c>
      <c r="B65" s="32" t="s">
        <v>60</v>
      </c>
      <c r="C65" s="34" t="s">
        <v>30</v>
      </c>
      <c r="D65" s="33" t="s">
        <v>58</v>
      </c>
      <c r="E65" s="34" t="str">
        <f>+'Merluza cola Industrial'!C$63</f>
        <v xml:space="preserve">EMDEPES S.A.                     </v>
      </c>
      <c r="F65" t="s">
        <v>61</v>
      </c>
      <c r="G65" t="s">
        <v>64</v>
      </c>
      <c r="H65" s="35">
        <f>'Merluza cola Industrial'!K63</f>
        <v>2860.9580000000001</v>
      </c>
      <c r="I65" s="35">
        <f>'Merluza cola Industrial'!L63</f>
        <v>4101.9470000000001</v>
      </c>
      <c r="J65" s="35">
        <f>'Merluza cola Industrial'!M63</f>
        <v>6962.9050000000007</v>
      </c>
      <c r="K65" s="35">
        <f>'Merluza cola Industrial'!N63</f>
        <v>4859.2269999999999</v>
      </c>
      <c r="L65" s="35">
        <f>'Merluza cola Industrial'!O63</f>
        <v>2103.6780000000008</v>
      </c>
      <c r="M65" s="151">
        <f>'Merluza cola Industrial'!P63</f>
        <v>0.69787351687262711</v>
      </c>
      <c r="N65" s="40" t="s">
        <v>77</v>
      </c>
      <c r="O65" s="37">
        <f>'Merluza cola Industrial'!$B$5</f>
        <v>44195</v>
      </c>
      <c r="P65" s="61">
        <v>2020</v>
      </c>
    </row>
    <row r="66" spans="1:16">
      <c r="A66" s="36" t="s">
        <v>68</v>
      </c>
      <c r="B66" s="32" t="s">
        <v>60</v>
      </c>
      <c r="C66" s="34" t="s">
        <v>30</v>
      </c>
      <c r="D66" s="33" t="s">
        <v>58</v>
      </c>
      <c r="E66" s="34" t="str">
        <f>+'Merluza cola Industrial'!C$65</f>
        <v xml:space="preserve">GRIMAR S.A. </v>
      </c>
      <c r="F66" s="32" t="s">
        <v>61</v>
      </c>
      <c r="G66" s="32" t="s">
        <v>62</v>
      </c>
      <c r="H66" s="35">
        <f>'Merluza cola Industrial'!E65</f>
        <v>377.827</v>
      </c>
      <c r="I66" s="35">
        <f>'Merluza cola Industrial'!F65</f>
        <v>0</v>
      </c>
      <c r="J66" s="35">
        <f>'Merluza cola Industrial'!G65</f>
        <v>377.827</v>
      </c>
      <c r="K66" s="35">
        <f>'Merluza cola Industrial'!H65</f>
        <v>83.918999999999997</v>
      </c>
      <c r="L66" s="35">
        <f>'Merluza cola Industrial'!I65</f>
        <v>293.90800000000002</v>
      </c>
      <c r="M66" s="151">
        <f>'Merluza cola Industrial'!J63</f>
        <v>0.44984742737044514</v>
      </c>
      <c r="N66" s="40" t="s">
        <v>77</v>
      </c>
      <c r="O66" s="37">
        <f>'Merluza cola Industrial'!$B$5</f>
        <v>44195</v>
      </c>
      <c r="P66" s="61">
        <v>2020</v>
      </c>
    </row>
    <row r="67" spans="1:16">
      <c r="A67" s="36" t="s">
        <v>68</v>
      </c>
      <c r="B67" s="32" t="s">
        <v>60</v>
      </c>
      <c r="C67" s="34" t="s">
        <v>30</v>
      </c>
      <c r="D67" s="33" t="s">
        <v>58</v>
      </c>
      <c r="E67" s="34" t="str">
        <f>+'Merluza cola Industrial'!C$65</f>
        <v xml:space="preserve">GRIMAR S.A. </v>
      </c>
      <c r="F67" t="s">
        <v>63</v>
      </c>
      <c r="G67" t="s">
        <v>64</v>
      </c>
      <c r="H67" s="35">
        <f>'Merluza cola Industrial'!E66</f>
        <v>566.87300000000005</v>
      </c>
      <c r="I67" s="35">
        <f>'Merluza cola Industrial'!F66</f>
        <v>1894.3654280000001</v>
      </c>
      <c r="J67" s="35">
        <f>'Merluza cola Industrial'!G66</f>
        <v>2755.146428</v>
      </c>
      <c r="K67" s="35">
        <f>'Merluza cola Industrial'!H66</f>
        <v>2690.0410000000002</v>
      </c>
      <c r="L67" s="35">
        <f>'Merluza cola Industrial'!I66</f>
        <v>65.105427999999847</v>
      </c>
      <c r="M67" s="151">
        <f>'Merluza cola Industrial'!J64</f>
        <v>0.65183085724121426</v>
      </c>
      <c r="N67" s="40" t="s">
        <v>77</v>
      </c>
      <c r="O67" s="37">
        <f>'Merluza cola Industrial'!$B$5</f>
        <v>44195</v>
      </c>
      <c r="P67" s="61">
        <v>2020</v>
      </c>
    </row>
    <row r="68" spans="1:16">
      <c r="A68" s="36" t="s">
        <v>68</v>
      </c>
      <c r="B68" s="32" t="s">
        <v>60</v>
      </c>
      <c r="C68" s="34" t="s">
        <v>30</v>
      </c>
      <c r="D68" s="33" t="s">
        <v>58</v>
      </c>
      <c r="E68" s="34" t="str">
        <f>+'Merluza cola Industrial'!C$65</f>
        <v xml:space="preserve">GRIMAR S.A. </v>
      </c>
      <c r="F68" t="s">
        <v>61</v>
      </c>
      <c r="G68" t="s">
        <v>64</v>
      </c>
      <c r="H68" s="35">
        <f>'Merluza cola Industrial'!K65</f>
        <v>944.7</v>
      </c>
      <c r="I68" s="35">
        <f>'Merluza cola Industrial'!L65</f>
        <v>1894.3654280000001</v>
      </c>
      <c r="J68" s="35">
        <f>'Merluza cola Industrial'!M65</f>
        <v>2839.0654279999999</v>
      </c>
      <c r="K68" s="35">
        <f>'Merluza cola Industrial'!N65</f>
        <v>2773.96</v>
      </c>
      <c r="L68" s="35">
        <f>'Merluza cola Industrial'!O65</f>
        <v>65.105427999999847</v>
      </c>
      <c r="M68" s="151">
        <f>'Merluza cola Industrial'!P65</f>
        <v>0.97706800718366538</v>
      </c>
      <c r="N68" s="40" t="s">
        <v>77</v>
      </c>
      <c r="O68" s="37">
        <f>'Merluza cola Industrial'!$B$5</f>
        <v>44195</v>
      </c>
      <c r="P68" s="61">
        <v>2020</v>
      </c>
    </row>
    <row r="69" spans="1:16">
      <c r="A69" s="36" t="s">
        <v>68</v>
      </c>
      <c r="B69" s="32" t="s">
        <v>60</v>
      </c>
      <c r="C69" s="34" t="s">
        <v>30</v>
      </c>
      <c r="D69" s="33" t="s">
        <v>58</v>
      </c>
      <c r="E69" s="34" t="str">
        <f>+'Merluza cola Industrial'!C$67</f>
        <v xml:space="preserve">DERIS S.A.                  </v>
      </c>
      <c r="F69" s="32" t="s">
        <v>61</v>
      </c>
      <c r="G69" s="32" t="s">
        <v>62</v>
      </c>
      <c r="H69" s="35">
        <f>'Merluza cola Industrial'!E67</f>
        <v>833.29</v>
      </c>
      <c r="I69" s="35">
        <f>'Merluza cola Industrial'!F67</f>
        <v>0</v>
      </c>
      <c r="J69" s="35">
        <f>'Merluza cola Industrial'!G67</f>
        <v>833.29</v>
      </c>
      <c r="K69" s="35">
        <f>'Merluza cola Industrial'!H67</f>
        <v>3.1880000000000002</v>
      </c>
      <c r="L69" s="35">
        <f>'Merluza cola Industrial'!I67</f>
        <v>830.10199999999998</v>
      </c>
      <c r="M69" s="151">
        <f>'Merluza cola Industrial'!J65</f>
        <v>0.22210958983873572</v>
      </c>
      <c r="N69" s="40" t="s">
        <v>77</v>
      </c>
      <c r="O69" s="37">
        <f>'Merluza cola Industrial'!$B$5</f>
        <v>44195</v>
      </c>
      <c r="P69" s="61">
        <v>2020</v>
      </c>
    </row>
    <row r="70" spans="1:16">
      <c r="A70" s="36" t="s">
        <v>68</v>
      </c>
      <c r="B70" s="32" t="s">
        <v>60</v>
      </c>
      <c r="C70" s="34" t="s">
        <v>30</v>
      </c>
      <c r="D70" s="33" t="s">
        <v>58</v>
      </c>
      <c r="E70" s="34" t="str">
        <f>+'Merluza cola Industrial'!C$67</f>
        <v xml:space="preserve">DERIS S.A.                  </v>
      </c>
      <c r="F70" t="s">
        <v>63</v>
      </c>
      <c r="G70" t="s">
        <v>64</v>
      </c>
      <c r="H70" s="35">
        <f>'Merluza cola Industrial'!E68</f>
        <v>1250.299</v>
      </c>
      <c r="I70" s="35">
        <f>'Merluza cola Industrial'!F68</f>
        <v>-1750.8929976200002</v>
      </c>
      <c r="J70" s="35">
        <f>'Merluza cola Industrial'!G68</f>
        <v>329.50800237999977</v>
      </c>
      <c r="K70" s="35">
        <f>'Merluza cola Industrial'!H68</f>
        <v>79.215999999999994</v>
      </c>
      <c r="L70" s="35">
        <f>'Merluza cola Industrial'!I68</f>
        <v>250.29200237999976</v>
      </c>
      <c r="M70" s="151">
        <f>'Merluza cola Industrial'!J66</f>
        <v>0.97636952165650925</v>
      </c>
      <c r="N70" s="40" t="s">
        <v>77</v>
      </c>
      <c r="O70" s="37">
        <f>'Merluza cola Industrial'!$B$5</f>
        <v>44195</v>
      </c>
      <c r="P70" s="61">
        <v>2020</v>
      </c>
    </row>
    <row r="71" spans="1:16">
      <c r="A71" s="36" t="s">
        <v>68</v>
      </c>
      <c r="B71" s="32" t="s">
        <v>60</v>
      </c>
      <c r="C71" s="34" t="s">
        <v>30</v>
      </c>
      <c r="D71" s="33" t="s">
        <v>58</v>
      </c>
      <c r="E71" s="34" t="str">
        <f>+'Merluza cola Industrial'!C$67</f>
        <v xml:space="preserve">DERIS S.A.                  </v>
      </c>
      <c r="F71" t="s">
        <v>61</v>
      </c>
      <c r="G71" t="s">
        <v>64</v>
      </c>
      <c r="H71" s="35">
        <f>'Merluza cola Industrial'!K67</f>
        <v>2083.5889999999999</v>
      </c>
      <c r="I71" s="35">
        <f>'Merluza cola Industrial'!L67</f>
        <v>-1750.8929976200002</v>
      </c>
      <c r="J71" s="35">
        <f>'Merluza cola Industrial'!M67</f>
        <v>332.69600237999975</v>
      </c>
      <c r="K71" s="35">
        <f>'Merluza cola Industrial'!N67</f>
        <v>82.403999999999996</v>
      </c>
      <c r="L71" s="35">
        <f>'Merluza cola Industrial'!O67</f>
        <v>250.29200237999976</v>
      </c>
      <c r="M71" s="151">
        <f>'Merluza cola Industrial'!P67</f>
        <v>0.24768557304719141</v>
      </c>
      <c r="N71" s="40" t="s">
        <v>77</v>
      </c>
      <c r="O71" s="37">
        <f>'Merluza cola Industrial'!$B$5</f>
        <v>44195</v>
      </c>
      <c r="P71" s="61">
        <v>2020</v>
      </c>
    </row>
    <row r="72" spans="1:16">
      <c r="A72" s="36" t="s">
        <v>68</v>
      </c>
      <c r="B72" s="32" t="s">
        <v>60</v>
      </c>
      <c r="C72" s="34" t="s">
        <v>30</v>
      </c>
      <c r="D72" s="33" t="s">
        <v>58</v>
      </c>
      <c r="E72" s="34" t="str">
        <f>+'Merluza cola Industrial'!C$69</f>
        <v xml:space="preserve">PESCA CISNE S.A.             </v>
      </c>
      <c r="F72" s="32" t="s">
        <v>61</v>
      </c>
      <c r="G72" s="32" t="s">
        <v>62</v>
      </c>
      <c r="H72" s="35">
        <f>'Merluza cola Industrial'!E69</f>
        <v>2.8400000000000002E-2</v>
      </c>
      <c r="I72" s="35">
        <f>'Merluza cola Industrial'!F69</f>
        <v>0.108</v>
      </c>
      <c r="J72" s="35">
        <f>'Merluza cola Industrial'!G69</f>
        <v>0.13639999999999999</v>
      </c>
      <c r="K72" s="35">
        <f>'Merluza cola Industrial'!H69</f>
        <v>0.14899999999999999</v>
      </c>
      <c r="L72" s="35">
        <f>'Merluza cola Industrial'!I69</f>
        <v>-1.26E-2</v>
      </c>
      <c r="M72" s="151">
        <f>'Merluza cola Industrial'!J67</f>
        <v>3.8257989415449605E-3</v>
      </c>
      <c r="N72" s="40" t="s">
        <v>77</v>
      </c>
      <c r="O72" s="37">
        <f>'Merluza cola Industrial'!$B$5</f>
        <v>44195</v>
      </c>
      <c r="P72" s="61">
        <v>2020</v>
      </c>
    </row>
    <row r="73" spans="1:16">
      <c r="A73" s="36" t="s">
        <v>68</v>
      </c>
      <c r="B73" s="32" t="s">
        <v>60</v>
      </c>
      <c r="C73" s="34" t="s">
        <v>30</v>
      </c>
      <c r="D73" s="33" t="s">
        <v>58</v>
      </c>
      <c r="E73" s="34" t="str">
        <f>+'Merluza cola Industrial'!C$69</f>
        <v xml:space="preserve">PESCA CISNE S.A.             </v>
      </c>
      <c r="F73" t="s">
        <v>63</v>
      </c>
      <c r="G73" t="s">
        <v>64</v>
      </c>
      <c r="H73" s="35">
        <f>'Merluza cola Industrial'!E70</f>
        <v>4.2599999999999999E-2</v>
      </c>
      <c r="I73" s="35">
        <f>'Merluza cola Industrial'!F70</f>
        <v>0.99414532</v>
      </c>
      <c r="J73" s="35">
        <f>'Merluza cola Industrial'!G70</f>
        <v>1.0241453200000001</v>
      </c>
      <c r="K73" s="35">
        <f>'Merluza cola Industrial'!H70</f>
        <v>0.44600000000000001</v>
      </c>
      <c r="L73" s="35">
        <f>'Merluza cola Industrial'!I70</f>
        <v>0.57814532000000018</v>
      </c>
      <c r="M73" s="151">
        <f>'Merluza cola Industrial'!J68</f>
        <v>0.240406907959235</v>
      </c>
      <c r="N73" s="40" t="s">
        <v>77</v>
      </c>
      <c r="O73" s="37">
        <f>'Merluza cola Industrial'!$B$5</f>
        <v>44195</v>
      </c>
      <c r="P73" s="61">
        <v>2020</v>
      </c>
    </row>
    <row r="74" spans="1:16">
      <c r="A74" s="36" t="s">
        <v>68</v>
      </c>
      <c r="B74" s="32" t="s">
        <v>60</v>
      </c>
      <c r="C74" s="34" t="s">
        <v>30</v>
      </c>
      <c r="D74" s="33" t="s">
        <v>58</v>
      </c>
      <c r="E74" s="34" t="str">
        <f>+'Merluza cola Industrial'!C$69</f>
        <v xml:space="preserve">PESCA CISNE S.A.             </v>
      </c>
      <c r="F74" t="s">
        <v>61</v>
      </c>
      <c r="G74" t="s">
        <v>64</v>
      </c>
      <c r="H74" s="35">
        <f>'Merluza cola Industrial'!K69</f>
        <v>7.1000000000000008E-2</v>
      </c>
      <c r="I74" s="35">
        <f>'Merluza cola Industrial'!L69</f>
        <v>1.10214532</v>
      </c>
      <c r="J74" s="35">
        <f>'Merluza cola Industrial'!M69</f>
        <v>1.1731453199999999</v>
      </c>
      <c r="K74" s="35">
        <f>'Merluza cola Industrial'!N69</f>
        <v>0.59499999999999997</v>
      </c>
      <c r="L74" s="35">
        <f>'Merluza cola Industrial'!O69</f>
        <v>0.57814531999999996</v>
      </c>
      <c r="M74" s="151">
        <f>'Merluza cola Industrial'!J69</f>
        <v>1.0923753665689149</v>
      </c>
      <c r="N74" s="40" t="s">
        <v>77</v>
      </c>
      <c r="O74" s="37">
        <f>'Merluza cola Industrial'!$B$5</f>
        <v>44195</v>
      </c>
      <c r="P74" s="61">
        <v>2020</v>
      </c>
    </row>
    <row r="75" spans="1:16">
      <c r="A75" s="36" t="s">
        <v>68</v>
      </c>
      <c r="B75" s="32" t="s">
        <v>60</v>
      </c>
      <c r="C75" s="34" t="s">
        <v>30</v>
      </c>
      <c r="D75" s="33" t="s">
        <v>58</v>
      </c>
      <c r="E75" s="34" t="str">
        <f>+'Merluza cola Industrial'!C$71</f>
        <v xml:space="preserve">SUR AUSTRAL S.A. </v>
      </c>
      <c r="F75" s="32" t="s">
        <v>61</v>
      </c>
      <c r="G75" s="32" t="s">
        <v>62</v>
      </c>
      <c r="H75" s="35">
        <f>'Merluza cola Industrial'!E71</f>
        <v>483.54500000000002</v>
      </c>
      <c r="I75" s="35">
        <f>'Merluza cola Industrial'!F71</f>
        <v>0</v>
      </c>
      <c r="J75" s="35">
        <f>'Merluza cola Industrial'!G71</f>
        <v>483.54500000000002</v>
      </c>
      <c r="K75" s="35">
        <f>'Merluza cola Industrial'!H71</f>
        <v>35.417999999999999</v>
      </c>
      <c r="L75" s="35">
        <f>'Merluza cola Industrial'!I71</f>
        <v>448.12700000000001</v>
      </c>
      <c r="M75" s="151">
        <f>'Merluza cola Industrial'!J69</f>
        <v>1.0923753665689149</v>
      </c>
      <c r="N75" s="40" t="s">
        <v>77</v>
      </c>
      <c r="O75" s="37">
        <f>'Merluza cola Industrial'!$B$5</f>
        <v>44195</v>
      </c>
      <c r="P75" s="61">
        <v>2020</v>
      </c>
    </row>
    <row r="76" spans="1:16">
      <c r="A76" s="36" t="s">
        <v>68</v>
      </c>
      <c r="B76" s="32" t="s">
        <v>60</v>
      </c>
      <c r="C76" s="34" t="s">
        <v>30</v>
      </c>
      <c r="D76" s="33" t="s">
        <v>58</v>
      </c>
      <c r="E76" s="34" t="str">
        <f>+'Merluza cola Industrial'!C$71</f>
        <v xml:space="preserve">SUR AUSTRAL S.A. </v>
      </c>
      <c r="F76" t="s">
        <v>63</v>
      </c>
      <c r="G76" t="s">
        <v>64</v>
      </c>
      <c r="H76" s="35">
        <f>'Merluza cola Industrial'!E72</f>
        <v>725.48800000000006</v>
      </c>
      <c r="I76" s="35">
        <f>'Merluza cola Industrial'!F72</f>
        <v>1040.0144243</v>
      </c>
      <c r="J76" s="35">
        <f>'Merluza cola Industrial'!G72</f>
        <v>2213.6294243000002</v>
      </c>
      <c r="K76" s="35">
        <f>'Merluza cola Industrial'!H72</f>
        <v>2196.2620000000002</v>
      </c>
      <c r="L76" s="35">
        <f>'Merluza cola Industrial'!I72</f>
        <v>17.367424300000039</v>
      </c>
      <c r="M76" s="151">
        <f>'Merluza cola Industrial'!J70</f>
        <v>0.43548507354405519</v>
      </c>
      <c r="N76" s="40" t="s">
        <v>77</v>
      </c>
      <c r="O76" s="37">
        <f>'Merluza cola Industrial'!$B$5</f>
        <v>44195</v>
      </c>
      <c r="P76" s="61">
        <v>2020</v>
      </c>
    </row>
    <row r="77" spans="1:16">
      <c r="A77" s="36" t="s">
        <v>68</v>
      </c>
      <c r="B77" s="32" t="s">
        <v>60</v>
      </c>
      <c r="C77" s="34" t="s">
        <v>30</v>
      </c>
      <c r="D77" s="33" t="s">
        <v>58</v>
      </c>
      <c r="E77" s="34" t="str">
        <f>+'Merluza cola Industrial'!C$71</f>
        <v xml:space="preserve">SUR AUSTRAL S.A. </v>
      </c>
      <c r="F77" t="s">
        <v>61</v>
      </c>
      <c r="G77" t="s">
        <v>64</v>
      </c>
      <c r="H77" s="35">
        <f>'Merluza cola Industrial'!K71</f>
        <v>1209.0330000000001</v>
      </c>
      <c r="I77" s="35">
        <f>'Merluza cola Industrial'!L71</f>
        <v>1040.0144243</v>
      </c>
      <c r="J77" s="35">
        <f>'Merluza cola Industrial'!M71</f>
        <v>2249.0474242999999</v>
      </c>
      <c r="K77" s="35">
        <f>'Merluza cola Industrial'!N71</f>
        <v>2231.6800000000003</v>
      </c>
      <c r="L77" s="35">
        <f>'Merluza cola Industrial'!O71</f>
        <v>17.367424299999584</v>
      </c>
      <c r="M77" s="151">
        <f>'Merluza cola Industrial'!J71</f>
        <v>7.3246543754976259E-2</v>
      </c>
      <c r="N77" s="40" t="s">
        <v>77</v>
      </c>
      <c r="O77" s="37">
        <f>'Merluza cola Industrial'!$B$5</f>
        <v>44195</v>
      </c>
      <c r="P77" s="61">
        <v>2020</v>
      </c>
    </row>
    <row r="78" spans="1:16">
      <c r="A78" s="36" t="s">
        <v>68</v>
      </c>
      <c r="B78" s="32" t="s">
        <v>60</v>
      </c>
      <c r="C78" s="34" t="s">
        <v>30</v>
      </c>
      <c r="D78" s="31" t="s">
        <v>66</v>
      </c>
      <c r="E78" s="31" t="s">
        <v>67</v>
      </c>
      <c r="F78" s="32" t="s">
        <v>61</v>
      </c>
      <c r="G78" s="32" t="s">
        <v>64</v>
      </c>
      <c r="H78" s="35">
        <f>'Merluza cola Industrial'!AC63</f>
        <v>7101.0380000000005</v>
      </c>
      <c r="I78" s="35">
        <f>'Merluza cola Industrial'!AD63</f>
        <v>5286.5360000000001</v>
      </c>
      <c r="J78" s="35">
        <f>'Merluza cola Industrial'!AE63</f>
        <v>12387.574000000001</v>
      </c>
      <c r="K78" s="35">
        <f>'Merluza cola Industrial'!AF63</f>
        <v>9947.866</v>
      </c>
      <c r="L78" s="35">
        <f>'Merluza cola Industrial'!AG63</f>
        <v>2439.7080000000005</v>
      </c>
      <c r="M78" s="151">
        <f>'Merluza cola Industrial'!AH63</f>
        <v>0.80305199387709003</v>
      </c>
      <c r="N78" s="40" t="s">
        <v>77</v>
      </c>
      <c r="O78" s="37">
        <f>'Merluza cola Industrial'!$B$5</f>
        <v>44195</v>
      </c>
      <c r="P78" s="61">
        <v>2020</v>
      </c>
    </row>
    <row r="79" spans="1:16">
      <c r="A79" s="38" t="s">
        <v>73</v>
      </c>
      <c r="B79" s="32" t="s">
        <v>60</v>
      </c>
      <c r="C79" s="34" t="s">
        <v>74</v>
      </c>
      <c r="D79" s="33" t="s">
        <v>75</v>
      </c>
      <c r="E79" s="39" t="s">
        <v>76</v>
      </c>
      <c r="F79" s="32" t="s">
        <v>61</v>
      </c>
      <c r="G79" s="32" t="s">
        <v>64</v>
      </c>
      <c r="H79" s="35">
        <f>'Resumen periodo Merluza de cola'!E13</f>
        <v>41</v>
      </c>
      <c r="I79" s="35">
        <f>'Resumen periodo Merluza de cola'!F13</f>
        <v>0</v>
      </c>
      <c r="J79" s="35">
        <f>'Resumen periodo Merluza de cola'!G13</f>
        <v>41</v>
      </c>
      <c r="K79" s="35">
        <f>'Resumen periodo Merluza de cola'!H13</f>
        <v>0</v>
      </c>
      <c r="L79" s="35">
        <f>'Resumen periodo Merluza de cola'!I13</f>
        <v>41</v>
      </c>
      <c r="M79" s="151">
        <f>'Resumen periodo Merluza de cola'!J13</f>
        <v>0</v>
      </c>
      <c r="N79" s="40" t="s">
        <v>77</v>
      </c>
      <c r="O79" s="37">
        <f>'Resumen periodo Merluza de cola'!B5</f>
        <v>44195</v>
      </c>
      <c r="P79" s="61">
        <v>2020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C4" sqref="C4"/>
    </sheetView>
  </sheetViews>
  <sheetFormatPr baseColWidth="10" defaultRowHeight="15"/>
  <cols>
    <col min="1" max="1" width="11.42578125" style="61"/>
    <col min="2" max="2" width="41.140625" style="61" customWidth="1"/>
    <col min="3" max="3" width="14.5703125" style="61" customWidth="1"/>
    <col min="4" max="4" width="11.5703125" style="61" bestFit="1" customWidth="1"/>
    <col min="5" max="5" width="11.42578125" style="61"/>
    <col min="6" max="6" width="13.28515625" style="61" bestFit="1" customWidth="1"/>
    <col min="7" max="7" width="11.42578125" style="61"/>
    <col min="8" max="8" width="12" style="61" bestFit="1" customWidth="1"/>
    <col min="9" max="16384" width="11.42578125" style="61"/>
  </cols>
  <sheetData>
    <row r="1" spans="2:11" ht="15.75" thickBot="1"/>
    <row r="2" spans="2:11" ht="15.75" thickBot="1">
      <c r="B2" s="73" t="s">
        <v>84</v>
      </c>
      <c r="C2" s="69" t="s">
        <v>85</v>
      </c>
    </row>
    <row r="3" spans="2:11">
      <c r="B3" s="66" t="s">
        <v>86</v>
      </c>
      <c r="C3" s="67">
        <v>9339</v>
      </c>
      <c r="D3" s="234">
        <f>C3+C4</f>
        <v>23348</v>
      </c>
    </row>
    <row r="4" spans="2:11" ht="15.75" thickBot="1">
      <c r="B4" s="65" t="s">
        <v>87</v>
      </c>
      <c r="C4" s="64">
        <v>14009</v>
      </c>
      <c r="D4" s="235"/>
    </row>
    <row r="5" spans="2:11">
      <c r="B5" s="66" t="s">
        <v>88</v>
      </c>
      <c r="C5" s="67">
        <v>6226</v>
      </c>
      <c r="D5" s="234">
        <f>C5+C6</f>
        <v>15566</v>
      </c>
    </row>
    <row r="6" spans="2:11" ht="15.75" thickBot="1">
      <c r="B6" s="65" t="s">
        <v>89</v>
      </c>
      <c r="C6" s="64">
        <v>9340</v>
      </c>
      <c r="D6" s="235"/>
    </row>
    <row r="7" spans="2:11" ht="15.75" thickBot="1">
      <c r="C7" s="68">
        <f>SUM(C3:C6)</f>
        <v>38914</v>
      </c>
    </row>
    <row r="10" spans="2:11">
      <c r="B10" s="233" t="s">
        <v>90</v>
      </c>
      <c r="C10" s="233"/>
      <c r="D10" s="233"/>
      <c r="E10" s="233"/>
      <c r="F10" s="233"/>
    </row>
    <row r="12" spans="2:11">
      <c r="B12" s="63" t="s">
        <v>91</v>
      </c>
      <c r="C12" s="63" t="s">
        <v>78</v>
      </c>
      <c r="D12" s="63" t="s">
        <v>92</v>
      </c>
      <c r="E12" s="63" t="s">
        <v>93</v>
      </c>
      <c r="F12" s="63" t="s">
        <v>94</v>
      </c>
      <c r="H12" s="75" t="s">
        <v>58</v>
      </c>
      <c r="I12" s="63" t="s">
        <v>92</v>
      </c>
      <c r="J12" s="63" t="s">
        <v>93</v>
      </c>
    </row>
    <row r="13" spans="2:11">
      <c r="B13" s="62" t="s">
        <v>95</v>
      </c>
      <c r="C13" s="62">
        <v>0.29008030000000001</v>
      </c>
      <c r="D13" s="70">
        <f>$C$3*C13</f>
        <v>2709.0599216999999</v>
      </c>
      <c r="E13" s="70">
        <f>$C$4*C13</f>
        <v>4063.7349227</v>
      </c>
      <c r="F13" s="70">
        <f>D13+E13</f>
        <v>6772.7948443999994</v>
      </c>
      <c r="H13" s="62" t="s">
        <v>96</v>
      </c>
      <c r="I13" s="70">
        <f>D15+D16+D19+D20+D30</f>
        <v>383.9813901</v>
      </c>
      <c r="J13" s="70">
        <f>E15+E16+E19+E20+E30</f>
        <v>575.99264310000001</v>
      </c>
      <c r="K13" s="130">
        <f>SUM(I13:J13)</f>
        <v>959.97403320000001</v>
      </c>
    </row>
    <row r="14" spans="2:11">
      <c r="B14" s="62" t="s">
        <v>97</v>
      </c>
      <c r="C14" s="62">
        <v>2.9999999999999997E-4</v>
      </c>
      <c r="D14" s="70">
        <f>$C$3*C14</f>
        <v>2.8016999999999999</v>
      </c>
      <c r="E14" s="70">
        <f t="shared" ref="E14:E35" si="0">$C$4*C14</f>
        <v>4.2026999999999992</v>
      </c>
      <c r="F14" s="70">
        <f t="shared" ref="F14:F35" si="1">D14+E14</f>
        <v>7.0043999999999986</v>
      </c>
    </row>
    <row r="15" spans="2:11">
      <c r="B15" s="62" t="s">
        <v>96</v>
      </c>
      <c r="C15" s="62">
        <v>3.3191600000000002E-2</v>
      </c>
      <c r="D15" s="70">
        <f t="shared" ref="D15:D35" si="2">$C$3*C15</f>
        <v>309.9763524</v>
      </c>
      <c r="E15" s="70">
        <f t="shared" si="0"/>
        <v>464.9811244</v>
      </c>
      <c r="F15" s="70">
        <f t="shared" si="1"/>
        <v>774.95747679999999</v>
      </c>
    </row>
    <row r="16" spans="2:11">
      <c r="B16" s="62" t="s">
        <v>96</v>
      </c>
      <c r="C16" s="62">
        <v>2.0000000000000002E-5</v>
      </c>
      <c r="D16" s="70">
        <f t="shared" si="2"/>
        <v>0.18678</v>
      </c>
      <c r="E16" s="70">
        <f t="shared" si="0"/>
        <v>0.28018000000000004</v>
      </c>
      <c r="F16" s="70">
        <f t="shared" si="1"/>
        <v>0.46696000000000004</v>
      </c>
    </row>
    <row r="17" spans="2:6">
      <c r="B17" s="62" t="s">
        <v>98</v>
      </c>
      <c r="C17" s="62">
        <v>5.4603000000000004E-3</v>
      </c>
      <c r="D17" s="70">
        <f t="shared" si="2"/>
        <v>50.993741700000001</v>
      </c>
      <c r="E17" s="70">
        <f t="shared" si="0"/>
        <v>76.493342699999999</v>
      </c>
      <c r="F17" s="70">
        <f t="shared" si="1"/>
        <v>127.4870844</v>
      </c>
    </row>
    <row r="18" spans="2:6">
      <c r="B18" s="62" t="s">
        <v>99</v>
      </c>
      <c r="C18" s="62">
        <v>0.12668599999999999</v>
      </c>
      <c r="D18" s="70">
        <f t="shared" si="2"/>
        <v>1183.1205539999999</v>
      </c>
      <c r="E18" s="70">
        <f t="shared" si="0"/>
        <v>1774.7441739999999</v>
      </c>
      <c r="F18" s="70">
        <f t="shared" si="1"/>
        <v>2957.8647279999996</v>
      </c>
    </row>
    <row r="19" spans="2:6">
      <c r="B19" s="62" t="s">
        <v>96</v>
      </c>
      <c r="C19" s="62">
        <v>5.3096000000000003E-3</v>
      </c>
      <c r="D19" s="70">
        <f t="shared" si="2"/>
        <v>49.586354400000005</v>
      </c>
      <c r="E19" s="70">
        <f t="shared" si="0"/>
        <v>74.382186400000009</v>
      </c>
      <c r="F19" s="70">
        <f t="shared" si="1"/>
        <v>123.96854080000001</v>
      </c>
    </row>
    <row r="20" spans="2:6">
      <c r="B20" s="62" t="s">
        <v>96</v>
      </c>
      <c r="C20" s="62">
        <v>2.3E-5</v>
      </c>
      <c r="D20" s="70">
        <f t="shared" si="2"/>
        <v>0.21479699999999999</v>
      </c>
      <c r="E20" s="70">
        <f t="shared" si="0"/>
        <v>0.32220700000000002</v>
      </c>
      <c r="F20" s="70">
        <f t="shared" si="1"/>
        <v>0.53700400000000004</v>
      </c>
    </row>
    <row r="21" spans="2:6">
      <c r="B21" s="62" t="s">
        <v>100</v>
      </c>
      <c r="C21" s="62">
        <v>0.14903050000000001</v>
      </c>
      <c r="D21" s="70">
        <f t="shared" si="2"/>
        <v>1391.7958395000001</v>
      </c>
      <c r="E21" s="70">
        <f t="shared" si="0"/>
        <v>2087.7682745000002</v>
      </c>
      <c r="F21" s="70">
        <f t="shared" si="1"/>
        <v>3479.5641140000002</v>
      </c>
    </row>
    <row r="22" spans="2:6">
      <c r="B22" s="62" t="s">
        <v>101</v>
      </c>
      <c r="C22" s="62">
        <v>1.1691500000000001E-2</v>
      </c>
      <c r="D22" s="70">
        <f t="shared" si="2"/>
        <v>109.1869185</v>
      </c>
      <c r="E22" s="70">
        <f t="shared" si="0"/>
        <v>163.78622350000001</v>
      </c>
      <c r="F22" s="70">
        <f t="shared" si="1"/>
        <v>272.973142</v>
      </c>
    </row>
    <row r="23" spans="2:6">
      <c r="B23" s="62" t="s">
        <v>102</v>
      </c>
      <c r="C23" s="62">
        <v>2.9831300000000002E-2</v>
      </c>
      <c r="D23" s="70">
        <f t="shared" si="2"/>
        <v>278.5945107</v>
      </c>
      <c r="E23" s="70">
        <f t="shared" si="0"/>
        <v>417.90668170000004</v>
      </c>
      <c r="F23" s="70">
        <f t="shared" si="1"/>
        <v>696.50119240000004</v>
      </c>
    </row>
    <row r="24" spans="2:6">
      <c r="B24" s="62" t="s">
        <v>103</v>
      </c>
      <c r="C24" s="62">
        <v>1.01E-5</v>
      </c>
      <c r="D24" s="70">
        <f t="shared" si="2"/>
        <v>9.4323900000000002E-2</v>
      </c>
      <c r="E24" s="70">
        <f t="shared" si="0"/>
        <v>0.1414909</v>
      </c>
      <c r="F24" s="70">
        <f t="shared" si="1"/>
        <v>0.23581479999999999</v>
      </c>
    </row>
    <row r="25" spans="2:6">
      <c r="B25" s="62" t="s">
        <v>104</v>
      </c>
      <c r="C25" s="62">
        <v>1.01E-5</v>
      </c>
      <c r="D25" s="70">
        <f t="shared" si="2"/>
        <v>9.4323900000000002E-2</v>
      </c>
      <c r="E25" s="70">
        <f t="shared" si="0"/>
        <v>0.1414909</v>
      </c>
      <c r="F25" s="70">
        <f t="shared" si="1"/>
        <v>0.23581479999999999</v>
      </c>
    </row>
    <row r="26" spans="2:6">
      <c r="B26" s="62" t="s">
        <v>105</v>
      </c>
      <c r="C26" s="62">
        <v>1.01E-5</v>
      </c>
      <c r="D26" s="70">
        <f t="shared" si="2"/>
        <v>9.4323900000000002E-2</v>
      </c>
      <c r="E26" s="70">
        <f t="shared" si="0"/>
        <v>0.1414909</v>
      </c>
      <c r="F26" s="70">
        <f t="shared" si="1"/>
        <v>0.23581479999999999</v>
      </c>
    </row>
    <row r="27" spans="2:6">
      <c r="B27" s="62" t="s">
        <v>106</v>
      </c>
      <c r="C27" s="62">
        <v>8.4750000000000006E-2</v>
      </c>
      <c r="D27" s="70">
        <f t="shared" si="2"/>
        <v>791.48025000000007</v>
      </c>
      <c r="E27" s="70">
        <f t="shared" si="0"/>
        <v>1187.2627500000001</v>
      </c>
      <c r="F27" s="70">
        <f t="shared" si="1"/>
        <v>1978.7430000000002</v>
      </c>
    </row>
    <row r="28" spans="2:6">
      <c r="B28" s="62" t="s">
        <v>107</v>
      </c>
      <c r="C28" s="62">
        <v>0.12590789999999999</v>
      </c>
      <c r="D28" s="70">
        <f t="shared" si="2"/>
        <v>1175.8538781</v>
      </c>
      <c r="E28" s="70">
        <f t="shared" si="0"/>
        <v>1763.8437710999999</v>
      </c>
      <c r="F28" s="70">
        <f t="shared" si="1"/>
        <v>2939.6976491999999</v>
      </c>
    </row>
    <row r="29" spans="2:6">
      <c r="B29" s="62" t="s">
        <v>108</v>
      </c>
      <c r="C29" s="62">
        <v>3.6186999999999999E-3</v>
      </c>
      <c r="D29" s="70">
        <f t="shared" si="2"/>
        <v>33.795039299999999</v>
      </c>
      <c r="E29" s="70">
        <f t="shared" si="0"/>
        <v>50.694368300000001</v>
      </c>
      <c r="F29" s="70">
        <f t="shared" si="1"/>
        <v>84.489407599999993</v>
      </c>
    </row>
    <row r="30" spans="2:6">
      <c r="B30" s="62" t="s">
        <v>96</v>
      </c>
      <c r="C30" s="62">
        <v>2.5717000000000001E-3</v>
      </c>
      <c r="D30" s="70">
        <f t="shared" si="2"/>
        <v>24.017106300000002</v>
      </c>
      <c r="E30" s="70">
        <f t="shared" si="0"/>
        <v>36.026945300000001</v>
      </c>
      <c r="F30" s="70">
        <f t="shared" si="1"/>
        <v>60.044051600000003</v>
      </c>
    </row>
    <row r="31" spans="2:6">
      <c r="B31" s="62" t="s">
        <v>109</v>
      </c>
      <c r="C31" s="62">
        <v>0.1272432</v>
      </c>
      <c r="D31" s="70">
        <f t="shared" si="2"/>
        <v>1188.3242448000001</v>
      </c>
      <c r="E31" s="70">
        <f t="shared" si="0"/>
        <v>1782.5499887999999</v>
      </c>
      <c r="F31" s="70">
        <f t="shared" si="1"/>
        <v>2970.8742336</v>
      </c>
    </row>
    <row r="32" spans="2:6">
      <c r="B32" s="62" t="s">
        <v>110</v>
      </c>
      <c r="C32" s="62">
        <v>4.1539000000000003E-3</v>
      </c>
      <c r="D32" s="70">
        <f t="shared" si="2"/>
        <v>38.793272100000003</v>
      </c>
      <c r="E32" s="70">
        <f t="shared" si="0"/>
        <v>58.191985100000004</v>
      </c>
      <c r="F32" s="70">
        <f t="shared" si="1"/>
        <v>96.985257200000007</v>
      </c>
    </row>
    <row r="33" spans="2:6">
      <c r="B33" s="62" t="s">
        <v>111</v>
      </c>
      <c r="C33" s="62">
        <v>1.01E-5</v>
      </c>
      <c r="D33" s="70">
        <f t="shared" si="2"/>
        <v>9.4323900000000002E-2</v>
      </c>
      <c r="E33" s="70">
        <f t="shared" si="0"/>
        <v>0.1414909</v>
      </c>
      <c r="F33" s="70">
        <f t="shared" si="1"/>
        <v>0.23581479999999999</v>
      </c>
    </row>
    <row r="34" spans="2:6">
      <c r="B34" s="62" t="s">
        <v>112</v>
      </c>
      <c r="C34" s="62">
        <v>4.0000000000000003E-5</v>
      </c>
      <c r="D34" s="70">
        <f t="shared" si="2"/>
        <v>0.37356</v>
      </c>
      <c r="E34" s="70">
        <f t="shared" si="0"/>
        <v>0.56036000000000008</v>
      </c>
      <c r="F34" s="70">
        <f t="shared" si="1"/>
        <v>0.93392000000000008</v>
      </c>
    </row>
    <row r="35" spans="2:6">
      <c r="B35" s="131" t="s">
        <v>138</v>
      </c>
      <c r="C35" s="62">
        <v>5.0000000000000002E-5</v>
      </c>
      <c r="D35" s="70">
        <f t="shared" si="2"/>
        <v>0.46695000000000003</v>
      </c>
      <c r="E35" s="70">
        <f t="shared" si="0"/>
        <v>0.70045000000000002</v>
      </c>
      <c r="F35" s="70">
        <f t="shared" si="1"/>
        <v>1.1674</v>
      </c>
    </row>
    <row r="36" spans="2:6">
      <c r="C36" s="129">
        <f>SUM(C13:C35)</f>
        <v>0.99999989999999994</v>
      </c>
      <c r="D36" s="71">
        <f>SUM(D13:D35)</f>
        <v>9338.9990660999993</v>
      </c>
      <c r="E36" s="71">
        <f>SUM(E13:E35)</f>
        <v>14008.998599099998</v>
      </c>
      <c r="F36" s="71">
        <f>SUM(F13:F35)</f>
        <v>23347.997665199997</v>
      </c>
    </row>
    <row r="39" spans="2:6">
      <c r="B39" s="233" t="s">
        <v>113</v>
      </c>
      <c r="C39" s="233"/>
      <c r="D39" s="233"/>
      <c r="E39" s="233"/>
      <c r="F39" s="233"/>
    </row>
    <row r="41" spans="2:6">
      <c r="B41" s="63" t="s">
        <v>91</v>
      </c>
      <c r="C41" s="63" t="s">
        <v>78</v>
      </c>
      <c r="D41" s="63" t="s">
        <v>92</v>
      </c>
      <c r="E41" s="63" t="s">
        <v>93</v>
      </c>
      <c r="F41" s="63" t="s">
        <v>94</v>
      </c>
    </row>
    <row r="42" spans="2:6">
      <c r="B42" s="62" t="s">
        <v>114</v>
      </c>
      <c r="C42" s="62">
        <v>3.7839999999999998E-4</v>
      </c>
      <c r="D42" s="70">
        <f>$C$5*C42</f>
        <v>2.3559183999999997</v>
      </c>
      <c r="E42" s="70">
        <f>$C$6*C42</f>
        <v>3.5342559999999996</v>
      </c>
      <c r="F42" s="70">
        <f>D42+E42</f>
        <v>5.8901743999999994</v>
      </c>
    </row>
    <row r="43" spans="2:6">
      <c r="B43" s="62" t="s">
        <v>106</v>
      </c>
      <c r="C43" s="62">
        <v>0.402895</v>
      </c>
      <c r="D43" s="70">
        <f t="shared" ref="D43:D47" si="3">$C$5*C43</f>
        <v>2508.42427</v>
      </c>
      <c r="E43" s="70">
        <f t="shared" ref="E43:E47" si="4">$C$6*C43</f>
        <v>3763.0392999999999</v>
      </c>
      <c r="F43" s="70">
        <f t="shared" ref="F43:F47" si="5">D43+E43</f>
        <v>6271.4635699999999</v>
      </c>
    </row>
    <row r="44" spans="2:6">
      <c r="B44" s="62" t="s">
        <v>99</v>
      </c>
      <c r="C44" s="62">
        <v>0.13303760000000001</v>
      </c>
      <c r="D44" s="70">
        <f t="shared" si="3"/>
        <v>828.29209760000003</v>
      </c>
      <c r="E44" s="70">
        <f t="shared" si="4"/>
        <v>1242.5711840000001</v>
      </c>
      <c r="F44" s="70">
        <f t="shared" si="5"/>
        <v>2070.8632815999999</v>
      </c>
    </row>
    <row r="45" spans="2:6">
      <c r="B45" s="62" t="s">
        <v>108</v>
      </c>
      <c r="C45" s="62">
        <v>0.29341210000000001</v>
      </c>
      <c r="D45" s="70">
        <f t="shared" si="3"/>
        <v>1826.7837346000001</v>
      </c>
      <c r="E45" s="70">
        <f t="shared" si="4"/>
        <v>2740.4690140000002</v>
      </c>
      <c r="F45" s="70">
        <f t="shared" si="5"/>
        <v>4567.2527485999999</v>
      </c>
    </row>
    <row r="46" spans="2:6">
      <c r="B46" s="62" t="s">
        <v>111</v>
      </c>
      <c r="C46" s="62">
        <v>1.0000000000000001E-5</v>
      </c>
      <c r="D46" s="70">
        <f t="shared" si="3"/>
        <v>6.2260000000000003E-2</v>
      </c>
      <c r="E46" s="70">
        <f t="shared" si="4"/>
        <v>9.3400000000000011E-2</v>
      </c>
      <c r="F46" s="70">
        <f t="shared" si="5"/>
        <v>0.15566000000000002</v>
      </c>
    </row>
    <row r="47" spans="2:6">
      <c r="B47" s="62" t="s">
        <v>109</v>
      </c>
      <c r="C47" s="62">
        <v>0.17026240000000001</v>
      </c>
      <c r="D47" s="70">
        <f t="shared" si="3"/>
        <v>1060.0537024</v>
      </c>
      <c r="E47" s="70">
        <f t="shared" si="4"/>
        <v>1590.250816</v>
      </c>
      <c r="F47" s="70">
        <f t="shared" si="5"/>
        <v>2650.3045184000002</v>
      </c>
    </row>
    <row r="48" spans="2:6">
      <c r="C48" s="74">
        <f>SUM(C42:C47)</f>
        <v>0.99999550000000004</v>
      </c>
      <c r="D48" s="71">
        <f>SUM(D42:D47)</f>
        <v>6225.9719829999995</v>
      </c>
      <c r="E48" s="71">
        <f>SUM(E42:E47)</f>
        <v>9339.9579699999995</v>
      </c>
      <c r="F48" s="71">
        <f>SUM(F42:F47)</f>
        <v>15565.929953000001</v>
      </c>
    </row>
    <row r="52" spans="2:6">
      <c r="B52" s="233" t="s">
        <v>115</v>
      </c>
      <c r="C52" s="233"/>
      <c r="D52" s="233"/>
      <c r="E52" s="233"/>
      <c r="F52" s="233"/>
    </row>
    <row r="54" spans="2:6">
      <c r="B54" s="72" t="s">
        <v>116</v>
      </c>
      <c r="C54" s="72" t="s">
        <v>117</v>
      </c>
    </row>
    <row r="55" spans="2:6">
      <c r="B55" s="62" t="s">
        <v>74</v>
      </c>
      <c r="C55" s="62">
        <v>95</v>
      </c>
    </row>
    <row r="56" spans="2:6">
      <c r="B56" s="62" t="s">
        <v>118</v>
      </c>
      <c r="C56" s="62">
        <v>855</v>
      </c>
    </row>
    <row r="57" spans="2:6">
      <c r="C57" s="75">
        <f>SUM(C55:C56)</f>
        <v>950</v>
      </c>
    </row>
  </sheetData>
  <mergeCells count="5">
    <mergeCell ref="B10:F10"/>
    <mergeCell ref="B39:F39"/>
    <mergeCell ref="D3:D4"/>
    <mergeCell ref="D5:D6"/>
    <mergeCell ref="B52:F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Resumen anual Merluza de cola</vt:lpstr>
      <vt:lpstr>Resumen periodo Merluza de cola</vt:lpstr>
      <vt:lpstr>Merluza cola Industrial</vt:lpstr>
      <vt:lpstr>Publicacion Web</vt:lpstr>
      <vt:lpstr>Coeficientes</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practicascc</dc:creator>
  <cp:lastModifiedBy>ZULETA ESPINOZA, GERALDINE</cp:lastModifiedBy>
  <dcterms:created xsi:type="dcterms:W3CDTF">2018-02-13T19:46:54Z</dcterms:created>
  <dcterms:modified xsi:type="dcterms:W3CDTF">2021-01-07T18:35:53Z</dcterms:modified>
</cp:coreProperties>
</file>